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4" i="2" l="1"/>
  <c r="O384" i="2"/>
  <c r="P384" i="2"/>
  <c r="Q384" i="2"/>
  <c r="R384" i="2"/>
  <c r="N385" i="2"/>
  <c r="O385" i="2"/>
  <c r="P385" i="2"/>
  <c r="Q385" i="2"/>
  <c r="R385" i="2"/>
  <c r="N386" i="2"/>
  <c r="O386" i="2"/>
  <c r="P386" i="2"/>
  <c r="Q386" i="2"/>
  <c r="R386" i="2"/>
  <c r="N387" i="2"/>
  <c r="O387" i="2"/>
  <c r="P387" i="2"/>
  <c r="Q387" i="2"/>
  <c r="R387" i="2"/>
  <c r="N388" i="2"/>
  <c r="O388" i="2"/>
  <c r="P388" i="2"/>
  <c r="Q388" i="2"/>
  <c r="R388" i="2"/>
  <c r="N389" i="2"/>
  <c r="O389" i="2"/>
  <c r="P389" i="2"/>
  <c r="Q389" i="2"/>
  <c r="R389" i="2"/>
  <c r="N390" i="2"/>
  <c r="O390" i="2"/>
  <c r="P390" i="2"/>
  <c r="Q390" i="2"/>
  <c r="R390" i="2"/>
  <c r="N391" i="2"/>
  <c r="O391" i="2"/>
  <c r="P391" i="2"/>
  <c r="Q391" i="2"/>
  <c r="R391" i="2"/>
  <c r="N392" i="2"/>
  <c r="O392" i="2"/>
  <c r="P392" i="2"/>
  <c r="Q392" i="2"/>
  <c r="R392" i="2"/>
  <c r="N393" i="2"/>
  <c r="O393" i="2"/>
  <c r="P393" i="2"/>
  <c r="Q393" i="2"/>
  <c r="R393" i="2"/>
  <c r="R394" i="2"/>
  <c r="N401" i="2"/>
  <c r="O401" i="2"/>
  <c r="P401" i="2"/>
  <c r="Q401" i="2"/>
  <c r="R401" i="2"/>
  <c r="N402" i="2"/>
  <c r="O402" i="2"/>
  <c r="P402" i="2"/>
  <c r="Q402" i="2"/>
  <c r="R402" i="2"/>
  <c r="N403" i="2"/>
  <c r="O403" i="2"/>
  <c r="P403" i="2"/>
  <c r="Q403" i="2"/>
  <c r="R403" i="2"/>
  <c r="N404" i="2"/>
  <c r="O404" i="2"/>
  <c r="P404" i="2"/>
  <c r="Q404" i="2"/>
  <c r="R404" i="2"/>
  <c r="N405" i="2"/>
  <c r="O405" i="2"/>
  <c r="P405" i="2"/>
  <c r="Q405" i="2"/>
  <c r="R405" i="2"/>
  <c r="N406" i="2"/>
  <c r="O406" i="2"/>
  <c r="P406" i="2"/>
  <c r="Q406" i="2"/>
  <c r="R406" i="2"/>
  <c r="N407" i="2"/>
  <c r="O407" i="2"/>
  <c r="P407" i="2"/>
  <c r="Q407" i="2"/>
  <c r="R407" i="2"/>
  <c r="N408" i="2"/>
  <c r="O408" i="2"/>
  <c r="P408" i="2"/>
  <c r="Q408" i="2"/>
  <c r="R408" i="2"/>
  <c r="N409" i="2"/>
  <c r="O409" i="2"/>
  <c r="P409" i="2"/>
  <c r="Q409" i="2"/>
  <c r="R409" i="2"/>
  <c r="N410" i="2"/>
  <c r="O410" i="2"/>
  <c r="P410" i="2"/>
  <c r="Q410" i="2"/>
  <c r="R410" i="2"/>
  <c r="R411" i="2"/>
  <c r="N418" i="2"/>
  <c r="O418" i="2"/>
  <c r="P418" i="2"/>
  <c r="Q418" i="2"/>
  <c r="R418" i="2"/>
  <c r="N419" i="2"/>
  <c r="O419" i="2"/>
  <c r="P419" i="2"/>
  <c r="Q419" i="2"/>
  <c r="R419" i="2"/>
  <c r="N420" i="2"/>
  <c r="O420" i="2"/>
  <c r="P420" i="2"/>
  <c r="Q420" i="2"/>
  <c r="R420" i="2"/>
  <c r="N421" i="2"/>
  <c r="O421" i="2"/>
  <c r="P421" i="2"/>
  <c r="Q421" i="2"/>
  <c r="R421" i="2"/>
  <c r="N422" i="2"/>
  <c r="O422" i="2"/>
  <c r="P422" i="2"/>
  <c r="Q422" i="2"/>
  <c r="R422" i="2"/>
  <c r="N423" i="2"/>
  <c r="O423" i="2"/>
  <c r="P423" i="2"/>
  <c r="Q423" i="2"/>
  <c r="R423" i="2"/>
  <c r="N424" i="2"/>
  <c r="O424" i="2"/>
  <c r="P424" i="2"/>
  <c r="Q424" i="2"/>
  <c r="R424" i="2"/>
  <c r="N425" i="2"/>
  <c r="O425" i="2"/>
  <c r="P425" i="2"/>
  <c r="Q425" i="2"/>
  <c r="R425" i="2"/>
  <c r="N426" i="2"/>
  <c r="O426" i="2"/>
  <c r="P426" i="2"/>
  <c r="Q426" i="2"/>
  <c r="R426" i="2"/>
  <c r="N427" i="2"/>
  <c r="O427" i="2"/>
  <c r="P427" i="2"/>
  <c r="Q427" i="2"/>
  <c r="R427" i="2"/>
  <c r="R428" i="2"/>
  <c r="N435" i="2"/>
  <c r="O435" i="2"/>
  <c r="P435" i="2"/>
  <c r="Q435" i="2"/>
  <c r="R435" i="2"/>
  <c r="N436" i="2"/>
  <c r="O436" i="2"/>
  <c r="P436" i="2"/>
  <c r="Q436" i="2"/>
  <c r="R436" i="2"/>
  <c r="N437" i="2"/>
  <c r="O437" i="2"/>
  <c r="P437" i="2"/>
  <c r="Q437" i="2"/>
  <c r="R437" i="2"/>
  <c r="N438" i="2"/>
  <c r="O438" i="2"/>
  <c r="P438" i="2"/>
  <c r="Q438" i="2"/>
  <c r="R438" i="2"/>
  <c r="N439" i="2"/>
  <c r="O439" i="2"/>
  <c r="P439" i="2"/>
  <c r="Q439" i="2"/>
  <c r="R439" i="2"/>
  <c r="N440" i="2"/>
  <c r="O440" i="2"/>
  <c r="P440" i="2"/>
  <c r="Q440" i="2"/>
  <c r="R440" i="2"/>
  <c r="N441" i="2"/>
  <c r="O441" i="2"/>
  <c r="P441" i="2"/>
  <c r="Q441" i="2"/>
  <c r="R441" i="2"/>
  <c r="N442" i="2"/>
  <c r="O442" i="2"/>
  <c r="P442" i="2"/>
  <c r="Q442" i="2"/>
  <c r="R442" i="2"/>
  <c r="N443" i="2"/>
  <c r="O443" i="2"/>
  <c r="P443" i="2"/>
  <c r="Q443" i="2"/>
  <c r="R443" i="2"/>
  <c r="N444" i="2"/>
  <c r="O444" i="2"/>
  <c r="P444" i="2"/>
  <c r="Q444" i="2"/>
  <c r="R444" i="2"/>
  <c r="R445" i="2"/>
  <c r="N173" i="2"/>
  <c r="O173" i="2"/>
  <c r="P173" i="2"/>
  <c r="Q173" i="2"/>
  <c r="R173" i="2"/>
  <c r="N174" i="2"/>
  <c r="O174" i="2"/>
  <c r="P174" i="2"/>
  <c r="Q174" i="2"/>
  <c r="R174" i="2"/>
  <c r="N175" i="2"/>
  <c r="O175" i="2"/>
  <c r="P175" i="2"/>
  <c r="Q175" i="2"/>
  <c r="R175" i="2"/>
  <c r="N100" i="2"/>
  <c r="O100" i="2"/>
  <c r="P100" i="2"/>
  <c r="Q100" i="2"/>
  <c r="R100" i="2"/>
  <c r="N101" i="2"/>
  <c r="O101" i="2"/>
  <c r="P101" i="2"/>
  <c r="Q101" i="2"/>
  <c r="R101" i="2"/>
  <c r="N102" i="2"/>
  <c r="O102" i="2"/>
  <c r="P102" i="2"/>
  <c r="Q102" i="2"/>
  <c r="R102" i="2"/>
  <c r="N103" i="2"/>
  <c r="O103" i="2"/>
  <c r="P103" i="2"/>
  <c r="Q103" i="2"/>
  <c r="R103" i="2"/>
  <c r="N104" i="2"/>
  <c r="O104" i="2"/>
  <c r="P104" i="2"/>
  <c r="Q104" i="2"/>
  <c r="R104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O45" i="2"/>
  <c r="P45" i="2"/>
  <c r="O46" i="2"/>
  <c r="P46" i="2"/>
  <c r="O47" i="2"/>
  <c r="P47" i="2"/>
  <c r="N48" i="2"/>
  <c r="O48" i="2"/>
  <c r="P48" i="2"/>
  <c r="Q48" i="2"/>
  <c r="R48" i="2"/>
  <c r="N45" i="2"/>
  <c r="Q45" i="2"/>
  <c r="R45" i="2"/>
  <c r="N46" i="2"/>
  <c r="Q46" i="2"/>
  <c r="R46" i="2"/>
  <c r="N47" i="2"/>
  <c r="Q47" i="2"/>
  <c r="R47" i="2"/>
  <c r="N49" i="2"/>
  <c r="O49" i="2"/>
  <c r="P49" i="2"/>
  <c r="Q49" i="2"/>
  <c r="R49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368" i="2"/>
  <c r="N369" i="2"/>
  <c r="N370" i="2"/>
  <c r="N371" i="2"/>
  <c r="N372" i="2"/>
  <c r="N373" i="2"/>
  <c r="N374" i="2"/>
  <c r="N375" i="2"/>
  <c r="N376" i="2"/>
  <c r="N367" i="2"/>
  <c r="N359" i="2"/>
  <c r="N351" i="2"/>
  <c r="N341" i="2"/>
  <c r="N342" i="2"/>
  <c r="N343" i="2"/>
  <c r="N340" i="2"/>
  <c r="N330" i="2"/>
  <c r="N331" i="2"/>
  <c r="N332" i="2"/>
  <c r="N329" i="2"/>
  <c r="N318" i="2"/>
  <c r="N319" i="2"/>
  <c r="N320" i="2"/>
  <c r="N321" i="2"/>
  <c r="N317" i="2"/>
  <c r="N309" i="2"/>
  <c r="N301" i="2"/>
  <c r="N292" i="2"/>
  <c r="N293" i="2"/>
  <c r="N291" i="2"/>
  <c r="N280" i="2"/>
  <c r="N281" i="2"/>
  <c r="N282" i="2"/>
  <c r="N283" i="2"/>
  <c r="N279" i="2"/>
  <c r="N267" i="2"/>
  <c r="N268" i="2"/>
  <c r="N269" i="2"/>
  <c r="N270" i="2"/>
  <c r="N271" i="2"/>
  <c r="N266" i="2"/>
  <c r="N252" i="2"/>
  <c r="N253" i="2"/>
  <c r="N254" i="2"/>
  <c r="N255" i="2"/>
  <c r="N256" i="2"/>
  <c r="N257" i="2"/>
  <c r="N258" i="2"/>
  <c r="N251" i="2"/>
  <c r="N242" i="2"/>
  <c r="N243" i="2"/>
  <c r="N241" i="2"/>
  <c r="N232" i="2"/>
  <c r="N233" i="2"/>
  <c r="N231" i="2"/>
  <c r="N222" i="2"/>
  <c r="N223" i="2"/>
  <c r="N221" i="2"/>
  <c r="N211" i="2"/>
  <c r="N212" i="2"/>
  <c r="N213" i="2"/>
  <c r="N210" i="2"/>
  <c r="N203" i="2"/>
  <c r="N194" i="2"/>
  <c r="N195" i="2"/>
  <c r="N193" i="2"/>
  <c r="N184" i="2"/>
  <c r="N185" i="2"/>
  <c r="N183" i="2"/>
  <c r="N166" i="2"/>
  <c r="N167" i="2"/>
  <c r="N168" i="2"/>
  <c r="N169" i="2"/>
  <c r="N170" i="2"/>
  <c r="N171" i="2"/>
  <c r="N172" i="2"/>
  <c r="N165" i="2"/>
  <c r="N152" i="2"/>
  <c r="N153" i="2"/>
  <c r="N154" i="2"/>
  <c r="N155" i="2"/>
  <c r="N156" i="2"/>
  <c r="N157" i="2"/>
  <c r="N151" i="2"/>
  <c r="N142" i="2"/>
  <c r="N143" i="2"/>
  <c r="N141" i="2"/>
  <c r="N131" i="2"/>
  <c r="N132" i="2"/>
  <c r="N133" i="2"/>
  <c r="N130" i="2"/>
  <c r="N122" i="2"/>
  <c r="N114" i="2"/>
  <c r="N93" i="2"/>
  <c r="N94" i="2"/>
  <c r="N95" i="2"/>
  <c r="N96" i="2"/>
  <c r="N97" i="2"/>
  <c r="N98" i="2"/>
  <c r="N99" i="2"/>
  <c r="N105" i="2"/>
  <c r="N106" i="2"/>
  <c r="N92" i="2"/>
  <c r="N77" i="2"/>
  <c r="N78" i="2"/>
  <c r="N79" i="2"/>
  <c r="N80" i="2"/>
  <c r="N81" i="2"/>
  <c r="N82" i="2"/>
  <c r="N83" i="2"/>
  <c r="N84" i="2"/>
  <c r="N76" i="2"/>
  <c r="N68" i="2"/>
  <c r="N60" i="2"/>
  <c r="N59" i="2"/>
  <c r="N41" i="2"/>
  <c r="N20" i="2"/>
  <c r="N21" i="2"/>
  <c r="N22" i="2"/>
  <c r="N23" i="2"/>
  <c r="N28" i="2"/>
  <c r="N29" i="2"/>
  <c r="N30" i="2"/>
  <c r="N31" i="2"/>
  <c r="N32" i="2"/>
  <c r="N19" i="2"/>
  <c r="O368" i="2"/>
  <c r="O369" i="2"/>
  <c r="O370" i="2"/>
  <c r="O371" i="2"/>
  <c r="O372" i="2"/>
  <c r="O373" i="2"/>
  <c r="O374" i="2"/>
  <c r="O375" i="2"/>
  <c r="O376" i="2"/>
  <c r="O367" i="2"/>
  <c r="O359" i="2"/>
  <c r="O351" i="2"/>
  <c r="O341" i="2"/>
  <c r="O342" i="2"/>
  <c r="O343" i="2"/>
  <c r="O340" i="2"/>
  <c r="O330" i="2"/>
  <c r="O331" i="2"/>
  <c r="O332" i="2"/>
  <c r="O329" i="2"/>
  <c r="O318" i="2"/>
  <c r="O319" i="2"/>
  <c r="O320" i="2"/>
  <c r="O321" i="2"/>
  <c r="O317" i="2"/>
  <c r="O309" i="2"/>
  <c r="O301" i="2"/>
  <c r="O292" i="2"/>
  <c r="O293" i="2"/>
  <c r="O291" i="2"/>
  <c r="O280" i="2"/>
  <c r="O281" i="2"/>
  <c r="O282" i="2"/>
  <c r="O283" i="2"/>
  <c r="O279" i="2"/>
  <c r="O267" i="2"/>
  <c r="O268" i="2"/>
  <c r="O269" i="2"/>
  <c r="O270" i="2"/>
  <c r="O271" i="2"/>
  <c r="O266" i="2"/>
  <c r="O252" i="2"/>
  <c r="O253" i="2"/>
  <c r="O254" i="2"/>
  <c r="O255" i="2"/>
  <c r="O256" i="2"/>
  <c r="O257" i="2"/>
  <c r="O258" i="2"/>
  <c r="O251" i="2"/>
  <c r="O242" i="2"/>
  <c r="O243" i="2"/>
  <c r="O241" i="2"/>
  <c r="O232" i="2"/>
  <c r="O233" i="2"/>
  <c r="O231" i="2"/>
  <c r="O222" i="2"/>
  <c r="O223" i="2"/>
  <c r="O221" i="2"/>
  <c r="O211" i="2"/>
  <c r="O212" i="2"/>
  <c r="O213" i="2"/>
  <c r="O210" i="2"/>
  <c r="O203" i="2"/>
  <c r="O194" i="2"/>
  <c r="O195" i="2"/>
  <c r="O193" i="2"/>
  <c r="O184" i="2"/>
  <c r="O185" i="2"/>
  <c r="O183" i="2"/>
  <c r="O166" i="2"/>
  <c r="O167" i="2"/>
  <c r="O168" i="2"/>
  <c r="O169" i="2"/>
  <c r="O170" i="2"/>
  <c r="O171" i="2"/>
  <c r="O172" i="2"/>
  <c r="O165" i="2"/>
  <c r="O152" i="2"/>
  <c r="O153" i="2"/>
  <c r="O154" i="2"/>
  <c r="O155" i="2"/>
  <c r="O156" i="2"/>
  <c r="O157" i="2"/>
  <c r="O151" i="2"/>
  <c r="O142" i="2"/>
  <c r="O143" i="2"/>
  <c r="O141" i="2"/>
  <c r="O131" i="2"/>
  <c r="O132" i="2"/>
  <c r="O133" i="2"/>
  <c r="O130" i="2"/>
  <c r="O122" i="2"/>
  <c r="O114" i="2"/>
  <c r="O93" i="2"/>
  <c r="O94" i="2"/>
  <c r="O95" i="2"/>
  <c r="O96" i="2"/>
  <c r="O97" i="2"/>
  <c r="O98" i="2"/>
  <c r="O99" i="2"/>
  <c r="O105" i="2"/>
  <c r="O106" i="2"/>
  <c r="O92" i="2"/>
  <c r="O77" i="2"/>
  <c r="O78" i="2"/>
  <c r="O79" i="2"/>
  <c r="O80" i="2"/>
  <c r="O81" i="2"/>
  <c r="O82" i="2"/>
  <c r="O83" i="2"/>
  <c r="O84" i="2"/>
  <c r="O76" i="2"/>
  <c r="O68" i="2"/>
  <c r="O60" i="2"/>
  <c r="O59" i="2"/>
  <c r="O41" i="2"/>
  <c r="O20" i="2"/>
  <c r="O21" i="2"/>
  <c r="O22" i="2"/>
  <c r="O23" i="2"/>
  <c r="O28" i="2"/>
  <c r="O29" i="2"/>
  <c r="O30" i="2"/>
  <c r="O31" i="2"/>
  <c r="O32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368" i="2"/>
  <c r="Q368" i="2"/>
  <c r="R368" i="2"/>
  <c r="P369" i="2"/>
  <c r="Q369" i="2"/>
  <c r="R369" i="2"/>
  <c r="P370" i="2"/>
  <c r="P371" i="2"/>
  <c r="Q371" i="2"/>
  <c r="R371" i="2"/>
  <c r="P372" i="2"/>
  <c r="Q372" i="2"/>
  <c r="R372" i="2"/>
  <c r="P373" i="2"/>
  <c r="Q373" i="2"/>
  <c r="R373" i="2"/>
  <c r="P374" i="2"/>
  <c r="Q374" i="2"/>
  <c r="R374" i="2"/>
  <c r="P375" i="2"/>
  <c r="Q375" i="2"/>
  <c r="R375" i="2"/>
  <c r="P376" i="2"/>
  <c r="Q376" i="2"/>
  <c r="R376" i="2"/>
  <c r="P367" i="2"/>
  <c r="P359" i="2"/>
  <c r="Q359" i="2"/>
  <c r="R359" i="2"/>
  <c r="P351" i="2"/>
  <c r="P341" i="2"/>
  <c r="Q341" i="2"/>
  <c r="R341" i="2"/>
  <c r="P342" i="2"/>
  <c r="Q342" i="2"/>
  <c r="R342" i="2"/>
  <c r="P343" i="2"/>
  <c r="Q343" i="2"/>
  <c r="R343" i="2"/>
  <c r="P340" i="2"/>
  <c r="Q340" i="2"/>
  <c r="R340" i="2"/>
  <c r="P330" i="2"/>
  <c r="Q330" i="2"/>
  <c r="R330" i="2"/>
  <c r="P331" i="2"/>
  <c r="Q331" i="2"/>
  <c r="R331" i="2"/>
  <c r="P332" i="2"/>
  <c r="P329" i="2"/>
  <c r="P318" i="2"/>
  <c r="Q318" i="2"/>
  <c r="R318" i="2"/>
  <c r="P319" i="2"/>
  <c r="Q319" i="2"/>
  <c r="R319" i="2"/>
  <c r="P320" i="2"/>
  <c r="Q320" i="2"/>
  <c r="R320" i="2"/>
  <c r="P321" i="2"/>
  <c r="Q321" i="2"/>
  <c r="R321" i="2"/>
  <c r="P317" i="2"/>
  <c r="Q317" i="2"/>
  <c r="R317" i="2"/>
  <c r="P309" i="2"/>
  <c r="P301" i="2"/>
  <c r="Q301" i="2"/>
  <c r="R301" i="2"/>
  <c r="P292" i="2"/>
  <c r="Q292" i="2"/>
  <c r="R292" i="2"/>
  <c r="P293" i="2"/>
  <c r="Q293" i="2"/>
  <c r="R293" i="2"/>
  <c r="P291" i="2"/>
  <c r="P280" i="2"/>
  <c r="Q280" i="2"/>
  <c r="R280" i="2"/>
  <c r="P281" i="2"/>
  <c r="Q281" i="2"/>
  <c r="R281" i="2"/>
  <c r="P282" i="2"/>
  <c r="Q282" i="2"/>
  <c r="R282" i="2"/>
  <c r="P283" i="2"/>
  <c r="Q283" i="2"/>
  <c r="R283" i="2"/>
  <c r="P279" i="2"/>
  <c r="Q279" i="2"/>
  <c r="R279" i="2"/>
  <c r="P267" i="2"/>
  <c r="Q267" i="2"/>
  <c r="R267" i="2"/>
  <c r="P268" i="2"/>
  <c r="Q268" i="2"/>
  <c r="R268" i="2"/>
  <c r="P269" i="2"/>
  <c r="P270" i="2"/>
  <c r="Q270" i="2"/>
  <c r="R270" i="2"/>
  <c r="P271" i="2"/>
  <c r="Q271" i="2"/>
  <c r="R271" i="2"/>
  <c r="P266" i="2"/>
  <c r="P252" i="2"/>
  <c r="Q252" i="2"/>
  <c r="R252" i="2"/>
  <c r="P253" i="2"/>
  <c r="Q253" i="2"/>
  <c r="R253" i="2"/>
  <c r="P254" i="2"/>
  <c r="Q254" i="2"/>
  <c r="R254" i="2"/>
  <c r="P255" i="2"/>
  <c r="Q255" i="2"/>
  <c r="R255" i="2"/>
  <c r="P256" i="2"/>
  <c r="Q256" i="2"/>
  <c r="R256" i="2"/>
  <c r="P257" i="2"/>
  <c r="Q257" i="2"/>
  <c r="R257" i="2"/>
  <c r="P258" i="2"/>
  <c r="P251" i="2"/>
  <c r="Q251" i="2"/>
  <c r="R251" i="2"/>
  <c r="P242" i="2"/>
  <c r="Q242" i="2"/>
  <c r="R242" i="2"/>
  <c r="P243" i="2"/>
  <c r="Q243" i="2"/>
  <c r="R243" i="2"/>
  <c r="P241" i="2"/>
  <c r="P232" i="2"/>
  <c r="Q232" i="2"/>
  <c r="R232" i="2"/>
  <c r="P233" i="2"/>
  <c r="Q233" i="2"/>
  <c r="R233" i="2"/>
  <c r="P231" i="2"/>
  <c r="P222" i="2"/>
  <c r="Q222" i="2"/>
  <c r="R222" i="2"/>
  <c r="P223" i="2"/>
  <c r="Q223" i="2"/>
  <c r="R223" i="2"/>
  <c r="P221" i="2"/>
  <c r="Q221" i="2"/>
  <c r="R221" i="2"/>
  <c r="P211" i="2"/>
  <c r="Q211" i="2"/>
  <c r="R211" i="2"/>
  <c r="P212" i="2"/>
  <c r="Q212" i="2"/>
  <c r="R212" i="2"/>
  <c r="P213" i="2"/>
  <c r="P210" i="2"/>
  <c r="P203" i="2"/>
  <c r="Q203" i="2"/>
  <c r="R203" i="2"/>
  <c r="P194" i="2"/>
  <c r="Q194" i="2"/>
  <c r="R194" i="2"/>
  <c r="P195" i="2"/>
  <c r="Q195" i="2"/>
  <c r="R195" i="2"/>
  <c r="P193" i="2"/>
  <c r="Q193" i="2"/>
  <c r="R193" i="2"/>
  <c r="P184" i="2"/>
  <c r="Q184" i="2"/>
  <c r="R184" i="2"/>
  <c r="P185" i="2"/>
  <c r="Q185" i="2"/>
  <c r="R185" i="2"/>
  <c r="P183" i="2"/>
  <c r="Q183" i="2"/>
  <c r="R183" i="2"/>
  <c r="P166" i="2"/>
  <c r="Q166" i="2"/>
  <c r="R166" i="2"/>
  <c r="P167" i="2"/>
  <c r="Q167" i="2"/>
  <c r="R167" i="2"/>
  <c r="P168" i="2"/>
  <c r="Q168" i="2"/>
  <c r="R168" i="2"/>
  <c r="P169" i="2"/>
  <c r="Q169" i="2"/>
  <c r="R169" i="2"/>
  <c r="P170" i="2"/>
  <c r="Q170" i="2"/>
  <c r="R170" i="2"/>
  <c r="P171" i="2"/>
  <c r="Q171" i="2"/>
  <c r="R171" i="2"/>
  <c r="P172" i="2"/>
  <c r="P165" i="2"/>
  <c r="Q165" i="2"/>
  <c r="R165" i="2"/>
  <c r="P152" i="2"/>
  <c r="Q152" i="2"/>
  <c r="R152" i="2"/>
  <c r="P153" i="2"/>
  <c r="Q153" i="2"/>
  <c r="R153" i="2"/>
  <c r="P154" i="2"/>
  <c r="Q154" i="2"/>
  <c r="R154" i="2"/>
  <c r="P155" i="2"/>
  <c r="Q155" i="2"/>
  <c r="R155" i="2"/>
  <c r="P156" i="2"/>
  <c r="Q156" i="2"/>
  <c r="R156" i="2"/>
  <c r="P157" i="2"/>
  <c r="Q157" i="2"/>
  <c r="R157" i="2"/>
  <c r="P151" i="2"/>
  <c r="P142" i="2"/>
  <c r="Q142" i="2"/>
  <c r="R142" i="2"/>
  <c r="P143" i="2"/>
  <c r="Q143" i="2"/>
  <c r="R143" i="2"/>
  <c r="P141" i="2"/>
  <c r="Q141" i="2"/>
  <c r="R141" i="2"/>
  <c r="P131" i="2"/>
  <c r="Q131" i="2"/>
  <c r="R131" i="2"/>
  <c r="P132" i="2"/>
  <c r="Q132" i="2"/>
  <c r="R132" i="2"/>
  <c r="P133" i="2"/>
  <c r="P130" i="2"/>
  <c r="P122" i="2"/>
  <c r="Q122" i="2"/>
  <c r="R122" i="2"/>
  <c r="P114" i="2"/>
  <c r="Q114" i="2"/>
  <c r="R114" i="2"/>
  <c r="P93" i="2"/>
  <c r="Q93" i="2"/>
  <c r="R93" i="2"/>
  <c r="P94" i="2"/>
  <c r="Q94" i="2"/>
  <c r="R94" i="2"/>
  <c r="P95" i="2"/>
  <c r="P96" i="2"/>
  <c r="Q96" i="2"/>
  <c r="R96" i="2"/>
  <c r="P97" i="2"/>
  <c r="Q97" i="2"/>
  <c r="R97" i="2"/>
  <c r="P98" i="2"/>
  <c r="P99" i="2"/>
  <c r="Q99" i="2"/>
  <c r="R99" i="2"/>
  <c r="P105" i="2"/>
  <c r="Q105" i="2"/>
  <c r="R105" i="2"/>
  <c r="P106" i="2"/>
  <c r="Q106" i="2"/>
  <c r="R106" i="2"/>
  <c r="P92" i="2"/>
  <c r="Q92" i="2"/>
  <c r="R92" i="2"/>
  <c r="P77" i="2"/>
  <c r="Q77" i="2"/>
  <c r="R77" i="2"/>
  <c r="P78" i="2"/>
  <c r="Q78" i="2"/>
  <c r="R78" i="2"/>
  <c r="P79" i="2"/>
  <c r="P80" i="2"/>
  <c r="Q80" i="2"/>
  <c r="R80" i="2"/>
  <c r="P81" i="2"/>
  <c r="Q81" i="2"/>
  <c r="R81" i="2"/>
  <c r="P82" i="2"/>
  <c r="Q82" i="2"/>
  <c r="R82" i="2"/>
  <c r="P83" i="2"/>
  <c r="Q83" i="2"/>
  <c r="R83" i="2"/>
  <c r="P84" i="2"/>
  <c r="Q84" i="2"/>
  <c r="R84" i="2"/>
  <c r="P76" i="2"/>
  <c r="Q76" i="2"/>
  <c r="R76" i="2"/>
  <c r="P68" i="2"/>
  <c r="P60" i="2"/>
  <c r="Q60" i="2"/>
  <c r="R60" i="2"/>
  <c r="P59" i="2"/>
  <c r="Q59" i="2"/>
  <c r="R59" i="2"/>
  <c r="P41" i="2"/>
  <c r="Q41" i="2"/>
  <c r="R41" i="2"/>
  <c r="P32" i="2"/>
  <c r="Q32" i="2"/>
  <c r="R32" i="2"/>
  <c r="P20" i="2"/>
  <c r="Q20" i="2"/>
  <c r="R20" i="2"/>
  <c r="P21" i="2"/>
  <c r="Q21" i="2"/>
  <c r="R21" i="2"/>
  <c r="P22" i="2"/>
  <c r="P23" i="2"/>
  <c r="Q23" i="2"/>
  <c r="R23" i="2"/>
  <c r="P28" i="2"/>
  <c r="Q28" i="2"/>
  <c r="R28" i="2"/>
  <c r="P29" i="2"/>
  <c r="Q29" i="2"/>
  <c r="R29" i="2"/>
  <c r="P30" i="2"/>
  <c r="Q30" i="2"/>
  <c r="R30" i="2"/>
  <c r="P31" i="2"/>
  <c r="Q31" i="2"/>
  <c r="R31" i="2"/>
  <c r="O19" i="2"/>
  <c r="Q151" i="2"/>
  <c r="R151" i="2"/>
  <c r="Q79" i="2"/>
  <c r="R79" i="2"/>
  <c r="R85" i="2"/>
  <c r="Q98" i="2"/>
  <c r="R98" i="2"/>
  <c r="Q95" i="2"/>
  <c r="R95" i="2"/>
  <c r="R107" i="2"/>
  <c r="R144" i="2"/>
  <c r="Q172" i="2"/>
  <c r="R172" i="2"/>
  <c r="R176" i="2"/>
  <c r="R284" i="2"/>
  <c r="Q309" i="2"/>
  <c r="R309" i="2"/>
  <c r="Q329" i="2"/>
  <c r="R329" i="2"/>
  <c r="Q332" i="2"/>
  <c r="R332" i="2"/>
  <c r="Q22" i="2"/>
  <c r="R22" i="2"/>
  <c r="R360" i="2"/>
  <c r="Q370" i="2"/>
  <c r="R370" i="2"/>
  <c r="Q367" i="2"/>
  <c r="R367" i="2"/>
  <c r="Q351" i="2"/>
  <c r="R351" i="2"/>
  <c r="R344" i="2"/>
  <c r="R322" i="2"/>
  <c r="R302" i="2"/>
  <c r="Q291" i="2"/>
  <c r="R291" i="2"/>
  <c r="Q269" i="2"/>
  <c r="R269" i="2"/>
  <c r="Q266" i="2"/>
  <c r="R266" i="2"/>
  <c r="Q258" i="2"/>
  <c r="R258" i="2"/>
  <c r="R259" i="2"/>
  <c r="Q241" i="2"/>
  <c r="R241" i="2"/>
  <c r="Q231" i="2"/>
  <c r="R231" i="2"/>
  <c r="R234" i="2"/>
  <c r="R224" i="2"/>
  <c r="Q213" i="2"/>
  <c r="R213" i="2"/>
  <c r="Q210" i="2"/>
  <c r="R210" i="2"/>
  <c r="R204" i="2"/>
  <c r="R196" i="2"/>
  <c r="R186" i="2"/>
  <c r="Q133" i="2"/>
  <c r="R133" i="2"/>
  <c r="Q130" i="2"/>
  <c r="R130" i="2"/>
  <c r="R123" i="2"/>
  <c r="R115" i="2"/>
  <c r="Q68" i="2"/>
  <c r="R68" i="2"/>
  <c r="R158" i="2"/>
  <c r="R333" i="2"/>
  <c r="R310" i="2"/>
  <c r="R294" i="2"/>
  <c r="R377" i="2"/>
  <c r="R352" i="2"/>
  <c r="R272" i="2"/>
  <c r="R244" i="2"/>
  <c r="R214" i="2"/>
  <c r="R134" i="2"/>
  <c r="R69" i="2"/>
  <c r="P19" i="2"/>
  <c r="Q19" i="2"/>
  <c r="R19" i="2"/>
  <c r="R33" i="2"/>
  <c r="R61" i="2"/>
  <c r="R50" i="2"/>
  <c r="R449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<sst xmlns="http://schemas.openxmlformats.org/spreadsheetml/2006/main" count="1469" uniqueCount="324">
  <si>
    <t>2021    m.   sausio 6 d.</t>
  </si>
  <si>
    <t xml:space="preserve">Pareiškėjas: </t>
  </si>
  <si>
    <t>Lietuvos automobilių sporto federacija</t>
  </si>
  <si>
    <t xml:space="preserve">           (Pareiškėjo pavadinimas)</t>
  </si>
  <si>
    <t>Savanorių pr. 56, Kaunas, LT-44210, 8 615 46 710, lasf@lasf.lt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</si>
  <si>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</si>
  <si>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</si>
  <si>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</si>
  <si>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</si>
  <si>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</si>
  <si>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</si>
  <si>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</si>
  <si>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</si>
  <si>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</si>
  <si>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</si>
  <si>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</si>
  <si>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</si>
  <si>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</si>
  <si>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</si>
  <si>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</si>
  <si>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</si>
  <si>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</si>
  <si>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</si>
  <si>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</si>
  <si>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</si>
  <si>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</si>
  <si>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Europos ralio kroso čempionatas (2020 m. šis čempionatas neįvyko, buvo atšauktas)</t>
  </si>
  <si>
    <t>Kasparas Navickas</t>
  </si>
  <si>
    <t>Super1600</t>
  </si>
  <si>
    <t>neolimpinė</t>
  </si>
  <si>
    <t>EČ</t>
  </si>
  <si>
    <t>Ne</t>
  </si>
  <si>
    <t>Taip</t>
  </si>
  <si>
    <t>Ernestas Staponkus</t>
  </si>
  <si>
    <t>Iš viso:</t>
  </si>
  <si>
    <t>PRIDEDAMA. https://www.fia.com/events/european-rallycross-championship/season-2016/classifications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</si>
  <si>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</si>
  <si>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m. Europos automobilių kroso čempionatas (2020 m. šis čempionatas neįvyko, buvo atšauktas)</t>
  </si>
  <si>
    <t xml:space="preserve">(sporto renginio pavadinimas) </t>
  </si>
  <si>
    <t>Nuoroda į protokolą:</t>
  </si>
  <si>
    <t>Paulius Pleskovas</t>
  </si>
  <si>
    <t>Touring autocross</t>
  </si>
  <si>
    <t>Saulius Žunda</t>
  </si>
  <si>
    <t>Buggy 1600</t>
  </si>
  <si>
    <t>Tautvydas Urba</t>
  </si>
  <si>
    <t>Tomas Zavarskis</t>
  </si>
  <si>
    <t>Šarūnas Glikas</t>
  </si>
  <si>
    <t>Touring</t>
  </si>
  <si>
    <t>Lietuvos automobilių kroso komanda (Tautvydas Urba, Saulius Žunda, Tomas Zavarskis, Algimantas Glikas, Arvydas Galinis, Mindaugas Sidabras, Paulius Pleskovas)</t>
  </si>
  <si>
    <t>Nations Cup</t>
  </si>
  <si>
    <t>PRIDEDAMA. https://www.fia.com/events/european-autocross-championship/season-2016/classifications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</si>
  <si>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</si>
  <si>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2016 m. Drift Allstars Europos drifto čempionatas   </t>
  </si>
  <si>
    <t>Andrius Vasiliauskas</t>
  </si>
  <si>
    <t>Bendra įskaita</t>
  </si>
  <si>
    <t>Benediktas Čirba</t>
  </si>
  <si>
    <t>PRIDEDAMA. http://www.drift-allstars.com/standings-2015/standings/</t>
  </si>
  <si>
    <t>2016 m.  Rotax MAX Grand finals (2020 m. šis čempionatas neįvyko, buvo atšauktas)</t>
  </si>
  <si>
    <t>Simas Juodviršis</t>
  </si>
  <si>
    <t>Rotax MAX DD2</t>
  </si>
  <si>
    <t>PČ</t>
  </si>
  <si>
    <t>PRIDEDAMA. http://www.rotax-kart.com/en/Max-Challenge/Grand-Finals/Grand-Finals-2016/Race-Results</t>
  </si>
  <si>
    <t>2017 m. Europos automobilių ralio kroso čempionatas</t>
  </si>
  <si>
    <t>Rokas Baciuška</t>
  </si>
  <si>
    <t>PRIDEDAMA. https://www.fia.com/events/european-rallycross-championship/season-2017/standings</t>
  </si>
  <si>
    <t>2017 m. Europos automobilių kroso čempionatas</t>
  </si>
  <si>
    <t>Algimantas Glikas</t>
  </si>
  <si>
    <t>Arvydas Galinis</t>
  </si>
  <si>
    <t>Mindaugas Sidabras</t>
  </si>
  <si>
    <t>Lietuvos automobilių kroso komanda (Tautvydas Urba, Saulius Žunda, Tomas Zavarskis, Algimantas Glikas, Arvydas Galinis, Mindaugas Sidabras)</t>
  </si>
  <si>
    <t>PRIDEDAMA. https://www.fia.com/events/european-autocross-championship/season-2017/classifications</t>
  </si>
  <si>
    <t>2017 m.  CIK-FIA World KZ championship &amp; International KZ2 Super Cup</t>
  </si>
  <si>
    <t>KZ2</t>
  </si>
  <si>
    <t>PRIDEDAMA.  https://www.fiakarting.com/event/2017-wackersdorf/KZ2/results</t>
  </si>
  <si>
    <t>2017 m. Rok Cup International Final</t>
  </si>
  <si>
    <t>Gustas Grinbergas</t>
  </si>
  <si>
    <t>Junior Rok</t>
  </si>
  <si>
    <t>PRIDEDAMA. http://www.vortex-rok.com/download/rokcupintfin/2017/booklet_junior.pdf</t>
  </si>
  <si>
    <t>2017 m. CIK-FIA European KZ2 championship</t>
  </si>
  <si>
    <t>PRIDEDAMA. https://www.fiakarting.com/championship-standings/2017-cik-fia-european-kz2-championship-standings</t>
  </si>
  <si>
    <t>2018 m. Pasaulio Dakaro ralio maratonas</t>
  </si>
  <si>
    <t>Antanas Juknevičius / Darius Vaičiulis</t>
  </si>
  <si>
    <t>T1</t>
  </si>
  <si>
    <t>Vaidotas Žala / Saulius Jurgelėnas</t>
  </si>
  <si>
    <t>Benediktas Vanagas</t>
  </si>
  <si>
    <t>PRIDEDAMA. https://www.eurosport.com/rally-raid/dakar/2018/standing.shtml</t>
  </si>
  <si>
    <t>2018 m. Europos ralio kroso čempionatas</t>
  </si>
  <si>
    <t>PRIDEDAMA. https://media.rallycrossrx.com/results/S1600_points_GER_2018.pdf</t>
  </si>
  <si>
    <t>2018 m. Europos kroso čempionatas</t>
  </si>
  <si>
    <t>TouringCars</t>
  </si>
  <si>
    <t>Lietuvos automobilių kroso komanda (Tautvydas Urba,  Tomas Zavarskis, Arvydas Galinis, Paulius Pleskovas)</t>
  </si>
  <si>
    <t>PRIDEDAMA. https://www.fia.com/events/european-autocross-championship/season-2018/classifications</t>
  </si>
  <si>
    <t>2018 m. Europos Drifto čempionatas</t>
  </si>
  <si>
    <t>Andrus Vasiliauskas</t>
  </si>
  <si>
    <t>Lietuvos drifto komanda (Andrius Vasiliauskas, Benediktas Čirba)</t>
  </si>
  <si>
    <t>PRIDEDAMA. https://www.driftmasters.gp/standings/2018-season/</t>
  </si>
  <si>
    <t>2018 m. CIK-FIA Europos KZ2 čempionatas</t>
  </si>
  <si>
    <t>PRIDEDAMA. https://www.fiakarting.com/championship-standings/2018-cik-fia-european-kz2-championship-standings</t>
  </si>
  <si>
    <t>2018 m. CIK-FIA Pasaulio KZ čempionatas &amp; International KZ2 Super Cup</t>
  </si>
  <si>
    <t>PRIDEDAMA. https://www.fiakarting.com/event/2018-genk/KZ2/results</t>
  </si>
  <si>
    <t>2018 m. CIK-FIA Academy Trophy</t>
  </si>
  <si>
    <t>Kajus Šikšnelis</t>
  </si>
  <si>
    <t>Academy</t>
  </si>
  <si>
    <t>JnPČ</t>
  </si>
  <si>
    <t>PRIDEDAMA. https://www.fiakarting.com/championship-standings/2018-cik-fia-karting-academy-trophy-standings</t>
  </si>
  <si>
    <t>2019 m. Pasaulio Dakaro ralio maratonas</t>
  </si>
  <si>
    <t>PRIDEDAMA. https://www.eurosport.com/rally-raid/dakar/2019/standing.shtml</t>
  </si>
  <si>
    <t>2019 m. Europos Drifto čempionatas</t>
  </si>
  <si>
    <t>PRIDEDAMA. https://www.driftmasters.gp/standings/2019-season/</t>
  </si>
  <si>
    <t>2019 m. FIA MOTOR SPORT GAMES</t>
  </si>
  <si>
    <t>Drifting</t>
  </si>
  <si>
    <t>Julius Adomavičius</t>
  </si>
  <si>
    <t>Touring Car</t>
  </si>
  <si>
    <t>Kajus Šikšnelis / Skaitė Petrauskaitė</t>
  </si>
  <si>
    <t>Karting Slalom</t>
  </si>
  <si>
    <t>PRIDEDAMA. https://www.fiamotorsportgames.com/results/2019/fia-motorsport-games-2019-rome</t>
  </si>
  <si>
    <t>2019 m. Pasaulio ralio kroso čempionatas</t>
  </si>
  <si>
    <t>WorldRX</t>
  </si>
  <si>
    <t>PRIDEDAMA. https://www.fia.com/events/world-rallycross-championship/season-2019/2019-standings-0</t>
  </si>
  <si>
    <t>2019 m. Europos ralio kroso čempionatas</t>
  </si>
  <si>
    <t>SuperCar</t>
  </si>
  <si>
    <t>PRIDEDAMA. https://media.rallycrossrx.com/results/SCE_points_LVA_2019.pdf</t>
  </si>
  <si>
    <t>2019 m. Europos automobilių kroso čempionatas</t>
  </si>
  <si>
    <t>Lithuania (Tomas Zavarskis, Tautvydas Urba, Gintaras Morkevičius, Laurynas Petraška)</t>
  </si>
  <si>
    <t>PRIDEDAMA. https://www.fia.com/events/european-autocross-championship/season-2019/classifications</t>
  </si>
  <si>
    <t>2019 m. FIA World Cup for Cross-Country Bajas</t>
  </si>
  <si>
    <t>PRIDEDAMA.  https://www.fia.com/events/world-cup-cross-country-bajas/season-2019/classifications</t>
  </si>
  <si>
    <t>2019 m. FIA Kartingo Pasaulio čempionatas KZ</t>
  </si>
  <si>
    <t>KZ</t>
  </si>
  <si>
    <t>PRIDEDAMA. https://backend.fiakarting.com/sites/default/files/xml_folder/2019/Lonato/Booklet_KZ.pdf</t>
  </si>
  <si>
    <t>2019 m.  FIA Kartingo Pasaulio čempionatas OK Junior</t>
  </si>
  <si>
    <t>OK Junior</t>
  </si>
  <si>
    <t>JPČ</t>
  </si>
  <si>
    <t>PRIDEDAMA. https://backend.fiakarting.com/sites/default/files/xml_folder/2019/Alaharma/ok-junior_results88.pdf</t>
  </si>
  <si>
    <t>2019 m. FIA Kartingo Eurpos čempionatas OK Junior</t>
  </si>
  <si>
    <t>JEČ</t>
  </si>
  <si>
    <t>PRIDEDAMA. https://backend.fiakarting.com/sites/default/files/xml_folder/2019/Championships/ok-junior_championship.pdf</t>
  </si>
  <si>
    <t>2019 m. FIA Karting Academy Trophy</t>
  </si>
  <si>
    <t>PRIDEDAMA. https://backend.fiakarting.com/sites/default/files/xml_folder/2019/Championships/Academy_trophy.pdf</t>
  </si>
  <si>
    <t>2020 m. Pasaulio Dakaro ralio maratonas</t>
  </si>
  <si>
    <t>Ginas Petrus / Tomas Jančys</t>
  </si>
  <si>
    <t>PRIDEDAMA. https://www.eurosport.com/rally-raid/dakar/2020/standing.shtml</t>
  </si>
  <si>
    <t>2020 m. ROK International Superfinals</t>
  </si>
  <si>
    <t>Andrėja Vibriantytė</t>
  </si>
  <si>
    <t>Junior ROK</t>
  </si>
  <si>
    <t>PRIDEDAMA. https://www.vortex-rok.com/download/superfinal/2020/results_junior.pdf</t>
  </si>
  <si>
    <t>2020 m. FIA KArtingo pasaulio čempionatas</t>
  </si>
  <si>
    <t>OK</t>
  </si>
  <si>
    <t>PRIDEDAMA. https://www.fiakarting.com/championship-standings/2020-fia-karting-world-championship-standings-ok</t>
  </si>
  <si>
    <t>201     m. ___________________________________</t>
  </si>
  <si>
    <t>PRIDEDAMA. ____________________________________________________________________________________________________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</si>
  <si>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</si>
  <si>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</si>
  <si>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</si>
  <si>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Prezidentas</t>
  </si>
  <si>
    <t>Egidijus Janavičius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</si>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</sst>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color theme="1"/>
      <name val="Times New Roman"/>
    </font>
    <font>
      <sz val="11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2" fillId="0" borderId="0" xfId="0" applyFont="1" applyFill="1" applyAlignment="1"/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39"/>
  <sheetViews>
    <sheetView tabSelected="1" topLeftCell="A358" zoomScaleNormal="100" workbookViewId="0">
      <selection activeCell="I459" sqref="I459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1.5703125" style="1" customWidth="1"/>
    <col min="19" max="16384" width="9.140625" style="1"/>
  </cols>
  <sheetData>
    <row r="1" spans="1:18" s="8" customFormat="1" ht="15.75">
      <c r="D1" s="59"/>
      <c r="E1" s="59"/>
      <c r="F1" s="59"/>
      <c r="G1" s="59"/>
      <c r="H1" s="59"/>
      <c r="I1" s="59"/>
      <c r="J1" s="59"/>
      <c r="K1" s="59"/>
      <c r="L1" s="59"/>
      <c r="N1" s="2"/>
      <c r="O1" s="2"/>
      <c r="P1" s="2"/>
      <c r="Q1" s="2"/>
    </row>
    <row r="2" spans="1:18" s="8" customFormat="1" ht="15.75">
      <c r="B2" s="8" t="s">
        <v>0</v>
      </c>
      <c r="D2" s="59"/>
      <c r="E2" s="59"/>
      <c r="F2" s="59"/>
      <c r="G2" s="59"/>
      <c r="H2" s="59"/>
      <c r="I2" s="59"/>
      <c r="J2" s="59"/>
      <c r="K2" s="59"/>
      <c r="L2" s="59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3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8"/>
    </row>
    <row r="6" spans="1:18" ht="18.75">
      <c r="A6" s="80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"/>
    </row>
    <row r="7" spans="1:18" s="8" customFormat="1" ht="15.75">
      <c r="A7" s="59"/>
      <c r="B7" s="90" t="s">
        <v>4</v>
      </c>
      <c r="C7" s="90"/>
      <c r="D7" s="90"/>
      <c r="E7" s="90"/>
      <c r="F7" s="90"/>
      <c r="G7" s="90"/>
      <c r="H7" s="90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59"/>
      <c r="B8" s="81" t="s">
        <v>5</v>
      </c>
      <c r="C8" s="81"/>
      <c r="D8" s="81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59"/>
      <c r="B9" s="48">
        <v>190642938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59"/>
      <c r="B10" s="57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1" t="s">
        <v>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5" t="s">
        <v>8</v>
      </c>
      <c r="B13" s="86" t="s">
        <v>9</v>
      </c>
      <c r="C13" s="86" t="s">
        <v>10</v>
      </c>
      <c r="D13" s="86" t="s">
        <v>11</v>
      </c>
      <c r="E13" s="82" t="s">
        <v>12</v>
      </c>
      <c r="F13" s="77"/>
      <c r="G13" s="78"/>
      <c r="H13" s="78"/>
      <c r="I13" s="78"/>
      <c r="J13" s="78"/>
      <c r="K13" s="78"/>
      <c r="L13" s="78"/>
      <c r="M13" s="78"/>
      <c r="N13" s="78"/>
      <c r="O13" s="79"/>
      <c r="P13" s="84" t="s">
        <v>13</v>
      </c>
      <c r="Q13" s="97" t="s">
        <v>14</v>
      </c>
      <c r="R13" s="92" t="s">
        <v>15</v>
      </c>
    </row>
    <row r="14" spans="1:18" s="8" customFormat="1" ht="45" customHeight="1">
      <c r="A14" s="95"/>
      <c r="B14" s="86"/>
      <c r="C14" s="86"/>
      <c r="D14" s="86"/>
      <c r="E14" s="96"/>
      <c r="F14" s="82" t="s">
        <v>16</v>
      </c>
      <c r="G14" s="82" t="s">
        <v>17</v>
      </c>
      <c r="H14" s="82" t="s">
        <v>18</v>
      </c>
      <c r="I14" s="87" t="s">
        <v>19</v>
      </c>
      <c r="J14" s="82" t="s">
        <v>20</v>
      </c>
      <c r="K14" s="82" t="s">
        <v>21</v>
      </c>
      <c r="L14" s="82" t="s">
        <v>22</v>
      </c>
      <c r="M14" s="82" t="s">
        <v>23</v>
      </c>
      <c r="N14" s="75" t="s">
        <v>24</v>
      </c>
      <c r="O14" s="75" t="s">
        <v>25</v>
      </c>
      <c r="P14" s="85"/>
      <c r="Q14" s="98"/>
      <c r="R14" s="93"/>
    </row>
    <row r="15" spans="1:18" s="8" customFormat="1" ht="76.150000000000006" customHeight="1">
      <c r="A15" s="95"/>
      <c r="B15" s="86"/>
      <c r="C15" s="86"/>
      <c r="D15" s="86"/>
      <c r="E15" s="83"/>
      <c r="F15" s="83"/>
      <c r="G15" s="83"/>
      <c r="H15" s="83"/>
      <c r="I15" s="88"/>
      <c r="J15" s="83"/>
      <c r="K15" s="83"/>
      <c r="L15" s="83"/>
      <c r="M15" s="83"/>
      <c r="N15" s="76"/>
      <c r="O15" s="76"/>
      <c r="P15" s="85"/>
      <c r="Q15" s="99"/>
      <c r="R15" s="94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102" t="s">
        <v>26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56"/>
      <c r="R17" s="8"/>
      <c r="S17" s="8"/>
    </row>
    <row r="18" spans="1:19" ht="16.899999999999999" customHeight="1">
      <c r="A18" s="68"/>
      <c r="B18" s="69"/>
      <c r="C18" s="6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6"/>
      <c r="R18" s="8"/>
      <c r="S18" s="8"/>
    </row>
    <row r="19" spans="1:19">
      <c r="A19" s="60">
        <v>1</v>
      </c>
      <c r="B19" s="60" t="s">
        <v>27</v>
      </c>
      <c r="C19" s="12" t="s">
        <v>28</v>
      </c>
      <c r="D19" s="60" t="s">
        <v>29</v>
      </c>
      <c r="E19" s="60">
        <v>1</v>
      </c>
      <c r="F19" s="60" t="s">
        <v>30</v>
      </c>
      <c r="G19" s="60">
        <v>1</v>
      </c>
      <c r="H19" s="60" t="s">
        <v>31</v>
      </c>
      <c r="I19" s="60"/>
      <c r="J19" s="60">
        <v>32</v>
      </c>
      <c r="K19" s="60">
        <v>18</v>
      </c>
      <c r="L19" s="60">
        <v>3</v>
      </c>
      <c r="M19" s="60" t="s">
        <v>32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123.84</v>
      </c>
      <c r="O19" s="9">
        <f>IF(F19="OŽ",N19,IF(H19="Ne",IF(J19*0.3&lt;J19-L19,N19,0),IF(J19*0.1&lt;J19-L19,N19,0)))</f>
        <v>123.84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12.852</v>
      </c>
      <c r="Q19" s="11">
        <f>IF(ISERROR(P19*100/N19),0,(P19*100/N19))</f>
        <v>10.377906976744185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60.144480000000016</v>
      </c>
      <c r="S19" s="20"/>
    </row>
    <row r="20" spans="1:19">
      <c r="A20" s="60">
        <v>2</v>
      </c>
      <c r="B20" s="60" t="s">
        <v>27</v>
      </c>
      <c r="C20" s="12" t="s">
        <v>28</v>
      </c>
      <c r="D20" s="60" t="s">
        <v>29</v>
      </c>
      <c r="E20" s="60">
        <v>1</v>
      </c>
      <c r="F20" s="60" t="s">
        <v>30</v>
      </c>
      <c r="G20" s="60">
        <v>1</v>
      </c>
      <c r="H20" s="60" t="s">
        <v>31</v>
      </c>
      <c r="I20" s="60">
        <v>6</v>
      </c>
      <c r="J20" s="60">
        <v>32</v>
      </c>
      <c r="K20" s="60">
        <v>18</v>
      </c>
      <c r="L20" s="60">
        <v>19</v>
      </c>
      <c r="M20" s="60" t="s">
        <v>31</v>
      </c>
      <c r="N20" s="3">
        <f t="shared" ref="N20:N32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22.96</v>
      </c>
      <c r="O20" s="9">
        <f t="shared" ref="O20:O32" si="1">IF(F20="OŽ",N20,IF(H20="Ne",IF(J20*0.3&lt;J20-L20,N20,0),IF(J20*0.1&lt;J20-L20,N20,0)))</f>
        <v>22.96</v>
      </c>
      <c r="P20" s="4">
        <f t="shared" ref="P20:P32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3.06</v>
      </c>
      <c r="Q20" s="11">
        <f t="shared" ref="Q20:Q32" si="3">IF(ISERROR(P20*100/N20),0,(P20*100/N20))</f>
        <v>13.327526132404181</v>
      </c>
      <c r="R20" s="10">
        <f t="shared" ref="R20:R32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0.95406666666666684</v>
      </c>
      <c r="S20" s="20"/>
    </row>
    <row r="21" spans="1:19">
      <c r="A21" s="60">
        <v>3</v>
      </c>
      <c r="B21" s="60" t="s">
        <v>27</v>
      </c>
      <c r="C21" s="12" t="s">
        <v>28</v>
      </c>
      <c r="D21" s="60" t="s">
        <v>29</v>
      </c>
      <c r="E21" s="60">
        <v>1</v>
      </c>
      <c r="F21" s="60" t="s">
        <v>30</v>
      </c>
      <c r="G21" s="60">
        <v>1</v>
      </c>
      <c r="H21" s="60" t="s">
        <v>31</v>
      </c>
      <c r="I21" s="60">
        <v>6</v>
      </c>
      <c r="J21" s="60">
        <v>25</v>
      </c>
      <c r="K21" s="60">
        <v>18</v>
      </c>
      <c r="L21" s="60">
        <v>13</v>
      </c>
      <c r="M21" s="60" t="s">
        <v>31</v>
      </c>
      <c r="N21" s="3">
        <f t="shared" si="0"/>
        <v>35.92</v>
      </c>
      <c r="O21" s="9">
        <f t="shared" si="1"/>
        <v>35.92</v>
      </c>
      <c r="P21" s="4">
        <f t="shared" si="2"/>
        <v>6.7320000000000002</v>
      </c>
      <c r="Q21" s="11">
        <f t="shared" si="3"/>
        <v>18.741648106904233</v>
      </c>
      <c r="R21" s="10">
        <f t="shared" si="4"/>
        <v>1.5639066666666668</v>
      </c>
      <c r="S21" s="8"/>
    </row>
    <row r="22" spans="1:19">
      <c r="A22" s="60">
        <v>4</v>
      </c>
      <c r="B22" s="60" t="s">
        <v>27</v>
      </c>
      <c r="C22" s="12" t="s">
        <v>28</v>
      </c>
      <c r="D22" s="60" t="s">
        <v>29</v>
      </c>
      <c r="E22" s="60">
        <v>1</v>
      </c>
      <c r="F22" s="60" t="s">
        <v>30</v>
      </c>
      <c r="G22" s="60">
        <v>1</v>
      </c>
      <c r="H22" s="60" t="s">
        <v>31</v>
      </c>
      <c r="I22" s="60">
        <v>6</v>
      </c>
      <c r="J22" s="60">
        <v>22</v>
      </c>
      <c r="K22" s="60">
        <v>18</v>
      </c>
      <c r="L22" s="60">
        <v>10</v>
      </c>
      <c r="M22" s="60" t="s">
        <v>31</v>
      </c>
      <c r="N22" s="3">
        <f t="shared" si="0"/>
        <v>35.731666666666662</v>
      </c>
      <c r="O22" s="9">
        <f t="shared" si="1"/>
        <v>35.731666666666662</v>
      </c>
      <c r="P22" s="4">
        <f t="shared" si="2"/>
        <v>7.3439999999999994</v>
      </c>
      <c r="Q22" s="11">
        <f t="shared" si="3"/>
        <v>20.553197443910634</v>
      </c>
      <c r="R22" s="10">
        <f t="shared" si="4"/>
        <v>1.5794411111111111</v>
      </c>
      <c r="S22" s="8"/>
    </row>
    <row r="23" spans="1:19">
      <c r="A23" s="60">
        <v>5</v>
      </c>
      <c r="B23" s="60" t="s">
        <v>27</v>
      </c>
      <c r="C23" s="12" t="s">
        <v>28</v>
      </c>
      <c r="D23" s="60" t="s">
        <v>29</v>
      </c>
      <c r="E23" s="60">
        <v>1</v>
      </c>
      <c r="F23" s="60" t="s">
        <v>30</v>
      </c>
      <c r="G23" s="60">
        <v>1</v>
      </c>
      <c r="H23" s="60" t="s">
        <v>31</v>
      </c>
      <c r="I23" s="60">
        <v>6</v>
      </c>
      <c r="J23" s="60">
        <v>27</v>
      </c>
      <c r="K23" s="60">
        <v>18</v>
      </c>
      <c r="L23" s="60">
        <v>6</v>
      </c>
      <c r="M23" s="60" t="s">
        <v>31</v>
      </c>
      <c r="N23" s="3">
        <f t="shared" si="0"/>
        <v>60</v>
      </c>
      <c r="O23" s="9">
        <f t="shared" si="1"/>
        <v>60</v>
      </c>
      <c r="P23" s="4">
        <f t="shared" si="2"/>
        <v>11.016</v>
      </c>
      <c r="Q23" s="11">
        <f t="shared" si="3"/>
        <v>18.36</v>
      </c>
      <c r="R23" s="10">
        <f t="shared" si="4"/>
        <v>2.6039200000000005</v>
      </c>
      <c r="S23" s="8"/>
    </row>
    <row r="24" spans="1:19" s="8" customFormat="1">
      <c r="A24" s="60">
        <v>6</v>
      </c>
      <c r="B24" s="60" t="s">
        <v>27</v>
      </c>
      <c r="C24" s="12" t="s">
        <v>28</v>
      </c>
      <c r="D24" s="60" t="s">
        <v>29</v>
      </c>
      <c r="E24" s="60">
        <v>1</v>
      </c>
      <c r="F24" s="60" t="s">
        <v>30</v>
      </c>
      <c r="G24" s="60">
        <v>1</v>
      </c>
      <c r="H24" s="60" t="s">
        <v>31</v>
      </c>
      <c r="I24" s="60">
        <v>6</v>
      </c>
      <c r="J24" s="60">
        <v>19</v>
      </c>
      <c r="K24" s="60">
        <v>18</v>
      </c>
      <c r="L24" s="60">
        <v>3</v>
      </c>
      <c r="M24" s="60" t="s">
        <v>31</v>
      </c>
      <c r="N24" s="3">
        <f t="shared" ref="N24:N27" si="5">(IF(F24="OŽ",IF(L24=1,550.8,IF(L24=2,426.38,IF(L24=3,342.14,IF(L24=4,181.44,IF(L24=5,168.48,IF(L24=6,155.52,IF(L24=7,148.5,IF(L24=8,144,0))))))))+IF(L24&lt;=8,0,IF(L24&lt;=16,137.7,IF(L24&lt;=24,108,IF(L24&lt;=32,80.1,IF(L24&lt;=36,52.2,0)))))-IF(L24&lt;=8,0,IF(L24&lt;=16,(L24-9)*2.754,IF(L24&lt;=24,(L24-17)* 2.754,IF(L24&lt;=32,(L24-25)* 2.754,IF(L24&lt;=36,(L24-33)*2.754,0))))),0)+IF(F24="PČ",IF(L24=1,449,IF(L24=2,314.6,IF(L24=3,238,IF(L24=4,172,IF(L24=5,159,IF(L24=6,145,IF(L24=7,132,IF(L24=8,119,0))))))))+IF(L24&lt;=8,0,IF(L24&lt;=16,88,IF(L24&lt;=24,55,IF(L24&lt;=32,22,0))))-IF(L24&lt;=8,0,IF(L24&lt;=16,(L24-9)*2.245,IF(L24&lt;=24,(L24-17)*2.245,IF(L24&lt;=32,(L24-25)*2.245,0)))),0)+IF(F24="PČneol",IF(L24=1,85,IF(L24=2,64.61,IF(L24=3,50.76,IF(L24=4,16.25,IF(L24=5,15,IF(L24=6,13.75,IF(L24=7,12.5,IF(L24=8,11.25,0))))))))+IF(L24&lt;=8,0,IF(L24&lt;=16,9,0))-IF(L24&lt;=8,0,IF(L24&lt;=16,(L24-9)*0.425,0)),0)+IF(F24="PŽ",IF(L24=1,85,IF(L24=2,59.5,IF(L24=3,45,IF(L24=4,32.5,IF(L24=5,30,IF(L24=6,27.5,IF(L24=7,25,IF(L24=8,22.5,0))))))))+IF(L24&lt;=8,0,IF(L24&lt;=16,19,IF(L24&lt;=24,13,IF(L24&lt;=32,8,0))))-IF(L24&lt;=8,0,IF(L24&lt;=16,(L24-9)*0.425,IF(L24&lt;=24,(L24-17)*0.425,IF(L24&lt;=32,(L24-25)*0.425,0)))),0)+IF(F24="EČ",IF(L24=1,204,IF(L24=2,156.24,IF(L24=3,123.84,IF(L24=4,72,IF(L24=5,66,IF(L24=6,60,IF(L24=7,54,IF(L24=8,48,0))))))))+IF(L24&lt;=8,0,IF(L24&lt;=16,40,IF(L24&lt;=24,25,0)))-IF(L24&lt;=8,0,IF(L24&lt;=16,(L24-9)*1.02,IF(L24&lt;=24,(L24-17)*1.02,0))),0)+IF(F24="EČneol",IF(L24=1,68,IF(L24=2,51.69,IF(L24=3,40.61,IF(L24=4,13,IF(L24=5,12,IF(L24=6,11,IF(L24=7,10,IF(L24=8,9,0)))))))))+IF(F24="EŽ",IF(L24=1,68,IF(L24=2,47.6,IF(L24=3,36,IF(L24=4,18,IF(L24=5,16.5,IF(L24=6,15,IF(L24=7,13.5,IF(L24=8,12,0))))))))+IF(L24&lt;=8,0,IF(L24&lt;=16,10,IF(L24&lt;=24,6,0)))-IF(L24&lt;=8,0,IF(L24&lt;=16,(L24-9)*0.34,IF(L24&lt;=24,(L24-17)*0.34,0))),0)+IF(F24="PT",IF(L24=1,68,IF(L24=2,52.08,IF(L24=3,41.28,IF(L24=4,24,IF(L24=5,22,IF(L24=6,20,IF(L24=7,18,IF(L24=8,16,0))))))))+IF(L24&lt;=8,0,IF(L24&lt;=16,13,IF(L24&lt;=24,9,IF(L24&lt;=32,4,0))))-IF(L24&lt;=8,0,IF(L24&lt;=16,(L24-9)*0.34,IF(L24&lt;=24,(L24-17)*0.34,IF(L24&lt;=32,(L24-25)*0.34,0)))),0)+IF(F24="JOŽ",IF(L24=1,85,IF(L24=2,59.5,IF(L24=3,45,IF(L24=4,32.5,IF(L24=5,30,IF(L24=6,27.5,IF(L24=7,25,IF(L24=8,22.5,0))))))))+IF(L24&lt;=8,0,IF(L24&lt;=16,19,IF(L24&lt;=24,13,0)))-IF(L24&lt;=8,0,IF(L24&lt;=16,(L24-9)*0.425,IF(L24&lt;=24,(L24-17)*0.425,0))),0)+IF(F24="JPČ",IF(L24=1,68,IF(L24=2,47.6,IF(L24=3,36,IF(L24=4,26,IF(L24=5,24,IF(L24=6,22,IF(L24=7,20,IF(L24=8,18,0))))))))+IF(L24&lt;=8,0,IF(L24&lt;=16,13,IF(L24&lt;=24,9,0)))-IF(L24&lt;=8,0,IF(L24&lt;=16,(L24-9)*0.34,IF(L24&lt;=24,(L24-17)*0.34,0))),0)+IF(F24="JEČ",IF(L24=1,34,IF(L24=2,26.04,IF(L24=3,20.6,IF(L24=4,12,IF(L24=5,11,IF(L24=6,10,IF(L24=7,9,IF(L24=8,8,0))))))))+IF(L24&lt;=8,0,IF(L24&lt;=16,6,0))-IF(L24&lt;=8,0,IF(L24&lt;=16,(L24-9)*0.17,0)),0)+IF(F24="JEOF",IF(L24=1,34,IF(L24=2,26.04,IF(L24=3,20.6,IF(L24=4,12,IF(L24=5,11,IF(L24=6,10,IF(L24=7,9,IF(L24=8,8,0))))))))+IF(L24&lt;=8,0,IF(L24&lt;=16,6,0))-IF(L24&lt;=8,0,IF(L24&lt;=16,(L24-9)*0.17,0)),0)+IF(F24="JnPČ",IF(L24=1,51,IF(L24=2,35.7,IF(L24=3,27,IF(L24=4,19.5,IF(L24=5,18,IF(L24=6,16.5,IF(L24=7,15,IF(L24=8,13.5,0))))))))+IF(L24&lt;=8,0,IF(L24&lt;=16,10,0))-IF(L24&lt;=8,0,IF(L24&lt;=16,(L24-9)*0.255,0)),0)+IF(F24="JnEČ",IF(L24=1,25.5,IF(L24=2,19.53,IF(L24=3,15.48,IF(L24=4,9,IF(L24=5,8.25,IF(L24=6,7.5,IF(L24=7,6.75,IF(L24=8,6,0))))))))+IF(L24&lt;=8,0,IF(L24&lt;=16,5,0))-IF(L24&lt;=8,0,IF(L24&lt;=16,(L24-9)*0.1275,0)),0)+IF(F24="JčPČ",IF(L24=1,21.25,IF(L24=2,14.5,IF(L24=3,11.5,IF(L24=4,7,IF(L24=5,6.5,IF(L24=6,6,IF(L24=7,5.5,IF(L24=8,5,0))))))))+IF(L24&lt;=8,0,IF(L24&lt;=16,4,0))-IF(L24&lt;=8,0,IF(L24&lt;=16,(L24-9)*0.10625,0)),0)+IF(F24="JčEČ",IF(L24=1,17,IF(L24=2,13.02,IF(L24=3,10.32,IF(L24=4,6,IF(L24=5,5.5,IF(L24=6,5,IF(L24=7,4.5,IF(L24=8,4,0))))))))+IF(L24&lt;=8,0,IF(L24&lt;=16,3,0))-IF(L24&lt;=8,0,IF(L24&lt;=16,(L24-9)*0.085,0)),0)+IF(F24="NEAK",IF(L24=1,11.48,IF(L24=2,8.79,IF(L24=3,6.97,IF(L24=4,4.05,IF(L24=5,3.71,IF(L24=6,3.38,IF(L24=7,3.04,IF(L24=8,2.7,0))))))))+IF(L24&lt;=8,0,IF(L24&lt;=16,2,IF(L24&lt;=24,1.3,0)))-IF(L24&lt;=8,0,IF(L24&lt;=16,(L24-9)*0.0574,IF(L24&lt;=24,(L24-17)*0.0574,0))),0))*IF(L24&lt;0,1,IF(OR(F24="PČ",F24="PŽ",F24="PT"),IF(J24&lt;32,J24/32,1),1))* IF(L24&lt;0,1,IF(OR(F24="EČ",F24="EŽ",F24="JOŽ",F24="JPČ",F24="NEAK"),IF(J24&lt;24,J24/24,1),1))*IF(L24&lt;0,1,IF(OR(F24="PČneol",F24="JEČ",F24="JEOF",F24="JnPČ",F24="JnEČ",F24="JčPČ",F24="JčEČ"),IF(J24&lt;16,J24/16,1),1))*IF(L24&lt;0,1,IF(F24="EČneol",IF(J24&lt;8,J24/8,1),1))</f>
        <v>98.039999999999992</v>
      </c>
      <c r="O24" s="9">
        <f t="shared" ref="O24:O27" si="6">IF(F24="OŽ",N24,IF(H24="Ne",IF(J24*0.3&lt;J24-L24,N24,0),IF(J24*0.1&lt;J24-L24,N24,0)))</f>
        <v>98.039999999999992</v>
      </c>
      <c r="P24" s="4">
        <f t="shared" ref="P24:P27" si="7">IF(O24=0,0,IF(F24="OŽ",IF(L24&gt;35,0,IF(J24&gt;35,(36-L24)*1.836,((36-L24)-(36-J24))*1.836)),0)+IF(F24="PČ",IF(L24&gt;31,0,IF(J24&gt;31,(32-L24)*1.347,((32-L24)-(32-J24))*1.347)),0)+ IF(F24="PČneol",IF(L24&gt;15,0,IF(J24&gt;15,(16-L24)*0.255,((16-L24)-(16-J24))*0.255)),0)+IF(F24="PŽ",IF(L24&gt;31,0,IF(J24&gt;31,(32-L24)*0.255,((32-L24)-(32-J24))*0.255)),0)+IF(F24="EČ",IF(L24&gt;23,0,IF(J24&gt;23,(24-L24)*0.612,((24-L24)-(24-J24))*0.612)),0)+IF(F24="EČneol",IF(L24&gt;7,0,IF(J24&gt;7,(8-L24)*0.204,((8-L24)-(8-J24))*0.204)),0)+IF(F24="EŽ",IF(L24&gt;23,0,IF(J24&gt;23,(24-L24)*0.204,((24-L24)-(24-J24))*0.204)),0)+IF(F24="PT",IF(L24&gt;31,0,IF(J24&gt;31,(32-L24)*0.204,((32-L24)-(32-J24))*0.204)),0)+IF(F24="JOŽ",IF(L24&gt;23,0,IF(J24&gt;23,(24-L24)*0.255,((24-L24)-(24-J24))*0.255)),0)+IF(F24="JPČ",IF(L24&gt;23,0,IF(J24&gt;23,(24-L24)*0.204,((24-L24)-(24-J24))*0.204)),0)+IF(F24="JEČ",IF(L24&gt;15,0,IF(J24&gt;15,(16-L24)*0.102,((16-L24)-(16-J24))*0.102)),0)+IF(F24="JEOF",IF(L24&gt;15,0,IF(J24&gt;15,(16-L24)*0.102,((16-L24)-(16-J24))*0.102)),0)+IF(F24="JnPČ",IF(L24&gt;15,0,IF(J24&gt;15,(16-L24)*0.153,((16-L24)-(16-J24))*0.153)),0)+IF(F24="JnEČ",IF(L24&gt;15,0,IF(J24&gt;15,(16-L24)*0.0765,((16-L24)-(16-J24))*0.0765)),0)+IF(F24="JčPČ",IF(L24&gt;15,0,IF(J24&gt;15,(16-L24)*0.06375,((16-L24)-(16-J24))*0.06375)),0)+IF(F24="JčEČ",IF(L24&gt;15,0,IF(J24&gt;15,(16-L24)*0.051,((16-L24)-(16-J24))*0.051)),0)+IF(F24="NEAK",IF(L24&gt;23,0,IF(J24&gt;23,(24-L24)*0.03444,((24-L24)-(24-J24))*0.03444)),0))</f>
        <v>9.7919999999999998</v>
      </c>
      <c r="Q24" s="11">
        <f t="shared" ref="Q24:Q27" si="8">IF(ISERROR(P24*100/N24),0,(P24*100/N24))</f>
        <v>9.9877600979192174</v>
      </c>
      <c r="R24" s="10">
        <f t="shared" ref="R24:R27" si="9">IF(Q24&lt;=30,O24+P24,O24+O24*0.3)*IF(G24=1,0.4,IF(G24=2,0.75,IF(G24="1 (kas 4 m. 1 k. nerengiamos)",0.52,1)))*IF(D24="olimpinė",1,IF(M24="Ne",0.5,1))*IF(OR(A$5="Lietuvos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federacija"),IF(OR(J24&lt;8,K24&lt;16),0,1),1)*E24*IF(I24&lt;=1,1,1/I24)*IF(OR(A$5="Lietuvos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3.9538400000000005</v>
      </c>
    </row>
    <row r="25" spans="1:19" s="8" customFormat="1">
      <c r="A25" s="60">
        <v>7</v>
      </c>
      <c r="B25" s="60" t="s">
        <v>27</v>
      </c>
      <c r="C25" s="12" t="s">
        <v>28</v>
      </c>
      <c r="D25" s="60" t="s">
        <v>29</v>
      </c>
      <c r="E25" s="60">
        <v>1</v>
      </c>
      <c r="F25" s="60" t="s">
        <v>30</v>
      </c>
      <c r="G25" s="60">
        <v>1</v>
      </c>
      <c r="H25" s="60" t="s">
        <v>31</v>
      </c>
      <c r="I25" s="60">
        <v>6</v>
      </c>
      <c r="J25" s="60">
        <v>16</v>
      </c>
      <c r="K25" s="60">
        <v>18</v>
      </c>
      <c r="L25" s="60">
        <v>3</v>
      </c>
      <c r="M25" s="60" t="s">
        <v>31</v>
      </c>
      <c r="N25" s="3">
        <f t="shared" si="5"/>
        <v>82.56</v>
      </c>
      <c r="O25" s="9">
        <f t="shared" si="6"/>
        <v>82.56</v>
      </c>
      <c r="P25" s="4">
        <f t="shared" si="7"/>
        <v>7.9559999999999995</v>
      </c>
      <c r="Q25" s="11">
        <f t="shared" si="8"/>
        <v>9.6366279069767433</v>
      </c>
      <c r="R25" s="10">
        <f t="shared" si="9"/>
        <v>3.3189200000000003</v>
      </c>
    </row>
    <row r="26" spans="1:19" s="8" customFormat="1">
      <c r="A26" s="60">
        <v>8</v>
      </c>
      <c r="B26" s="60" t="s">
        <v>33</v>
      </c>
      <c r="C26" s="12" t="s">
        <v>28</v>
      </c>
      <c r="D26" s="60" t="s">
        <v>29</v>
      </c>
      <c r="E26" s="60">
        <v>1</v>
      </c>
      <c r="F26" s="60" t="s">
        <v>30</v>
      </c>
      <c r="G26" s="60">
        <v>1</v>
      </c>
      <c r="H26" s="60" t="s">
        <v>31</v>
      </c>
      <c r="I26" s="60"/>
      <c r="J26" s="60">
        <v>32</v>
      </c>
      <c r="K26" s="60">
        <v>18</v>
      </c>
      <c r="L26" s="60">
        <v>11</v>
      </c>
      <c r="M26" s="60" t="s">
        <v>31</v>
      </c>
      <c r="N26" s="3">
        <f t="shared" si="5"/>
        <v>37.96</v>
      </c>
      <c r="O26" s="9">
        <f t="shared" si="6"/>
        <v>37.96</v>
      </c>
      <c r="P26" s="4">
        <f t="shared" si="7"/>
        <v>7.9559999999999995</v>
      </c>
      <c r="Q26" s="11">
        <f t="shared" si="8"/>
        <v>20.958904109589039</v>
      </c>
      <c r="R26" s="10">
        <f t="shared" si="9"/>
        <v>10.101520000000001</v>
      </c>
    </row>
    <row r="27" spans="1:19" s="8" customFormat="1">
      <c r="A27" s="60">
        <v>9</v>
      </c>
      <c r="B27" s="60" t="s">
        <v>33</v>
      </c>
      <c r="C27" s="12" t="s">
        <v>28</v>
      </c>
      <c r="D27" s="60" t="s">
        <v>29</v>
      </c>
      <c r="E27" s="60">
        <v>1</v>
      </c>
      <c r="F27" s="60" t="s">
        <v>30</v>
      </c>
      <c r="G27" s="60">
        <v>1</v>
      </c>
      <c r="H27" s="60" t="s">
        <v>31</v>
      </c>
      <c r="I27" s="60">
        <v>6</v>
      </c>
      <c r="J27" s="60">
        <v>32</v>
      </c>
      <c r="K27" s="60">
        <v>18</v>
      </c>
      <c r="L27" s="60">
        <v>8</v>
      </c>
      <c r="M27" s="60" t="s">
        <v>31</v>
      </c>
      <c r="N27" s="3">
        <f t="shared" si="5"/>
        <v>48</v>
      </c>
      <c r="O27" s="9">
        <f t="shared" si="6"/>
        <v>48</v>
      </c>
      <c r="P27" s="4">
        <f t="shared" si="7"/>
        <v>9.7919999999999998</v>
      </c>
      <c r="Q27" s="11">
        <f t="shared" si="8"/>
        <v>20.399999999999999</v>
      </c>
      <c r="R27" s="10">
        <f t="shared" si="9"/>
        <v>2.1190400000000005</v>
      </c>
    </row>
    <row r="28" spans="1:19">
      <c r="A28" s="60">
        <v>10</v>
      </c>
      <c r="B28" s="60" t="s">
        <v>33</v>
      </c>
      <c r="C28" s="12" t="s">
        <v>28</v>
      </c>
      <c r="D28" s="60" t="s">
        <v>29</v>
      </c>
      <c r="E28" s="60">
        <v>1</v>
      </c>
      <c r="F28" s="60" t="s">
        <v>30</v>
      </c>
      <c r="G28" s="60">
        <v>1</v>
      </c>
      <c r="H28" s="60" t="s">
        <v>31</v>
      </c>
      <c r="I28" s="60">
        <v>6</v>
      </c>
      <c r="J28" s="60">
        <v>25</v>
      </c>
      <c r="K28" s="60">
        <v>18</v>
      </c>
      <c r="L28" s="60">
        <v>5</v>
      </c>
      <c r="M28" s="60" t="s">
        <v>32</v>
      </c>
      <c r="N28" s="3">
        <f t="shared" si="0"/>
        <v>66</v>
      </c>
      <c r="O28" s="9">
        <f t="shared" si="1"/>
        <v>66</v>
      </c>
      <c r="P28" s="4">
        <f t="shared" si="2"/>
        <v>11.628</v>
      </c>
      <c r="Q28" s="11">
        <f t="shared" si="3"/>
        <v>17.618181818181817</v>
      </c>
      <c r="R28" s="10">
        <f t="shared" si="4"/>
        <v>5.6927200000000004</v>
      </c>
      <c r="S28" s="8"/>
    </row>
    <row r="29" spans="1:19">
      <c r="A29" s="60">
        <v>11</v>
      </c>
      <c r="B29" s="60" t="s">
        <v>33</v>
      </c>
      <c r="C29" s="12" t="s">
        <v>28</v>
      </c>
      <c r="D29" s="60" t="s">
        <v>29</v>
      </c>
      <c r="E29" s="60">
        <v>1</v>
      </c>
      <c r="F29" s="60" t="s">
        <v>30</v>
      </c>
      <c r="G29" s="60">
        <v>1</v>
      </c>
      <c r="H29" s="60" t="s">
        <v>31</v>
      </c>
      <c r="I29" s="60">
        <v>6</v>
      </c>
      <c r="J29" s="60">
        <v>22</v>
      </c>
      <c r="K29" s="60">
        <v>18</v>
      </c>
      <c r="L29" s="60">
        <v>12</v>
      </c>
      <c r="M29" s="60" t="s">
        <v>31</v>
      </c>
      <c r="N29" s="3">
        <f t="shared" si="0"/>
        <v>33.861666666666665</v>
      </c>
      <c r="O29" s="9">
        <f t="shared" si="1"/>
        <v>33.861666666666665</v>
      </c>
      <c r="P29" s="4">
        <f t="shared" si="2"/>
        <v>6.12</v>
      </c>
      <c r="Q29" s="11">
        <f t="shared" si="3"/>
        <v>18.07353447851553</v>
      </c>
      <c r="R29" s="10">
        <f t="shared" si="4"/>
        <v>1.4659944444444442</v>
      </c>
      <c r="S29" s="8"/>
    </row>
    <row r="30" spans="1:19">
      <c r="A30" s="60">
        <v>12</v>
      </c>
      <c r="B30" s="60" t="s">
        <v>33</v>
      </c>
      <c r="C30" s="12" t="s">
        <v>28</v>
      </c>
      <c r="D30" s="60" t="s">
        <v>29</v>
      </c>
      <c r="E30" s="60">
        <v>1</v>
      </c>
      <c r="F30" s="60" t="s">
        <v>30</v>
      </c>
      <c r="G30" s="60">
        <v>1</v>
      </c>
      <c r="H30" s="60" t="s">
        <v>31</v>
      </c>
      <c r="I30" s="60">
        <v>6</v>
      </c>
      <c r="J30" s="60">
        <v>27</v>
      </c>
      <c r="K30" s="60">
        <v>18</v>
      </c>
      <c r="L30" s="60">
        <v>14</v>
      </c>
      <c r="M30" s="60" t="s">
        <v>31</v>
      </c>
      <c r="N30" s="3">
        <f t="shared" si="0"/>
        <v>34.9</v>
      </c>
      <c r="O30" s="9">
        <f t="shared" si="1"/>
        <v>34.9</v>
      </c>
      <c r="P30" s="4">
        <f t="shared" si="2"/>
        <v>6.12</v>
      </c>
      <c r="Q30" s="11">
        <f t="shared" si="3"/>
        <v>17.535816618911177</v>
      </c>
      <c r="R30" s="10">
        <f t="shared" si="4"/>
        <v>1.5040666666666664</v>
      </c>
      <c r="S30" s="8"/>
    </row>
    <row r="31" spans="1:19">
      <c r="A31" s="60">
        <v>13</v>
      </c>
      <c r="B31" s="60" t="s">
        <v>33</v>
      </c>
      <c r="C31" s="12" t="s">
        <v>28</v>
      </c>
      <c r="D31" s="60" t="s">
        <v>29</v>
      </c>
      <c r="E31" s="60">
        <v>1</v>
      </c>
      <c r="F31" s="60" t="s">
        <v>30</v>
      </c>
      <c r="G31" s="60">
        <v>1</v>
      </c>
      <c r="H31" s="60" t="s">
        <v>31</v>
      </c>
      <c r="I31" s="60">
        <v>6</v>
      </c>
      <c r="J31" s="60">
        <v>18</v>
      </c>
      <c r="K31" s="60">
        <v>18</v>
      </c>
      <c r="L31" s="60">
        <v>10</v>
      </c>
      <c r="M31" s="60" t="s">
        <v>31</v>
      </c>
      <c r="N31" s="3">
        <f t="shared" si="0"/>
        <v>29.234999999999999</v>
      </c>
      <c r="O31" s="9">
        <f t="shared" si="1"/>
        <v>29.234999999999999</v>
      </c>
      <c r="P31" s="4">
        <f t="shared" si="2"/>
        <v>4.8959999999999999</v>
      </c>
      <c r="Q31" s="11">
        <f t="shared" si="3"/>
        <v>16.747049769112365</v>
      </c>
      <c r="R31" s="10">
        <f t="shared" si="4"/>
        <v>1.2514700000000001</v>
      </c>
      <c r="S31" s="8"/>
    </row>
    <row r="32" spans="1:19">
      <c r="A32" s="60">
        <v>14</v>
      </c>
      <c r="B32" s="60" t="s">
        <v>33</v>
      </c>
      <c r="C32" s="12" t="s">
        <v>28</v>
      </c>
      <c r="D32" s="60" t="s">
        <v>29</v>
      </c>
      <c r="E32" s="60">
        <v>1</v>
      </c>
      <c r="F32" s="60" t="s">
        <v>30</v>
      </c>
      <c r="G32" s="60">
        <v>1</v>
      </c>
      <c r="H32" s="60" t="s">
        <v>31</v>
      </c>
      <c r="I32" s="60">
        <v>6</v>
      </c>
      <c r="J32" s="60">
        <v>16</v>
      </c>
      <c r="K32" s="60">
        <v>18</v>
      </c>
      <c r="L32" s="60">
        <v>13</v>
      </c>
      <c r="M32" s="60" t="s">
        <v>31</v>
      </c>
      <c r="N32" s="3">
        <f t="shared" si="0"/>
        <v>23.946666666666665</v>
      </c>
      <c r="O32" s="9">
        <f t="shared" si="1"/>
        <v>0</v>
      </c>
      <c r="P32" s="4">
        <f t="shared" si="2"/>
        <v>0</v>
      </c>
      <c r="Q32" s="11">
        <f t="shared" si="3"/>
        <v>0</v>
      </c>
      <c r="R32" s="10">
        <f t="shared" si="4"/>
        <v>0</v>
      </c>
      <c r="S32" s="8"/>
    </row>
    <row r="33" spans="1:18" s="8" customFormat="1" ht="15.75" customHeight="1">
      <c r="A33" s="63" t="s">
        <v>34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/>
      <c r="R33" s="10">
        <f>SUM(R19:R32)</f>
        <v>96.253385555555568</v>
      </c>
    </row>
    <row r="34" spans="1:18" s="8" customFormat="1" ht="15" customHeight="1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</row>
    <row r="35" spans="1:18" s="8" customFormat="1" ht="15" customHeight="1">
      <c r="A35" s="24" t="s">
        <v>35</v>
      </c>
      <c r="B35" s="2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</row>
    <row r="36" spans="1:18" s="8" customFormat="1" ht="15" customHeight="1">
      <c r="A36" s="49" t="s">
        <v>36</v>
      </c>
      <c r="B36" s="49"/>
      <c r="C36" s="49"/>
      <c r="D36" s="49"/>
      <c r="E36" s="49"/>
      <c r="F36" s="49"/>
      <c r="G36" s="49"/>
      <c r="H36" s="49"/>
      <c r="I36" s="49"/>
      <c r="J36" s="15"/>
      <c r="K36" s="15"/>
      <c r="L36" s="15"/>
      <c r="M36" s="15"/>
      <c r="N36" s="15"/>
      <c r="O36" s="15"/>
      <c r="P36" s="15"/>
      <c r="Q36" s="15"/>
      <c r="R36" s="16"/>
    </row>
    <row r="37" spans="1:18" s="8" customFormat="1" ht="15" customHeight="1">
      <c r="A37" s="49"/>
      <c r="B37" s="49"/>
      <c r="C37" s="49"/>
      <c r="D37" s="49"/>
      <c r="E37" s="49"/>
      <c r="F37" s="49"/>
      <c r="G37" s="49"/>
      <c r="H37" s="49"/>
      <c r="I37" s="49"/>
      <c r="J37" s="15"/>
      <c r="K37" s="15"/>
      <c r="L37" s="15"/>
      <c r="M37" s="15"/>
      <c r="N37" s="15"/>
      <c r="O37" s="15"/>
      <c r="P37" s="15"/>
      <c r="Q37" s="15"/>
      <c r="R37" s="16"/>
    </row>
    <row r="38" spans="1:18" s="8" customFormat="1">
      <c r="A38" s="66" t="s">
        <v>37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56"/>
    </row>
    <row r="39" spans="1:18" s="8" customFormat="1" ht="16.899999999999999" customHeight="1">
      <c r="A39" s="68" t="s">
        <v>38</v>
      </c>
      <c r="B39" s="69"/>
      <c r="C39" s="6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6"/>
    </row>
    <row r="40" spans="1:18" s="8" customFormat="1">
      <c r="A40" s="66" t="s">
        <v>39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56"/>
    </row>
    <row r="41" spans="1:18" s="8" customFormat="1">
      <c r="A41" s="60">
        <v>1</v>
      </c>
      <c r="B41" s="60" t="s">
        <v>40</v>
      </c>
      <c r="C41" s="12" t="s">
        <v>41</v>
      </c>
      <c r="D41" s="60" t="s">
        <v>29</v>
      </c>
      <c r="E41" s="60">
        <v>1</v>
      </c>
      <c r="F41" s="60" t="s">
        <v>30</v>
      </c>
      <c r="G41" s="60">
        <v>1</v>
      </c>
      <c r="H41" s="60" t="s">
        <v>31</v>
      </c>
      <c r="I41" s="60"/>
      <c r="J41" s="60">
        <v>28</v>
      </c>
      <c r="K41" s="60">
        <v>16</v>
      </c>
      <c r="L41" s="60">
        <v>7</v>
      </c>
      <c r="M41" s="60" t="s">
        <v>31</v>
      </c>
      <c r="N41" s="3">
        <f t="shared" ref="N41:N49" si="10">(IF(F41="OŽ",IF(L41=1,550.8,IF(L41=2,426.38,IF(L41=3,342.14,IF(L41=4,181.44,IF(L41=5,168.48,IF(L41=6,155.52,IF(L41=7,148.5,IF(L41=8,144,0))))))))+IF(L41&lt;=8,0,IF(L41&lt;=16,137.7,IF(L41&lt;=24,108,IF(L41&lt;=32,80.1,IF(L41&lt;=36,52.2,0)))))-IF(L41&lt;=8,0,IF(L41&lt;=16,(L41-9)*2.754,IF(L41&lt;=24,(L41-17)* 2.754,IF(L41&lt;=32,(L41-25)* 2.754,IF(L41&lt;=36,(L41-33)*2.754,0))))),0)+IF(F41="PČ",IF(L41=1,449,IF(L41=2,314.6,IF(L41=3,238,IF(L41=4,172,IF(L41=5,159,IF(L41=6,145,IF(L41=7,132,IF(L41=8,119,0))))))))+IF(L41&lt;=8,0,IF(L41&lt;=16,88,IF(L41&lt;=24,55,IF(L41&lt;=32,22,0))))-IF(L41&lt;=8,0,IF(L41&lt;=16,(L41-9)*2.245,IF(L41&lt;=24,(L41-17)*2.245,IF(L41&lt;=32,(L41-25)*2.245,0)))),0)+IF(F41="PČneol",IF(L41=1,85,IF(L41=2,64.61,IF(L41=3,50.76,IF(L41=4,16.25,IF(L41=5,15,IF(L41=6,13.75,IF(L41=7,12.5,IF(L41=8,11.25,0))))))))+IF(L41&lt;=8,0,IF(L41&lt;=16,9,0))-IF(L41&lt;=8,0,IF(L41&lt;=16,(L41-9)*0.425,0)),0)+IF(F41="PŽ",IF(L41=1,85,IF(L41=2,59.5,IF(L41=3,45,IF(L41=4,32.5,IF(L41=5,30,IF(L41=6,27.5,IF(L41=7,25,IF(L41=8,22.5,0))))))))+IF(L41&lt;=8,0,IF(L41&lt;=16,19,IF(L41&lt;=24,13,IF(L41&lt;=32,8,0))))-IF(L41&lt;=8,0,IF(L41&lt;=16,(L41-9)*0.425,IF(L41&lt;=24,(L41-17)*0.425,IF(L41&lt;=32,(L41-25)*0.425,0)))),0)+IF(F41="EČ",IF(L41=1,204,IF(L41=2,156.24,IF(L41=3,123.84,IF(L41=4,72,IF(L41=5,66,IF(L41=6,60,IF(L41=7,54,IF(L41=8,48,0))))))))+IF(L41&lt;=8,0,IF(L41&lt;=16,40,IF(L41&lt;=24,25,0)))-IF(L41&lt;=8,0,IF(L41&lt;=16,(L41-9)*1.02,IF(L41&lt;=24,(L41-17)*1.02,0))),0)+IF(F41="EČneol",IF(L41=1,68,IF(L41=2,51.69,IF(L41=3,40.61,IF(L41=4,13,IF(L41=5,12,IF(L41=6,11,IF(L41=7,10,IF(L41=8,9,0)))))))))+IF(F41="EŽ",IF(L41=1,68,IF(L41=2,47.6,IF(L41=3,36,IF(L41=4,18,IF(L41=5,16.5,IF(L41=6,15,IF(L41=7,13.5,IF(L41=8,12,0))))))))+IF(L41&lt;=8,0,IF(L41&lt;=16,10,IF(L41&lt;=24,6,0)))-IF(L41&lt;=8,0,IF(L41&lt;=16,(L41-9)*0.34,IF(L41&lt;=24,(L41-17)*0.34,0))),0)+IF(F41="PT",IF(L41=1,68,IF(L41=2,52.08,IF(L41=3,41.28,IF(L41=4,24,IF(L41=5,22,IF(L41=6,20,IF(L41=7,18,IF(L41=8,16,0))))))))+IF(L41&lt;=8,0,IF(L41&lt;=16,13,IF(L41&lt;=24,9,IF(L41&lt;=32,4,0))))-IF(L41&lt;=8,0,IF(L41&lt;=16,(L41-9)*0.34,IF(L41&lt;=24,(L41-17)*0.34,IF(L41&lt;=32,(L41-25)*0.34,0)))),0)+IF(F41="JOŽ",IF(L41=1,85,IF(L41=2,59.5,IF(L41=3,45,IF(L41=4,32.5,IF(L41=5,30,IF(L41=6,27.5,IF(L41=7,25,IF(L41=8,22.5,0))))))))+IF(L41&lt;=8,0,IF(L41&lt;=16,19,IF(L41&lt;=24,13,0)))-IF(L41&lt;=8,0,IF(L41&lt;=16,(L41-9)*0.425,IF(L41&lt;=24,(L41-17)*0.425,0))),0)+IF(F41="JPČ",IF(L41=1,68,IF(L41=2,47.6,IF(L41=3,36,IF(L41=4,26,IF(L41=5,24,IF(L41=6,22,IF(L41=7,20,IF(L41=8,18,0))))))))+IF(L41&lt;=8,0,IF(L41&lt;=16,13,IF(L41&lt;=24,9,0)))-IF(L41&lt;=8,0,IF(L41&lt;=16,(L41-9)*0.34,IF(L41&lt;=24,(L41-17)*0.34,0))),0)+IF(F41="JEČ",IF(L41=1,34,IF(L41=2,26.04,IF(L41=3,20.6,IF(L41=4,12,IF(L41=5,11,IF(L41=6,10,IF(L41=7,9,IF(L41=8,8,0))))))))+IF(L41&lt;=8,0,IF(L41&lt;=16,6,0))-IF(L41&lt;=8,0,IF(L41&lt;=16,(L41-9)*0.17,0)),0)+IF(F41="JEOF",IF(L41=1,34,IF(L41=2,26.04,IF(L41=3,20.6,IF(L41=4,12,IF(L41=5,11,IF(L41=6,10,IF(L41=7,9,IF(L41=8,8,0))))))))+IF(L41&lt;=8,0,IF(L41&lt;=16,6,0))-IF(L41&lt;=8,0,IF(L41&lt;=16,(L41-9)*0.17,0)),0)+IF(F41="JnPČ",IF(L41=1,51,IF(L41=2,35.7,IF(L41=3,27,IF(L41=4,19.5,IF(L41=5,18,IF(L41=6,16.5,IF(L41=7,15,IF(L41=8,13.5,0))))))))+IF(L41&lt;=8,0,IF(L41&lt;=16,10,0))-IF(L41&lt;=8,0,IF(L41&lt;=16,(L41-9)*0.255,0)),0)+IF(F41="JnEČ",IF(L41=1,25.5,IF(L41=2,19.53,IF(L41=3,15.48,IF(L41=4,9,IF(L41=5,8.25,IF(L41=6,7.5,IF(L41=7,6.75,IF(L41=8,6,0))))))))+IF(L41&lt;=8,0,IF(L41&lt;=16,5,0))-IF(L41&lt;=8,0,IF(L41&lt;=16,(L41-9)*0.1275,0)),0)+IF(F41="JčPČ",IF(L41=1,21.25,IF(L41=2,14.5,IF(L41=3,11.5,IF(L41=4,7,IF(L41=5,6.5,IF(L41=6,6,IF(L41=7,5.5,IF(L41=8,5,0))))))))+IF(L41&lt;=8,0,IF(L41&lt;=16,4,0))-IF(L41&lt;=8,0,IF(L41&lt;=16,(L41-9)*0.10625,0)),0)+IF(F41="JčEČ",IF(L41=1,17,IF(L41=2,13.02,IF(L41=3,10.32,IF(L41=4,6,IF(L41=5,5.5,IF(L41=6,5,IF(L41=7,4.5,IF(L41=8,4,0))))))))+IF(L41&lt;=8,0,IF(L41&lt;=16,3,0))-IF(L41&lt;=8,0,IF(L41&lt;=16,(L41-9)*0.085,0)),0)+IF(F41="NEAK",IF(L41=1,11.48,IF(L41=2,8.79,IF(L41=3,6.97,IF(L41=4,4.05,IF(L41=5,3.71,IF(L41=6,3.38,IF(L41=7,3.04,IF(L41=8,2.7,0))))))))+IF(L41&lt;=8,0,IF(L41&lt;=16,2,IF(L41&lt;=24,1.3,0)))-IF(L41&lt;=8,0,IF(L41&lt;=16,(L41-9)*0.0574,IF(L41&lt;=24,(L41-17)*0.0574,0))),0))*IF(L41&lt;0,1,IF(OR(F41="PČ",F41="PŽ",F41="PT"),IF(J41&lt;32,J41/32,1),1))* IF(L41&lt;0,1,IF(OR(F41="EČ",F41="EŽ",F41="JOŽ",F41="JPČ",F41="NEAK"),IF(J41&lt;24,J41/24,1),1))*IF(L41&lt;0,1,IF(OR(F41="PČneol",F41="JEČ",F41="JEOF",F41="JnPČ",F41="JnEČ",F41="JčPČ",F41="JčEČ"),IF(J41&lt;16,J41/16,1),1))*IF(L41&lt;0,1,IF(F41="EČneol",IF(J41&lt;8,J41/8,1),1))</f>
        <v>54</v>
      </c>
      <c r="O41" s="9">
        <f t="shared" ref="O41:O49" si="11">IF(F41="OŽ",N41,IF(H41="Ne",IF(J41*0.3&lt;J41-L41,N41,0),IF(J41*0.1&lt;J41-L41,N41,0)))</f>
        <v>54</v>
      </c>
      <c r="P41" s="4">
        <f>IF(O41=0,0,IF(F41="OŽ",IF(L41&gt;35,0,IF(J41&gt;35,(36-L41)*1.836,((36-L41)-(36-J41))*1.836)),0)+IF(F41="PČ",IF(L41&gt;31,0,IF(J41&gt;31,(32-L41)*1.347,((32-L41)-(32-J41))*1.347)),0)+ IF(F41="PČneol",IF(L41&gt;15,0,IF(J41&gt;15,(16-L41)*0.255,((16-L41)-(16-J41))*0.255)),0)+IF(F41="PŽ",IF(L41&gt;31,0,IF(J41&gt;31,(32-L41)*0.255,((32-L41)-(32-J41))*0.255)),0)+IF(F41="EČ",IF(L41&gt;23,0,IF(J41&gt;23,(24-L41)*0.612,((24-L41)-(24-J41))*0.612)),0)+IF(F41="EČneol",IF(L41&gt;7,0,IF(J41&gt;7,(8-L41)*0.204,((8-L41)-(8-J41))*0.204)),0)+IF(F41="EŽ",IF(L41&gt;23,0,IF(J41&gt;23,(24-L41)*0.204,((24-L41)-(24-J41))*0.204)),0)+IF(F41="PT",IF(L41&gt;31,0,IF(J41&gt;31,(32-L41)*0.204,((32-L41)-(32-J41))*0.204)),0)+IF(F41="JOŽ",IF(L41&gt;23,0,IF(J41&gt;23,(24-L41)*0.255,((24-L41)-(24-J41))*0.255)),0)+IF(F41="JPČ",IF(L41&gt;23,0,IF(J41&gt;23,(24-L41)*0.204,((24-L41)-(24-J41))*0.204)),0)+IF(F41="JEČ",IF(L41&gt;15,0,IF(J41&gt;15,(16-L41)*0.102,((16-L41)-(16-J41))*0.102)),0)+IF(F41="JEOF",IF(L41&gt;15,0,IF(J41&gt;15,(16-L41)*0.102,((16-L41)-(16-J41))*0.102)),0)+IF(F41="JnPČ",IF(L41&gt;15,0,IF(J41&gt;15,(16-L41)*0.153,((16-L41)-(16-J41))*0.153)),0)+IF(F41="JnEČ",IF(L41&gt;15,0,IF(J41&gt;15,(16-L41)*0.0765,((16-L41)-(16-J41))*0.0765)),0)+IF(F41="JčPČ",IF(L41&gt;15,0,IF(J41&gt;15,(16-L41)*0.06375,((16-L41)-(16-J41))*0.06375)),0)+IF(F41="JčEČ",IF(L41&gt;15,0,IF(J41&gt;15,(16-L41)*0.051,((16-L41)-(16-J41))*0.051)),0)+IF(F41="NEAK",IF(L41&gt;23,0,IF(J41&gt;23,(24-L41)*0.03444,((24-L41)-(24-J41))*0.03444)),0))</f>
        <v>10.404</v>
      </c>
      <c r="Q41" s="11">
        <f>IF(ISERROR(P41*100/N41),0,(P41*100/N41))</f>
        <v>19.266666666666669</v>
      </c>
      <c r="R41" s="10">
        <f t="shared" ref="R41:R49" si="12">IF(Q41&lt;=30,O41+P41,O41+O41*0.3)*IF(G41=1,0.4,IF(G41=2,0.75,IF(G41="1 (kas 4 m. 1 k. nerengiamos)",0.52,1)))*IF(D41="olimpinė",1,IF(M41="Ne",0.5,1))*IF(OR(A$5="Lietuvos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federacija"),IF(OR(J41&lt;8,K41&lt;16),0,1),1)*E41*IF(I41&lt;=1,1,1/I41)*IF(OR(A$5="Lietuvos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14.168880000000001</v>
      </c>
    </row>
    <row r="42" spans="1:18" s="8" customFormat="1">
      <c r="A42" s="60">
        <v>2</v>
      </c>
      <c r="B42" s="60" t="s">
        <v>40</v>
      </c>
      <c r="C42" s="12" t="s">
        <v>41</v>
      </c>
      <c r="D42" s="60" t="s">
        <v>29</v>
      </c>
      <c r="E42" s="60">
        <v>1</v>
      </c>
      <c r="F42" s="60" t="s">
        <v>30</v>
      </c>
      <c r="G42" s="60">
        <v>1</v>
      </c>
      <c r="H42" s="60" t="s">
        <v>31</v>
      </c>
      <c r="I42" s="60">
        <v>9</v>
      </c>
      <c r="J42" s="60">
        <v>13</v>
      </c>
      <c r="K42" s="60">
        <v>16</v>
      </c>
      <c r="L42" s="60">
        <v>4</v>
      </c>
      <c r="M42" s="60" t="s">
        <v>31</v>
      </c>
      <c r="N42" s="3">
        <f t="shared" si="10"/>
        <v>39</v>
      </c>
      <c r="O42" s="9">
        <f t="shared" si="11"/>
        <v>39</v>
      </c>
      <c r="P42" s="4">
        <f t="shared" ref="P42:P49" si="13">IF(O42=0,0,IF(F42="OŽ",IF(L42&gt;35,0,IF(J42&gt;35,(36-L42)*1.836,((36-L42)-(36-J42))*1.836)),0)+IF(F42="PČ",IF(L42&gt;31,0,IF(J42&gt;31,(32-L42)*1.347,((32-L42)-(32-J42))*1.347)),0)+ IF(F42="PČneol",IF(L42&gt;15,0,IF(J42&gt;15,(16-L42)*0.255,((16-L42)-(16-J42))*0.255)),0)+IF(F42="PŽ",IF(L42&gt;31,0,IF(J42&gt;31,(32-L42)*0.255,((32-L42)-(32-J42))*0.255)),0)+IF(F42="EČ",IF(L42&gt;23,0,IF(J42&gt;23,(24-L42)*0.612,((24-L42)-(24-J42))*0.612)),0)+IF(F42="EČneol",IF(L42&gt;7,0,IF(J42&gt;7,(8-L42)*0.204,((8-L42)-(8-J42))*0.204)),0)+IF(F42="EŽ",IF(L42&gt;23,0,IF(J42&gt;23,(24-L42)*0.204,((24-L42)-(24-J42))*0.204)),0)+IF(F42="PT",IF(L42&gt;31,0,IF(J42&gt;31,(32-L42)*0.204,((32-L42)-(32-J42))*0.204)),0)+IF(F42="JOŽ",IF(L42&gt;23,0,IF(J42&gt;23,(24-L42)*0.255,((24-L42)-(24-J42))*0.255)),0)+IF(F42="JPČ",IF(L42&gt;23,0,IF(J42&gt;23,(24-L42)*0.204,((24-L42)-(24-J42))*0.204)),0)+IF(F42="JEČ",IF(L42&gt;15,0,IF(J42&gt;15,(16-L42)*0.102,((16-L42)-(16-J42))*0.102)),0)+IF(F42="JEOF",IF(L42&gt;15,0,IF(J42&gt;15,(16-L42)*0.102,((16-L42)-(16-J42))*0.102)),0)+IF(F42="JnPČ",IF(L42&gt;15,0,IF(J42&gt;15,(16-L42)*0.153,((16-L42)-(16-J42))*0.153)),0)+IF(F42="JnEČ",IF(L42&gt;15,0,IF(J42&gt;15,(16-L42)*0.0765,((16-L42)-(16-J42))*0.0765)),0)+IF(F42="JčPČ",IF(L42&gt;15,0,IF(J42&gt;15,(16-L42)*0.06375,((16-L42)-(16-J42))*0.06375)),0)+IF(F42="JčEČ",IF(L42&gt;15,0,IF(J42&gt;15,(16-L42)*0.051,((16-L42)-(16-J42))*0.051)),0)+IF(F42="NEAK",IF(L42&gt;23,0,IF(J42&gt;23,(24-L42)*0.03444,((24-L42)-(24-J42))*0.03444)),0))</f>
        <v>5.508</v>
      </c>
      <c r="Q42" s="11">
        <f t="shared" ref="Q42:Q49" si="14">IF(ISERROR(P42*100/N42),0,(P42*100/N42))</f>
        <v>14.123076923076923</v>
      </c>
      <c r="R42" s="10">
        <f t="shared" si="12"/>
        <v>1.0879733333333335</v>
      </c>
    </row>
    <row r="43" spans="1:18" s="8" customFormat="1">
      <c r="A43" s="60">
        <v>3</v>
      </c>
      <c r="B43" s="60" t="s">
        <v>40</v>
      </c>
      <c r="C43" s="12" t="s">
        <v>41</v>
      </c>
      <c r="D43" s="60" t="s">
        <v>29</v>
      </c>
      <c r="E43" s="60">
        <v>1</v>
      </c>
      <c r="F43" s="60" t="s">
        <v>30</v>
      </c>
      <c r="G43" s="60">
        <v>1</v>
      </c>
      <c r="H43" s="60" t="s">
        <v>31</v>
      </c>
      <c r="I43" s="60">
        <v>9</v>
      </c>
      <c r="J43" s="60">
        <v>12</v>
      </c>
      <c r="K43" s="60">
        <v>16</v>
      </c>
      <c r="L43" s="60">
        <v>1</v>
      </c>
      <c r="M43" s="60" t="s">
        <v>32</v>
      </c>
      <c r="N43" s="3">
        <f t="shared" si="10"/>
        <v>102</v>
      </c>
      <c r="O43" s="9">
        <f t="shared" si="11"/>
        <v>102</v>
      </c>
      <c r="P43" s="4">
        <f t="shared" si="13"/>
        <v>6.7320000000000002</v>
      </c>
      <c r="Q43" s="11">
        <f t="shared" si="14"/>
        <v>6.6000000000000005</v>
      </c>
      <c r="R43" s="10">
        <f t="shared" si="12"/>
        <v>5.3157866666666669</v>
      </c>
    </row>
    <row r="44" spans="1:18" s="8" customFormat="1">
      <c r="A44" s="60">
        <v>4</v>
      </c>
      <c r="B44" s="60" t="s">
        <v>40</v>
      </c>
      <c r="C44" s="12" t="s">
        <v>41</v>
      </c>
      <c r="D44" s="60" t="s">
        <v>29</v>
      </c>
      <c r="E44" s="60">
        <v>1</v>
      </c>
      <c r="F44" s="60" t="s">
        <v>30</v>
      </c>
      <c r="G44" s="60">
        <v>1</v>
      </c>
      <c r="H44" s="60" t="s">
        <v>31</v>
      </c>
      <c r="I44" s="60">
        <v>9</v>
      </c>
      <c r="J44" s="60">
        <v>13</v>
      </c>
      <c r="K44" s="60">
        <v>16</v>
      </c>
      <c r="L44" s="60">
        <v>7</v>
      </c>
      <c r="M44" s="60" t="s">
        <v>31</v>
      </c>
      <c r="N44" s="3">
        <f t="shared" si="10"/>
        <v>29.249999999999996</v>
      </c>
      <c r="O44" s="9">
        <f t="shared" si="11"/>
        <v>29.249999999999996</v>
      </c>
      <c r="P44" s="4">
        <f t="shared" si="13"/>
        <v>3.6719999999999997</v>
      </c>
      <c r="Q44" s="11">
        <f t="shared" si="14"/>
        <v>12.553846153846155</v>
      </c>
      <c r="R44" s="10">
        <f t="shared" si="12"/>
        <v>0.80475999999999992</v>
      </c>
    </row>
    <row r="45" spans="1:18" s="8" customFormat="1">
      <c r="A45" s="46">
        <v>5</v>
      </c>
      <c r="B45" s="60" t="s">
        <v>42</v>
      </c>
      <c r="C45" s="12" t="s">
        <v>43</v>
      </c>
      <c r="D45" s="60" t="s">
        <v>29</v>
      </c>
      <c r="E45" s="60">
        <v>1</v>
      </c>
      <c r="F45" s="60" t="s">
        <v>30</v>
      </c>
      <c r="G45" s="60">
        <v>1</v>
      </c>
      <c r="H45" s="60" t="s">
        <v>31</v>
      </c>
      <c r="I45" s="60"/>
      <c r="J45" s="60">
        <v>57</v>
      </c>
      <c r="K45" s="60">
        <v>16</v>
      </c>
      <c r="L45" s="60">
        <v>44</v>
      </c>
      <c r="M45" s="60" t="s">
        <v>31</v>
      </c>
      <c r="N45" s="3">
        <f t="shared" si="10"/>
        <v>0</v>
      </c>
      <c r="O45" s="9">
        <f t="shared" ref="O45:O48" si="15">IF(F45="OŽ",N45,IF(H45="Ne",IF(J45*0.3&lt;J45-L45,N45,0),IF(J45*0.1&lt;J45-L45,N45,0)))</f>
        <v>0</v>
      </c>
      <c r="P45" s="4">
        <f t="shared" ref="P45:P48" si="16">IF(O45=0,0,IF(F45="OŽ",IF(L45&gt;35,0,IF(J45&gt;35,(36-L45)*1.836,((36-L45)-(36-J45))*1.836)),0)+IF(F45="PČ",IF(L45&gt;31,0,IF(J45&gt;31,(32-L45)*1.347,((32-L45)-(32-J45))*1.347)),0)+ IF(F45="PČneol",IF(L45&gt;15,0,IF(J45&gt;15,(16-L45)*0.255,((16-L45)-(16-J45))*0.255)),0)+IF(F45="PŽ",IF(L45&gt;31,0,IF(J45&gt;31,(32-L45)*0.255,((32-L45)-(32-J45))*0.255)),0)+IF(F45="EČ",IF(L45&gt;23,0,IF(J45&gt;23,(24-L45)*0.612,((24-L45)-(24-J45))*0.612)),0)+IF(F45="EČneol",IF(L45&gt;7,0,IF(J45&gt;7,(8-L45)*0.204,((8-L45)-(8-J45))*0.204)),0)+IF(F45="EŽ",IF(L45&gt;23,0,IF(J45&gt;23,(24-L45)*0.204,((24-L45)-(24-J45))*0.204)),0)+IF(F45="PT",IF(L45&gt;31,0,IF(J45&gt;31,(32-L45)*0.204,((32-L45)-(32-J45))*0.204)),0)+IF(F45="JOŽ",IF(L45&gt;23,0,IF(J45&gt;23,(24-L45)*0.255,((24-L45)-(24-J45))*0.255)),0)+IF(F45="JPČ",IF(L45&gt;23,0,IF(J45&gt;23,(24-L45)*0.204,((24-L45)-(24-J45))*0.204)),0)+IF(F45="JEČ",IF(L45&gt;15,0,IF(J45&gt;15,(16-L45)*0.102,((16-L45)-(16-J45))*0.102)),0)+IF(F45="JEOF",IF(L45&gt;15,0,IF(J45&gt;15,(16-L45)*0.102,((16-L45)-(16-J45))*0.102)),0)+IF(F45="JnPČ",IF(L45&gt;15,0,IF(J45&gt;15,(16-L45)*0.153,((16-L45)-(16-J45))*0.153)),0)+IF(F45="JnEČ",IF(L45&gt;15,0,IF(J45&gt;15,(16-L45)*0.0765,((16-L45)-(16-J45))*0.0765)),0)+IF(F45="JčPČ",IF(L45&gt;15,0,IF(J45&gt;15,(16-L45)*0.06375,((16-L45)-(16-J45))*0.06375)),0)+IF(F45="JčEČ",IF(L45&gt;15,0,IF(J45&gt;15,(16-L45)*0.051,((16-L45)-(16-J45))*0.051)),0)+IF(F45="NEAK",IF(L45&gt;23,0,IF(J45&gt;23,(24-L45)*0.03444,((24-L45)-(24-J45))*0.03444)),0))</f>
        <v>0</v>
      </c>
      <c r="Q45" s="11">
        <f t="shared" si="14"/>
        <v>0</v>
      </c>
      <c r="R45" s="10">
        <f t="shared" si="12"/>
        <v>0</v>
      </c>
    </row>
    <row r="46" spans="1:18" s="8" customFormat="1">
      <c r="A46" s="60">
        <v>6</v>
      </c>
      <c r="B46" s="60" t="s">
        <v>44</v>
      </c>
      <c r="C46" s="12" t="s">
        <v>43</v>
      </c>
      <c r="D46" s="60" t="s">
        <v>29</v>
      </c>
      <c r="E46" s="60">
        <v>1</v>
      </c>
      <c r="F46" s="60" t="s">
        <v>30</v>
      </c>
      <c r="G46" s="60">
        <v>1</v>
      </c>
      <c r="H46" s="60" t="s">
        <v>31</v>
      </c>
      <c r="I46" s="60"/>
      <c r="J46" s="60">
        <v>57</v>
      </c>
      <c r="K46" s="60">
        <v>16</v>
      </c>
      <c r="L46" s="60">
        <v>50</v>
      </c>
      <c r="M46" s="60" t="s">
        <v>31</v>
      </c>
      <c r="N46" s="3">
        <f t="shared" si="10"/>
        <v>0</v>
      </c>
      <c r="O46" s="9">
        <f t="shared" si="15"/>
        <v>0</v>
      </c>
      <c r="P46" s="4">
        <f t="shared" si="16"/>
        <v>0</v>
      </c>
      <c r="Q46" s="11">
        <f t="shared" si="14"/>
        <v>0</v>
      </c>
      <c r="R46" s="10">
        <f t="shared" si="12"/>
        <v>0</v>
      </c>
    </row>
    <row r="47" spans="1:18" s="8" customFormat="1">
      <c r="A47" s="60">
        <v>7</v>
      </c>
      <c r="B47" s="60" t="s">
        <v>45</v>
      </c>
      <c r="C47" s="12" t="s">
        <v>43</v>
      </c>
      <c r="D47" s="60" t="s">
        <v>29</v>
      </c>
      <c r="E47" s="60">
        <v>1</v>
      </c>
      <c r="F47" s="60" t="s">
        <v>30</v>
      </c>
      <c r="G47" s="60">
        <v>1</v>
      </c>
      <c r="H47" s="60" t="s">
        <v>31</v>
      </c>
      <c r="I47" s="60"/>
      <c r="J47" s="60">
        <v>57</v>
      </c>
      <c r="K47" s="60">
        <v>16</v>
      </c>
      <c r="L47" s="60">
        <v>54</v>
      </c>
      <c r="M47" s="60" t="s">
        <v>31</v>
      </c>
      <c r="N47" s="3">
        <f t="shared" si="10"/>
        <v>0</v>
      </c>
      <c r="O47" s="9">
        <f t="shared" si="15"/>
        <v>0</v>
      </c>
      <c r="P47" s="4">
        <f t="shared" si="16"/>
        <v>0</v>
      </c>
      <c r="Q47" s="11">
        <f t="shared" si="14"/>
        <v>0</v>
      </c>
      <c r="R47" s="10">
        <f t="shared" si="12"/>
        <v>0</v>
      </c>
    </row>
    <row r="48" spans="1:18" s="8" customFormat="1">
      <c r="A48" s="60">
        <v>8</v>
      </c>
      <c r="B48" s="60" t="s">
        <v>46</v>
      </c>
      <c r="C48" s="12" t="s">
        <v>47</v>
      </c>
      <c r="D48" s="60" t="s">
        <v>29</v>
      </c>
      <c r="E48" s="60">
        <v>1</v>
      </c>
      <c r="F48" s="60" t="s">
        <v>30</v>
      </c>
      <c r="G48" s="60">
        <v>1</v>
      </c>
      <c r="H48" s="60" t="s">
        <v>31</v>
      </c>
      <c r="I48" s="60"/>
      <c r="J48" s="60">
        <v>28</v>
      </c>
      <c r="K48" s="60">
        <v>16</v>
      </c>
      <c r="L48" s="60">
        <v>16</v>
      </c>
      <c r="M48" s="60" t="s">
        <v>32</v>
      </c>
      <c r="N48" s="3">
        <f t="shared" ref="N48" si="17">(IF(F48="OŽ",IF(L48=1,550.8,IF(L48=2,426.38,IF(L48=3,342.14,IF(L48=4,181.44,IF(L48=5,168.48,IF(L48=6,155.52,IF(L48=7,148.5,IF(L48=8,144,0))))))))+IF(L48&lt;=8,0,IF(L48&lt;=16,137.7,IF(L48&lt;=24,108,IF(L48&lt;=32,80.1,IF(L48&lt;=36,52.2,0)))))-IF(L48&lt;=8,0,IF(L48&lt;=16,(L48-9)*2.754,IF(L48&lt;=24,(L48-17)* 2.754,IF(L48&lt;=32,(L48-25)* 2.754,IF(L48&lt;=36,(L48-33)*2.754,0))))),0)+IF(F48="PČ",IF(L48=1,449,IF(L48=2,314.6,IF(L48=3,238,IF(L48=4,172,IF(L48=5,159,IF(L48=6,145,IF(L48=7,132,IF(L48=8,119,0))))))))+IF(L48&lt;=8,0,IF(L48&lt;=16,88,IF(L48&lt;=24,55,IF(L48&lt;=32,22,0))))-IF(L48&lt;=8,0,IF(L48&lt;=16,(L48-9)*2.245,IF(L48&lt;=24,(L48-17)*2.245,IF(L48&lt;=32,(L48-25)*2.245,0)))),0)+IF(F48="PČneol",IF(L48=1,85,IF(L48=2,64.61,IF(L48=3,50.76,IF(L48=4,16.25,IF(L48=5,15,IF(L48=6,13.75,IF(L48=7,12.5,IF(L48=8,11.25,0))))))))+IF(L48&lt;=8,0,IF(L48&lt;=16,9,0))-IF(L48&lt;=8,0,IF(L48&lt;=16,(L48-9)*0.425,0)),0)+IF(F48="PŽ",IF(L48=1,85,IF(L48=2,59.5,IF(L48=3,45,IF(L48=4,32.5,IF(L48=5,30,IF(L48=6,27.5,IF(L48=7,25,IF(L48=8,22.5,0))))))))+IF(L48&lt;=8,0,IF(L48&lt;=16,19,IF(L48&lt;=24,13,IF(L48&lt;=32,8,0))))-IF(L48&lt;=8,0,IF(L48&lt;=16,(L48-9)*0.425,IF(L48&lt;=24,(L48-17)*0.425,IF(L48&lt;=32,(L48-25)*0.425,0)))),0)+IF(F48="EČ",IF(L48=1,204,IF(L48=2,156.24,IF(L48=3,123.84,IF(L48=4,72,IF(L48=5,66,IF(L48=6,60,IF(L48=7,54,IF(L48=8,48,0))))))))+IF(L48&lt;=8,0,IF(L48&lt;=16,40,IF(L48&lt;=24,25,0)))-IF(L48&lt;=8,0,IF(L48&lt;=16,(L48-9)*1.02,IF(L48&lt;=24,(L48-17)*1.02,0))),0)+IF(F48="EČneol",IF(L48=1,68,IF(L48=2,51.69,IF(L48=3,40.61,IF(L48=4,13,IF(L48=5,12,IF(L48=6,11,IF(L48=7,10,IF(L48=8,9,0)))))))))+IF(F48="EŽ",IF(L48=1,68,IF(L48=2,47.6,IF(L48=3,36,IF(L48=4,18,IF(L48=5,16.5,IF(L48=6,15,IF(L48=7,13.5,IF(L48=8,12,0))))))))+IF(L48&lt;=8,0,IF(L48&lt;=16,10,IF(L48&lt;=24,6,0)))-IF(L48&lt;=8,0,IF(L48&lt;=16,(L48-9)*0.34,IF(L48&lt;=24,(L48-17)*0.34,0))),0)+IF(F48="PT",IF(L48=1,68,IF(L48=2,52.08,IF(L48=3,41.28,IF(L48=4,24,IF(L48=5,22,IF(L48=6,20,IF(L48=7,18,IF(L48=8,16,0))))))))+IF(L48&lt;=8,0,IF(L48&lt;=16,13,IF(L48&lt;=24,9,IF(L48&lt;=32,4,0))))-IF(L48&lt;=8,0,IF(L48&lt;=16,(L48-9)*0.34,IF(L48&lt;=24,(L48-17)*0.34,IF(L48&lt;=32,(L48-25)*0.34,0)))),0)+IF(F48="JOŽ",IF(L48=1,85,IF(L48=2,59.5,IF(L48=3,45,IF(L48=4,32.5,IF(L48=5,30,IF(L48=6,27.5,IF(L48=7,25,IF(L48=8,22.5,0))))))))+IF(L48&lt;=8,0,IF(L48&lt;=16,19,IF(L48&lt;=24,13,0)))-IF(L48&lt;=8,0,IF(L48&lt;=16,(L48-9)*0.425,IF(L48&lt;=24,(L48-17)*0.425,0))),0)+IF(F48="JPČ",IF(L48=1,68,IF(L48=2,47.6,IF(L48=3,36,IF(L48=4,26,IF(L48=5,24,IF(L48=6,22,IF(L48=7,20,IF(L48=8,18,0))))))))+IF(L48&lt;=8,0,IF(L48&lt;=16,13,IF(L48&lt;=24,9,0)))-IF(L48&lt;=8,0,IF(L48&lt;=16,(L48-9)*0.34,IF(L48&lt;=24,(L48-17)*0.34,0))),0)+IF(F48="JEČ",IF(L48=1,34,IF(L48=2,26.04,IF(L48=3,20.6,IF(L48=4,12,IF(L48=5,11,IF(L48=6,10,IF(L48=7,9,IF(L48=8,8,0))))))))+IF(L48&lt;=8,0,IF(L48&lt;=16,6,0))-IF(L48&lt;=8,0,IF(L48&lt;=16,(L48-9)*0.17,0)),0)+IF(F48="JEOF",IF(L48=1,34,IF(L48=2,26.04,IF(L48=3,20.6,IF(L48=4,12,IF(L48=5,11,IF(L48=6,10,IF(L48=7,9,IF(L48=8,8,0))))))))+IF(L48&lt;=8,0,IF(L48&lt;=16,6,0))-IF(L48&lt;=8,0,IF(L48&lt;=16,(L48-9)*0.17,0)),0)+IF(F48="JnPČ",IF(L48=1,51,IF(L48=2,35.7,IF(L48=3,27,IF(L48=4,19.5,IF(L48=5,18,IF(L48=6,16.5,IF(L48=7,15,IF(L48=8,13.5,0))))))))+IF(L48&lt;=8,0,IF(L48&lt;=16,10,0))-IF(L48&lt;=8,0,IF(L48&lt;=16,(L48-9)*0.255,0)),0)+IF(F48="JnEČ",IF(L48=1,25.5,IF(L48=2,19.53,IF(L48=3,15.48,IF(L48=4,9,IF(L48=5,8.25,IF(L48=6,7.5,IF(L48=7,6.75,IF(L48=8,6,0))))))))+IF(L48&lt;=8,0,IF(L48&lt;=16,5,0))-IF(L48&lt;=8,0,IF(L48&lt;=16,(L48-9)*0.1275,0)),0)+IF(F48="JčPČ",IF(L48=1,21.25,IF(L48=2,14.5,IF(L48=3,11.5,IF(L48=4,7,IF(L48=5,6.5,IF(L48=6,6,IF(L48=7,5.5,IF(L48=8,5,0))))))))+IF(L48&lt;=8,0,IF(L48&lt;=16,4,0))-IF(L48&lt;=8,0,IF(L48&lt;=16,(L48-9)*0.10625,0)),0)+IF(F48="JčEČ",IF(L48=1,17,IF(L48=2,13.02,IF(L48=3,10.32,IF(L48=4,6,IF(L48=5,5.5,IF(L48=6,5,IF(L48=7,4.5,IF(L48=8,4,0))))))))+IF(L48&lt;=8,0,IF(L48&lt;=16,3,0))-IF(L48&lt;=8,0,IF(L48&lt;=16,(L48-9)*0.085,0)),0)+IF(F48="NEAK",IF(L48=1,11.48,IF(L48=2,8.79,IF(L48=3,6.97,IF(L48=4,4.05,IF(L48=5,3.71,IF(L48=6,3.38,IF(L48=7,3.04,IF(L48=8,2.7,0))))))))+IF(L48&lt;=8,0,IF(L48&lt;=16,2,IF(L48&lt;=24,1.3,0)))-IF(L48&lt;=8,0,IF(L48&lt;=16,(L48-9)*0.0574,IF(L48&lt;=24,(L48-17)*0.0574,0))),0))*IF(L48&lt;0,1,IF(OR(F48="PČ",F48="PŽ",F48="PT"),IF(J48&lt;32,J48/32,1),1))* IF(L48&lt;0,1,IF(OR(F48="EČ",F48="EŽ",F48="JOŽ",F48="JPČ",F48="NEAK"),IF(J48&lt;24,J48/24,1),1))*IF(L48&lt;0,1,IF(OR(F48="PČneol",F48="JEČ",F48="JEOF",F48="JnPČ",F48="JnEČ",F48="JčPČ",F48="JčEČ"),IF(J48&lt;16,J48/16,1),1))*IF(L48&lt;0,1,IF(F48="EČneol",IF(J48&lt;8,J48/8,1),1))</f>
        <v>32.86</v>
      </c>
      <c r="O48" s="9">
        <f t="shared" si="15"/>
        <v>32.86</v>
      </c>
      <c r="P48" s="4">
        <f t="shared" si="16"/>
        <v>4.8959999999999999</v>
      </c>
      <c r="Q48" s="11">
        <f t="shared" ref="Q48" si="18">IF(ISERROR(P48*100/N48),0,(P48*100/N48))</f>
        <v>14.899573950091296</v>
      </c>
      <c r="R48" s="10">
        <f t="shared" ref="R48" si="19">IF(Q48&lt;=30,O48+P48,O48+O48*0.3)*IF(G48=1,0.4,IF(G48=2,0.75,IF(G48="1 (kas 4 m. 1 k. nerengiamos)",0.52,1)))*IF(D48="olimpinė",1,IF(M48="Ne",0.5,1))*IF(OR(A$5="Lietuvos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federacija"),IF(OR(J48&lt;8,K48&lt;16),0,1),1)*E48*IF(I48&lt;=1,1,1/I48)*IF(OR(A$5="Lietuvos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16.612640000000003</v>
      </c>
    </row>
    <row r="49" spans="1:18" s="8" customFormat="1" ht="105">
      <c r="A49" s="60">
        <v>9</v>
      </c>
      <c r="B49" s="60" t="s">
        <v>48</v>
      </c>
      <c r="C49" s="12" t="s">
        <v>49</v>
      </c>
      <c r="D49" s="60" t="s">
        <v>29</v>
      </c>
      <c r="E49" s="60">
        <v>6</v>
      </c>
      <c r="F49" s="60" t="s">
        <v>30</v>
      </c>
      <c r="G49" s="60">
        <v>1</v>
      </c>
      <c r="H49" s="60" t="s">
        <v>31</v>
      </c>
      <c r="I49" s="60"/>
      <c r="J49" s="60">
        <v>16</v>
      </c>
      <c r="K49" s="60">
        <v>16</v>
      </c>
      <c r="L49" s="60">
        <v>8</v>
      </c>
      <c r="M49" s="60" t="s">
        <v>32</v>
      </c>
      <c r="N49" s="3">
        <f t="shared" si="10"/>
        <v>32</v>
      </c>
      <c r="O49" s="9">
        <f t="shared" si="11"/>
        <v>32</v>
      </c>
      <c r="P49" s="4">
        <f t="shared" si="13"/>
        <v>4.8959999999999999</v>
      </c>
      <c r="Q49" s="11">
        <f t="shared" si="14"/>
        <v>15.299999999999999</v>
      </c>
      <c r="R49" s="10">
        <f t="shared" si="12"/>
        <v>97.405440000000013</v>
      </c>
    </row>
    <row r="50" spans="1:18" s="8" customFormat="1" ht="15.75" customHeight="1">
      <c r="A50" s="63" t="s">
        <v>34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5"/>
      <c r="R50" s="10">
        <f>SUM(R41:R49)</f>
        <v>135.39548000000002</v>
      </c>
    </row>
    <row r="51" spans="1:18" s="8" customFormat="1" ht="15.75" customHeight="1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15.75" customHeight="1">
      <c r="A52" s="24" t="s">
        <v>50</v>
      </c>
      <c r="B52" s="2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5.75" customHeight="1">
      <c r="A53" s="49" t="s">
        <v>51</v>
      </c>
      <c r="B53" s="49"/>
      <c r="C53" s="49"/>
      <c r="D53" s="49"/>
      <c r="E53" s="49"/>
      <c r="F53" s="49"/>
      <c r="G53" s="49"/>
      <c r="H53" s="49"/>
      <c r="I53" s="49"/>
      <c r="J53" s="15"/>
      <c r="K53" s="15"/>
      <c r="L53" s="15"/>
      <c r="M53" s="15"/>
      <c r="N53" s="15"/>
      <c r="O53" s="15"/>
      <c r="P53" s="15"/>
      <c r="Q53" s="15"/>
      <c r="R53" s="16"/>
    </row>
    <row r="54" spans="1:18" s="8" customFormat="1" ht="15.75" customHeight="1">
      <c r="A54" s="49"/>
      <c r="B54" s="49"/>
      <c r="C54" s="49"/>
      <c r="D54" s="49"/>
      <c r="E54" s="49"/>
      <c r="F54" s="49"/>
      <c r="G54" s="49"/>
      <c r="H54" s="49"/>
      <c r="I54" s="49"/>
      <c r="J54" s="15"/>
      <c r="K54" s="15"/>
      <c r="L54" s="15"/>
      <c r="M54" s="15"/>
      <c r="N54" s="15"/>
      <c r="O54" s="15"/>
      <c r="P54" s="15"/>
      <c r="Q54" s="15"/>
      <c r="R54" s="16"/>
    </row>
    <row r="55" spans="1:18" s="8" customFormat="1" ht="5.45" customHeight="1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</row>
    <row r="56" spans="1:18" s="8" customFormat="1" ht="13.9" customHeight="1">
      <c r="A56" s="66" t="s">
        <v>52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56"/>
    </row>
    <row r="57" spans="1:18" s="8" customFormat="1" ht="13.9" customHeight="1">
      <c r="A57" s="68" t="s">
        <v>38</v>
      </c>
      <c r="B57" s="69"/>
      <c r="C57" s="69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6"/>
    </row>
    <row r="58" spans="1:18" s="8" customFormat="1">
      <c r="A58" s="66" t="s">
        <v>39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56"/>
    </row>
    <row r="59" spans="1:18" s="8" customFormat="1">
      <c r="A59" s="60">
        <v>1</v>
      </c>
      <c r="B59" s="60" t="s">
        <v>53</v>
      </c>
      <c r="C59" s="12" t="s">
        <v>54</v>
      </c>
      <c r="D59" s="60" t="s">
        <v>29</v>
      </c>
      <c r="E59" s="60">
        <v>1</v>
      </c>
      <c r="F59" s="60" t="s">
        <v>30</v>
      </c>
      <c r="G59" s="60">
        <v>1</v>
      </c>
      <c r="H59" s="60" t="s">
        <v>31</v>
      </c>
      <c r="I59" s="60"/>
      <c r="J59" s="60">
        <v>104</v>
      </c>
      <c r="K59" s="60">
        <v>22</v>
      </c>
      <c r="L59" s="60">
        <v>3</v>
      </c>
      <c r="M59" s="60" t="s">
        <v>32</v>
      </c>
      <c r="N59" s="3">
        <f t="shared" ref="N59:N60" si="20">(IF(F59="OŽ",IF(L59=1,550.8,IF(L59=2,426.38,IF(L59=3,342.14,IF(L59=4,181.44,IF(L59=5,168.48,IF(L59=6,155.52,IF(L59=7,148.5,IF(L59=8,144,0))))))))+IF(L59&lt;=8,0,IF(L59&lt;=16,137.7,IF(L59&lt;=24,108,IF(L59&lt;=32,80.1,IF(L59&lt;=36,52.2,0)))))-IF(L59&lt;=8,0,IF(L59&lt;=16,(L59-9)*2.754,IF(L59&lt;=24,(L59-17)* 2.754,IF(L59&lt;=32,(L59-25)* 2.754,IF(L59&lt;=36,(L59-33)*2.754,0))))),0)+IF(F59="PČ",IF(L59=1,449,IF(L59=2,314.6,IF(L59=3,238,IF(L59=4,172,IF(L59=5,159,IF(L59=6,145,IF(L59=7,132,IF(L59=8,119,0))))))))+IF(L59&lt;=8,0,IF(L59&lt;=16,88,IF(L59&lt;=24,55,IF(L59&lt;=32,22,0))))-IF(L59&lt;=8,0,IF(L59&lt;=16,(L59-9)*2.245,IF(L59&lt;=24,(L59-17)*2.245,IF(L59&lt;=32,(L59-25)*2.245,0)))),0)+IF(F59="PČneol",IF(L59=1,85,IF(L59=2,64.61,IF(L59=3,50.76,IF(L59=4,16.25,IF(L59=5,15,IF(L59=6,13.75,IF(L59=7,12.5,IF(L59=8,11.25,0))))))))+IF(L59&lt;=8,0,IF(L59&lt;=16,9,0))-IF(L59&lt;=8,0,IF(L59&lt;=16,(L59-9)*0.425,0)),0)+IF(F59="PŽ",IF(L59=1,85,IF(L59=2,59.5,IF(L59=3,45,IF(L59=4,32.5,IF(L59=5,30,IF(L59=6,27.5,IF(L59=7,25,IF(L59=8,22.5,0))))))))+IF(L59&lt;=8,0,IF(L59&lt;=16,19,IF(L59&lt;=24,13,IF(L59&lt;=32,8,0))))-IF(L59&lt;=8,0,IF(L59&lt;=16,(L59-9)*0.425,IF(L59&lt;=24,(L59-17)*0.425,IF(L59&lt;=32,(L59-25)*0.425,0)))),0)+IF(F59="EČ",IF(L59=1,204,IF(L59=2,156.24,IF(L59=3,123.84,IF(L59=4,72,IF(L59=5,66,IF(L59=6,60,IF(L59=7,54,IF(L59=8,48,0))))))))+IF(L59&lt;=8,0,IF(L59&lt;=16,40,IF(L59&lt;=24,25,0)))-IF(L59&lt;=8,0,IF(L59&lt;=16,(L59-9)*1.02,IF(L59&lt;=24,(L59-17)*1.02,0))),0)+IF(F59="EČneol",IF(L59=1,68,IF(L59=2,51.69,IF(L59=3,40.61,IF(L59=4,13,IF(L59=5,12,IF(L59=6,11,IF(L59=7,10,IF(L59=8,9,0)))))))))+IF(F59="EŽ",IF(L59=1,68,IF(L59=2,47.6,IF(L59=3,36,IF(L59=4,18,IF(L59=5,16.5,IF(L59=6,15,IF(L59=7,13.5,IF(L59=8,12,0))))))))+IF(L59&lt;=8,0,IF(L59&lt;=16,10,IF(L59&lt;=24,6,0)))-IF(L59&lt;=8,0,IF(L59&lt;=16,(L59-9)*0.34,IF(L59&lt;=24,(L59-17)*0.34,0))),0)+IF(F59="PT",IF(L59=1,68,IF(L59=2,52.08,IF(L59=3,41.28,IF(L59=4,24,IF(L59=5,22,IF(L59=6,20,IF(L59=7,18,IF(L59=8,16,0))))))))+IF(L59&lt;=8,0,IF(L59&lt;=16,13,IF(L59&lt;=24,9,IF(L59&lt;=32,4,0))))-IF(L59&lt;=8,0,IF(L59&lt;=16,(L59-9)*0.34,IF(L59&lt;=24,(L59-17)*0.34,IF(L59&lt;=32,(L59-25)*0.34,0)))),0)+IF(F59="JOŽ",IF(L59=1,85,IF(L59=2,59.5,IF(L59=3,45,IF(L59=4,32.5,IF(L59=5,30,IF(L59=6,27.5,IF(L59=7,25,IF(L59=8,22.5,0))))))))+IF(L59&lt;=8,0,IF(L59&lt;=16,19,IF(L59&lt;=24,13,0)))-IF(L59&lt;=8,0,IF(L59&lt;=16,(L59-9)*0.425,IF(L59&lt;=24,(L59-17)*0.425,0))),0)+IF(F59="JPČ",IF(L59=1,68,IF(L59=2,47.6,IF(L59=3,36,IF(L59=4,26,IF(L59=5,24,IF(L59=6,22,IF(L59=7,20,IF(L59=8,18,0))))))))+IF(L59&lt;=8,0,IF(L59&lt;=16,13,IF(L59&lt;=24,9,0)))-IF(L59&lt;=8,0,IF(L59&lt;=16,(L59-9)*0.34,IF(L59&lt;=24,(L59-17)*0.34,0))),0)+IF(F59="JEČ",IF(L59=1,34,IF(L59=2,26.04,IF(L59=3,20.6,IF(L59=4,12,IF(L59=5,11,IF(L59=6,10,IF(L59=7,9,IF(L59=8,8,0))))))))+IF(L59&lt;=8,0,IF(L59&lt;=16,6,0))-IF(L59&lt;=8,0,IF(L59&lt;=16,(L59-9)*0.17,0)),0)+IF(F59="JEOF",IF(L59=1,34,IF(L59=2,26.04,IF(L59=3,20.6,IF(L59=4,12,IF(L59=5,11,IF(L59=6,10,IF(L59=7,9,IF(L59=8,8,0))))))))+IF(L59&lt;=8,0,IF(L59&lt;=16,6,0))-IF(L59&lt;=8,0,IF(L59&lt;=16,(L59-9)*0.17,0)),0)+IF(F59="JnPČ",IF(L59=1,51,IF(L59=2,35.7,IF(L59=3,27,IF(L59=4,19.5,IF(L59=5,18,IF(L59=6,16.5,IF(L59=7,15,IF(L59=8,13.5,0))))))))+IF(L59&lt;=8,0,IF(L59&lt;=16,10,0))-IF(L59&lt;=8,0,IF(L59&lt;=16,(L59-9)*0.255,0)),0)+IF(F59="JnEČ",IF(L59=1,25.5,IF(L59=2,19.53,IF(L59=3,15.48,IF(L59=4,9,IF(L59=5,8.25,IF(L59=6,7.5,IF(L59=7,6.75,IF(L59=8,6,0))))))))+IF(L59&lt;=8,0,IF(L59&lt;=16,5,0))-IF(L59&lt;=8,0,IF(L59&lt;=16,(L59-9)*0.1275,0)),0)+IF(F59="JčPČ",IF(L59=1,21.25,IF(L59=2,14.5,IF(L59=3,11.5,IF(L59=4,7,IF(L59=5,6.5,IF(L59=6,6,IF(L59=7,5.5,IF(L59=8,5,0))))))))+IF(L59&lt;=8,0,IF(L59&lt;=16,4,0))-IF(L59&lt;=8,0,IF(L59&lt;=16,(L59-9)*0.10625,0)),0)+IF(F59="JčEČ",IF(L59=1,17,IF(L59=2,13.02,IF(L59=3,10.32,IF(L59=4,6,IF(L59=5,5.5,IF(L59=6,5,IF(L59=7,4.5,IF(L59=8,4,0))))))))+IF(L59&lt;=8,0,IF(L59&lt;=16,3,0))-IF(L59&lt;=8,0,IF(L59&lt;=16,(L59-9)*0.085,0)),0)+IF(F59="NEAK",IF(L59=1,11.48,IF(L59=2,8.79,IF(L59=3,6.97,IF(L59=4,4.05,IF(L59=5,3.71,IF(L59=6,3.38,IF(L59=7,3.04,IF(L59=8,2.7,0))))))))+IF(L59&lt;=8,0,IF(L59&lt;=16,2,IF(L59&lt;=24,1.3,0)))-IF(L59&lt;=8,0,IF(L59&lt;=16,(L59-9)*0.0574,IF(L59&lt;=24,(L59-17)*0.0574,0))),0))*IF(L59&lt;0,1,IF(OR(F59="PČ",F59="PŽ",F59="PT"),IF(J59&lt;32,J59/32,1),1))* IF(L59&lt;0,1,IF(OR(F59="EČ",F59="EŽ",F59="JOŽ",F59="JPČ",F59="NEAK"),IF(J59&lt;24,J59/24,1),1))*IF(L59&lt;0,1,IF(OR(F59="PČneol",F59="JEČ",F59="JEOF",F59="JnPČ",F59="JnEČ",F59="JčPČ",F59="JčEČ"),IF(J59&lt;16,J59/16,1),1))*IF(L59&lt;0,1,IF(F59="EČneol",IF(J59&lt;8,J59/8,1),1))</f>
        <v>123.84</v>
      </c>
      <c r="O59" s="9">
        <f t="shared" ref="O59:O60" si="21">IF(F59="OŽ",N59,IF(H59="Ne",IF(J59*0.3&lt;J59-L59,N59,0),IF(J59*0.1&lt;J59-L59,N59,0)))</f>
        <v>123.84</v>
      </c>
      <c r="P59" s="4">
        <f t="shared" ref="P59" si="22">IF(O59=0,0,IF(F59="OŽ",IF(L59&gt;35,0,IF(J59&gt;35,(36-L59)*1.836,((36-L59)-(36-J59))*1.836)),0)+IF(F59="PČ",IF(L59&gt;31,0,IF(J59&gt;31,(32-L59)*1.347,((32-L59)-(32-J59))*1.347)),0)+ IF(F59="PČneol",IF(L59&gt;15,0,IF(J59&gt;15,(16-L59)*0.255,((16-L59)-(16-J59))*0.255)),0)+IF(F59="PŽ",IF(L59&gt;31,0,IF(J59&gt;31,(32-L59)*0.255,((32-L59)-(32-J59))*0.255)),0)+IF(F59="EČ",IF(L59&gt;23,0,IF(J59&gt;23,(24-L59)*0.612,((24-L59)-(24-J59))*0.612)),0)+IF(F59="EČneol",IF(L59&gt;7,0,IF(J59&gt;7,(8-L59)*0.204,((8-L59)-(8-J59))*0.204)),0)+IF(F59="EŽ",IF(L59&gt;23,0,IF(J59&gt;23,(24-L59)*0.204,((24-L59)-(24-J59))*0.204)),0)+IF(F59="PT",IF(L59&gt;31,0,IF(J59&gt;31,(32-L59)*0.204,((32-L59)-(32-J59))*0.204)),0)+IF(F59="JOŽ",IF(L59&gt;23,0,IF(J59&gt;23,(24-L59)*0.255,((24-L59)-(24-J59))*0.255)),0)+IF(F59="JPČ",IF(L59&gt;23,0,IF(J59&gt;23,(24-L59)*0.204,((24-L59)-(24-J59))*0.204)),0)+IF(F59="JEČ",IF(L59&gt;15,0,IF(J59&gt;15,(16-L59)*0.102,((16-L59)-(16-J59))*0.102)),0)+IF(F59="JEOF",IF(L59&gt;15,0,IF(J59&gt;15,(16-L59)*0.102,((16-L59)-(16-J59))*0.102)),0)+IF(F59="JnPČ",IF(L59&gt;15,0,IF(J59&gt;15,(16-L59)*0.153,((16-L59)-(16-J59))*0.153)),0)+IF(F59="JnEČ",IF(L59&gt;15,0,IF(J59&gt;15,(16-L59)*0.0765,((16-L59)-(16-J59))*0.0765)),0)+IF(F59="JčPČ",IF(L59&gt;15,0,IF(J59&gt;15,(16-L59)*0.06375,((16-L59)-(16-J59))*0.06375)),0)+IF(F59="JčEČ",IF(L59&gt;15,0,IF(J59&gt;15,(16-L59)*0.051,((16-L59)-(16-J59))*0.051)),0)+IF(F59="NEAK",IF(L59&gt;23,0,IF(J59&gt;23,(24-L59)*0.03444,((24-L59)-(24-J59))*0.03444)),0))</f>
        <v>12.852</v>
      </c>
      <c r="Q59" s="11">
        <f t="shared" ref="Q59" si="23">IF(ISERROR(P59*100/N59),0,(P59*100/N59))</f>
        <v>10.377906976744185</v>
      </c>
      <c r="R59" s="10">
        <f t="shared" ref="R59:R60" si="24">IF(Q59&lt;=30,O59+P59,O59+O59*0.3)*IF(G59=1,0.4,IF(G59=2,0.75,IF(G59="1 (kas 4 m. 1 k. nerengiamos)",0.52,1)))*IF(D59="olimpinė",1,IF(M59="Ne",0.5,1))*IF(OR(A$5="Lietuvos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federacija"),IF(OR(J59&lt;8,K59&lt;16),0,1),1)*E59*IF(I59&lt;=1,1,1/I59)*IF(OR(A$5="Lietuvos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60.144480000000016</v>
      </c>
    </row>
    <row r="60" spans="1:18" s="8" customFormat="1">
      <c r="A60" s="60">
        <v>2</v>
      </c>
      <c r="B60" s="60" t="s">
        <v>55</v>
      </c>
      <c r="C60" s="12" t="s">
        <v>54</v>
      </c>
      <c r="D60" s="60" t="s">
        <v>29</v>
      </c>
      <c r="E60" s="60">
        <v>1</v>
      </c>
      <c r="F60" s="60" t="s">
        <v>30</v>
      </c>
      <c r="G60" s="60">
        <v>1</v>
      </c>
      <c r="H60" s="60" t="s">
        <v>31</v>
      </c>
      <c r="I60" s="60"/>
      <c r="J60" s="60">
        <v>104</v>
      </c>
      <c r="K60" s="60">
        <v>22</v>
      </c>
      <c r="L60" s="60">
        <v>14</v>
      </c>
      <c r="M60" s="60" t="s">
        <v>32</v>
      </c>
      <c r="N60" s="3">
        <f t="shared" si="20"/>
        <v>34.9</v>
      </c>
      <c r="O60" s="9">
        <f t="shared" si="21"/>
        <v>34.9</v>
      </c>
      <c r="P60" s="4">
        <f t="shared" ref="P60" si="25">IF(O60=0,0,IF(F60="OŽ",IF(L60&gt;35,0,IF(J60&gt;35,(36-L60)*1.836,((36-L60)-(36-J60))*1.836)),0)+IF(F60="PČ",IF(L60&gt;31,0,IF(J60&gt;31,(32-L60)*1.347,((32-L60)-(32-J60))*1.347)),0)+ IF(F60="PČneol",IF(L60&gt;15,0,IF(J60&gt;15,(16-L60)*0.255,((16-L60)-(16-J60))*0.255)),0)+IF(F60="PŽ",IF(L60&gt;31,0,IF(J60&gt;31,(32-L60)*0.255,((32-L60)-(32-J60))*0.255)),0)+IF(F60="EČ",IF(L60&gt;23,0,IF(J60&gt;23,(24-L60)*0.612,((24-L60)-(24-J60))*0.612)),0)+IF(F60="EČneol",IF(L60&gt;7,0,IF(J60&gt;7,(8-L60)*0.204,((8-L60)-(8-J60))*0.204)),0)+IF(F60="EŽ",IF(L60&gt;23,0,IF(J60&gt;23,(24-L60)*0.204,((24-L60)-(24-J60))*0.204)),0)+IF(F60="PT",IF(L60&gt;31,0,IF(J60&gt;31,(32-L60)*0.204,((32-L60)-(32-J60))*0.204)),0)+IF(F60="JOŽ",IF(L60&gt;23,0,IF(J60&gt;23,(24-L60)*0.255,((24-L60)-(24-J60))*0.255)),0)+IF(F60="JPČ",IF(L60&gt;23,0,IF(J60&gt;23,(24-L60)*0.204,((24-L60)-(24-J60))*0.204)),0)+IF(F60="JEČ",IF(L60&gt;15,0,IF(J60&gt;15,(16-L60)*0.102,((16-L60)-(16-J60))*0.102)),0)+IF(F60="JEOF",IF(L60&gt;15,0,IF(J60&gt;15,(16-L60)*0.102,((16-L60)-(16-J60))*0.102)),0)+IF(F60="JnPČ",IF(L60&gt;15,0,IF(J60&gt;15,(16-L60)*0.153,((16-L60)-(16-J60))*0.153)),0)+IF(F60="JnEČ",IF(L60&gt;15,0,IF(J60&gt;15,(16-L60)*0.0765,((16-L60)-(16-J60))*0.0765)),0)+IF(F60="JčPČ",IF(L60&gt;15,0,IF(J60&gt;15,(16-L60)*0.06375,((16-L60)-(16-J60))*0.06375)),0)+IF(F60="JčEČ",IF(L60&gt;15,0,IF(J60&gt;15,(16-L60)*0.051,((16-L60)-(16-J60))*0.051)),0)+IF(F60="NEAK",IF(L60&gt;23,0,IF(J60&gt;23,(24-L60)*0.03444,((24-L60)-(24-J60))*0.03444)),0))</f>
        <v>6.12</v>
      </c>
      <c r="Q60" s="11">
        <f t="shared" ref="Q60" si="26">IF(ISERROR(P60*100/N60),0,(P60*100/N60))</f>
        <v>17.535816618911177</v>
      </c>
      <c r="R60" s="10">
        <f t="shared" si="24"/>
        <v>18.0488</v>
      </c>
    </row>
    <row r="61" spans="1:18" s="8" customFormat="1" ht="15.75" customHeight="1">
      <c r="A61" s="70" t="s">
        <v>34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2"/>
      <c r="R61" s="10">
        <f>SUM(R59:R60)</f>
        <v>78.193280000000016</v>
      </c>
    </row>
    <row r="62" spans="1:18" s="8" customFormat="1" ht="15.75" customHeight="1">
      <c r="A62" s="24" t="s">
        <v>56</v>
      </c>
      <c r="B62" s="2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6"/>
    </row>
    <row r="63" spans="1:18" s="8" customFormat="1" ht="15.75" customHeight="1">
      <c r="A63" s="49" t="s">
        <v>51</v>
      </c>
      <c r="B63" s="49"/>
      <c r="C63" s="49"/>
      <c r="D63" s="49"/>
      <c r="E63" s="49"/>
      <c r="F63" s="49"/>
      <c r="G63" s="49"/>
      <c r="H63" s="49"/>
      <c r="I63" s="49"/>
      <c r="J63" s="15"/>
      <c r="K63" s="15"/>
      <c r="L63" s="15"/>
      <c r="M63" s="15"/>
      <c r="N63" s="15"/>
      <c r="O63" s="15"/>
      <c r="P63" s="15"/>
      <c r="Q63" s="15"/>
      <c r="R63" s="16"/>
    </row>
    <row r="64" spans="1:18" s="8" customFormat="1" ht="15.75" customHeight="1">
      <c r="A64" s="49"/>
      <c r="B64" s="49"/>
      <c r="C64" s="49"/>
      <c r="D64" s="49"/>
      <c r="E64" s="49"/>
      <c r="F64" s="49"/>
      <c r="G64" s="49"/>
      <c r="H64" s="49"/>
      <c r="I64" s="49"/>
      <c r="J64" s="15"/>
      <c r="K64" s="15"/>
      <c r="L64" s="15"/>
      <c r="M64" s="15"/>
      <c r="N64" s="15"/>
      <c r="O64" s="15"/>
      <c r="P64" s="15"/>
      <c r="Q64" s="15"/>
      <c r="R64" s="16"/>
    </row>
    <row r="65" spans="1:19" s="8" customFormat="1" ht="15.75" customHeight="1">
      <c r="A65" s="66" t="s">
        <v>57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56"/>
    </row>
    <row r="66" spans="1:19" ht="15.75" customHeight="1">
      <c r="A66" s="68" t="s">
        <v>38</v>
      </c>
      <c r="B66" s="69"/>
      <c r="C66" s="6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6"/>
      <c r="R66" s="8"/>
      <c r="S66" s="8"/>
    </row>
    <row r="67" spans="1:19" ht="15.75" customHeight="1">
      <c r="A67" s="66" t="s">
        <v>39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56"/>
      <c r="R67" s="8"/>
      <c r="S67" s="8"/>
    </row>
    <row r="68" spans="1:19" s="7" customFormat="1">
      <c r="A68" s="60">
        <v>1</v>
      </c>
      <c r="B68" s="60" t="s">
        <v>58</v>
      </c>
      <c r="C68" s="12" t="s">
        <v>59</v>
      </c>
      <c r="D68" s="60" t="s">
        <v>29</v>
      </c>
      <c r="E68" s="60">
        <v>1</v>
      </c>
      <c r="F68" s="60" t="s">
        <v>60</v>
      </c>
      <c r="G68" s="60">
        <v>1</v>
      </c>
      <c r="H68" s="60" t="s">
        <v>31</v>
      </c>
      <c r="I68" s="60"/>
      <c r="J68" s="60">
        <v>72</v>
      </c>
      <c r="K68" s="60">
        <v>25</v>
      </c>
      <c r="L68" s="60">
        <v>12</v>
      </c>
      <c r="M68" s="60" t="s">
        <v>32</v>
      </c>
      <c r="N68" s="3">
        <f t="shared" ref="N68" si="27">(IF(F68="OŽ",IF(L68=1,550.8,IF(L68=2,426.38,IF(L68=3,342.14,IF(L68=4,181.44,IF(L68=5,168.48,IF(L68=6,155.52,IF(L68=7,148.5,IF(L68=8,144,0))))))))+IF(L68&lt;=8,0,IF(L68&lt;=16,137.7,IF(L68&lt;=24,108,IF(L68&lt;=32,80.1,IF(L68&lt;=36,52.2,0)))))-IF(L68&lt;=8,0,IF(L68&lt;=16,(L68-9)*2.754,IF(L68&lt;=24,(L68-17)* 2.754,IF(L68&lt;=32,(L68-25)* 2.754,IF(L68&lt;=36,(L68-33)*2.754,0))))),0)+IF(F68="PČ",IF(L68=1,449,IF(L68=2,314.6,IF(L68=3,238,IF(L68=4,172,IF(L68=5,159,IF(L68=6,145,IF(L68=7,132,IF(L68=8,119,0))))))))+IF(L68&lt;=8,0,IF(L68&lt;=16,88,IF(L68&lt;=24,55,IF(L68&lt;=32,22,0))))-IF(L68&lt;=8,0,IF(L68&lt;=16,(L68-9)*2.245,IF(L68&lt;=24,(L68-17)*2.245,IF(L68&lt;=32,(L68-25)*2.245,0)))),0)+IF(F68="PČneol",IF(L68=1,85,IF(L68=2,64.61,IF(L68=3,50.76,IF(L68=4,16.25,IF(L68=5,15,IF(L68=6,13.75,IF(L68=7,12.5,IF(L68=8,11.25,0))))))))+IF(L68&lt;=8,0,IF(L68&lt;=16,9,0))-IF(L68&lt;=8,0,IF(L68&lt;=16,(L68-9)*0.425,0)),0)+IF(F68="PŽ",IF(L68=1,85,IF(L68=2,59.5,IF(L68=3,45,IF(L68=4,32.5,IF(L68=5,30,IF(L68=6,27.5,IF(L68=7,25,IF(L68=8,22.5,0))))))))+IF(L68&lt;=8,0,IF(L68&lt;=16,19,IF(L68&lt;=24,13,IF(L68&lt;=32,8,0))))-IF(L68&lt;=8,0,IF(L68&lt;=16,(L68-9)*0.425,IF(L68&lt;=24,(L68-17)*0.425,IF(L68&lt;=32,(L68-25)*0.425,0)))),0)+IF(F68="EČ",IF(L68=1,204,IF(L68=2,156.24,IF(L68=3,123.84,IF(L68=4,72,IF(L68=5,66,IF(L68=6,60,IF(L68=7,54,IF(L68=8,48,0))))))))+IF(L68&lt;=8,0,IF(L68&lt;=16,40,IF(L68&lt;=24,25,0)))-IF(L68&lt;=8,0,IF(L68&lt;=16,(L68-9)*1.02,IF(L68&lt;=24,(L68-17)*1.02,0))),0)+IF(F68="EČneol",IF(L68=1,68,IF(L68=2,51.69,IF(L68=3,40.61,IF(L68=4,13,IF(L68=5,12,IF(L68=6,11,IF(L68=7,10,IF(L68=8,9,0)))))))))+IF(F68="EŽ",IF(L68=1,68,IF(L68=2,47.6,IF(L68=3,36,IF(L68=4,18,IF(L68=5,16.5,IF(L68=6,15,IF(L68=7,13.5,IF(L68=8,12,0))))))))+IF(L68&lt;=8,0,IF(L68&lt;=16,10,IF(L68&lt;=24,6,0)))-IF(L68&lt;=8,0,IF(L68&lt;=16,(L68-9)*0.34,IF(L68&lt;=24,(L68-17)*0.34,0))),0)+IF(F68="PT",IF(L68=1,68,IF(L68=2,52.08,IF(L68=3,41.28,IF(L68=4,24,IF(L68=5,22,IF(L68=6,20,IF(L68=7,18,IF(L68=8,16,0))))))))+IF(L68&lt;=8,0,IF(L68&lt;=16,13,IF(L68&lt;=24,9,IF(L68&lt;=32,4,0))))-IF(L68&lt;=8,0,IF(L68&lt;=16,(L68-9)*0.34,IF(L68&lt;=24,(L68-17)*0.34,IF(L68&lt;=32,(L68-25)*0.34,0)))),0)+IF(F68="JOŽ",IF(L68=1,85,IF(L68=2,59.5,IF(L68=3,45,IF(L68=4,32.5,IF(L68=5,30,IF(L68=6,27.5,IF(L68=7,25,IF(L68=8,22.5,0))))))))+IF(L68&lt;=8,0,IF(L68&lt;=16,19,IF(L68&lt;=24,13,0)))-IF(L68&lt;=8,0,IF(L68&lt;=16,(L68-9)*0.425,IF(L68&lt;=24,(L68-17)*0.425,0))),0)+IF(F68="JPČ",IF(L68=1,68,IF(L68=2,47.6,IF(L68=3,36,IF(L68=4,26,IF(L68=5,24,IF(L68=6,22,IF(L68=7,20,IF(L68=8,18,0))))))))+IF(L68&lt;=8,0,IF(L68&lt;=16,13,IF(L68&lt;=24,9,0)))-IF(L68&lt;=8,0,IF(L68&lt;=16,(L68-9)*0.34,IF(L68&lt;=24,(L68-17)*0.34,0))),0)+IF(F68="JEČ",IF(L68=1,34,IF(L68=2,26.04,IF(L68=3,20.6,IF(L68=4,12,IF(L68=5,11,IF(L68=6,10,IF(L68=7,9,IF(L68=8,8,0))))))))+IF(L68&lt;=8,0,IF(L68&lt;=16,6,0))-IF(L68&lt;=8,0,IF(L68&lt;=16,(L68-9)*0.17,0)),0)+IF(F68="JEOF",IF(L68=1,34,IF(L68=2,26.04,IF(L68=3,20.6,IF(L68=4,12,IF(L68=5,11,IF(L68=6,10,IF(L68=7,9,IF(L68=8,8,0))))))))+IF(L68&lt;=8,0,IF(L68&lt;=16,6,0))-IF(L68&lt;=8,0,IF(L68&lt;=16,(L68-9)*0.17,0)),0)+IF(F68="JnPČ",IF(L68=1,51,IF(L68=2,35.7,IF(L68=3,27,IF(L68=4,19.5,IF(L68=5,18,IF(L68=6,16.5,IF(L68=7,15,IF(L68=8,13.5,0))))))))+IF(L68&lt;=8,0,IF(L68&lt;=16,10,0))-IF(L68&lt;=8,0,IF(L68&lt;=16,(L68-9)*0.255,0)),0)+IF(F68="JnEČ",IF(L68=1,25.5,IF(L68=2,19.53,IF(L68=3,15.48,IF(L68=4,9,IF(L68=5,8.25,IF(L68=6,7.5,IF(L68=7,6.75,IF(L68=8,6,0))))))))+IF(L68&lt;=8,0,IF(L68&lt;=16,5,0))-IF(L68&lt;=8,0,IF(L68&lt;=16,(L68-9)*0.1275,0)),0)+IF(F68="JčPČ",IF(L68=1,21.25,IF(L68=2,14.5,IF(L68=3,11.5,IF(L68=4,7,IF(L68=5,6.5,IF(L68=6,6,IF(L68=7,5.5,IF(L68=8,5,0))))))))+IF(L68&lt;=8,0,IF(L68&lt;=16,4,0))-IF(L68&lt;=8,0,IF(L68&lt;=16,(L68-9)*0.10625,0)),0)+IF(F68="JčEČ",IF(L68=1,17,IF(L68=2,13.02,IF(L68=3,10.32,IF(L68=4,6,IF(L68=5,5.5,IF(L68=6,5,IF(L68=7,4.5,IF(L68=8,4,0))))))))+IF(L68&lt;=8,0,IF(L68&lt;=16,3,0))-IF(L68&lt;=8,0,IF(L68&lt;=16,(L68-9)*0.085,0)),0)+IF(F68="NEAK",IF(L68=1,11.48,IF(L68=2,8.79,IF(L68=3,6.97,IF(L68=4,4.05,IF(L68=5,3.71,IF(L68=6,3.38,IF(L68=7,3.04,IF(L68=8,2.7,0))))))))+IF(L68&lt;=8,0,IF(L68&lt;=16,2,IF(L68&lt;=24,1.3,0)))-IF(L68&lt;=8,0,IF(L68&lt;=16,(L68-9)*0.0574,IF(L68&lt;=24,(L68-17)*0.0574,0))),0))*IF(L68&lt;0,1,IF(OR(F68="PČ",F68="PŽ",F68="PT"),IF(J68&lt;32,J68/32,1),1))* IF(L68&lt;0,1,IF(OR(F68="EČ",F68="EŽ",F68="JOŽ",F68="JPČ",F68="NEAK"),IF(J68&lt;24,J68/24,1),1))*IF(L68&lt;0,1,IF(OR(F68="PČneol",F68="JEČ",F68="JEOF",F68="JnPČ",F68="JnEČ",F68="JčPČ",F68="JčEČ"),IF(J68&lt;16,J68/16,1),1))*IF(L68&lt;0,1,IF(F68="EČneol",IF(J68&lt;8,J68/8,1),1))</f>
        <v>81.265000000000001</v>
      </c>
      <c r="O68" s="9">
        <f t="shared" ref="O68" si="28">IF(F68="OŽ",N68,IF(H68="Ne",IF(J68*0.3&lt;J68-L68,N68,0),IF(J68*0.1&lt;J68-L68,N68,0)))</f>
        <v>81.265000000000001</v>
      </c>
      <c r="P68" s="4">
        <f t="shared" ref="P68" si="29">IF(O68=0,0,IF(F68="OŽ",IF(L68&gt;35,0,IF(J68&gt;35,(36-L68)*1.836,((36-L68)-(36-J68))*1.836)),0)+IF(F68="PČ",IF(L68&gt;31,0,IF(J68&gt;31,(32-L68)*1.347,((32-L68)-(32-J68))*1.347)),0)+ IF(F68="PČneol",IF(L68&gt;15,0,IF(J68&gt;15,(16-L68)*0.255,((16-L68)-(16-J68))*0.255)),0)+IF(F68="PŽ",IF(L68&gt;31,0,IF(J68&gt;31,(32-L68)*0.255,((32-L68)-(32-J68))*0.255)),0)+IF(F68="EČ",IF(L68&gt;23,0,IF(J68&gt;23,(24-L68)*0.612,((24-L68)-(24-J68))*0.612)),0)+IF(F68="EČneol",IF(L68&gt;7,0,IF(J68&gt;7,(8-L68)*0.204,((8-L68)-(8-J68))*0.204)),0)+IF(F68="EŽ",IF(L68&gt;23,0,IF(J68&gt;23,(24-L68)*0.204,((24-L68)-(24-J68))*0.204)),0)+IF(F68="PT",IF(L68&gt;31,0,IF(J68&gt;31,(32-L68)*0.204,((32-L68)-(32-J68))*0.204)),0)+IF(F68="JOŽ",IF(L68&gt;23,0,IF(J68&gt;23,(24-L68)*0.255,((24-L68)-(24-J68))*0.255)),0)+IF(F68="JPČ",IF(L68&gt;23,0,IF(J68&gt;23,(24-L68)*0.204,((24-L68)-(24-J68))*0.204)),0)+IF(F68="JEČ",IF(L68&gt;15,0,IF(J68&gt;15,(16-L68)*0.102,((16-L68)-(16-J68))*0.102)),0)+IF(F68="JEOF",IF(L68&gt;15,0,IF(J68&gt;15,(16-L68)*0.102,((16-L68)-(16-J68))*0.102)),0)+IF(F68="JnPČ",IF(L68&gt;15,0,IF(J68&gt;15,(16-L68)*0.153,((16-L68)-(16-J68))*0.153)),0)+IF(F68="JnEČ",IF(L68&gt;15,0,IF(J68&gt;15,(16-L68)*0.0765,((16-L68)-(16-J68))*0.0765)),0)+IF(F68="JčPČ",IF(L68&gt;15,0,IF(J68&gt;15,(16-L68)*0.06375,((16-L68)-(16-J68))*0.06375)),0)+IF(F68="JčEČ",IF(L68&gt;15,0,IF(J68&gt;15,(16-L68)*0.051,((16-L68)-(16-J68))*0.051)),0)+IF(F68="NEAK",IF(L68&gt;23,0,IF(J68&gt;23,(24-L68)*0.03444,((24-L68)-(24-J68))*0.03444)),0))</f>
        <v>26.939999999999998</v>
      </c>
      <c r="Q68" s="11">
        <f t="shared" ref="Q68" si="30">IF(ISERROR(P68*100/N68),0,(P68*100/N68))</f>
        <v>33.150802928690091</v>
      </c>
      <c r="R68" s="10">
        <f t="shared" ref="R68" si="31">IF(Q68&lt;=30,O68+P68,O68+O68*0.3)*IF(G68=1,0.4,IF(G68=2,0.75,IF(G68="1 (kas 4 m. 1 k. nerengiamos)",0.52,1)))*IF(D68="olimpinė",1,IF(M68="Ne",0.5,1))*IF(OR(A$5="Lietuvos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federacija"),IF(OR(J68&lt;8,K68&lt;16),0,1),1)*E68*IF(I68&lt;=1,1,1/I68)*IF(OR(A$5="Lietuvos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46.483580000000011</v>
      </c>
      <c r="S68" s="8"/>
    </row>
    <row r="69" spans="1:19">
      <c r="A69" s="63" t="s">
        <v>34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5"/>
      <c r="R69" s="10">
        <f>SUM(R68:R68)</f>
        <v>46.483580000000011</v>
      </c>
      <c r="S69" s="8"/>
    </row>
    <row r="70" spans="1:19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6"/>
      <c r="S70" s="8"/>
    </row>
    <row r="71" spans="1:19" ht="15.75">
      <c r="A71" s="24" t="s">
        <v>61</v>
      </c>
      <c r="B71" s="2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6"/>
      <c r="S71" s="8"/>
    </row>
    <row r="72" spans="1:19">
      <c r="A72" s="49" t="s">
        <v>51</v>
      </c>
      <c r="B72" s="49"/>
      <c r="C72" s="49"/>
      <c r="D72" s="49"/>
      <c r="E72" s="49"/>
      <c r="F72" s="49"/>
      <c r="G72" s="49"/>
      <c r="H72" s="49"/>
      <c r="I72" s="49"/>
      <c r="J72" s="15"/>
      <c r="K72" s="15"/>
      <c r="L72" s="15"/>
      <c r="M72" s="15"/>
      <c r="N72" s="15"/>
      <c r="O72" s="15"/>
      <c r="P72" s="15"/>
      <c r="Q72" s="15"/>
      <c r="R72" s="16"/>
      <c r="S72" s="8"/>
    </row>
    <row r="73" spans="1:19" s="8" customFormat="1">
      <c r="A73" s="49"/>
      <c r="B73" s="49"/>
      <c r="C73" s="49"/>
      <c r="D73" s="49"/>
      <c r="E73" s="49"/>
      <c r="F73" s="49"/>
      <c r="G73" s="49"/>
      <c r="H73" s="49"/>
      <c r="I73" s="49"/>
      <c r="J73" s="15"/>
      <c r="K73" s="15"/>
      <c r="L73" s="15"/>
      <c r="M73" s="15"/>
      <c r="N73" s="15"/>
      <c r="O73" s="15"/>
      <c r="P73" s="15"/>
      <c r="Q73" s="15"/>
      <c r="R73" s="16"/>
    </row>
    <row r="74" spans="1:19">
      <c r="A74" s="66" t="s">
        <v>62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56"/>
      <c r="R74" s="8"/>
      <c r="S74" s="8"/>
    </row>
    <row r="75" spans="1:19" ht="18">
      <c r="A75" s="68" t="s">
        <v>38</v>
      </c>
      <c r="B75" s="69"/>
      <c r="C75" s="6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6"/>
      <c r="R75" s="8"/>
      <c r="S75" s="8"/>
    </row>
    <row r="76" spans="1:19">
      <c r="A76" s="60">
        <v>1</v>
      </c>
      <c r="B76" s="60" t="s">
        <v>27</v>
      </c>
      <c r="C76" s="12" t="s">
        <v>28</v>
      </c>
      <c r="D76" s="60" t="s">
        <v>29</v>
      </c>
      <c r="E76" s="60">
        <v>1</v>
      </c>
      <c r="F76" s="60" t="s">
        <v>30</v>
      </c>
      <c r="G76" s="60">
        <v>1</v>
      </c>
      <c r="H76" s="60" t="s">
        <v>31</v>
      </c>
      <c r="I76" s="60"/>
      <c r="J76" s="60">
        <v>53</v>
      </c>
      <c r="K76" s="60">
        <v>17</v>
      </c>
      <c r="L76" s="60">
        <v>4</v>
      </c>
      <c r="M76" s="60" t="s">
        <v>31</v>
      </c>
      <c r="N76" s="3">
        <f t="shared" ref="N76:N84" si="32">(IF(F76="OŽ",IF(L76=1,550.8,IF(L76=2,426.38,IF(L76=3,342.14,IF(L76=4,181.44,IF(L76=5,168.48,IF(L76=6,155.52,IF(L76=7,148.5,IF(L76=8,144,0))))))))+IF(L76&lt;=8,0,IF(L76&lt;=16,137.7,IF(L76&lt;=24,108,IF(L76&lt;=32,80.1,IF(L76&lt;=36,52.2,0)))))-IF(L76&lt;=8,0,IF(L76&lt;=16,(L76-9)*2.754,IF(L76&lt;=24,(L76-17)* 2.754,IF(L76&lt;=32,(L76-25)* 2.754,IF(L76&lt;=36,(L76-33)*2.754,0))))),0)+IF(F76="PČ",IF(L76=1,449,IF(L76=2,314.6,IF(L76=3,238,IF(L76=4,172,IF(L76=5,159,IF(L76=6,145,IF(L76=7,132,IF(L76=8,119,0))))))))+IF(L76&lt;=8,0,IF(L76&lt;=16,88,IF(L76&lt;=24,55,IF(L76&lt;=32,22,0))))-IF(L76&lt;=8,0,IF(L76&lt;=16,(L76-9)*2.245,IF(L76&lt;=24,(L76-17)*2.245,IF(L76&lt;=32,(L76-25)*2.245,0)))),0)+IF(F76="PČneol",IF(L76=1,85,IF(L76=2,64.61,IF(L76=3,50.76,IF(L76=4,16.25,IF(L76=5,15,IF(L76=6,13.75,IF(L76=7,12.5,IF(L76=8,11.25,0))))))))+IF(L76&lt;=8,0,IF(L76&lt;=16,9,0))-IF(L76&lt;=8,0,IF(L76&lt;=16,(L76-9)*0.425,0)),0)+IF(F76="PŽ",IF(L76=1,85,IF(L76=2,59.5,IF(L76=3,45,IF(L76=4,32.5,IF(L76=5,30,IF(L76=6,27.5,IF(L76=7,25,IF(L76=8,22.5,0))))))))+IF(L76&lt;=8,0,IF(L76&lt;=16,19,IF(L76&lt;=24,13,IF(L76&lt;=32,8,0))))-IF(L76&lt;=8,0,IF(L76&lt;=16,(L76-9)*0.425,IF(L76&lt;=24,(L76-17)*0.425,IF(L76&lt;=32,(L76-25)*0.425,0)))),0)+IF(F76="EČ",IF(L76=1,204,IF(L76=2,156.24,IF(L76=3,123.84,IF(L76=4,72,IF(L76=5,66,IF(L76=6,60,IF(L76=7,54,IF(L76=8,48,0))))))))+IF(L76&lt;=8,0,IF(L76&lt;=16,40,IF(L76&lt;=24,25,0)))-IF(L76&lt;=8,0,IF(L76&lt;=16,(L76-9)*1.02,IF(L76&lt;=24,(L76-17)*1.02,0))),0)+IF(F76="EČneol",IF(L76=1,68,IF(L76=2,51.69,IF(L76=3,40.61,IF(L76=4,13,IF(L76=5,12,IF(L76=6,11,IF(L76=7,10,IF(L76=8,9,0)))))))))+IF(F76="EŽ",IF(L76=1,68,IF(L76=2,47.6,IF(L76=3,36,IF(L76=4,18,IF(L76=5,16.5,IF(L76=6,15,IF(L76=7,13.5,IF(L76=8,12,0))))))))+IF(L76&lt;=8,0,IF(L76&lt;=16,10,IF(L76&lt;=24,6,0)))-IF(L76&lt;=8,0,IF(L76&lt;=16,(L76-9)*0.34,IF(L76&lt;=24,(L76-17)*0.34,0))),0)+IF(F76="PT",IF(L76=1,68,IF(L76=2,52.08,IF(L76=3,41.28,IF(L76=4,24,IF(L76=5,22,IF(L76=6,20,IF(L76=7,18,IF(L76=8,16,0))))))))+IF(L76&lt;=8,0,IF(L76&lt;=16,13,IF(L76&lt;=24,9,IF(L76&lt;=32,4,0))))-IF(L76&lt;=8,0,IF(L76&lt;=16,(L76-9)*0.34,IF(L76&lt;=24,(L76-17)*0.34,IF(L76&lt;=32,(L76-25)*0.34,0)))),0)+IF(F76="JOŽ",IF(L76=1,85,IF(L76=2,59.5,IF(L76=3,45,IF(L76=4,32.5,IF(L76=5,30,IF(L76=6,27.5,IF(L76=7,25,IF(L76=8,22.5,0))))))))+IF(L76&lt;=8,0,IF(L76&lt;=16,19,IF(L76&lt;=24,13,0)))-IF(L76&lt;=8,0,IF(L76&lt;=16,(L76-9)*0.425,IF(L76&lt;=24,(L76-17)*0.425,0))),0)+IF(F76="JPČ",IF(L76=1,68,IF(L76=2,47.6,IF(L76=3,36,IF(L76=4,26,IF(L76=5,24,IF(L76=6,22,IF(L76=7,20,IF(L76=8,18,0))))))))+IF(L76&lt;=8,0,IF(L76&lt;=16,13,IF(L76&lt;=24,9,0)))-IF(L76&lt;=8,0,IF(L76&lt;=16,(L76-9)*0.34,IF(L76&lt;=24,(L76-17)*0.34,0))),0)+IF(F76="JEČ",IF(L76=1,34,IF(L76=2,26.04,IF(L76=3,20.6,IF(L76=4,12,IF(L76=5,11,IF(L76=6,10,IF(L76=7,9,IF(L76=8,8,0))))))))+IF(L76&lt;=8,0,IF(L76&lt;=16,6,0))-IF(L76&lt;=8,0,IF(L76&lt;=16,(L76-9)*0.17,0)),0)+IF(F76="JEOF",IF(L76=1,34,IF(L76=2,26.04,IF(L76=3,20.6,IF(L76=4,12,IF(L76=5,11,IF(L76=6,10,IF(L76=7,9,IF(L76=8,8,0))))))))+IF(L76&lt;=8,0,IF(L76&lt;=16,6,0))-IF(L76&lt;=8,0,IF(L76&lt;=16,(L76-9)*0.17,0)),0)+IF(F76="JnPČ",IF(L76=1,51,IF(L76=2,35.7,IF(L76=3,27,IF(L76=4,19.5,IF(L76=5,18,IF(L76=6,16.5,IF(L76=7,15,IF(L76=8,13.5,0))))))))+IF(L76&lt;=8,0,IF(L76&lt;=16,10,0))-IF(L76&lt;=8,0,IF(L76&lt;=16,(L76-9)*0.255,0)),0)+IF(F76="JnEČ",IF(L76=1,25.5,IF(L76=2,19.53,IF(L76=3,15.48,IF(L76=4,9,IF(L76=5,8.25,IF(L76=6,7.5,IF(L76=7,6.75,IF(L76=8,6,0))))))))+IF(L76&lt;=8,0,IF(L76&lt;=16,5,0))-IF(L76&lt;=8,0,IF(L76&lt;=16,(L76-9)*0.1275,0)),0)+IF(F76="JčPČ",IF(L76=1,21.25,IF(L76=2,14.5,IF(L76=3,11.5,IF(L76=4,7,IF(L76=5,6.5,IF(L76=6,6,IF(L76=7,5.5,IF(L76=8,5,0))))))))+IF(L76&lt;=8,0,IF(L76&lt;=16,4,0))-IF(L76&lt;=8,0,IF(L76&lt;=16,(L76-9)*0.10625,0)),0)+IF(F76="JčEČ",IF(L76=1,17,IF(L76=2,13.02,IF(L76=3,10.32,IF(L76=4,6,IF(L76=5,5.5,IF(L76=6,5,IF(L76=7,4.5,IF(L76=8,4,0))))))))+IF(L76&lt;=8,0,IF(L76&lt;=16,3,0))-IF(L76&lt;=8,0,IF(L76&lt;=16,(L76-9)*0.085,0)),0)+IF(F76="NEAK",IF(L76=1,11.48,IF(L76=2,8.79,IF(L76=3,6.97,IF(L76=4,4.05,IF(L76=5,3.71,IF(L76=6,3.38,IF(L76=7,3.04,IF(L76=8,2.7,0))))))))+IF(L76&lt;=8,0,IF(L76&lt;=16,2,IF(L76&lt;=24,1.3,0)))-IF(L76&lt;=8,0,IF(L76&lt;=16,(L76-9)*0.0574,IF(L76&lt;=24,(L76-17)*0.0574,0))),0))*IF(L76&lt;0,1,IF(OR(F76="PČ",F76="PŽ",F76="PT"),IF(J76&lt;32,J76/32,1),1))* IF(L76&lt;0,1,IF(OR(F76="EČ",F76="EŽ",F76="JOŽ",F76="JPČ",F76="NEAK"),IF(J76&lt;24,J76/24,1),1))*IF(L76&lt;0,1,IF(OR(F76="PČneol",F76="JEČ",F76="JEOF",F76="JnPČ",F76="JnEČ",F76="JčPČ",F76="JčEČ"),IF(J76&lt;16,J76/16,1),1))*IF(L76&lt;0,1,IF(F76="EČneol",IF(J76&lt;8,J76/8,1),1))</f>
        <v>72</v>
      </c>
      <c r="O76" s="9">
        <f t="shared" ref="O76:O84" si="33">IF(F76="OŽ",N76,IF(H76="Ne",IF(J76*0.3&lt;J76-L76,N76,0),IF(J76*0.1&lt;J76-L76,N76,0)))</f>
        <v>72</v>
      </c>
      <c r="P76" s="4">
        <f t="shared" ref="P76" si="34">IF(O76=0,0,IF(F76="OŽ",IF(L76&gt;35,0,IF(J76&gt;35,(36-L76)*1.836,((36-L76)-(36-J76))*1.836)),0)+IF(F76="PČ",IF(L76&gt;31,0,IF(J76&gt;31,(32-L76)*1.347,((32-L76)-(32-J76))*1.347)),0)+ IF(F76="PČneol",IF(L76&gt;15,0,IF(J76&gt;15,(16-L76)*0.255,((16-L76)-(16-J76))*0.255)),0)+IF(F76="PŽ",IF(L76&gt;31,0,IF(J76&gt;31,(32-L76)*0.255,((32-L76)-(32-J76))*0.255)),0)+IF(F76="EČ",IF(L76&gt;23,0,IF(J76&gt;23,(24-L76)*0.612,((24-L76)-(24-J76))*0.612)),0)+IF(F76="EČneol",IF(L76&gt;7,0,IF(J76&gt;7,(8-L76)*0.204,((8-L76)-(8-J76))*0.204)),0)+IF(F76="EŽ",IF(L76&gt;23,0,IF(J76&gt;23,(24-L76)*0.204,((24-L76)-(24-J76))*0.204)),0)+IF(F76="PT",IF(L76&gt;31,0,IF(J76&gt;31,(32-L76)*0.204,((32-L76)-(32-J76))*0.204)),0)+IF(F76="JOŽ",IF(L76&gt;23,0,IF(J76&gt;23,(24-L76)*0.255,((24-L76)-(24-J76))*0.255)),0)+IF(F76="JPČ",IF(L76&gt;23,0,IF(J76&gt;23,(24-L76)*0.204,((24-L76)-(24-J76))*0.204)),0)+IF(F76="JEČ",IF(L76&gt;15,0,IF(J76&gt;15,(16-L76)*0.102,((16-L76)-(16-J76))*0.102)),0)+IF(F76="JEOF",IF(L76&gt;15,0,IF(J76&gt;15,(16-L76)*0.102,((16-L76)-(16-J76))*0.102)),0)+IF(F76="JnPČ",IF(L76&gt;15,0,IF(J76&gt;15,(16-L76)*0.153,((16-L76)-(16-J76))*0.153)),0)+IF(F76="JnEČ",IF(L76&gt;15,0,IF(J76&gt;15,(16-L76)*0.0765,((16-L76)-(16-J76))*0.0765)),0)+IF(F76="JčPČ",IF(L76&gt;15,0,IF(J76&gt;15,(16-L76)*0.06375,((16-L76)-(16-J76))*0.06375)),0)+IF(F76="JčEČ",IF(L76&gt;15,0,IF(J76&gt;15,(16-L76)*0.051,((16-L76)-(16-J76))*0.051)),0)+IF(F76="NEAK",IF(L76&gt;23,0,IF(J76&gt;23,(24-L76)*0.03444,((24-L76)-(24-J76))*0.03444)),0))</f>
        <v>12.24</v>
      </c>
      <c r="Q76" s="11">
        <f t="shared" ref="Q76" si="35">IF(ISERROR(P76*100/N76),0,(P76*100/N76))</f>
        <v>17</v>
      </c>
      <c r="R76" s="10">
        <f t="shared" ref="R76:R84" si="36">IF(Q76&lt;=30,O76+P76,O76+O76*0.3)*IF(G76=1,0.4,IF(G76=2,0.75,IF(G76="1 (kas 4 m. 1 k. nerengiamos)",0.52,1)))*IF(D76="olimpinė",1,IF(M76="Ne",0.5,1))*IF(OR(A$5="Lietuvos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federacija"),IF(OR(J76&lt;8,K76&lt;16),0,1),1)*E76*IF(I76&lt;=1,1,1/I76)*IF(OR(A$5="Lietuvos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18.532800000000002</v>
      </c>
      <c r="S76" s="8"/>
    </row>
    <row r="77" spans="1:19">
      <c r="A77" s="60">
        <v>2</v>
      </c>
      <c r="B77" s="60" t="s">
        <v>27</v>
      </c>
      <c r="C77" s="12" t="s">
        <v>28</v>
      </c>
      <c r="D77" s="60" t="s">
        <v>29</v>
      </c>
      <c r="E77" s="60">
        <v>1</v>
      </c>
      <c r="F77" s="60" t="s">
        <v>30</v>
      </c>
      <c r="G77" s="60">
        <v>1</v>
      </c>
      <c r="H77" s="60" t="s">
        <v>31</v>
      </c>
      <c r="I77" s="60">
        <v>6</v>
      </c>
      <c r="J77" s="60">
        <v>24</v>
      </c>
      <c r="K77" s="60">
        <v>17</v>
      </c>
      <c r="L77" s="60">
        <v>4</v>
      </c>
      <c r="M77" s="60" t="s">
        <v>31</v>
      </c>
      <c r="N77" s="3">
        <f t="shared" si="32"/>
        <v>72</v>
      </c>
      <c r="O77" s="9">
        <f t="shared" si="33"/>
        <v>72</v>
      </c>
      <c r="P77" s="4">
        <f t="shared" ref="P77:P84" si="37">IF(O77=0,0,IF(F77="OŽ",IF(L77&gt;35,0,IF(J77&gt;35,(36-L77)*1.836,((36-L77)-(36-J77))*1.836)),0)+IF(F77="PČ",IF(L77&gt;31,0,IF(J77&gt;31,(32-L77)*1.347,((32-L77)-(32-J77))*1.347)),0)+ IF(F77="PČneol",IF(L77&gt;15,0,IF(J77&gt;15,(16-L77)*0.255,((16-L77)-(16-J77))*0.255)),0)+IF(F77="PŽ",IF(L77&gt;31,0,IF(J77&gt;31,(32-L77)*0.255,((32-L77)-(32-J77))*0.255)),0)+IF(F77="EČ",IF(L77&gt;23,0,IF(J77&gt;23,(24-L77)*0.612,((24-L77)-(24-J77))*0.612)),0)+IF(F77="EČneol",IF(L77&gt;7,0,IF(J77&gt;7,(8-L77)*0.204,((8-L77)-(8-J77))*0.204)),0)+IF(F77="EŽ",IF(L77&gt;23,0,IF(J77&gt;23,(24-L77)*0.204,((24-L77)-(24-J77))*0.204)),0)+IF(F77="PT",IF(L77&gt;31,0,IF(J77&gt;31,(32-L77)*0.204,((32-L77)-(32-J77))*0.204)),0)+IF(F77="JOŽ",IF(L77&gt;23,0,IF(J77&gt;23,(24-L77)*0.255,((24-L77)-(24-J77))*0.255)),0)+IF(F77="JPČ",IF(L77&gt;23,0,IF(J77&gt;23,(24-L77)*0.204,((24-L77)-(24-J77))*0.204)),0)+IF(F77="JEČ",IF(L77&gt;15,0,IF(J77&gt;15,(16-L77)*0.102,((16-L77)-(16-J77))*0.102)),0)+IF(F77="JEOF",IF(L77&gt;15,0,IF(J77&gt;15,(16-L77)*0.102,((16-L77)-(16-J77))*0.102)),0)+IF(F77="JnPČ",IF(L77&gt;15,0,IF(J77&gt;15,(16-L77)*0.153,((16-L77)-(16-J77))*0.153)),0)+IF(F77="JnEČ",IF(L77&gt;15,0,IF(J77&gt;15,(16-L77)*0.0765,((16-L77)-(16-J77))*0.0765)),0)+IF(F77="JčPČ",IF(L77&gt;15,0,IF(J77&gt;15,(16-L77)*0.06375,((16-L77)-(16-J77))*0.06375)),0)+IF(F77="JčEČ",IF(L77&gt;15,0,IF(J77&gt;15,(16-L77)*0.051,((16-L77)-(16-J77))*0.051)),0)+IF(F77="NEAK",IF(L77&gt;23,0,IF(J77&gt;23,(24-L77)*0.03444,((24-L77)-(24-J77))*0.03444)),0))</f>
        <v>12.24</v>
      </c>
      <c r="Q77" s="11">
        <f t="shared" ref="Q77:Q84" si="38">IF(ISERROR(P77*100/N77),0,(P77*100/N77))</f>
        <v>17</v>
      </c>
      <c r="R77" s="10">
        <f t="shared" si="36"/>
        <v>3.0888</v>
      </c>
      <c r="S77" s="7"/>
    </row>
    <row r="78" spans="1:19">
      <c r="A78" s="60">
        <v>3</v>
      </c>
      <c r="B78" s="60" t="s">
        <v>27</v>
      </c>
      <c r="C78" s="12" t="s">
        <v>28</v>
      </c>
      <c r="D78" s="60" t="s">
        <v>29</v>
      </c>
      <c r="E78" s="60">
        <v>1</v>
      </c>
      <c r="F78" s="60" t="s">
        <v>30</v>
      </c>
      <c r="G78" s="60">
        <v>1</v>
      </c>
      <c r="H78" s="60" t="s">
        <v>31</v>
      </c>
      <c r="I78" s="60">
        <v>6</v>
      </c>
      <c r="J78" s="60">
        <v>26</v>
      </c>
      <c r="K78" s="60">
        <v>17</v>
      </c>
      <c r="L78" s="60">
        <v>1</v>
      </c>
      <c r="M78" s="60" t="s">
        <v>32</v>
      </c>
      <c r="N78" s="3">
        <f t="shared" si="32"/>
        <v>204</v>
      </c>
      <c r="O78" s="9">
        <f t="shared" si="33"/>
        <v>204</v>
      </c>
      <c r="P78" s="4">
        <f t="shared" si="37"/>
        <v>14.076000000000001</v>
      </c>
      <c r="Q78" s="11">
        <f t="shared" si="38"/>
        <v>6.9</v>
      </c>
      <c r="R78" s="10">
        <f t="shared" si="36"/>
        <v>15.992240000000001</v>
      </c>
      <c r="S78" s="8"/>
    </row>
    <row r="79" spans="1:19">
      <c r="A79" s="60">
        <v>4</v>
      </c>
      <c r="B79" s="60" t="s">
        <v>27</v>
      </c>
      <c r="C79" s="12" t="s">
        <v>28</v>
      </c>
      <c r="D79" s="60" t="s">
        <v>29</v>
      </c>
      <c r="E79" s="60">
        <v>1</v>
      </c>
      <c r="F79" s="60" t="s">
        <v>30</v>
      </c>
      <c r="G79" s="60">
        <v>1</v>
      </c>
      <c r="H79" s="60" t="s">
        <v>31</v>
      </c>
      <c r="I79" s="60">
        <v>6</v>
      </c>
      <c r="J79" s="60">
        <v>24</v>
      </c>
      <c r="K79" s="60">
        <v>17</v>
      </c>
      <c r="L79" s="60">
        <v>8</v>
      </c>
      <c r="M79" s="60" t="s">
        <v>31</v>
      </c>
      <c r="N79" s="3">
        <f t="shared" si="32"/>
        <v>48</v>
      </c>
      <c r="O79" s="9">
        <f t="shared" si="33"/>
        <v>48</v>
      </c>
      <c r="P79" s="4">
        <f t="shared" si="37"/>
        <v>9.7919999999999998</v>
      </c>
      <c r="Q79" s="11">
        <f t="shared" si="38"/>
        <v>20.399999999999999</v>
      </c>
      <c r="R79" s="10">
        <f t="shared" si="36"/>
        <v>2.1190400000000005</v>
      </c>
      <c r="S79" s="8"/>
    </row>
    <row r="80" spans="1:19">
      <c r="A80" s="60">
        <v>5</v>
      </c>
      <c r="B80" s="60" t="s">
        <v>27</v>
      </c>
      <c r="C80" s="12" t="s">
        <v>28</v>
      </c>
      <c r="D80" s="60" t="s">
        <v>29</v>
      </c>
      <c r="E80" s="60">
        <v>1</v>
      </c>
      <c r="F80" s="60" t="s">
        <v>30</v>
      </c>
      <c r="G80" s="60">
        <v>1</v>
      </c>
      <c r="H80" s="60" t="s">
        <v>31</v>
      </c>
      <c r="I80" s="60">
        <v>6</v>
      </c>
      <c r="J80" s="60">
        <v>28</v>
      </c>
      <c r="K80" s="60">
        <v>17</v>
      </c>
      <c r="L80" s="60">
        <v>7</v>
      </c>
      <c r="M80" s="60" t="s">
        <v>31</v>
      </c>
      <c r="N80" s="3">
        <f t="shared" si="32"/>
        <v>54</v>
      </c>
      <c r="O80" s="9">
        <f t="shared" si="33"/>
        <v>54</v>
      </c>
      <c r="P80" s="4">
        <f t="shared" si="37"/>
        <v>10.404</v>
      </c>
      <c r="Q80" s="11">
        <f t="shared" si="38"/>
        <v>19.266666666666669</v>
      </c>
      <c r="R80" s="10">
        <f t="shared" si="36"/>
        <v>2.3614799999999998</v>
      </c>
      <c r="S80" s="8"/>
    </row>
    <row r="81" spans="1:19">
      <c r="A81" s="60">
        <v>6</v>
      </c>
      <c r="B81" s="60" t="s">
        <v>27</v>
      </c>
      <c r="C81" s="12" t="s">
        <v>28</v>
      </c>
      <c r="D81" s="60" t="s">
        <v>29</v>
      </c>
      <c r="E81" s="60">
        <v>1</v>
      </c>
      <c r="F81" s="60" t="s">
        <v>30</v>
      </c>
      <c r="G81" s="60">
        <v>1</v>
      </c>
      <c r="H81" s="60" t="s">
        <v>31</v>
      </c>
      <c r="I81" s="60">
        <v>6</v>
      </c>
      <c r="J81" s="60">
        <v>23</v>
      </c>
      <c r="K81" s="60">
        <v>17</v>
      </c>
      <c r="L81" s="60">
        <v>1</v>
      </c>
      <c r="M81" s="60" t="s">
        <v>32</v>
      </c>
      <c r="N81" s="3">
        <f t="shared" si="32"/>
        <v>195.5</v>
      </c>
      <c r="O81" s="9">
        <f t="shared" si="33"/>
        <v>195.5</v>
      </c>
      <c r="P81" s="4">
        <f t="shared" si="37"/>
        <v>13.464</v>
      </c>
      <c r="Q81" s="11">
        <f t="shared" si="38"/>
        <v>6.8869565217391306</v>
      </c>
      <c r="R81" s="10">
        <f t="shared" si="36"/>
        <v>15.324026666666667</v>
      </c>
      <c r="S81" s="8"/>
    </row>
    <row r="82" spans="1:19">
      <c r="A82" s="60">
        <v>7</v>
      </c>
      <c r="B82" s="60" t="s">
        <v>63</v>
      </c>
      <c r="C82" s="12" t="s">
        <v>28</v>
      </c>
      <c r="D82" s="60" t="s">
        <v>29</v>
      </c>
      <c r="E82" s="60">
        <v>1</v>
      </c>
      <c r="F82" s="60" t="s">
        <v>30</v>
      </c>
      <c r="G82" s="60">
        <v>1</v>
      </c>
      <c r="H82" s="60" t="s">
        <v>31</v>
      </c>
      <c r="I82" s="60"/>
      <c r="J82" s="60">
        <v>53</v>
      </c>
      <c r="K82" s="60">
        <v>17</v>
      </c>
      <c r="L82" s="60">
        <v>11</v>
      </c>
      <c r="M82" s="60" t="s">
        <v>31</v>
      </c>
      <c r="N82" s="3">
        <f t="shared" si="32"/>
        <v>37.96</v>
      </c>
      <c r="O82" s="9">
        <f t="shared" si="33"/>
        <v>37.96</v>
      </c>
      <c r="P82" s="4">
        <f t="shared" si="37"/>
        <v>7.9559999999999995</v>
      </c>
      <c r="Q82" s="11">
        <f t="shared" si="38"/>
        <v>20.958904109589039</v>
      </c>
      <c r="R82" s="10">
        <f t="shared" si="36"/>
        <v>10.101520000000001</v>
      </c>
      <c r="S82" s="8"/>
    </row>
    <row r="83" spans="1:19">
      <c r="A83" s="60">
        <v>8</v>
      </c>
      <c r="B83" s="60" t="s">
        <v>63</v>
      </c>
      <c r="C83" s="12" t="s">
        <v>28</v>
      </c>
      <c r="D83" s="60" t="s">
        <v>29</v>
      </c>
      <c r="E83" s="60">
        <v>1</v>
      </c>
      <c r="F83" s="60" t="s">
        <v>30</v>
      </c>
      <c r="G83" s="60">
        <v>1</v>
      </c>
      <c r="H83" s="60" t="s">
        <v>31</v>
      </c>
      <c r="I83" s="60">
        <v>6</v>
      </c>
      <c r="J83" s="60">
        <v>32</v>
      </c>
      <c r="K83" s="60">
        <v>17</v>
      </c>
      <c r="L83" s="60">
        <v>6</v>
      </c>
      <c r="M83" s="60" t="s">
        <v>31</v>
      </c>
      <c r="N83" s="3">
        <f t="shared" si="32"/>
        <v>60</v>
      </c>
      <c r="O83" s="9">
        <f t="shared" si="33"/>
        <v>60</v>
      </c>
      <c r="P83" s="4">
        <f t="shared" si="37"/>
        <v>11.016</v>
      </c>
      <c r="Q83" s="11">
        <f t="shared" si="38"/>
        <v>18.36</v>
      </c>
      <c r="R83" s="10">
        <f t="shared" si="36"/>
        <v>2.6039200000000005</v>
      </c>
      <c r="S83" s="8"/>
    </row>
    <row r="84" spans="1:19">
      <c r="A84" s="60">
        <v>9</v>
      </c>
      <c r="B84" s="60" t="s">
        <v>63</v>
      </c>
      <c r="C84" s="12" t="s">
        <v>28</v>
      </c>
      <c r="D84" s="60" t="s">
        <v>29</v>
      </c>
      <c r="E84" s="60">
        <v>1</v>
      </c>
      <c r="F84" s="60" t="s">
        <v>30</v>
      </c>
      <c r="G84" s="60">
        <v>1</v>
      </c>
      <c r="H84" s="60" t="s">
        <v>31</v>
      </c>
      <c r="I84" s="60">
        <v>6</v>
      </c>
      <c r="J84" s="60">
        <v>28</v>
      </c>
      <c r="K84" s="60">
        <v>17</v>
      </c>
      <c r="L84" s="60">
        <v>2</v>
      </c>
      <c r="M84" s="60" t="s">
        <v>32</v>
      </c>
      <c r="N84" s="3">
        <f t="shared" si="32"/>
        <v>156.24</v>
      </c>
      <c r="O84" s="9">
        <f t="shared" si="33"/>
        <v>156.24</v>
      </c>
      <c r="P84" s="4">
        <f t="shared" si="37"/>
        <v>13.464</v>
      </c>
      <c r="Q84" s="11">
        <f t="shared" si="38"/>
        <v>8.6175115207373274</v>
      </c>
      <c r="R84" s="10">
        <f t="shared" si="36"/>
        <v>12.444960000000002</v>
      </c>
      <c r="S84" s="8"/>
    </row>
    <row r="85" spans="1:19">
      <c r="A85" s="63" t="s">
        <v>34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5"/>
      <c r="R85" s="10">
        <f>SUM(R76:R84)</f>
        <v>82.568786666666682</v>
      </c>
      <c r="S85" s="8"/>
    </row>
    <row r="86" spans="1:19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ht="15.75">
      <c r="A87" s="24" t="s">
        <v>64</v>
      </c>
      <c r="B87" s="2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6"/>
      <c r="S87" s="8"/>
    </row>
    <row r="88" spans="1:19">
      <c r="A88" s="49" t="s">
        <v>51</v>
      </c>
      <c r="B88" s="49"/>
      <c r="C88" s="49"/>
      <c r="D88" s="49"/>
      <c r="E88" s="49"/>
      <c r="F88" s="49"/>
      <c r="G88" s="49"/>
      <c r="H88" s="49"/>
      <c r="I88" s="49"/>
      <c r="J88" s="15"/>
      <c r="K88" s="15"/>
      <c r="L88" s="15"/>
      <c r="M88" s="15"/>
      <c r="N88" s="15"/>
      <c r="O88" s="15"/>
      <c r="P88" s="15"/>
      <c r="Q88" s="15"/>
      <c r="R88" s="16"/>
      <c r="S88" s="8"/>
    </row>
    <row r="89" spans="1:19">
      <c r="A89" s="66" t="s">
        <v>65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56"/>
      <c r="R89" s="8"/>
      <c r="S89" s="8"/>
    </row>
    <row r="90" spans="1:19" ht="18">
      <c r="A90" s="68" t="s">
        <v>38</v>
      </c>
      <c r="B90" s="69"/>
      <c r="C90" s="69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6"/>
      <c r="R90" s="8"/>
      <c r="S90" s="8"/>
    </row>
    <row r="91" spans="1:19">
      <c r="A91" s="66" t="s">
        <v>39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56"/>
      <c r="R91" s="8"/>
      <c r="S91" s="8"/>
    </row>
    <row r="92" spans="1:19">
      <c r="A92" s="60">
        <v>1</v>
      </c>
      <c r="B92" s="60" t="s">
        <v>44</v>
      </c>
      <c r="C92" s="12" t="s">
        <v>43</v>
      </c>
      <c r="D92" s="60" t="s">
        <v>29</v>
      </c>
      <c r="E92" s="60">
        <v>1</v>
      </c>
      <c r="F92" s="60" t="s">
        <v>30</v>
      </c>
      <c r="G92" s="60">
        <v>1</v>
      </c>
      <c r="H92" s="60" t="s">
        <v>31</v>
      </c>
      <c r="I92" s="60"/>
      <c r="J92" s="60">
        <v>56</v>
      </c>
      <c r="K92" s="60">
        <v>16</v>
      </c>
      <c r="L92" s="60">
        <v>7</v>
      </c>
      <c r="M92" s="60" t="s">
        <v>32</v>
      </c>
      <c r="N92" s="3">
        <f t="shared" ref="N92:N106" si="39">(IF(F92="OŽ",IF(L92=1,550.8,IF(L92=2,426.38,IF(L92=3,342.14,IF(L92=4,181.44,IF(L92=5,168.48,IF(L92=6,155.52,IF(L92=7,148.5,IF(L92=8,144,0))))))))+IF(L92&lt;=8,0,IF(L92&lt;=16,137.7,IF(L92&lt;=24,108,IF(L92&lt;=32,80.1,IF(L92&lt;=36,52.2,0)))))-IF(L92&lt;=8,0,IF(L92&lt;=16,(L92-9)*2.754,IF(L92&lt;=24,(L92-17)* 2.754,IF(L92&lt;=32,(L92-25)* 2.754,IF(L92&lt;=36,(L92-33)*2.754,0))))),0)+IF(F92="PČ",IF(L92=1,449,IF(L92=2,314.6,IF(L92=3,238,IF(L92=4,172,IF(L92=5,159,IF(L92=6,145,IF(L92=7,132,IF(L92=8,119,0))))))))+IF(L92&lt;=8,0,IF(L92&lt;=16,88,IF(L92&lt;=24,55,IF(L92&lt;=32,22,0))))-IF(L92&lt;=8,0,IF(L92&lt;=16,(L92-9)*2.245,IF(L92&lt;=24,(L92-17)*2.245,IF(L92&lt;=32,(L92-25)*2.245,0)))),0)+IF(F92="PČneol",IF(L92=1,85,IF(L92=2,64.61,IF(L92=3,50.76,IF(L92=4,16.25,IF(L92=5,15,IF(L92=6,13.75,IF(L92=7,12.5,IF(L92=8,11.25,0))))))))+IF(L92&lt;=8,0,IF(L92&lt;=16,9,0))-IF(L92&lt;=8,0,IF(L92&lt;=16,(L92-9)*0.425,0)),0)+IF(F92="PŽ",IF(L92=1,85,IF(L92=2,59.5,IF(L92=3,45,IF(L92=4,32.5,IF(L92=5,30,IF(L92=6,27.5,IF(L92=7,25,IF(L92=8,22.5,0))))))))+IF(L92&lt;=8,0,IF(L92&lt;=16,19,IF(L92&lt;=24,13,IF(L92&lt;=32,8,0))))-IF(L92&lt;=8,0,IF(L92&lt;=16,(L92-9)*0.425,IF(L92&lt;=24,(L92-17)*0.425,IF(L92&lt;=32,(L92-25)*0.425,0)))),0)+IF(F92="EČ",IF(L92=1,204,IF(L92=2,156.24,IF(L92=3,123.84,IF(L92=4,72,IF(L92=5,66,IF(L92=6,60,IF(L92=7,54,IF(L92=8,48,0))))))))+IF(L92&lt;=8,0,IF(L92&lt;=16,40,IF(L92&lt;=24,25,0)))-IF(L92&lt;=8,0,IF(L92&lt;=16,(L92-9)*1.02,IF(L92&lt;=24,(L92-17)*1.02,0))),0)+IF(F92="EČneol",IF(L92=1,68,IF(L92=2,51.69,IF(L92=3,40.61,IF(L92=4,13,IF(L92=5,12,IF(L92=6,11,IF(L92=7,10,IF(L92=8,9,0)))))))))+IF(F92="EŽ",IF(L92=1,68,IF(L92=2,47.6,IF(L92=3,36,IF(L92=4,18,IF(L92=5,16.5,IF(L92=6,15,IF(L92=7,13.5,IF(L92=8,12,0))))))))+IF(L92&lt;=8,0,IF(L92&lt;=16,10,IF(L92&lt;=24,6,0)))-IF(L92&lt;=8,0,IF(L92&lt;=16,(L92-9)*0.34,IF(L92&lt;=24,(L92-17)*0.34,0))),0)+IF(F92="PT",IF(L92=1,68,IF(L92=2,52.08,IF(L92=3,41.28,IF(L92=4,24,IF(L92=5,22,IF(L92=6,20,IF(L92=7,18,IF(L92=8,16,0))))))))+IF(L92&lt;=8,0,IF(L92&lt;=16,13,IF(L92&lt;=24,9,IF(L92&lt;=32,4,0))))-IF(L92&lt;=8,0,IF(L92&lt;=16,(L92-9)*0.34,IF(L92&lt;=24,(L92-17)*0.34,IF(L92&lt;=32,(L92-25)*0.34,0)))),0)+IF(F92="JOŽ",IF(L92=1,85,IF(L92=2,59.5,IF(L92=3,45,IF(L92=4,32.5,IF(L92=5,30,IF(L92=6,27.5,IF(L92=7,25,IF(L92=8,22.5,0))))))))+IF(L92&lt;=8,0,IF(L92&lt;=16,19,IF(L92&lt;=24,13,0)))-IF(L92&lt;=8,0,IF(L92&lt;=16,(L92-9)*0.425,IF(L92&lt;=24,(L92-17)*0.425,0))),0)+IF(F92="JPČ",IF(L92=1,68,IF(L92=2,47.6,IF(L92=3,36,IF(L92=4,26,IF(L92=5,24,IF(L92=6,22,IF(L92=7,20,IF(L92=8,18,0))))))))+IF(L92&lt;=8,0,IF(L92&lt;=16,13,IF(L92&lt;=24,9,0)))-IF(L92&lt;=8,0,IF(L92&lt;=16,(L92-9)*0.34,IF(L92&lt;=24,(L92-17)*0.34,0))),0)+IF(F92="JEČ",IF(L92=1,34,IF(L92=2,26.04,IF(L92=3,20.6,IF(L92=4,12,IF(L92=5,11,IF(L92=6,10,IF(L92=7,9,IF(L92=8,8,0))))))))+IF(L92&lt;=8,0,IF(L92&lt;=16,6,0))-IF(L92&lt;=8,0,IF(L92&lt;=16,(L92-9)*0.17,0)),0)+IF(F92="JEOF",IF(L92=1,34,IF(L92=2,26.04,IF(L92=3,20.6,IF(L92=4,12,IF(L92=5,11,IF(L92=6,10,IF(L92=7,9,IF(L92=8,8,0))))))))+IF(L92&lt;=8,0,IF(L92&lt;=16,6,0))-IF(L92&lt;=8,0,IF(L92&lt;=16,(L92-9)*0.17,0)),0)+IF(F92="JnPČ",IF(L92=1,51,IF(L92=2,35.7,IF(L92=3,27,IF(L92=4,19.5,IF(L92=5,18,IF(L92=6,16.5,IF(L92=7,15,IF(L92=8,13.5,0))))))))+IF(L92&lt;=8,0,IF(L92&lt;=16,10,0))-IF(L92&lt;=8,0,IF(L92&lt;=16,(L92-9)*0.255,0)),0)+IF(F92="JnEČ",IF(L92=1,25.5,IF(L92=2,19.53,IF(L92=3,15.48,IF(L92=4,9,IF(L92=5,8.25,IF(L92=6,7.5,IF(L92=7,6.75,IF(L92=8,6,0))))))))+IF(L92&lt;=8,0,IF(L92&lt;=16,5,0))-IF(L92&lt;=8,0,IF(L92&lt;=16,(L92-9)*0.1275,0)),0)+IF(F92="JčPČ",IF(L92=1,21.25,IF(L92=2,14.5,IF(L92=3,11.5,IF(L92=4,7,IF(L92=5,6.5,IF(L92=6,6,IF(L92=7,5.5,IF(L92=8,5,0))))))))+IF(L92&lt;=8,0,IF(L92&lt;=16,4,0))-IF(L92&lt;=8,0,IF(L92&lt;=16,(L92-9)*0.10625,0)),0)+IF(F92="JčEČ",IF(L92=1,17,IF(L92=2,13.02,IF(L92=3,10.32,IF(L92=4,6,IF(L92=5,5.5,IF(L92=6,5,IF(L92=7,4.5,IF(L92=8,4,0))))))))+IF(L92&lt;=8,0,IF(L92&lt;=16,3,0))-IF(L92&lt;=8,0,IF(L92&lt;=16,(L92-9)*0.085,0)),0)+IF(F92="NEAK",IF(L92=1,11.48,IF(L92=2,8.79,IF(L92=3,6.97,IF(L92=4,4.05,IF(L92=5,3.71,IF(L92=6,3.38,IF(L92=7,3.04,IF(L92=8,2.7,0))))))))+IF(L92&lt;=8,0,IF(L92&lt;=16,2,IF(L92&lt;=24,1.3,0)))-IF(L92&lt;=8,0,IF(L92&lt;=16,(L92-9)*0.0574,IF(L92&lt;=24,(L92-17)*0.0574,0))),0))*IF(L92&lt;0,1,IF(OR(F92="PČ",F92="PŽ",F92="PT"),IF(J92&lt;32,J92/32,1),1))* IF(L92&lt;0,1,IF(OR(F92="EČ",F92="EŽ",F92="JOŽ",F92="JPČ",F92="NEAK"),IF(J92&lt;24,J92/24,1),1))*IF(L92&lt;0,1,IF(OR(F92="PČneol",F92="JEČ",F92="JEOF",F92="JnPČ",F92="JnEČ",F92="JčPČ",F92="JčEČ"),IF(J92&lt;16,J92/16,1),1))*IF(L92&lt;0,1,IF(F92="EČneol",IF(J92&lt;8,J92/8,1),1))</f>
        <v>54</v>
      </c>
      <c r="O92" s="9">
        <f t="shared" ref="O92:O106" si="40">IF(F92="OŽ",N92,IF(H92="Ne",IF(J92*0.3&lt;J92-L92,N92,0),IF(J92*0.1&lt;J92-L92,N92,0)))</f>
        <v>54</v>
      </c>
      <c r="P92" s="4">
        <f t="shared" ref="P92" si="41">IF(O92=0,0,IF(F92="OŽ",IF(L92&gt;35,0,IF(J92&gt;35,(36-L92)*1.836,((36-L92)-(36-J92))*1.836)),0)+IF(F92="PČ",IF(L92&gt;31,0,IF(J92&gt;31,(32-L92)*1.347,((32-L92)-(32-J92))*1.347)),0)+ IF(F92="PČneol",IF(L92&gt;15,0,IF(J92&gt;15,(16-L92)*0.255,((16-L92)-(16-J92))*0.255)),0)+IF(F92="PŽ",IF(L92&gt;31,0,IF(J92&gt;31,(32-L92)*0.255,((32-L92)-(32-J92))*0.255)),0)+IF(F92="EČ",IF(L92&gt;23,0,IF(J92&gt;23,(24-L92)*0.612,((24-L92)-(24-J92))*0.612)),0)+IF(F92="EČneol",IF(L92&gt;7,0,IF(J92&gt;7,(8-L92)*0.204,((8-L92)-(8-J92))*0.204)),0)+IF(F92="EŽ",IF(L92&gt;23,0,IF(J92&gt;23,(24-L92)*0.204,((24-L92)-(24-J92))*0.204)),0)+IF(F92="PT",IF(L92&gt;31,0,IF(J92&gt;31,(32-L92)*0.204,((32-L92)-(32-J92))*0.204)),0)+IF(F92="JOŽ",IF(L92&gt;23,0,IF(J92&gt;23,(24-L92)*0.255,((24-L92)-(24-J92))*0.255)),0)+IF(F92="JPČ",IF(L92&gt;23,0,IF(J92&gt;23,(24-L92)*0.204,((24-L92)-(24-J92))*0.204)),0)+IF(F92="JEČ",IF(L92&gt;15,0,IF(J92&gt;15,(16-L92)*0.102,((16-L92)-(16-J92))*0.102)),0)+IF(F92="JEOF",IF(L92&gt;15,0,IF(J92&gt;15,(16-L92)*0.102,((16-L92)-(16-J92))*0.102)),0)+IF(F92="JnPČ",IF(L92&gt;15,0,IF(J92&gt;15,(16-L92)*0.153,((16-L92)-(16-J92))*0.153)),0)+IF(F92="JnEČ",IF(L92&gt;15,0,IF(J92&gt;15,(16-L92)*0.0765,((16-L92)-(16-J92))*0.0765)),0)+IF(F92="JčPČ",IF(L92&gt;15,0,IF(J92&gt;15,(16-L92)*0.06375,((16-L92)-(16-J92))*0.06375)),0)+IF(F92="JčEČ",IF(L92&gt;15,0,IF(J92&gt;15,(16-L92)*0.051,((16-L92)-(16-J92))*0.051)),0)+IF(F92="NEAK",IF(L92&gt;23,0,IF(J92&gt;23,(24-L92)*0.03444,((24-L92)-(24-J92))*0.03444)),0))</f>
        <v>10.404</v>
      </c>
      <c r="Q92" s="11">
        <f t="shared" ref="Q92" si="42">IF(ISERROR(P92*100/N92),0,(P92*100/N92))</f>
        <v>19.266666666666669</v>
      </c>
      <c r="R92" s="10">
        <f t="shared" ref="R92:R106" si="43">IF(Q92&lt;=30,O92+P92,O92+O92*0.3)*IF(G92=1,0.4,IF(G92=2,0.75,IF(G92="1 (kas 4 m. 1 k. nerengiamos)",0.52,1)))*IF(D92="olimpinė",1,IF(M92="Ne",0.5,1))*IF(OR(A$5="Lietuvos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federacija"),IF(OR(J92&lt;8,K92&lt;16),0,1),1)*E92*IF(I92&lt;=1,1,1/I92)*IF(OR(A$5="Lietuvos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28.337760000000003</v>
      </c>
      <c r="S92" s="8"/>
    </row>
    <row r="93" spans="1:19">
      <c r="A93" s="60">
        <v>2</v>
      </c>
      <c r="B93" s="60" t="s">
        <v>44</v>
      </c>
      <c r="C93" s="12" t="s">
        <v>43</v>
      </c>
      <c r="D93" s="60" t="s">
        <v>29</v>
      </c>
      <c r="E93" s="60">
        <v>1</v>
      </c>
      <c r="F93" s="60" t="s">
        <v>30</v>
      </c>
      <c r="G93" s="60">
        <v>1</v>
      </c>
      <c r="H93" s="60" t="s">
        <v>31</v>
      </c>
      <c r="I93" s="60">
        <v>9</v>
      </c>
      <c r="J93" s="60">
        <v>20</v>
      </c>
      <c r="K93" s="60">
        <v>16</v>
      </c>
      <c r="L93" s="60">
        <v>11</v>
      </c>
      <c r="M93" s="60" t="s">
        <v>31</v>
      </c>
      <c r="N93" s="3">
        <f t="shared" si="39"/>
        <v>31.633333333333336</v>
      </c>
      <c r="O93" s="9">
        <f t="shared" si="40"/>
        <v>31.633333333333336</v>
      </c>
      <c r="P93" s="4">
        <f t="shared" ref="P93:P106" si="44">IF(O93=0,0,IF(F93="OŽ",IF(L93&gt;35,0,IF(J93&gt;35,(36-L93)*1.836,((36-L93)-(36-J93))*1.836)),0)+IF(F93="PČ",IF(L93&gt;31,0,IF(J93&gt;31,(32-L93)*1.347,((32-L93)-(32-J93))*1.347)),0)+ IF(F93="PČneol",IF(L93&gt;15,0,IF(J93&gt;15,(16-L93)*0.255,((16-L93)-(16-J93))*0.255)),0)+IF(F93="PŽ",IF(L93&gt;31,0,IF(J93&gt;31,(32-L93)*0.255,((32-L93)-(32-J93))*0.255)),0)+IF(F93="EČ",IF(L93&gt;23,0,IF(J93&gt;23,(24-L93)*0.612,((24-L93)-(24-J93))*0.612)),0)+IF(F93="EČneol",IF(L93&gt;7,0,IF(J93&gt;7,(8-L93)*0.204,((8-L93)-(8-J93))*0.204)),0)+IF(F93="EŽ",IF(L93&gt;23,0,IF(J93&gt;23,(24-L93)*0.204,((24-L93)-(24-J93))*0.204)),0)+IF(F93="PT",IF(L93&gt;31,0,IF(J93&gt;31,(32-L93)*0.204,((32-L93)-(32-J93))*0.204)),0)+IF(F93="JOŽ",IF(L93&gt;23,0,IF(J93&gt;23,(24-L93)*0.255,((24-L93)-(24-J93))*0.255)),0)+IF(F93="JPČ",IF(L93&gt;23,0,IF(J93&gt;23,(24-L93)*0.204,((24-L93)-(24-J93))*0.204)),0)+IF(F93="JEČ",IF(L93&gt;15,0,IF(J93&gt;15,(16-L93)*0.102,((16-L93)-(16-J93))*0.102)),0)+IF(F93="JEOF",IF(L93&gt;15,0,IF(J93&gt;15,(16-L93)*0.102,((16-L93)-(16-J93))*0.102)),0)+IF(F93="JnPČ",IF(L93&gt;15,0,IF(J93&gt;15,(16-L93)*0.153,((16-L93)-(16-J93))*0.153)),0)+IF(F93="JnEČ",IF(L93&gt;15,0,IF(J93&gt;15,(16-L93)*0.0765,((16-L93)-(16-J93))*0.0765)),0)+IF(F93="JčPČ",IF(L93&gt;15,0,IF(J93&gt;15,(16-L93)*0.06375,((16-L93)-(16-J93))*0.06375)),0)+IF(F93="JčEČ",IF(L93&gt;15,0,IF(J93&gt;15,(16-L93)*0.051,((16-L93)-(16-J93))*0.051)),0)+IF(F93="NEAK",IF(L93&gt;23,0,IF(J93&gt;23,(24-L93)*0.03444,((24-L93)-(24-J93))*0.03444)),0))</f>
        <v>5.508</v>
      </c>
      <c r="Q93" s="11">
        <f t="shared" ref="Q93:Q106" si="45">IF(ISERROR(P93*100/N93),0,(P93*100/N93))</f>
        <v>17.412012644889355</v>
      </c>
      <c r="R93" s="10">
        <f t="shared" si="43"/>
        <v>0.90789925925925929</v>
      </c>
      <c r="S93" s="8"/>
    </row>
    <row r="94" spans="1:19">
      <c r="A94" s="60">
        <v>3</v>
      </c>
      <c r="B94" s="60" t="s">
        <v>44</v>
      </c>
      <c r="C94" s="12" t="s">
        <v>43</v>
      </c>
      <c r="D94" s="60" t="s">
        <v>29</v>
      </c>
      <c r="E94" s="60">
        <v>1</v>
      </c>
      <c r="F94" s="60" t="s">
        <v>30</v>
      </c>
      <c r="G94" s="60">
        <v>1</v>
      </c>
      <c r="H94" s="60" t="s">
        <v>31</v>
      </c>
      <c r="I94" s="60">
        <v>9</v>
      </c>
      <c r="J94" s="60">
        <v>23</v>
      </c>
      <c r="K94" s="60">
        <v>16</v>
      </c>
      <c r="L94" s="60">
        <v>4</v>
      </c>
      <c r="M94" s="60" t="s">
        <v>31</v>
      </c>
      <c r="N94" s="3">
        <f t="shared" si="39"/>
        <v>69</v>
      </c>
      <c r="O94" s="9">
        <f t="shared" si="40"/>
        <v>69</v>
      </c>
      <c r="P94" s="4">
        <f t="shared" si="44"/>
        <v>11.628</v>
      </c>
      <c r="Q94" s="11">
        <f t="shared" si="45"/>
        <v>16.852173913043476</v>
      </c>
      <c r="R94" s="10">
        <f t="shared" si="43"/>
        <v>1.9709066666666668</v>
      </c>
      <c r="S94" s="8"/>
    </row>
    <row r="95" spans="1:19">
      <c r="A95" s="60">
        <v>4</v>
      </c>
      <c r="B95" s="60" t="s">
        <v>44</v>
      </c>
      <c r="C95" s="12" t="s">
        <v>43</v>
      </c>
      <c r="D95" s="60" t="s">
        <v>29</v>
      </c>
      <c r="E95" s="60">
        <v>1</v>
      </c>
      <c r="F95" s="60" t="s">
        <v>30</v>
      </c>
      <c r="G95" s="60">
        <v>1</v>
      </c>
      <c r="H95" s="60" t="s">
        <v>31</v>
      </c>
      <c r="I95" s="60">
        <v>9</v>
      </c>
      <c r="J95" s="60">
        <v>31</v>
      </c>
      <c r="K95" s="60">
        <v>16</v>
      </c>
      <c r="L95" s="60">
        <v>6</v>
      </c>
      <c r="M95" s="60" t="s">
        <v>31</v>
      </c>
      <c r="N95" s="3">
        <f t="shared" si="39"/>
        <v>60</v>
      </c>
      <c r="O95" s="9">
        <f t="shared" si="40"/>
        <v>60</v>
      </c>
      <c r="P95" s="4">
        <f t="shared" si="44"/>
        <v>11.016</v>
      </c>
      <c r="Q95" s="11">
        <f t="shared" si="45"/>
        <v>18.36</v>
      </c>
      <c r="R95" s="10">
        <f t="shared" si="43"/>
        <v>1.7359466666666672</v>
      </c>
      <c r="S95" s="8"/>
    </row>
    <row r="96" spans="1:19">
      <c r="A96" s="60">
        <v>5</v>
      </c>
      <c r="B96" s="60" t="s">
        <v>44</v>
      </c>
      <c r="C96" s="12" t="s">
        <v>43</v>
      </c>
      <c r="D96" s="60" t="s">
        <v>29</v>
      </c>
      <c r="E96" s="60">
        <v>1</v>
      </c>
      <c r="F96" s="60" t="s">
        <v>30</v>
      </c>
      <c r="G96" s="60">
        <v>1</v>
      </c>
      <c r="H96" s="60" t="s">
        <v>31</v>
      </c>
      <c r="I96" s="60">
        <v>9</v>
      </c>
      <c r="J96" s="60">
        <v>20</v>
      </c>
      <c r="K96" s="60">
        <v>16</v>
      </c>
      <c r="L96" s="60">
        <v>11</v>
      </c>
      <c r="M96" s="60" t="s">
        <v>31</v>
      </c>
      <c r="N96" s="3">
        <f t="shared" si="39"/>
        <v>31.633333333333336</v>
      </c>
      <c r="O96" s="9">
        <f t="shared" si="40"/>
        <v>31.633333333333336</v>
      </c>
      <c r="P96" s="4">
        <f t="shared" si="44"/>
        <v>5.508</v>
      </c>
      <c r="Q96" s="11">
        <f t="shared" si="45"/>
        <v>17.412012644889355</v>
      </c>
      <c r="R96" s="10">
        <f t="shared" si="43"/>
        <v>0.90789925925925929</v>
      </c>
      <c r="S96" s="8"/>
    </row>
    <row r="97" spans="1:19">
      <c r="A97" s="60">
        <v>6</v>
      </c>
      <c r="B97" s="60" t="s">
        <v>44</v>
      </c>
      <c r="C97" s="12" t="s">
        <v>43</v>
      </c>
      <c r="D97" s="60" t="s">
        <v>29</v>
      </c>
      <c r="E97" s="60">
        <v>1</v>
      </c>
      <c r="F97" s="60" t="s">
        <v>30</v>
      </c>
      <c r="G97" s="60">
        <v>1</v>
      </c>
      <c r="H97" s="60" t="s">
        <v>31</v>
      </c>
      <c r="I97" s="60">
        <v>9</v>
      </c>
      <c r="J97" s="60">
        <v>20</v>
      </c>
      <c r="K97" s="60">
        <v>16</v>
      </c>
      <c r="L97" s="60">
        <v>2</v>
      </c>
      <c r="M97" s="60" t="s">
        <v>31</v>
      </c>
      <c r="N97" s="3">
        <f t="shared" si="39"/>
        <v>130.20000000000002</v>
      </c>
      <c r="O97" s="9">
        <f t="shared" si="40"/>
        <v>130.20000000000002</v>
      </c>
      <c r="P97" s="4">
        <f t="shared" si="44"/>
        <v>11.016</v>
      </c>
      <c r="Q97" s="11">
        <f t="shared" si="45"/>
        <v>8.4608294930875552</v>
      </c>
      <c r="R97" s="10">
        <f t="shared" si="43"/>
        <v>3.4519466666666667</v>
      </c>
      <c r="S97" s="8"/>
    </row>
    <row r="98" spans="1:19">
      <c r="A98" s="60">
        <v>7</v>
      </c>
      <c r="B98" s="60" t="s">
        <v>44</v>
      </c>
      <c r="C98" s="12" t="s">
        <v>43</v>
      </c>
      <c r="D98" s="60" t="s">
        <v>29</v>
      </c>
      <c r="E98" s="60">
        <v>1</v>
      </c>
      <c r="F98" s="60" t="s">
        <v>30</v>
      </c>
      <c r="G98" s="60">
        <v>1</v>
      </c>
      <c r="H98" s="60" t="s">
        <v>31</v>
      </c>
      <c r="I98" s="60">
        <v>9</v>
      </c>
      <c r="J98" s="60">
        <v>23</v>
      </c>
      <c r="K98" s="60">
        <v>16</v>
      </c>
      <c r="L98" s="60">
        <v>14</v>
      </c>
      <c r="M98" s="60" t="s">
        <v>31</v>
      </c>
      <c r="N98" s="3">
        <f t="shared" si="39"/>
        <v>33.445833333333333</v>
      </c>
      <c r="O98" s="9">
        <f t="shared" si="40"/>
        <v>33.445833333333333</v>
      </c>
      <c r="P98" s="4">
        <f t="shared" si="44"/>
        <v>5.508</v>
      </c>
      <c r="Q98" s="11">
        <f t="shared" si="45"/>
        <v>16.468419085586145</v>
      </c>
      <c r="R98" s="10">
        <f t="shared" si="43"/>
        <v>0.95220481481481489</v>
      </c>
      <c r="S98" s="8"/>
    </row>
    <row r="99" spans="1:19">
      <c r="A99" s="60">
        <v>8</v>
      </c>
      <c r="B99" s="60" t="s">
        <v>44</v>
      </c>
      <c r="C99" s="12" t="s">
        <v>43</v>
      </c>
      <c r="D99" s="60" t="s">
        <v>29</v>
      </c>
      <c r="E99" s="60">
        <v>1</v>
      </c>
      <c r="F99" s="60" t="s">
        <v>30</v>
      </c>
      <c r="G99" s="60">
        <v>1</v>
      </c>
      <c r="H99" s="60" t="s">
        <v>31</v>
      </c>
      <c r="I99" s="60">
        <v>9</v>
      </c>
      <c r="J99" s="60">
        <v>31</v>
      </c>
      <c r="K99" s="60">
        <v>16</v>
      </c>
      <c r="L99" s="60">
        <v>1</v>
      </c>
      <c r="M99" s="60" t="s">
        <v>32</v>
      </c>
      <c r="N99" s="3">
        <f t="shared" si="39"/>
        <v>204</v>
      </c>
      <c r="O99" s="9">
        <f t="shared" si="40"/>
        <v>204</v>
      </c>
      <c r="P99" s="4">
        <f t="shared" si="44"/>
        <v>14.076000000000001</v>
      </c>
      <c r="Q99" s="11">
        <f t="shared" si="45"/>
        <v>6.9</v>
      </c>
      <c r="R99" s="10">
        <f t="shared" si="43"/>
        <v>10.661493333333334</v>
      </c>
      <c r="S99" s="8"/>
    </row>
    <row r="100" spans="1:19" s="8" customFormat="1">
      <c r="A100" s="60">
        <v>9</v>
      </c>
      <c r="B100" s="60" t="s">
        <v>42</v>
      </c>
      <c r="C100" s="12" t="s">
        <v>43</v>
      </c>
      <c r="D100" s="60" t="s">
        <v>29</v>
      </c>
      <c r="E100" s="60">
        <v>1</v>
      </c>
      <c r="F100" s="60" t="s">
        <v>30</v>
      </c>
      <c r="G100" s="60">
        <v>1</v>
      </c>
      <c r="H100" s="60" t="s">
        <v>31</v>
      </c>
      <c r="I100" s="60"/>
      <c r="J100" s="60">
        <v>56</v>
      </c>
      <c r="K100" s="60">
        <v>16</v>
      </c>
      <c r="L100" s="60">
        <v>37</v>
      </c>
      <c r="M100" s="60" t="s">
        <v>32</v>
      </c>
      <c r="N100" s="3">
        <f t="shared" ref="N100:N104" si="46">(IF(F100="OŽ",IF(L100=1,550.8,IF(L100=2,426.38,IF(L100=3,342.14,IF(L100=4,181.44,IF(L100=5,168.48,IF(L100=6,155.52,IF(L100=7,148.5,IF(L100=8,144,0))))))))+IF(L100&lt;=8,0,IF(L100&lt;=16,137.7,IF(L100&lt;=24,108,IF(L100&lt;=32,80.1,IF(L100&lt;=36,52.2,0)))))-IF(L100&lt;=8,0,IF(L100&lt;=16,(L100-9)*2.754,IF(L100&lt;=24,(L100-17)* 2.754,IF(L100&lt;=32,(L100-25)* 2.754,IF(L100&lt;=36,(L100-33)*2.754,0))))),0)+IF(F100="PČ",IF(L100=1,449,IF(L100=2,314.6,IF(L100=3,238,IF(L100=4,172,IF(L100=5,159,IF(L100=6,145,IF(L100=7,132,IF(L100=8,119,0))))))))+IF(L100&lt;=8,0,IF(L100&lt;=16,88,IF(L100&lt;=24,55,IF(L100&lt;=32,22,0))))-IF(L100&lt;=8,0,IF(L100&lt;=16,(L100-9)*2.245,IF(L100&lt;=24,(L100-17)*2.245,IF(L100&lt;=32,(L100-25)*2.245,0)))),0)+IF(F100="PČneol",IF(L100=1,85,IF(L100=2,64.61,IF(L100=3,50.76,IF(L100=4,16.25,IF(L100=5,15,IF(L100=6,13.75,IF(L100=7,12.5,IF(L100=8,11.25,0))))))))+IF(L100&lt;=8,0,IF(L100&lt;=16,9,0))-IF(L100&lt;=8,0,IF(L100&lt;=16,(L100-9)*0.425,0)),0)+IF(F100="PŽ",IF(L100=1,85,IF(L100=2,59.5,IF(L100=3,45,IF(L100=4,32.5,IF(L100=5,30,IF(L100=6,27.5,IF(L100=7,25,IF(L100=8,22.5,0))))))))+IF(L100&lt;=8,0,IF(L100&lt;=16,19,IF(L100&lt;=24,13,IF(L100&lt;=32,8,0))))-IF(L100&lt;=8,0,IF(L100&lt;=16,(L100-9)*0.425,IF(L100&lt;=24,(L100-17)*0.425,IF(L100&lt;=32,(L100-25)*0.425,0)))),0)+IF(F100="EČ",IF(L100=1,204,IF(L100=2,156.24,IF(L100=3,123.84,IF(L100=4,72,IF(L100=5,66,IF(L100=6,60,IF(L100=7,54,IF(L100=8,48,0))))))))+IF(L100&lt;=8,0,IF(L100&lt;=16,40,IF(L100&lt;=24,25,0)))-IF(L100&lt;=8,0,IF(L100&lt;=16,(L100-9)*1.02,IF(L100&lt;=24,(L100-17)*1.02,0))),0)+IF(F100="EČneol",IF(L100=1,68,IF(L100=2,51.69,IF(L100=3,40.61,IF(L100=4,13,IF(L100=5,12,IF(L100=6,11,IF(L100=7,10,IF(L100=8,9,0)))))))))+IF(F100="EŽ",IF(L100=1,68,IF(L100=2,47.6,IF(L100=3,36,IF(L100=4,18,IF(L100=5,16.5,IF(L100=6,15,IF(L100=7,13.5,IF(L100=8,12,0))))))))+IF(L100&lt;=8,0,IF(L100&lt;=16,10,IF(L100&lt;=24,6,0)))-IF(L100&lt;=8,0,IF(L100&lt;=16,(L100-9)*0.34,IF(L100&lt;=24,(L100-17)*0.34,0))),0)+IF(F100="PT",IF(L100=1,68,IF(L100=2,52.08,IF(L100=3,41.28,IF(L100=4,24,IF(L100=5,22,IF(L100=6,20,IF(L100=7,18,IF(L100=8,16,0))))))))+IF(L100&lt;=8,0,IF(L100&lt;=16,13,IF(L100&lt;=24,9,IF(L100&lt;=32,4,0))))-IF(L100&lt;=8,0,IF(L100&lt;=16,(L100-9)*0.34,IF(L100&lt;=24,(L100-17)*0.34,IF(L100&lt;=32,(L100-25)*0.34,0)))),0)+IF(F100="JOŽ",IF(L100=1,85,IF(L100=2,59.5,IF(L100=3,45,IF(L100=4,32.5,IF(L100=5,30,IF(L100=6,27.5,IF(L100=7,25,IF(L100=8,22.5,0))))))))+IF(L100&lt;=8,0,IF(L100&lt;=16,19,IF(L100&lt;=24,13,0)))-IF(L100&lt;=8,0,IF(L100&lt;=16,(L100-9)*0.425,IF(L100&lt;=24,(L100-17)*0.425,0))),0)+IF(F100="JPČ",IF(L100=1,68,IF(L100=2,47.6,IF(L100=3,36,IF(L100=4,26,IF(L100=5,24,IF(L100=6,22,IF(L100=7,20,IF(L100=8,18,0))))))))+IF(L100&lt;=8,0,IF(L100&lt;=16,13,IF(L100&lt;=24,9,0)))-IF(L100&lt;=8,0,IF(L100&lt;=16,(L100-9)*0.34,IF(L100&lt;=24,(L100-17)*0.34,0))),0)+IF(F100="JEČ",IF(L100=1,34,IF(L100=2,26.04,IF(L100=3,20.6,IF(L100=4,12,IF(L100=5,11,IF(L100=6,10,IF(L100=7,9,IF(L100=8,8,0))))))))+IF(L100&lt;=8,0,IF(L100&lt;=16,6,0))-IF(L100&lt;=8,0,IF(L100&lt;=16,(L100-9)*0.17,0)),0)+IF(F100="JEOF",IF(L100=1,34,IF(L100=2,26.04,IF(L100=3,20.6,IF(L100=4,12,IF(L100=5,11,IF(L100=6,10,IF(L100=7,9,IF(L100=8,8,0))))))))+IF(L100&lt;=8,0,IF(L100&lt;=16,6,0))-IF(L100&lt;=8,0,IF(L100&lt;=16,(L100-9)*0.17,0)),0)+IF(F100="JnPČ",IF(L100=1,51,IF(L100=2,35.7,IF(L100=3,27,IF(L100=4,19.5,IF(L100=5,18,IF(L100=6,16.5,IF(L100=7,15,IF(L100=8,13.5,0))))))))+IF(L100&lt;=8,0,IF(L100&lt;=16,10,0))-IF(L100&lt;=8,0,IF(L100&lt;=16,(L100-9)*0.255,0)),0)+IF(F100="JnEČ",IF(L100=1,25.5,IF(L100=2,19.53,IF(L100=3,15.48,IF(L100=4,9,IF(L100=5,8.25,IF(L100=6,7.5,IF(L100=7,6.75,IF(L100=8,6,0))))))))+IF(L100&lt;=8,0,IF(L100&lt;=16,5,0))-IF(L100&lt;=8,0,IF(L100&lt;=16,(L100-9)*0.1275,0)),0)+IF(F100="JčPČ",IF(L100=1,21.25,IF(L100=2,14.5,IF(L100=3,11.5,IF(L100=4,7,IF(L100=5,6.5,IF(L100=6,6,IF(L100=7,5.5,IF(L100=8,5,0))))))))+IF(L100&lt;=8,0,IF(L100&lt;=16,4,0))-IF(L100&lt;=8,0,IF(L100&lt;=16,(L100-9)*0.10625,0)),0)+IF(F100="JčEČ",IF(L100=1,17,IF(L100=2,13.02,IF(L100=3,10.32,IF(L100=4,6,IF(L100=5,5.5,IF(L100=6,5,IF(L100=7,4.5,IF(L100=8,4,0))))))))+IF(L100&lt;=8,0,IF(L100&lt;=16,3,0))-IF(L100&lt;=8,0,IF(L100&lt;=16,(L100-9)*0.085,0)),0)+IF(F100="NEAK",IF(L100=1,11.48,IF(L100=2,8.79,IF(L100=3,6.97,IF(L100=4,4.05,IF(L100=5,3.71,IF(L100=6,3.38,IF(L100=7,3.04,IF(L100=8,2.7,0))))))))+IF(L100&lt;=8,0,IF(L100&lt;=16,2,IF(L100&lt;=24,1.3,0)))-IF(L100&lt;=8,0,IF(L100&lt;=16,(L100-9)*0.0574,IF(L100&lt;=24,(L100-17)*0.0574,0))),0))*IF(L100&lt;0,1,IF(OR(F100="PČ",F100="PŽ",F100="PT"),IF(J100&lt;32,J100/32,1),1))* IF(L100&lt;0,1,IF(OR(F100="EČ",F100="EŽ",F100="JOŽ",F100="JPČ",F100="NEAK"),IF(J100&lt;24,J100/24,1),1))*IF(L100&lt;0,1,IF(OR(F100="PČneol",F100="JEČ",F100="JEOF",F100="JnPČ",F100="JnEČ",F100="JčPČ",F100="JčEČ"),IF(J100&lt;16,J100/16,1),1))*IF(L100&lt;0,1,IF(F100="EČneol",IF(J100&lt;8,J100/8,1),1))</f>
        <v>0</v>
      </c>
      <c r="O100" s="9">
        <f t="shared" ref="O100:O104" si="47">IF(F100="OŽ",N100,IF(H100="Ne",IF(J100*0.3&lt;J100-L100,N100,0),IF(J100*0.1&lt;J100-L100,N100,0)))</f>
        <v>0</v>
      </c>
      <c r="P100" s="4">
        <f t="shared" ref="P100:P104" si="48">IF(O100=0,0,IF(F100="OŽ",IF(L100&gt;35,0,IF(J100&gt;35,(36-L100)*1.836,((36-L100)-(36-J100))*1.836)),0)+IF(F100="PČ",IF(L100&gt;31,0,IF(J100&gt;31,(32-L100)*1.347,((32-L100)-(32-J100))*1.347)),0)+ IF(F100="PČneol",IF(L100&gt;15,0,IF(J100&gt;15,(16-L100)*0.255,((16-L100)-(16-J100))*0.255)),0)+IF(F100="PŽ",IF(L100&gt;31,0,IF(J100&gt;31,(32-L100)*0.255,((32-L100)-(32-J100))*0.255)),0)+IF(F100="EČ",IF(L100&gt;23,0,IF(J100&gt;23,(24-L100)*0.612,((24-L100)-(24-J100))*0.612)),0)+IF(F100="EČneol",IF(L100&gt;7,0,IF(J100&gt;7,(8-L100)*0.204,((8-L100)-(8-J100))*0.204)),0)+IF(F100="EŽ",IF(L100&gt;23,0,IF(J100&gt;23,(24-L100)*0.204,((24-L100)-(24-J100))*0.204)),0)+IF(F100="PT",IF(L100&gt;31,0,IF(J100&gt;31,(32-L100)*0.204,((32-L100)-(32-J100))*0.204)),0)+IF(F100="JOŽ",IF(L100&gt;23,0,IF(J100&gt;23,(24-L100)*0.255,((24-L100)-(24-J100))*0.255)),0)+IF(F100="JPČ",IF(L100&gt;23,0,IF(J100&gt;23,(24-L100)*0.204,((24-L100)-(24-J100))*0.204)),0)+IF(F100="JEČ",IF(L100&gt;15,0,IF(J100&gt;15,(16-L100)*0.102,((16-L100)-(16-J100))*0.102)),0)+IF(F100="JEOF",IF(L100&gt;15,0,IF(J100&gt;15,(16-L100)*0.102,((16-L100)-(16-J100))*0.102)),0)+IF(F100="JnPČ",IF(L100&gt;15,0,IF(J100&gt;15,(16-L100)*0.153,((16-L100)-(16-J100))*0.153)),0)+IF(F100="JnEČ",IF(L100&gt;15,0,IF(J100&gt;15,(16-L100)*0.0765,((16-L100)-(16-J100))*0.0765)),0)+IF(F100="JčPČ",IF(L100&gt;15,0,IF(J100&gt;15,(16-L100)*0.06375,((16-L100)-(16-J100))*0.06375)),0)+IF(F100="JčEČ",IF(L100&gt;15,0,IF(J100&gt;15,(16-L100)*0.051,((16-L100)-(16-J100))*0.051)),0)+IF(F100="NEAK",IF(L100&gt;23,0,IF(J100&gt;23,(24-L100)*0.03444,((24-L100)-(24-J100))*0.03444)),0))</f>
        <v>0</v>
      </c>
      <c r="Q100" s="11">
        <f t="shared" ref="Q100:Q104" si="49">IF(ISERROR(P100*100/N100),0,(P100*100/N100))</f>
        <v>0</v>
      </c>
      <c r="R100" s="10">
        <f t="shared" ref="R100:R104" si="50">IF(Q100&lt;=30,O100+P100,O100+O100*0.3)*IF(G100=1,0.4,IF(G100=2,0.75,IF(G100="1 (kas 4 m. 1 k. nerengiamos)",0.52,1)))*IF(D100="olimpinė",1,IF(M100="Ne",0.5,1))*IF(OR(A$5="Lietuvos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federacija"),IF(OR(J100&lt;8,K100&lt;16),0,1),1)*E100*IF(I100&lt;=1,1,1/I100)*IF(OR(A$5="Lietuvos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01" spans="1:19" s="8" customFormat="1">
      <c r="A101" s="60">
        <v>10</v>
      </c>
      <c r="B101" s="60" t="s">
        <v>42</v>
      </c>
      <c r="C101" s="12" t="s">
        <v>43</v>
      </c>
      <c r="D101" s="60" t="s">
        <v>29</v>
      </c>
      <c r="E101" s="60">
        <v>1</v>
      </c>
      <c r="F101" s="60" t="s">
        <v>30</v>
      </c>
      <c r="G101" s="60">
        <v>1</v>
      </c>
      <c r="H101" s="60" t="s">
        <v>31</v>
      </c>
      <c r="I101" s="60">
        <v>9</v>
      </c>
      <c r="J101" s="60">
        <v>20</v>
      </c>
      <c r="K101" s="60">
        <v>16</v>
      </c>
      <c r="L101" s="60">
        <v>11</v>
      </c>
      <c r="M101" s="60" t="s">
        <v>32</v>
      </c>
      <c r="N101" s="3">
        <f t="shared" si="46"/>
        <v>31.633333333333336</v>
      </c>
      <c r="O101" s="9">
        <f t="shared" si="47"/>
        <v>31.633333333333336</v>
      </c>
      <c r="P101" s="4">
        <f t="shared" si="48"/>
        <v>5.508</v>
      </c>
      <c r="Q101" s="11">
        <f t="shared" si="49"/>
        <v>17.412012644889355</v>
      </c>
      <c r="R101" s="10">
        <f t="shared" si="50"/>
        <v>1.8157985185185186</v>
      </c>
    </row>
    <row r="102" spans="1:19" s="8" customFormat="1">
      <c r="A102" s="60">
        <v>11</v>
      </c>
      <c r="B102" s="60" t="s">
        <v>66</v>
      </c>
      <c r="C102" s="12" t="s">
        <v>47</v>
      </c>
      <c r="D102" s="60" t="s">
        <v>29</v>
      </c>
      <c r="E102" s="60">
        <v>1</v>
      </c>
      <c r="F102" s="60" t="s">
        <v>30</v>
      </c>
      <c r="G102" s="60">
        <v>1</v>
      </c>
      <c r="H102" s="60" t="s">
        <v>31</v>
      </c>
      <c r="I102" s="60"/>
      <c r="J102" s="60">
        <v>20</v>
      </c>
      <c r="K102" s="60">
        <v>16</v>
      </c>
      <c r="L102" s="60">
        <v>14</v>
      </c>
      <c r="M102" s="60" t="s">
        <v>32</v>
      </c>
      <c r="N102" s="3">
        <f t="shared" si="46"/>
        <v>29.083333333333332</v>
      </c>
      <c r="O102" s="9">
        <f t="shared" si="47"/>
        <v>0</v>
      </c>
      <c r="P102" s="4">
        <f t="shared" si="48"/>
        <v>0</v>
      </c>
      <c r="Q102" s="11">
        <f t="shared" si="49"/>
        <v>0</v>
      </c>
      <c r="R102" s="10">
        <f t="shared" si="50"/>
        <v>0</v>
      </c>
    </row>
    <row r="103" spans="1:19" s="8" customFormat="1">
      <c r="A103" s="60">
        <v>12</v>
      </c>
      <c r="B103" s="60" t="s">
        <v>66</v>
      </c>
      <c r="C103" s="12" t="s">
        <v>47</v>
      </c>
      <c r="D103" s="60" t="s">
        <v>29</v>
      </c>
      <c r="E103" s="60">
        <v>1</v>
      </c>
      <c r="F103" s="60" t="s">
        <v>30</v>
      </c>
      <c r="G103" s="60">
        <v>1</v>
      </c>
      <c r="H103" s="60" t="s">
        <v>31</v>
      </c>
      <c r="I103" s="60">
        <v>9</v>
      </c>
      <c r="J103" s="60">
        <v>9</v>
      </c>
      <c r="K103" s="60">
        <v>16</v>
      </c>
      <c r="L103" s="60">
        <v>6</v>
      </c>
      <c r="M103" s="60" t="s">
        <v>32</v>
      </c>
      <c r="N103" s="3">
        <f t="shared" si="46"/>
        <v>22.5</v>
      </c>
      <c r="O103" s="9">
        <f t="shared" si="47"/>
        <v>22.5</v>
      </c>
      <c r="P103" s="4">
        <f t="shared" si="48"/>
        <v>1.8359999999999999</v>
      </c>
      <c r="Q103" s="11">
        <f t="shared" si="49"/>
        <v>8.16</v>
      </c>
      <c r="R103" s="10">
        <f t="shared" si="50"/>
        <v>1.1897600000000002</v>
      </c>
    </row>
    <row r="104" spans="1:19" s="8" customFormat="1">
      <c r="A104" s="60">
        <v>13</v>
      </c>
      <c r="B104" s="60" t="s">
        <v>67</v>
      </c>
      <c r="C104" s="12" t="s">
        <v>47</v>
      </c>
      <c r="D104" s="60" t="s">
        <v>29</v>
      </c>
      <c r="E104" s="60">
        <v>1</v>
      </c>
      <c r="F104" s="60" t="s">
        <v>30</v>
      </c>
      <c r="G104" s="60">
        <v>1</v>
      </c>
      <c r="H104" s="60" t="s">
        <v>31</v>
      </c>
      <c r="I104" s="60"/>
      <c r="J104" s="60">
        <v>20</v>
      </c>
      <c r="K104" s="60">
        <v>16</v>
      </c>
      <c r="L104" s="60">
        <v>17</v>
      </c>
      <c r="M104" s="60" t="s">
        <v>31</v>
      </c>
      <c r="N104" s="3">
        <f t="shared" si="46"/>
        <v>20.833333333333336</v>
      </c>
      <c r="O104" s="9">
        <f t="shared" si="47"/>
        <v>0</v>
      </c>
      <c r="P104" s="4">
        <f t="shared" si="48"/>
        <v>0</v>
      </c>
      <c r="Q104" s="11">
        <f t="shared" si="49"/>
        <v>0</v>
      </c>
      <c r="R104" s="10">
        <f t="shared" si="50"/>
        <v>0</v>
      </c>
    </row>
    <row r="105" spans="1:19">
      <c r="A105" s="60">
        <v>14</v>
      </c>
      <c r="B105" s="60" t="s">
        <v>68</v>
      </c>
      <c r="C105" s="12" t="s">
        <v>47</v>
      </c>
      <c r="D105" s="60" t="s">
        <v>29</v>
      </c>
      <c r="E105" s="60">
        <v>1</v>
      </c>
      <c r="F105" s="60" t="s">
        <v>30</v>
      </c>
      <c r="G105" s="60">
        <v>1</v>
      </c>
      <c r="H105" s="60" t="s">
        <v>31</v>
      </c>
      <c r="I105" s="60"/>
      <c r="J105" s="60">
        <v>20</v>
      </c>
      <c r="K105" s="60">
        <v>16</v>
      </c>
      <c r="L105" s="60">
        <v>18</v>
      </c>
      <c r="M105" s="60" t="s">
        <v>31</v>
      </c>
      <c r="N105" s="3">
        <f t="shared" si="39"/>
        <v>19.983333333333334</v>
      </c>
      <c r="O105" s="9">
        <f t="shared" si="40"/>
        <v>0</v>
      </c>
      <c r="P105" s="4">
        <f t="shared" si="44"/>
        <v>0</v>
      </c>
      <c r="Q105" s="11">
        <f t="shared" si="45"/>
        <v>0</v>
      </c>
      <c r="R105" s="10">
        <f t="shared" si="43"/>
        <v>0</v>
      </c>
      <c r="S105" s="8"/>
    </row>
    <row r="106" spans="1:19" ht="90">
      <c r="A106" s="60">
        <v>15</v>
      </c>
      <c r="B106" s="60" t="s">
        <v>69</v>
      </c>
      <c r="C106" s="12" t="s">
        <v>49</v>
      </c>
      <c r="D106" s="60" t="s">
        <v>29</v>
      </c>
      <c r="E106" s="60">
        <v>6</v>
      </c>
      <c r="F106" s="60" t="s">
        <v>30</v>
      </c>
      <c r="G106" s="60">
        <v>1</v>
      </c>
      <c r="H106" s="60" t="s">
        <v>31</v>
      </c>
      <c r="I106" s="60"/>
      <c r="J106" s="60">
        <v>16</v>
      </c>
      <c r="K106" s="60">
        <v>16</v>
      </c>
      <c r="L106" s="60">
        <v>9</v>
      </c>
      <c r="M106" s="60" t="s">
        <v>32</v>
      </c>
      <c r="N106" s="3">
        <f t="shared" si="39"/>
        <v>26.666666666666664</v>
      </c>
      <c r="O106" s="9">
        <f t="shared" si="40"/>
        <v>26.666666666666664</v>
      </c>
      <c r="P106" s="4">
        <f t="shared" si="44"/>
        <v>4.2839999999999998</v>
      </c>
      <c r="Q106" s="11">
        <f t="shared" si="45"/>
        <v>16.065000000000001</v>
      </c>
      <c r="R106" s="10">
        <f t="shared" si="43"/>
        <v>81.709760000000003</v>
      </c>
      <c r="S106" s="8"/>
    </row>
    <row r="107" spans="1:19" ht="15" customHeight="1">
      <c r="A107" s="70" t="s">
        <v>34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2"/>
      <c r="R107" s="10">
        <f>SUM(R92:R106)</f>
        <v>133.64137518518518</v>
      </c>
      <c r="S107" s="8"/>
    </row>
    <row r="108" spans="1:19" ht="15.75">
      <c r="A108" s="24" t="s">
        <v>70</v>
      </c>
      <c r="B108" s="2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6"/>
      <c r="S108" s="8"/>
    </row>
    <row r="109" spans="1:19">
      <c r="A109" s="49" t="s">
        <v>51</v>
      </c>
      <c r="B109" s="49"/>
      <c r="C109" s="49"/>
      <c r="D109" s="49"/>
      <c r="E109" s="49"/>
      <c r="F109" s="49"/>
      <c r="G109" s="49"/>
      <c r="H109" s="49"/>
      <c r="I109" s="49"/>
      <c r="J109" s="15"/>
      <c r="K109" s="15"/>
      <c r="L109" s="15"/>
      <c r="M109" s="15"/>
      <c r="N109" s="15"/>
      <c r="O109" s="15"/>
      <c r="P109" s="15"/>
      <c r="Q109" s="15"/>
      <c r="R109" s="16"/>
      <c r="S109" s="8"/>
    </row>
    <row r="110" spans="1:19" s="8" customFormat="1">
      <c r="A110" s="49"/>
      <c r="B110" s="49"/>
      <c r="C110" s="49"/>
      <c r="D110" s="49"/>
      <c r="E110" s="49"/>
      <c r="F110" s="49"/>
      <c r="G110" s="49"/>
      <c r="H110" s="49"/>
      <c r="I110" s="49"/>
      <c r="J110" s="15"/>
      <c r="K110" s="15"/>
      <c r="L110" s="15"/>
      <c r="M110" s="15"/>
      <c r="N110" s="15"/>
      <c r="O110" s="15"/>
      <c r="P110" s="15"/>
      <c r="Q110" s="15"/>
      <c r="R110" s="16"/>
    </row>
    <row r="111" spans="1:19">
      <c r="A111" s="66" t="s">
        <v>71</v>
      </c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56"/>
      <c r="R111" s="8"/>
      <c r="S111" s="8"/>
    </row>
    <row r="112" spans="1:19" ht="18">
      <c r="A112" s="68" t="s">
        <v>38</v>
      </c>
      <c r="B112" s="69"/>
      <c r="C112" s="69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6"/>
      <c r="R112" s="8"/>
      <c r="S112" s="8"/>
    </row>
    <row r="113" spans="1:19">
      <c r="A113" s="66" t="s">
        <v>39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56"/>
      <c r="R113" s="8"/>
      <c r="S113" s="8"/>
    </row>
    <row r="114" spans="1:19">
      <c r="A114" s="60">
        <v>1</v>
      </c>
      <c r="B114" s="60" t="s">
        <v>63</v>
      </c>
      <c r="C114" s="12" t="s">
        <v>72</v>
      </c>
      <c r="D114" s="60" t="s">
        <v>29</v>
      </c>
      <c r="E114" s="60">
        <v>1</v>
      </c>
      <c r="F114" s="60" t="s">
        <v>60</v>
      </c>
      <c r="G114" s="60">
        <v>1</v>
      </c>
      <c r="H114" s="60" t="s">
        <v>31</v>
      </c>
      <c r="I114" s="60"/>
      <c r="J114" s="60">
        <v>113</v>
      </c>
      <c r="K114" s="60">
        <v>23</v>
      </c>
      <c r="L114" s="60">
        <v>16</v>
      </c>
      <c r="M114" s="60" t="s">
        <v>32</v>
      </c>
      <c r="N114" s="3">
        <f t="shared" ref="N114" si="51">(IF(F114="OŽ",IF(L114=1,550.8,IF(L114=2,426.38,IF(L114=3,342.14,IF(L114=4,181.44,IF(L114=5,168.48,IF(L114=6,155.52,IF(L114=7,148.5,IF(L114=8,144,0))))))))+IF(L114&lt;=8,0,IF(L114&lt;=16,137.7,IF(L114&lt;=24,108,IF(L114&lt;=32,80.1,IF(L114&lt;=36,52.2,0)))))-IF(L114&lt;=8,0,IF(L114&lt;=16,(L114-9)*2.754,IF(L114&lt;=24,(L114-17)* 2.754,IF(L114&lt;=32,(L114-25)* 2.754,IF(L114&lt;=36,(L114-33)*2.754,0))))),0)+IF(F114="PČ",IF(L114=1,449,IF(L114=2,314.6,IF(L114=3,238,IF(L114=4,172,IF(L114=5,159,IF(L114=6,145,IF(L114=7,132,IF(L114=8,119,0))))))))+IF(L114&lt;=8,0,IF(L114&lt;=16,88,IF(L114&lt;=24,55,IF(L114&lt;=32,22,0))))-IF(L114&lt;=8,0,IF(L114&lt;=16,(L114-9)*2.245,IF(L114&lt;=24,(L114-17)*2.245,IF(L114&lt;=32,(L114-25)*2.245,0)))),0)+IF(F114="PČneol",IF(L114=1,85,IF(L114=2,64.61,IF(L114=3,50.76,IF(L114=4,16.25,IF(L114=5,15,IF(L114=6,13.75,IF(L114=7,12.5,IF(L114=8,11.25,0))))))))+IF(L114&lt;=8,0,IF(L114&lt;=16,9,0))-IF(L114&lt;=8,0,IF(L114&lt;=16,(L114-9)*0.425,0)),0)+IF(F114="PŽ",IF(L114=1,85,IF(L114=2,59.5,IF(L114=3,45,IF(L114=4,32.5,IF(L114=5,30,IF(L114=6,27.5,IF(L114=7,25,IF(L114=8,22.5,0))))))))+IF(L114&lt;=8,0,IF(L114&lt;=16,19,IF(L114&lt;=24,13,IF(L114&lt;=32,8,0))))-IF(L114&lt;=8,0,IF(L114&lt;=16,(L114-9)*0.425,IF(L114&lt;=24,(L114-17)*0.425,IF(L114&lt;=32,(L114-25)*0.425,0)))),0)+IF(F114="EČ",IF(L114=1,204,IF(L114=2,156.24,IF(L114=3,123.84,IF(L114=4,72,IF(L114=5,66,IF(L114=6,60,IF(L114=7,54,IF(L114=8,48,0))))))))+IF(L114&lt;=8,0,IF(L114&lt;=16,40,IF(L114&lt;=24,25,0)))-IF(L114&lt;=8,0,IF(L114&lt;=16,(L114-9)*1.02,IF(L114&lt;=24,(L114-17)*1.02,0))),0)+IF(F114="EČneol",IF(L114=1,68,IF(L114=2,51.69,IF(L114=3,40.61,IF(L114=4,13,IF(L114=5,12,IF(L114=6,11,IF(L114=7,10,IF(L114=8,9,0)))))))))+IF(F114="EŽ",IF(L114=1,68,IF(L114=2,47.6,IF(L114=3,36,IF(L114=4,18,IF(L114=5,16.5,IF(L114=6,15,IF(L114=7,13.5,IF(L114=8,12,0))))))))+IF(L114&lt;=8,0,IF(L114&lt;=16,10,IF(L114&lt;=24,6,0)))-IF(L114&lt;=8,0,IF(L114&lt;=16,(L114-9)*0.34,IF(L114&lt;=24,(L114-17)*0.34,0))),0)+IF(F114="PT",IF(L114=1,68,IF(L114=2,52.08,IF(L114=3,41.28,IF(L114=4,24,IF(L114=5,22,IF(L114=6,20,IF(L114=7,18,IF(L114=8,16,0))))))))+IF(L114&lt;=8,0,IF(L114&lt;=16,13,IF(L114&lt;=24,9,IF(L114&lt;=32,4,0))))-IF(L114&lt;=8,0,IF(L114&lt;=16,(L114-9)*0.34,IF(L114&lt;=24,(L114-17)*0.34,IF(L114&lt;=32,(L114-25)*0.34,0)))),0)+IF(F114="JOŽ",IF(L114=1,85,IF(L114=2,59.5,IF(L114=3,45,IF(L114=4,32.5,IF(L114=5,30,IF(L114=6,27.5,IF(L114=7,25,IF(L114=8,22.5,0))))))))+IF(L114&lt;=8,0,IF(L114&lt;=16,19,IF(L114&lt;=24,13,0)))-IF(L114&lt;=8,0,IF(L114&lt;=16,(L114-9)*0.425,IF(L114&lt;=24,(L114-17)*0.425,0))),0)+IF(F114="JPČ",IF(L114=1,68,IF(L114=2,47.6,IF(L114=3,36,IF(L114=4,26,IF(L114=5,24,IF(L114=6,22,IF(L114=7,20,IF(L114=8,18,0))))))))+IF(L114&lt;=8,0,IF(L114&lt;=16,13,IF(L114&lt;=24,9,0)))-IF(L114&lt;=8,0,IF(L114&lt;=16,(L114-9)*0.34,IF(L114&lt;=24,(L114-17)*0.34,0))),0)+IF(F114="JEČ",IF(L114=1,34,IF(L114=2,26.04,IF(L114=3,20.6,IF(L114=4,12,IF(L114=5,11,IF(L114=6,10,IF(L114=7,9,IF(L114=8,8,0))))))))+IF(L114&lt;=8,0,IF(L114&lt;=16,6,0))-IF(L114&lt;=8,0,IF(L114&lt;=16,(L114-9)*0.17,0)),0)+IF(F114="JEOF",IF(L114=1,34,IF(L114=2,26.04,IF(L114=3,20.6,IF(L114=4,12,IF(L114=5,11,IF(L114=6,10,IF(L114=7,9,IF(L114=8,8,0))))))))+IF(L114&lt;=8,0,IF(L114&lt;=16,6,0))-IF(L114&lt;=8,0,IF(L114&lt;=16,(L114-9)*0.17,0)),0)+IF(F114="JnPČ",IF(L114=1,51,IF(L114=2,35.7,IF(L114=3,27,IF(L114=4,19.5,IF(L114=5,18,IF(L114=6,16.5,IF(L114=7,15,IF(L114=8,13.5,0))))))))+IF(L114&lt;=8,0,IF(L114&lt;=16,10,0))-IF(L114&lt;=8,0,IF(L114&lt;=16,(L114-9)*0.255,0)),0)+IF(F114="JnEČ",IF(L114=1,25.5,IF(L114=2,19.53,IF(L114=3,15.48,IF(L114=4,9,IF(L114=5,8.25,IF(L114=6,7.5,IF(L114=7,6.75,IF(L114=8,6,0))))))))+IF(L114&lt;=8,0,IF(L114&lt;=16,5,0))-IF(L114&lt;=8,0,IF(L114&lt;=16,(L114-9)*0.1275,0)),0)+IF(F114="JčPČ",IF(L114=1,21.25,IF(L114=2,14.5,IF(L114=3,11.5,IF(L114=4,7,IF(L114=5,6.5,IF(L114=6,6,IF(L114=7,5.5,IF(L114=8,5,0))))))))+IF(L114&lt;=8,0,IF(L114&lt;=16,4,0))-IF(L114&lt;=8,0,IF(L114&lt;=16,(L114-9)*0.10625,0)),0)+IF(F114="JčEČ",IF(L114=1,17,IF(L114=2,13.02,IF(L114=3,10.32,IF(L114=4,6,IF(L114=5,5.5,IF(L114=6,5,IF(L114=7,4.5,IF(L114=8,4,0))))))))+IF(L114&lt;=8,0,IF(L114&lt;=16,3,0))-IF(L114&lt;=8,0,IF(L114&lt;=16,(L114-9)*0.085,0)),0)+IF(F114="NEAK",IF(L114=1,11.48,IF(L114=2,8.79,IF(L114=3,6.97,IF(L114=4,4.05,IF(L114=5,3.71,IF(L114=6,3.38,IF(L114=7,3.04,IF(L114=8,2.7,0))))))))+IF(L114&lt;=8,0,IF(L114&lt;=16,2,IF(L114&lt;=24,1.3,0)))-IF(L114&lt;=8,0,IF(L114&lt;=16,(L114-9)*0.0574,IF(L114&lt;=24,(L114-17)*0.0574,0))),0))*IF(L114&lt;0,1,IF(OR(F114="PČ",F114="PŽ",F114="PT"),IF(J114&lt;32,J114/32,1),1))* IF(L114&lt;0,1,IF(OR(F114="EČ",F114="EŽ",F114="JOŽ",F114="JPČ",F114="NEAK"),IF(J114&lt;24,J114/24,1),1))*IF(L114&lt;0,1,IF(OR(F114="PČneol",F114="JEČ",F114="JEOF",F114="JnPČ",F114="JnEČ",F114="JčPČ",F114="JčEČ"),IF(J114&lt;16,J114/16,1),1))*IF(L114&lt;0,1,IF(F114="EČneol",IF(J114&lt;8,J114/8,1),1))</f>
        <v>72.284999999999997</v>
      </c>
      <c r="O114" s="9">
        <f t="shared" ref="O114" si="52">IF(F114="OŽ",N114,IF(H114="Ne",IF(J114*0.3&lt;J114-L114,N114,0),IF(J114*0.1&lt;J114-L114,N114,0)))</f>
        <v>72.284999999999997</v>
      </c>
      <c r="P114" s="4">
        <f t="shared" ref="P114" si="53">IF(O114=0,0,IF(F114="OŽ",IF(L114&gt;35,0,IF(J114&gt;35,(36-L114)*1.836,((36-L114)-(36-J114))*1.836)),0)+IF(F114="PČ",IF(L114&gt;31,0,IF(J114&gt;31,(32-L114)*1.347,((32-L114)-(32-J114))*1.347)),0)+ IF(F114="PČneol",IF(L114&gt;15,0,IF(J114&gt;15,(16-L114)*0.255,((16-L114)-(16-J114))*0.255)),0)+IF(F114="PŽ",IF(L114&gt;31,0,IF(J114&gt;31,(32-L114)*0.255,((32-L114)-(32-J114))*0.255)),0)+IF(F114="EČ",IF(L114&gt;23,0,IF(J114&gt;23,(24-L114)*0.612,((24-L114)-(24-J114))*0.612)),0)+IF(F114="EČneol",IF(L114&gt;7,0,IF(J114&gt;7,(8-L114)*0.204,((8-L114)-(8-J114))*0.204)),0)+IF(F114="EŽ",IF(L114&gt;23,0,IF(J114&gt;23,(24-L114)*0.204,((24-L114)-(24-J114))*0.204)),0)+IF(F114="PT",IF(L114&gt;31,0,IF(J114&gt;31,(32-L114)*0.204,((32-L114)-(32-J114))*0.204)),0)+IF(F114="JOŽ",IF(L114&gt;23,0,IF(J114&gt;23,(24-L114)*0.255,((24-L114)-(24-J114))*0.255)),0)+IF(F114="JPČ",IF(L114&gt;23,0,IF(J114&gt;23,(24-L114)*0.204,((24-L114)-(24-J114))*0.204)),0)+IF(F114="JEČ",IF(L114&gt;15,0,IF(J114&gt;15,(16-L114)*0.102,((16-L114)-(16-J114))*0.102)),0)+IF(F114="JEOF",IF(L114&gt;15,0,IF(J114&gt;15,(16-L114)*0.102,((16-L114)-(16-J114))*0.102)),0)+IF(F114="JnPČ",IF(L114&gt;15,0,IF(J114&gt;15,(16-L114)*0.153,((16-L114)-(16-J114))*0.153)),0)+IF(F114="JnEČ",IF(L114&gt;15,0,IF(J114&gt;15,(16-L114)*0.0765,((16-L114)-(16-J114))*0.0765)),0)+IF(F114="JčPČ",IF(L114&gt;15,0,IF(J114&gt;15,(16-L114)*0.06375,((16-L114)-(16-J114))*0.06375)),0)+IF(F114="JčEČ",IF(L114&gt;15,0,IF(J114&gt;15,(16-L114)*0.051,((16-L114)-(16-J114))*0.051)),0)+IF(F114="NEAK",IF(L114&gt;23,0,IF(J114&gt;23,(24-L114)*0.03444,((24-L114)-(24-J114))*0.03444)),0))</f>
        <v>21.552</v>
      </c>
      <c r="Q114" s="11">
        <f t="shared" ref="Q114" si="54">IF(ISERROR(P114*100/N114),0,(P114*100/N114))</f>
        <v>29.815314380576883</v>
      </c>
      <c r="R114" s="10">
        <f t="shared" ref="R114" si="55">IF(Q114&lt;=30,O114+P114,O114+O114*0.3)*IF(G114=1,0.4,IF(G114=2,0.75,IF(G114="1 (kas 4 m. 1 k. nerengiamos)",0.52,1)))*IF(D114="olimpinė",1,IF(M114="Ne",0.5,1))*IF(OR(A$5="Lietuvos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federacija"),IF(OR(J114&lt;8,K114&lt;16),0,1),1)*E114*IF(I114&lt;=1,1,1/I114)*IF(OR(A$5="Lietuvos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41.28828</v>
      </c>
      <c r="S114" s="8"/>
    </row>
    <row r="115" spans="1:19">
      <c r="A115" s="70" t="s">
        <v>34</v>
      </c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2"/>
      <c r="R115" s="10">
        <f>SUM(R114:R114)</f>
        <v>41.28828</v>
      </c>
      <c r="S115" s="8"/>
    </row>
    <row r="116" spans="1:19" ht="15.75">
      <c r="A116" s="24" t="s">
        <v>73</v>
      </c>
      <c r="B116" s="2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6"/>
      <c r="S116" s="8"/>
    </row>
    <row r="117" spans="1:19">
      <c r="A117" s="49" t="s">
        <v>51</v>
      </c>
      <c r="B117" s="49"/>
      <c r="C117" s="49"/>
      <c r="D117" s="49"/>
      <c r="E117" s="49"/>
      <c r="F117" s="49"/>
      <c r="G117" s="49"/>
      <c r="H117" s="49"/>
      <c r="I117" s="49"/>
      <c r="J117" s="15"/>
      <c r="K117" s="15"/>
      <c r="L117" s="15"/>
      <c r="M117" s="15"/>
      <c r="N117" s="15"/>
      <c r="O117" s="15"/>
      <c r="P117" s="15"/>
      <c r="Q117" s="15"/>
      <c r="R117" s="16"/>
      <c r="S117" s="8"/>
    </row>
    <row r="118" spans="1:19" s="8" customFormat="1">
      <c r="A118" s="49"/>
      <c r="B118" s="49"/>
      <c r="C118" s="49"/>
      <c r="D118" s="49"/>
      <c r="E118" s="49"/>
      <c r="F118" s="49"/>
      <c r="G118" s="49"/>
      <c r="H118" s="49"/>
      <c r="I118" s="49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9">
      <c r="A119" s="66" t="s">
        <v>74</v>
      </c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56"/>
      <c r="R119" s="8"/>
      <c r="S119" s="8"/>
    </row>
    <row r="120" spans="1:19" ht="18">
      <c r="A120" s="68" t="s">
        <v>38</v>
      </c>
      <c r="B120" s="69"/>
      <c r="C120" s="69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6"/>
      <c r="R120" s="8"/>
      <c r="S120" s="8"/>
    </row>
    <row r="121" spans="1:19">
      <c r="A121" s="66" t="s">
        <v>39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56"/>
      <c r="R121" s="8"/>
      <c r="S121" s="8"/>
    </row>
    <row r="122" spans="1:19">
      <c r="A122" s="60">
        <v>1</v>
      </c>
      <c r="B122" s="60" t="s">
        <v>75</v>
      </c>
      <c r="C122" s="12" t="s">
        <v>76</v>
      </c>
      <c r="D122" s="60" t="s">
        <v>29</v>
      </c>
      <c r="E122" s="60">
        <v>1</v>
      </c>
      <c r="F122" s="60" t="s">
        <v>60</v>
      </c>
      <c r="G122" s="60">
        <v>1</v>
      </c>
      <c r="H122" s="60" t="s">
        <v>31</v>
      </c>
      <c r="I122" s="60"/>
      <c r="J122" s="60">
        <v>100</v>
      </c>
      <c r="K122" s="60">
        <v>16</v>
      </c>
      <c r="L122" s="60">
        <v>7</v>
      </c>
      <c r="M122" s="60" t="s">
        <v>32</v>
      </c>
      <c r="N122" s="3">
        <f t="shared" ref="N122" si="56">(IF(F122="OŽ",IF(L122=1,550.8,IF(L122=2,426.38,IF(L122=3,342.14,IF(L122=4,181.44,IF(L122=5,168.48,IF(L122=6,155.52,IF(L122=7,148.5,IF(L122=8,144,0))))))))+IF(L122&lt;=8,0,IF(L122&lt;=16,137.7,IF(L122&lt;=24,108,IF(L122&lt;=32,80.1,IF(L122&lt;=36,52.2,0)))))-IF(L122&lt;=8,0,IF(L122&lt;=16,(L122-9)*2.754,IF(L122&lt;=24,(L122-17)* 2.754,IF(L122&lt;=32,(L122-25)* 2.754,IF(L122&lt;=36,(L122-33)*2.754,0))))),0)+IF(F122="PČ",IF(L122=1,449,IF(L122=2,314.6,IF(L122=3,238,IF(L122=4,172,IF(L122=5,159,IF(L122=6,145,IF(L122=7,132,IF(L122=8,119,0))))))))+IF(L122&lt;=8,0,IF(L122&lt;=16,88,IF(L122&lt;=24,55,IF(L122&lt;=32,22,0))))-IF(L122&lt;=8,0,IF(L122&lt;=16,(L122-9)*2.245,IF(L122&lt;=24,(L122-17)*2.245,IF(L122&lt;=32,(L122-25)*2.245,0)))),0)+IF(F122="PČneol",IF(L122=1,85,IF(L122=2,64.61,IF(L122=3,50.76,IF(L122=4,16.25,IF(L122=5,15,IF(L122=6,13.75,IF(L122=7,12.5,IF(L122=8,11.25,0))))))))+IF(L122&lt;=8,0,IF(L122&lt;=16,9,0))-IF(L122&lt;=8,0,IF(L122&lt;=16,(L122-9)*0.425,0)),0)+IF(F122="PŽ",IF(L122=1,85,IF(L122=2,59.5,IF(L122=3,45,IF(L122=4,32.5,IF(L122=5,30,IF(L122=6,27.5,IF(L122=7,25,IF(L122=8,22.5,0))))))))+IF(L122&lt;=8,0,IF(L122&lt;=16,19,IF(L122&lt;=24,13,IF(L122&lt;=32,8,0))))-IF(L122&lt;=8,0,IF(L122&lt;=16,(L122-9)*0.425,IF(L122&lt;=24,(L122-17)*0.425,IF(L122&lt;=32,(L122-25)*0.425,0)))),0)+IF(F122="EČ",IF(L122=1,204,IF(L122=2,156.24,IF(L122=3,123.84,IF(L122=4,72,IF(L122=5,66,IF(L122=6,60,IF(L122=7,54,IF(L122=8,48,0))))))))+IF(L122&lt;=8,0,IF(L122&lt;=16,40,IF(L122&lt;=24,25,0)))-IF(L122&lt;=8,0,IF(L122&lt;=16,(L122-9)*1.02,IF(L122&lt;=24,(L122-17)*1.02,0))),0)+IF(F122="EČneol",IF(L122=1,68,IF(L122=2,51.69,IF(L122=3,40.61,IF(L122=4,13,IF(L122=5,12,IF(L122=6,11,IF(L122=7,10,IF(L122=8,9,0)))))))))+IF(F122="EŽ",IF(L122=1,68,IF(L122=2,47.6,IF(L122=3,36,IF(L122=4,18,IF(L122=5,16.5,IF(L122=6,15,IF(L122=7,13.5,IF(L122=8,12,0))))))))+IF(L122&lt;=8,0,IF(L122&lt;=16,10,IF(L122&lt;=24,6,0)))-IF(L122&lt;=8,0,IF(L122&lt;=16,(L122-9)*0.34,IF(L122&lt;=24,(L122-17)*0.34,0))),0)+IF(F122="PT",IF(L122=1,68,IF(L122=2,52.08,IF(L122=3,41.28,IF(L122=4,24,IF(L122=5,22,IF(L122=6,20,IF(L122=7,18,IF(L122=8,16,0))))))))+IF(L122&lt;=8,0,IF(L122&lt;=16,13,IF(L122&lt;=24,9,IF(L122&lt;=32,4,0))))-IF(L122&lt;=8,0,IF(L122&lt;=16,(L122-9)*0.34,IF(L122&lt;=24,(L122-17)*0.34,IF(L122&lt;=32,(L122-25)*0.34,0)))),0)+IF(F122="JOŽ",IF(L122=1,85,IF(L122=2,59.5,IF(L122=3,45,IF(L122=4,32.5,IF(L122=5,30,IF(L122=6,27.5,IF(L122=7,25,IF(L122=8,22.5,0))))))))+IF(L122&lt;=8,0,IF(L122&lt;=16,19,IF(L122&lt;=24,13,0)))-IF(L122&lt;=8,0,IF(L122&lt;=16,(L122-9)*0.425,IF(L122&lt;=24,(L122-17)*0.425,0))),0)+IF(F122="JPČ",IF(L122=1,68,IF(L122=2,47.6,IF(L122=3,36,IF(L122=4,26,IF(L122=5,24,IF(L122=6,22,IF(L122=7,20,IF(L122=8,18,0))))))))+IF(L122&lt;=8,0,IF(L122&lt;=16,13,IF(L122&lt;=24,9,0)))-IF(L122&lt;=8,0,IF(L122&lt;=16,(L122-9)*0.34,IF(L122&lt;=24,(L122-17)*0.34,0))),0)+IF(F122="JEČ",IF(L122=1,34,IF(L122=2,26.04,IF(L122=3,20.6,IF(L122=4,12,IF(L122=5,11,IF(L122=6,10,IF(L122=7,9,IF(L122=8,8,0))))))))+IF(L122&lt;=8,0,IF(L122&lt;=16,6,0))-IF(L122&lt;=8,0,IF(L122&lt;=16,(L122-9)*0.17,0)),0)+IF(F122="JEOF",IF(L122=1,34,IF(L122=2,26.04,IF(L122=3,20.6,IF(L122=4,12,IF(L122=5,11,IF(L122=6,10,IF(L122=7,9,IF(L122=8,8,0))))))))+IF(L122&lt;=8,0,IF(L122&lt;=16,6,0))-IF(L122&lt;=8,0,IF(L122&lt;=16,(L122-9)*0.17,0)),0)+IF(F122="JnPČ",IF(L122=1,51,IF(L122=2,35.7,IF(L122=3,27,IF(L122=4,19.5,IF(L122=5,18,IF(L122=6,16.5,IF(L122=7,15,IF(L122=8,13.5,0))))))))+IF(L122&lt;=8,0,IF(L122&lt;=16,10,0))-IF(L122&lt;=8,0,IF(L122&lt;=16,(L122-9)*0.255,0)),0)+IF(F122="JnEČ",IF(L122=1,25.5,IF(L122=2,19.53,IF(L122=3,15.48,IF(L122=4,9,IF(L122=5,8.25,IF(L122=6,7.5,IF(L122=7,6.75,IF(L122=8,6,0))))))))+IF(L122&lt;=8,0,IF(L122&lt;=16,5,0))-IF(L122&lt;=8,0,IF(L122&lt;=16,(L122-9)*0.1275,0)),0)+IF(F122="JčPČ",IF(L122=1,21.25,IF(L122=2,14.5,IF(L122=3,11.5,IF(L122=4,7,IF(L122=5,6.5,IF(L122=6,6,IF(L122=7,5.5,IF(L122=8,5,0))))))))+IF(L122&lt;=8,0,IF(L122&lt;=16,4,0))-IF(L122&lt;=8,0,IF(L122&lt;=16,(L122-9)*0.10625,0)),0)+IF(F122="JčEČ",IF(L122=1,17,IF(L122=2,13.02,IF(L122=3,10.32,IF(L122=4,6,IF(L122=5,5.5,IF(L122=6,5,IF(L122=7,4.5,IF(L122=8,4,0))))))))+IF(L122&lt;=8,0,IF(L122&lt;=16,3,0))-IF(L122&lt;=8,0,IF(L122&lt;=16,(L122-9)*0.085,0)),0)+IF(F122="NEAK",IF(L122=1,11.48,IF(L122=2,8.79,IF(L122=3,6.97,IF(L122=4,4.05,IF(L122=5,3.71,IF(L122=6,3.38,IF(L122=7,3.04,IF(L122=8,2.7,0))))))))+IF(L122&lt;=8,0,IF(L122&lt;=16,2,IF(L122&lt;=24,1.3,0)))-IF(L122&lt;=8,0,IF(L122&lt;=16,(L122-9)*0.0574,IF(L122&lt;=24,(L122-17)*0.0574,0))),0))*IF(L122&lt;0,1,IF(OR(F122="PČ",F122="PŽ",F122="PT"),IF(J122&lt;32,J122/32,1),1))* IF(L122&lt;0,1,IF(OR(F122="EČ",F122="EŽ",F122="JOŽ",F122="JPČ",F122="NEAK"),IF(J122&lt;24,J122/24,1),1))*IF(L122&lt;0,1,IF(OR(F122="PČneol",F122="JEČ",F122="JEOF",F122="JnPČ",F122="JnEČ",F122="JčPČ",F122="JčEČ"),IF(J122&lt;16,J122/16,1),1))*IF(L122&lt;0,1,IF(F122="EČneol",IF(J122&lt;8,J122/8,1),1))</f>
        <v>132</v>
      </c>
      <c r="O122" s="9">
        <f t="shared" ref="O122" si="57">IF(F122="OŽ",N122,IF(H122="Ne",IF(J122*0.3&lt;J122-L122,N122,0),IF(J122*0.1&lt;J122-L122,N122,0)))</f>
        <v>132</v>
      </c>
      <c r="P122" s="4">
        <f t="shared" ref="P122" si="58">IF(O122=0,0,IF(F122="OŽ",IF(L122&gt;35,0,IF(J122&gt;35,(36-L122)*1.836,((36-L122)-(36-J122))*1.836)),0)+IF(F122="PČ",IF(L122&gt;31,0,IF(J122&gt;31,(32-L122)*1.347,((32-L122)-(32-J122))*1.347)),0)+ IF(F122="PČneol",IF(L122&gt;15,0,IF(J122&gt;15,(16-L122)*0.255,((16-L122)-(16-J122))*0.255)),0)+IF(F122="PŽ",IF(L122&gt;31,0,IF(J122&gt;31,(32-L122)*0.255,((32-L122)-(32-J122))*0.255)),0)+IF(F122="EČ",IF(L122&gt;23,0,IF(J122&gt;23,(24-L122)*0.612,((24-L122)-(24-J122))*0.612)),0)+IF(F122="EČneol",IF(L122&gt;7,0,IF(J122&gt;7,(8-L122)*0.204,((8-L122)-(8-J122))*0.204)),0)+IF(F122="EŽ",IF(L122&gt;23,0,IF(J122&gt;23,(24-L122)*0.204,((24-L122)-(24-J122))*0.204)),0)+IF(F122="PT",IF(L122&gt;31,0,IF(J122&gt;31,(32-L122)*0.204,((32-L122)-(32-J122))*0.204)),0)+IF(F122="JOŽ",IF(L122&gt;23,0,IF(J122&gt;23,(24-L122)*0.255,((24-L122)-(24-J122))*0.255)),0)+IF(F122="JPČ",IF(L122&gt;23,0,IF(J122&gt;23,(24-L122)*0.204,((24-L122)-(24-J122))*0.204)),0)+IF(F122="JEČ",IF(L122&gt;15,0,IF(J122&gt;15,(16-L122)*0.102,((16-L122)-(16-J122))*0.102)),0)+IF(F122="JEOF",IF(L122&gt;15,0,IF(J122&gt;15,(16-L122)*0.102,((16-L122)-(16-J122))*0.102)),0)+IF(F122="JnPČ",IF(L122&gt;15,0,IF(J122&gt;15,(16-L122)*0.153,((16-L122)-(16-J122))*0.153)),0)+IF(F122="JnEČ",IF(L122&gt;15,0,IF(J122&gt;15,(16-L122)*0.0765,((16-L122)-(16-J122))*0.0765)),0)+IF(F122="JčPČ",IF(L122&gt;15,0,IF(J122&gt;15,(16-L122)*0.06375,((16-L122)-(16-J122))*0.06375)),0)+IF(F122="JčEČ",IF(L122&gt;15,0,IF(J122&gt;15,(16-L122)*0.051,((16-L122)-(16-J122))*0.051)),0)+IF(F122="NEAK",IF(L122&gt;23,0,IF(J122&gt;23,(24-L122)*0.03444,((24-L122)-(24-J122))*0.03444)),0))</f>
        <v>33.674999999999997</v>
      </c>
      <c r="Q122" s="11">
        <f t="shared" ref="Q122" si="59">IF(ISERROR(P122*100/N122),0,(P122*100/N122))</f>
        <v>25.511363636363633</v>
      </c>
      <c r="R122" s="10">
        <f t="shared" ref="R122" si="60">IF(Q122&lt;=30,O122+P122,O122+O122*0.3)*IF(G122=1,0.4,IF(G122=2,0.75,IF(G122="1 (kas 4 m. 1 k. nerengiamos)",0.52,1)))*IF(D122="olimpinė",1,IF(M122="Ne",0.5,1))*IF(OR(A$5="Lietuvos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federacija"),IF(OR(J122&lt;8,K122&lt;16),0,1),1)*E122*IF(I122&lt;=1,1,1/I122)*IF(OR(A$5="Lietuvos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72.89700000000002</v>
      </c>
      <c r="S122" s="8"/>
    </row>
    <row r="123" spans="1:19">
      <c r="A123" s="70" t="s">
        <v>34</v>
      </c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2"/>
      <c r="R123" s="10">
        <f>SUM(R122:R122)</f>
        <v>72.89700000000002</v>
      </c>
      <c r="S123" s="8"/>
    </row>
    <row r="124" spans="1:19" ht="15.75">
      <c r="A124" s="24" t="s">
        <v>77</v>
      </c>
      <c r="B124" s="2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6"/>
      <c r="S124" s="8"/>
    </row>
    <row r="125" spans="1:19">
      <c r="A125" s="49" t="s">
        <v>51</v>
      </c>
      <c r="B125" s="49"/>
      <c r="C125" s="49"/>
      <c r="D125" s="49"/>
      <c r="E125" s="49"/>
      <c r="F125" s="49"/>
      <c r="G125" s="49"/>
      <c r="H125" s="49"/>
      <c r="I125" s="49"/>
      <c r="J125" s="15"/>
      <c r="K125" s="15"/>
      <c r="L125" s="15"/>
      <c r="M125" s="15"/>
      <c r="N125" s="15"/>
      <c r="O125" s="15"/>
      <c r="P125" s="15"/>
      <c r="Q125" s="15"/>
      <c r="R125" s="16"/>
      <c r="S125" s="8"/>
    </row>
    <row r="126" spans="1:19" s="8" customFormat="1">
      <c r="A126" s="49"/>
      <c r="B126" s="49"/>
      <c r="C126" s="49"/>
      <c r="D126" s="49"/>
      <c r="E126" s="49"/>
      <c r="F126" s="49"/>
      <c r="G126" s="49"/>
      <c r="H126" s="49"/>
      <c r="I126" s="49"/>
      <c r="J126" s="15"/>
      <c r="K126" s="15"/>
      <c r="L126" s="15"/>
      <c r="M126" s="15"/>
      <c r="N126" s="15"/>
      <c r="O126" s="15"/>
      <c r="P126" s="15"/>
      <c r="Q126" s="15"/>
      <c r="R126" s="16"/>
    </row>
    <row r="127" spans="1:19">
      <c r="A127" s="66" t="s">
        <v>78</v>
      </c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56"/>
      <c r="R127" s="8"/>
      <c r="S127" s="8"/>
    </row>
    <row r="128" spans="1:19" ht="18">
      <c r="A128" s="68" t="s">
        <v>38</v>
      </c>
      <c r="B128" s="69"/>
      <c r="C128" s="69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6"/>
      <c r="R128" s="8"/>
      <c r="S128" s="8"/>
    </row>
    <row r="129" spans="1:19">
      <c r="A129" s="66" t="s">
        <v>39</v>
      </c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56"/>
      <c r="R129" s="8"/>
      <c r="S129" s="8"/>
    </row>
    <row r="130" spans="1:19">
      <c r="A130" s="60">
        <v>1</v>
      </c>
      <c r="B130" s="60" t="s">
        <v>63</v>
      </c>
      <c r="C130" s="12" t="s">
        <v>72</v>
      </c>
      <c r="D130" s="60" t="s">
        <v>29</v>
      </c>
      <c r="E130" s="60">
        <v>1</v>
      </c>
      <c r="F130" s="60" t="s">
        <v>30</v>
      </c>
      <c r="G130" s="60">
        <v>1</v>
      </c>
      <c r="H130" s="60" t="s">
        <v>31</v>
      </c>
      <c r="I130" s="60"/>
      <c r="J130" s="60">
        <v>76</v>
      </c>
      <c r="K130" s="60">
        <v>18</v>
      </c>
      <c r="L130" s="60">
        <v>7</v>
      </c>
      <c r="M130" s="60" t="s">
        <v>32</v>
      </c>
      <c r="N130" s="3">
        <f t="shared" ref="N130:N133" si="61">(IF(F130="OŽ",IF(L130=1,550.8,IF(L130=2,426.38,IF(L130=3,342.14,IF(L130=4,181.44,IF(L130=5,168.48,IF(L130=6,155.52,IF(L130=7,148.5,IF(L130=8,144,0))))))))+IF(L130&lt;=8,0,IF(L130&lt;=16,137.7,IF(L130&lt;=24,108,IF(L130&lt;=32,80.1,IF(L130&lt;=36,52.2,0)))))-IF(L130&lt;=8,0,IF(L130&lt;=16,(L130-9)*2.754,IF(L130&lt;=24,(L130-17)* 2.754,IF(L130&lt;=32,(L130-25)* 2.754,IF(L130&lt;=36,(L130-33)*2.754,0))))),0)+IF(F130="PČ",IF(L130=1,449,IF(L130=2,314.6,IF(L130=3,238,IF(L130=4,172,IF(L130=5,159,IF(L130=6,145,IF(L130=7,132,IF(L130=8,119,0))))))))+IF(L130&lt;=8,0,IF(L130&lt;=16,88,IF(L130&lt;=24,55,IF(L130&lt;=32,22,0))))-IF(L130&lt;=8,0,IF(L130&lt;=16,(L130-9)*2.245,IF(L130&lt;=24,(L130-17)*2.245,IF(L130&lt;=32,(L130-25)*2.245,0)))),0)+IF(F130="PČneol",IF(L130=1,85,IF(L130=2,64.61,IF(L130=3,50.76,IF(L130=4,16.25,IF(L130=5,15,IF(L130=6,13.75,IF(L130=7,12.5,IF(L130=8,11.25,0))))))))+IF(L130&lt;=8,0,IF(L130&lt;=16,9,0))-IF(L130&lt;=8,0,IF(L130&lt;=16,(L130-9)*0.425,0)),0)+IF(F130="PŽ",IF(L130=1,85,IF(L130=2,59.5,IF(L130=3,45,IF(L130=4,32.5,IF(L130=5,30,IF(L130=6,27.5,IF(L130=7,25,IF(L130=8,22.5,0))))))))+IF(L130&lt;=8,0,IF(L130&lt;=16,19,IF(L130&lt;=24,13,IF(L130&lt;=32,8,0))))-IF(L130&lt;=8,0,IF(L130&lt;=16,(L130-9)*0.425,IF(L130&lt;=24,(L130-17)*0.425,IF(L130&lt;=32,(L130-25)*0.425,0)))),0)+IF(F130="EČ",IF(L130=1,204,IF(L130=2,156.24,IF(L130=3,123.84,IF(L130=4,72,IF(L130=5,66,IF(L130=6,60,IF(L130=7,54,IF(L130=8,48,0))))))))+IF(L130&lt;=8,0,IF(L130&lt;=16,40,IF(L130&lt;=24,25,0)))-IF(L130&lt;=8,0,IF(L130&lt;=16,(L130-9)*1.02,IF(L130&lt;=24,(L130-17)*1.02,0))),0)+IF(F130="EČneol",IF(L130=1,68,IF(L130=2,51.69,IF(L130=3,40.61,IF(L130=4,13,IF(L130=5,12,IF(L130=6,11,IF(L130=7,10,IF(L130=8,9,0)))))))))+IF(F130="EŽ",IF(L130=1,68,IF(L130=2,47.6,IF(L130=3,36,IF(L130=4,18,IF(L130=5,16.5,IF(L130=6,15,IF(L130=7,13.5,IF(L130=8,12,0))))))))+IF(L130&lt;=8,0,IF(L130&lt;=16,10,IF(L130&lt;=24,6,0)))-IF(L130&lt;=8,0,IF(L130&lt;=16,(L130-9)*0.34,IF(L130&lt;=24,(L130-17)*0.34,0))),0)+IF(F130="PT",IF(L130=1,68,IF(L130=2,52.08,IF(L130=3,41.28,IF(L130=4,24,IF(L130=5,22,IF(L130=6,20,IF(L130=7,18,IF(L130=8,16,0))))))))+IF(L130&lt;=8,0,IF(L130&lt;=16,13,IF(L130&lt;=24,9,IF(L130&lt;=32,4,0))))-IF(L130&lt;=8,0,IF(L130&lt;=16,(L130-9)*0.34,IF(L130&lt;=24,(L130-17)*0.34,IF(L130&lt;=32,(L130-25)*0.34,0)))),0)+IF(F130="JOŽ",IF(L130=1,85,IF(L130=2,59.5,IF(L130=3,45,IF(L130=4,32.5,IF(L130=5,30,IF(L130=6,27.5,IF(L130=7,25,IF(L130=8,22.5,0))))))))+IF(L130&lt;=8,0,IF(L130&lt;=16,19,IF(L130&lt;=24,13,0)))-IF(L130&lt;=8,0,IF(L130&lt;=16,(L130-9)*0.425,IF(L130&lt;=24,(L130-17)*0.425,0))),0)+IF(F130="JPČ",IF(L130=1,68,IF(L130=2,47.6,IF(L130=3,36,IF(L130=4,26,IF(L130=5,24,IF(L130=6,22,IF(L130=7,20,IF(L130=8,18,0))))))))+IF(L130&lt;=8,0,IF(L130&lt;=16,13,IF(L130&lt;=24,9,0)))-IF(L130&lt;=8,0,IF(L130&lt;=16,(L130-9)*0.34,IF(L130&lt;=24,(L130-17)*0.34,0))),0)+IF(F130="JEČ",IF(L130=1,34,IF(L130=2,26.04,IF(L130=3,20.6,IF(L130=4,12,IF(L130=5,11,IF(L130=6,10,IF(L130=7,9,IF(L130=8,8,0))))))))+IF(L130&lt;=8,0,IF(L130&lt;=16,6,0))-IF(L130&lt;=8,0,IF(L130&lt;=16,(L130-9)*0.17,0)),0)+IF(F130="JEOF",IF(L130=1,34,IF(L130=2,26.04,IF(L130=3,20.6,IF(L130=4,12,IF(L130=5,11,IF(L130=6,10,IF(L130=7,9,IF(L130=8,8,0))))))))+IF(L130&lt;=8,0,IF(L130&lt;=16,6,0))-IF(L130&lt;=8,0,IF(L130&lt;=16,(L130-9)*0.17,0)),0)+IF(F130="JnPČ",IF(L130=1,51,IF(L130=2,35.7,IF(L130=3,27,IF(L130=4,19.5,IF(L130=5,18,IF(L130=6,16.5,IF(L130=7,15,IF(L130=8,13.5,0))))))))+IF(L130&lt;=8,0,IF(L130&lt;=16,10,0))-IF(L130&lt;=8,0,IF(L130&lt;=16,(L130-9)*0.255,0)),0)+IF(F130="JnEČ",IF(L130=1,25.5,IF(L130=2,19.53,IF(L130=3,15.48,IF(L130=4,9,IF(L130=5,8.25,IF(L130=6,7.5,IF(L130=7,6.75,IF(L130=8,6,0))))))))+IF(L130&lt;=8,0,IF(L130&lt;=16,5,0))-IF(L130&lt;=8,0,IF(L130&lt;=16,(L130-9)*0.1275,0)),0)+IF(F130="JčPČ",IF(L130=1,21.25,IF(L130=2,14.5,IF(L130=3,11.5,IF(L130=4,7,IF(L130=5,6.5,IF(L130=6,6,IF(L130=7,5.5,IF(L130=8,5,0))))))))+IF(L130&lt;=8,0,IF(L130&lt;=16,4,0))-IF(L130&lt;=8,0,IF(L130&lt;=16,(L130-9)*0.10625,0)),0)+IF(F130="JčEČ",IF(L130=1,17,IF(L130=2,13.02,IF(L130=3,10.32,IF(L130=4,6,IF(L130=5,5.5,IF(L130=6,5,IF(L130=7,4.5,IF(L130=8,4,0))))))))+IF(L130&lt;=8,0,IF(L130&lt;=16,3,0))-IF(L130&lt;=8,0,IF(L130&lt;=16,(L130-9)*0.085,0)),0)+IF(F130="NEAK",IF(L130=1,11.48,IF(L130=2,8.79,IF(L130=3,6.97,IF(L130=4,4.05,IF(L130=5,3.71,IF(L130=6,3.38,IF(L130=7,3.04,IF(L130=8,2.7,0))))))))+IF(L130&lt;=8,0,IF(L130&lt;=16,2,IF(L130&lt;=24,1.3,0)))-IF(L130&lt;=8,0,IF(L130&lt;=16,(L130-9)*0.0574,IF(L130&lt;=24,(L130-17)*0.0574,0))),0))*IF(L130&lt;0,1,IF(OR(F130="PČ",F130="PŽ",F130="PT"),IF(J130&lt;32,J130/32,1),1))* IF(L130&lt;0,1,IF(OR(F130="EČ",F130="EŽ",F130="JOŽ",F130="JPČ",F130="NEAK"),IF(J130&lt;24,J130/24,1),1))*IF(L130&lt;0,1,IF(OR(F130="PČneol",F130="JEČ",F130="JEOF",F130="JnPČ",F130="JnEČ",F130="JčPČ",F130="JčEČ"),IF(J130&lt;16,J130/16,1),1))*IF(L130&lt;0,1,IF(F130="EČneol",IF(J130&lt;8,J130/8,1),1))</f>
        <v>54</v>
      </c>
      <c r="O130" s="9">
        <f t="shared" ref="O130:O133" si="62">IF(F130="OŽ",N130,IF(H130="Ne",IF(J130*0.3&lt;J130-L130,N130,0),IF(J130*0.1&lt;J130-L130,N130,0)))</f>
        <v>54</v>
      </c>
      <c r="P130" s="4">
        <f t="shared" ref="P130" si="63">IF(O130=0,0,IF(F130="OŽ",IF(L130&gt;35,0,IF(J130&gt;35,(36-L130)*1.836,((36-L130)-(36-J130))*1.836)),0)+IF(F130="PČ",IF(L130&gt;31,0,IF(J130&gt;31,(32-L130)*1.347,((32-L130)-(32-J130))*1.347)),0)+ IF(F130="PČneol",IF(L130&gt;15,0,IF(J130&gt;15,(16-L130)*0.255,((16-L130)-(16-J130))*0.255)),0)+IF(F130="PŽ",IF(L130&gt;31,0,IF(J130&gt;31,(32-L130)*0.255,((32-L130)-(32-J130))*0.255)),0)+IF(F130="EČ",IF(L130&gt;23,0,IF(J130&gt;23,(24-L130)*0.612,((24-L130)-(24-J130))*0.612)),0)+IF(F130="EČneol",IF(L130&gt;7,0,IF(J130&gt;7,(8-L130)*0.204,((8-L130)-(8-J130))*0.204)),0)+IF(F130="EŽ",IF(L130&gt;23,0,IF(J130&gt;23,(24-L130)*0.204,((24-L130)-(24-J130))*0.204)),0)+IF(F130="PT",IF(L130&gt;31,0,IF(J130&gt;31,(32-L130)*0.204,((32-L130)-(32-J130))*0.204)),0)+IF(F130="JOŽ",IF(L130&gt;23,0,IF(J130&gt;23,(24-L130)*0.255,((24-L130)-(24-J130))*0.255)),0)+IF(F130="JPČ",IF(L130&gt;23,0,IF(J130&gt;23,(24-L130)*0.204,((24-L130)-(24-J130))*0.204)),0)+IF(F130="JEČ",IF(L130&gt;15,0,IF(J130&gt;15,(16-L130)*0.102,((16-L130)-(16-J130))*0.102)),0)+IF(F130="JEOF",IF(L130&gt;15,0,IF(J130&gt;15,(16-L130)*0.102,((16-L130)-(16-J130))*0.102)),0)+IF(F130="JnPČ",IF(L130&gt;15,0,IF(J130&gt;15,(16-L130)*0.153,((16-L130)-(16-J130))*0.153)),0)+IF(F130="JnEČ",IF(L130&gt;15,0,IF(J130&gt;15,(16-L130)*0.0765,((16-L130)-(16-J130))*0.0765)),0)+IF(F130="JčPČ",IF(L130&gt;15,0,IF(J130&gt;15,(16-L130)*0.06375,((16-L130)-(16-J130))*0.06375)),0)+IF(F130="JčEČ",IF(L130&gt;15,0,IF(J130&gt;15,(16-L130)*0.051,((16-L130)-(16-J130))*0.051)),0)+IF(F130="NEAK",IF(L130&gt;23,0,IF(J130&gt;23,(24-L130)*0.03444,((24-L130)-(24-J130))*0.03444)),0))</f>
        <v>10.404</v>
      </c>
      <c r="Q130" s="11">
        <f t="shared" ref="Q130" si="64">IF(ISERROR(P130*100/N130),0,(P130*100/N130))</f>
        <v>19.266666666666669</v>
      </c>
      <c r="R130" s="10">
        <f t="shared" ref="R130:R133" si="65">IF(Q130&lt;=30,O130+P130,O130+O130*0.3)*IF(G130=1,0.4,IF(G130=2,0.75,IF(G130="1 (kas 4 m. 1 k. nerengiamos)",0.52,1)))*IF(D130="olimpinė",1,IF(M130="Ne",0.5,1))*IF(OR(A$5="Lietuvos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federacija"),IF(OR(J130&lt;8,K130&lt;16),0,1),1)*E130*IF(I130&lt;=1,1,1/I130)*IF(OR(A$5="Lietuvos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28.337760000000003</v>
      </c>
      <c r="S130" s="8"/>
    </row>
    <row r="131" spans="1:19">
      <c r="A131" s="60">
        <v>2</v>
      </c>
      <c r="B131" s="60" t="s">
        <v>63</v>
      </c>
      <c r="C131" s="12" t="s">
        <v>72</v>
      </c>
      <c r="D131" s="60" t="s">
        <v>29</v>
      </c>
      <c r="E131" s="60">
        <v>1</v>
      </c>
      <c r="F131" s="60" t="s">
        <v>30</v>
      </c>
      <c r="G131" s="60">
        <v>1</v>
      </c>
      <c r="H131" s="60" t="s">
        <v>31</v>
      </c>
      <c r="I131" s="60">
        <v>3</v>
      </c>
      <c r="J131" s="60">
        <v>61</v>
      </c>
      <c r="K131" s="60">
        <v>18</v>
      </c>
      <c r="L131" s="60">
        <v>8</v>
      </c>
      <c r="M131" s="60" t="s">
        <v>31</v>
      </c>
      <c r="N131" s="3">
        <f t="shared" si="61"/>
        <v>48</v>
      </c>
      <c r="O131" s="9">
        <f t="shared" si="62"/>
        <v>48</v>
      </c>
      <c r="P131" s="4">
        <f t="shared" ref="P131:P133" si="66">IF(O131=0,0,IF(F131="OŽ",IF(L131&gt;35,0,IF(J131&gt;35,(36-L131)*1.836,((36-L131)-(36-J131))*1.836)),0)+IF(F131="PČ",IF(L131&gt;31,0,IF(J131&gt;31,(32-L131)*1.347,((32-L131)-(32-J131))*1.347)),0)+ IF(F131="PČneol",IF(L131&gt;15,0,IF(J131&gt;15,(16-L131)*0.255,((16-L131)-(16-J131))*0.255)),0)+IF(F131="PŽ",IF(L131&gt;31,0,IF(J131&gt;31,(32-L131)*0.255,((32-L131)-(32-J131))*0.255)),0)+IF(F131="EČ",IF(L131&gt;23,0,IF(J131&gt;23,(24-L131)*0.612,((24-L131)-(24-J131))*0.612)),0)+IF(F131="EČneol",IF(L131&gt;7,0,IF(J131&gt;7,(8-L131)*0.204,((8-L131)-(8-J131))*0.204)),0)+IF(F131="EŽ",IF(L131&gt;23,0,IF(J131&gt;23,(24-L131)*0.204,((24-L131)-(24-J131))*0.204)),0)+IF(F131="PT",IF(L131&gt;31,0,IF(J131&gt;31,(32-L131)*0.204,((32-L131)-(32-J131))*0.204)),0)+IF(F131="JOŽ",IF(L131&gt;23,0,IF(J131&gt;23,(24-L131)*0.255,((24-L131)-(24-J131))*0.255)),0)+IF(F131="JPČ",IF(L131&gt;23,0,IF(J131&gt;23,(24-L131)*0.204,((24-L131)-(24-J131))*0.204)),0)+IF(F131="JEČ",IF(L131&gt;15,0,IF(J131&gt;15,(16-L131)*0.102,((16-L131)-(16-J131))*0.102)),0)+IF(F131="JEOF",IF(L131&gt;15,0,IF(J131&gt;15,(16-L131)*0.102,((16-L131)-(16-J131))*0.102)),0)+IF(F131="JnPČ",IF(L131&gt;15,0,IF(J131&gt;15,(16-L131)*0.153,((16-L131)-(16-J131))*0.153)),0)+IF(F131="JnEČ",IF(L131&gt;15,0,IF(J131&gt;15,(16-L131)*0.0765,((16-L131)-(16-J131))*0.0765)),0)+IF(F131="JčPČ",IF(L131&gt;15,0,IF(J131&gt;15,(16-L131)*0.06375,((16-L131)-(16-J131))*0.06375)),0)+IF(F131="JčEČ",IF(L131&gt;15,0,IF(J131&gt;15,(16-L131)*0.051,((16-L131)-(16-J131))*0.051)),0)+IF(F131="NEAK",IF(L131&gt;23,0,IF(J131&gt;23,(24-L131)*0.03444,((24-L131)-(24-J131))*0.03444)),0))</f>
        <v>9.7919999999999998</v>
      </c>
      <c r="Q131" s="11">
        <f t="shared" ref="Q131:Q133" si="67">IF(ISERROR(P131*100/N131),0,(P131*100/N131))</f>
        <v>20.399999999999999</v>
      </c>
      <c r="R131" s="10">
        <f t="shared" si="65"/>
        <v>4.238080000000001</v>
      </c>
      <c r="S131" s="8"/>
    </row>
    <row r="132" spans="1:19">
      <c r="A132" s="60">
        <v>3</v>
      </c>
      <c r="B132" s="60" t="s">
        <v>63</v>
      </c>
      <c r="C132" s="12" t="s">
        <v>72</v>
      </c>
      <c r="D132" s="60" t="s">
        <v>29</v>
      </c>
      <c r="E132" s="60">
        <v>1</v>
      </c>
      <c r="F132" s="60" t="s">
        <v>30</v>
      </c>
      <c r="G132" s="60">
        <v>1</v>
      </c>
      <c r="H132" s="60" t="s">
        <v>31</v>
      </c>
      <c r="I132" s="60">
        <v>3</v>
      </c>
      <c r="J132" s="60">
        <v>63</v>
      </c>
      <c r="K132" s="60">
        <v>18</v>
      </c>
      <c r="L132" s="60">
        <v>2</v>
      </c>
      <c r="M132" s="60" t="s">
        <v>32</v>
      </c>
      <c r="N132" s="3">
        <f t="shared" si="61"/>
        <v>156.24</v>
      </c>
      <c r="O132" s="9">
        <f t="shared" si="62"/>
        <v>156.24</v>
      </c>
      <c r="P132" s="4">
        <f t="shared" si="66"/>
        <v>13.464</v>
      </c>
      <c r="Q132" s="11">
        <f t="shared" si="67"/>
        <v>8.6175115207373274</v>
      </c>
      <c r="R132" s="10">
        <f t="shared" si="65"/>
        <v>24.889920000000004</v>
      </c>
      <c r="S132" s="8"/>
    </row>
    <row r="133" spans="1:19">
      <c r="A133" s="60">
        <v>4</v>
      </c>
      <c r="B133" s="60" t="s">
        <v>63</v>
      </c>
      <c r="C133" s="12" t="s">
        <v>72</v>
      </c>
      <c r="D133" s="60" t="s">
        <v>29</v>
      </c>
      <c r="E133" s="60">
        <v>1</v>
      </c>
      <c r="F133" s="60" t="s">
        <v>30</v>
      </c>
      <c r="G133" s="60">
        <v>1</v>
      </c>
      <c r="H133" s="60" t="s">
        <v>31</v>
      </c>
      <c r="I133" s="60">
        <v>3</v>
      </c>
      <c r="J133" s="60">
        <v>54</v>
      </c>
      <c r="K133" s="60">
        <v>18</v>
      </c>
      <c r="L133" s="60">
        <v>16</v>
      </c>
      <c r="M133" s="60" t="s">
        <v>31</v>
      </c>
      <c r="N133" s="3">
        <f t="shared" si="61"/>
        <v>32.86</v>
      </c>
      <c r="O133" s="9">
        <f t="shared" si="62"/>
        <v>32.86</v>
      </c>
      <c r="P133" s="4">
        <f t="shared" si="66"/>
        <v>4.8959999999999999</v>
      </c>
      <c r="Q133" s="11">
        <f t="shared" si="67"/>
        <v>14.899573950091296</v>
      </c>
      <c r="R133" s="10">
        <f t="shared" si="65"/>
        <v>2.7687733333333333</v>
      </c>
      <c r="S133" s="8"/>
    </row>
    <row r="134" spans="1:19">
      <c r="A134" s="70" t="s">
        <v>34</v>
      </c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2"/>
      <c r="R134" s="10">
        <f>SUM(R130:R133)</f>
        <v>60.234533333333346</v>
      </c>
      <c r="S134" s="8"/>
    </row>
    <row r="135" spans="1:19" ht="15.75">
      <c r="A135" s="24" t="s">
        <v>79</v>
      </c>
      <c r="B135" s="2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  <c r="S135" s="8"/>
    </row>
    <row r="136" spans="1:19">
      <c r="A136" s="49" t="s">
        <v>51</v>
      </c>
      <c r="B136" s="49"/>
      <c r="C136" s="49"/>
      <c r="D136" s="49"/>
      <c r="E136" s="49"/>
      <c r="F136" s="49"/>
      <c r="G136" s="49"/>
      <c r="H136" s="49"/>
      <c r="I136" s="49"/>
      <c r="J136" s="15"/>
      <c r="K136" s="15"/>
      <c r="L136" s="15"/>
      <c r="M136" s="15"/>
      <c r="N136" s="15"/>
      <c r="O136" s="15"/>
      <c r="P136" s="15"/>
      <c r="Q136" s="15"/>
      <c r="R136" s="16"/>
      <c r="S136" s="8"/>
    </row>
    <row r="137" spans="1:19" s="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9">
      <c r="A138" s="66" t="s">
        <v>80</v>
      </c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56"/>
      <c r="R138" s="8"/>
      <c r="S138" s="8"/>
    </row>
    <row r="139" spans="1:19" ht="18">
      <c r="A139" s="68" t="s">
        <v>38</v>
      </c>
      <c r="B139" s="69"/>
      <c r="C139" s="69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6"/>
      <c r="R139" s="8"/>
      <c r="S139" s="8"/>
    </row>
    <row r="140" spans="1:19">
      <c r="A140" s="66" t="s">
        <v>39</v>
      </c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56"/>
      <c r="R140" s="8"/>
      <c r="S140" s="8"/>
    </row>
    <row r="141" spans="1:19" ht="30">
      <c r="A141" s="60">
        <v>1</v>
      </c>
      <c r="B141" s="60" t="s">
        <v>81</v>
      </c>
      <c r="C141" s="12" t="s">
        <v>82</v>
      </c>
      <c r="D141" s="60" t="s">
        <v>29</v>
      </c>
      <c r="E141" s="60">
        <v>2</v>
      </c>
      <c r="F141" s="60" t="s">
        <v>60</v>
      </c>
      <c r="G141" s="60">
        <v>1</v>
      </c>
      <c r="H141" s="60" t="s">
        <v>31</v>
      </c>
      <c r="I141" s="60"/>
      <c r="J141" s="60">
        <v>85</v>
      </c>
      <c r="K141" s="60">
        <v>24</v>
      </c>
      <c r="L141" s="60">
        <v>12</v>
      </c>
      <c r="M141" s="60" t="s">
        <v>32</v>
      </c>
      <c r="N141" s="3">
        <f t="shared" ref="N141:N143" si="68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81.265000000000001</v>
      </c>
      <c r="O141" s="9">
        <f t="shared" ref="O141:O143" si="69">IF(F141="OŽ",N141,IF(H141="Ne",IF(J141*0.3&lt;J141-L141,N141,0),IF(J141*0.1&lt;J141-L141,N141,0)))</f>
        <v>81.265000000000001</v>
      </c>
      <c r="P141" s="4">
        <f t="shared" ref="P141" si="70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26.939999999999998</v>
      </c>
      <c r="Q141" s="11">
        <f t="shared" ref="Q141" si="71">IF(ISERROR(P141*100/N141),0,(P141*100/N141))</f>
        <v>33.150802928690091</v>
      </c>
      <c r="R141" s="10">
        <f t="shared" ref="R141:R143" si="72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92.967160000000021</v>
      </c>
      <c r="S141" s="8"/>
    </row>
    <row r="142" spans="1:19" ht="30">
      <c r="A142" s="60">
        <v>2</v>
      </c>
      <c r="B142" s="60" t="s">
        <v>83</v>
      </c>
      <c r="C142" s="12" t="s">
        <v>82</v>
      </c>
      <c r="D142" s="60" t="s">
        <v>29</v>
      </c>
      <c r="E142" s="60">
        <v>2</v>
      </c>
      <c r="F142" s="60" t="s">
        <v>60</v>
      </c>
      <c r="G142" s="60">
        <v>1</v>
      </c>
      <c r="H142" s="60" t="s">
        <v>31</v>
      </c>
      <c r="I142" s="60"/>
      <c r="J142" s="60">
        <v>85</v>
      </c>
      <c r="K142" s="60">
        <v>24</v>
      </c>
      <c r="L142" s="60">
        <v>18</v>
      </c>
      <c r="M142" s="60" t="s">
        <v>32</v>
      </c>
      <c r="N142" s="3">
        <f t="shared" si="68"/>
        <v>52.755000000000003</v>
      </c>
      <c r="O142" s="9">
        <f t="shared" si="69"/>
        <v>52.755000000000003</v>
      </c>
      <c r="P142" s="4">
        <f t="shared" ref="P142:P143" si="73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18.858000000000001</v>
      </c>
      <c r="Q142" s="11">
        <f t="shared" ref="Q142:Q143" si="74">IF(ISERROR(P142*100/N142),0,(P142*100/N142))</f>
        <v>35.746374751208414</v>
      </c>
      <c r="R142" s="10">
        <f t="shared" si="72"/>
        <v>60.351720000000014</v>
      </c>
      <c r="S142" s="8"/>
    </row>
    <row r="143" spans="1:19">
      <c r="A143" s="60">
        <v>3</v>
      </c>
      <c r="B143" s="60" t="s">
        <v>84</v>
      </c>
      <c r="C143" s="12" t="s">
        <v>82</v>
      </c>
      <c r="D143" s="60" t="s">
        <v>29</v>
      </c>
      <c r="E143" s="60">
        <v>1</v>
      </c>
      <c r="F143" s="60" t="s">
        <v>60</v>
      </c>
      <c r="G143" s="60">
        <v>1</v>
      </c>
      <c r="H143" s="60" t="s">
        <v>31</v>
      </c>
      <c r="I143" s="60"/>
      <c r="J143" s="60">
        <v>85</v>
      </c>
      <c r="K143" s="60">
        <v>24</v>
      </c>
      <c r="L143" s="60">
        <v>30</v>
      </c>
      <c r="M143" s="60" t="s">
        <v>32</v>
      </c>
      <c r="N143" s="3">
        <f t="shared" si="68"/>
        <v>10.774999999999999</v>
      </c>
      <c r="O143" s="9">
        <f t="shared" si="69"/>
        <v>10.774999999999999</v>
      </c>
      <c r="P143" s="4">
        <f t="shared" si="73"/>
        <v>2.694</v>
      </c>
      <c r="Q143" s="11">
        <f t="shared" si="74"/>
        <v>25.002320185614849</v>
      </c>
      <c r="R143" s="10">
        <f t="shared" si="72"/>
        <v>5.9263599999999999</v>
      </c>
      <c r="S143" s="8"/>
    </row>
    <row r="144" spans="1:19">
      <c r="A144" s="70" t="s">
        <v>34</v>
      </c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2"/>
      <c r="R144" s="10">
        <f>SUM(R141:R143)</f>
        <v>159.24524000000002</v>
      </c>
      <c r="S144" s="8"/>
    </row>
    <row r="145" spans="1:19" ht="15.75">
      <c r="A145" s="24" t="s">
        <v>85</v>
      </c>
      <c r="B145" s="2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6"/>
      <c r="S145" s="8"/>
    </row>
    <row r="146" spans="1:19">
      <c r="A146" s="49" t="s">
        <v>51</v>
      </c>
      <c r="B146" s="49"/>
      <c r="C146" s="49"/>
      <c r="D146" s="49"/>
      <c r="E146" s="49"/>
      <c r="F146" s="49"/>
      <c r="G146" s="49"/>
      <c r="H146" s="49"/>
      <c r="I146" s="49"/>
      <c r="J146" s="15"/>
      <c r="K146" s="15"/>
      <c r="L146" s="15"/>
      <c r="M146" s="15"/>
      <c r="N146" s="15"/>
      <c r="O146" s="15"/>
      <c r="P146" s="15"/>
      <c r="Q146" s="15"/>
      <c r="R146" s="16"/>
      <c r="S146" s="8"/>
    </row>
    <row r="147" spans="1:19" s="8" customFormat="1">
      <c r="A147" s="49"/>
      <c r="B147" s="49"/>
      <c r="C147" s="49"/>
      <c r="D147" s="49"/>
      <c r="E147" s="49"/>
      <c r="F147" s="49"/>
      <c r="G147" s="49"/>
      <c r="H147" s="49"/>
      <c r="I147" s="49"/>
      <c r="J147" s="15"/>
      <c r="K147" s="15"/>
      <c r="L147" s="15"/>
      <c r="M147" s="15"/>
      <c r="N147" s="15"/>
      <c r="O147" s="15"/>
      <c r="P147" s="15"/>
      <c r="Q147" s="15"/>
      <c r="R147" s="16"/>
    </row>
    <row r="148" spans="1:19">
      <c r="A148" s="66" t="s">
        <v>86</v>
      </c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56"/>
      <c r="R148" s="8"/>
      <c r="S148" s="8"/>
    </row>
    <row r="149" spans="1:19" ht="18">
      <c r="A149" s="68" t="s">
        <v>38</v>
      </c>
      <c r="B149" s="69"/>
      <c r="C149" s="69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6"/>
      <c r="R149" s="8"/>
      <c r="S149" s="8"/>
    </row>
    <row r="150" spans="1:19">
      <c r="A150" s="66" t="s">
        <v>39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56"/>
      <c r="R150" s="8"/>
      <c r="S150" s="8"/>
    </row>
    <row r="151" spans="1:19">
      <c r="A151" s="60">
        <v>1</v>
      </c>
      <c r="B151" s="60" t="s">
        <v>63</v>
      </c>
      <c r="C151" s="12" t="s">
        <v>28</v>
      </c>
      <c r="D151" s="60" t="s">
        <v>29</v>
      </c>
      <c r="E151" s="60">
        <v>1</v>
      </c>
      <c r="F151" s="60" t="s">
        <v>30</v>
      </c>
      <c r="G151" s="60">
        <v>1</v>
      </c>
      <c r="H151" s="60" t="s">
        <v>31</v>
      </c>
      <c r="I151" s="60"/>
      <c r="J151" s="60">
        <v>35</v>
      </c>
      <c r="K151" s="60">
        <v>16</v>
      </c>
      <c r="L151" s="60">
        <v>1</v>
      </c>
      <c r="M151" s="60" t="s">
        <v>32</v>
      </c>
      <c r="N151" s="3">
        <f t="shared" ref="N151:N157" si="75">(IF(F151="OŽ",IF(L151=1,550.8,IF(L151=2,426.38,IF(L151=3,342.14,IF(L151=4,181.44,IF(L151=5,168.48,IF(L151=6,155.52,IF(L151=7,148.5,IF(L151=8,144,0))))))))+IF(L151&lt;=8,0,IF(L151&lt;=16,137.7,IF(L151&lt;=24,108,IF(L151&lt;=32,80.1,IF(L151&lt;=36,52.2,0)))))-IF(L151&lt;=8,0,IF(L151&lt;=16,(L151-9)*2.754,IF(L151&lt;=24,(L151-17)* 2.754,IF(L151&lt;=32,(L151-25)* 2.754,IF(L151&lt;=36,(L151-33)*2.754,0))))),0)+IF(F151="PČ",IF(L151=1,449,IF(L151=2,314.6,IF(L151=3,238,IF(L151=4,172,IF(L151=5,159,IF(L151=6,145,IF(L151=7,132,IF(L151=8,119,0))))))))+IF(L151&lt;=8,0,IF(L151&lt;=16,88,IF(L151&lt;=24,55,IF(L151&lt;=32,22,0))))-IF(L151&lt;=8,0,IF(L151&lt;=16,(L151-9)*2.245,IF(L151&lt;=24,(L151-17)*2.245,IF(L151&lt;=32,(L151-25)*2.245,0)))),0)+IF(F151="PČneol",IF(L151=1,85,IF(L151=2,64.61,IF(L151=3,50.76,IF(L151=4,16.25,IF(L151=5,15,IF(L151=6,13.75,IF(L151=7,12.5,IF(L151=8,11.25,0))))))))+IF(L151&lt;=8,0,IF(L151&lt;=16,9,0))-IF(L151&lt;=8,0,IF(L151&lt;=16,(L151-9)*0.425,0)),0)+IF(F151="PŽ",IF(L151=1,85,IF(L151=2,59.5,IF(L151=3,45,IF(L151=4,32.5,IF(L151=5,30,IF(L151=6,27.5,IF(L151=7,25,IF(L151=8,22.5,0))))))))+IF(L151&lt;=8,0,IF(L151&lt;=16,19,IF(L151&lt;=24,13,IF(L151&lt;=32,8,0))))-IF(L151&lt;=8,0,IF(L151&lt;=16,(L151-9)*0.425,IF(L151&lt;=24,(L151-17)*0.425,IF(L151&lt;=32,(L151-25)*0.425,0)))),0)+IF(F151="EČ",IF(L151=1,204,IF(L151=2,156.24,IF(L151=3,123.84,IF(L151=4,72,IF(L151=5,66,IF(L151=6,60,IF(L151=7,54,IF(L151=8,48,0))))))))+IF(L151&lt;=8,0,IF(L151&lt;=16,40,IF(L151&lt;=24,25,0)))-IF(L151&lt;=8,0,IF(L151&lt;=16,(L151-9)*1.02,IF(L151&lt;=24,(L151-17)*1.02,0))),0)+IF(F151="EČneol",IF(L151=1,68,IF(L151=2,51.69,IF(L151=3,40.61,IF(L151=4,13,IF(L151=5,12,IF(L151=6,11,IF(L151=7,10,IF(L151=8,9,0)))))))))+IF(F151="EŽ",IF(L151=1,68,IF(L151=2,47.6,IF(L151=3,36,IF(L151=4,18,IF(L151=5,16.5,IF(L151=6,15,IF(L151=7,13.5,IF(L151=8,12,0))))))))+IF(L151&lt;=8,0,IF(L151&lt;=16,10,IF(L151&lt;=24,6,0)))-IF(L151&lt;=8,0,IF(L151&lt;=16,(L151-9)*0.34,IF(L151&lt;=24,(L151-17)*0.34,0))),0)+IF(F151="PT",IF(L151=1,68,IF(L151=2,52.08,IF(L151=3,41.28,IF(L151=4,24,IF(L151=5,22,IF(L151=6,20,IF(L151=7,18,IF(L151=8,16,0))))))))+IF(L151&lt;=8,0,IF(L151&lt;=16,13,IF(L151&lt;=24,9,IF(L151&lt;=32,4,0))))-IF(L151&lt;=8,0,IF(L151&lt;=16,(L151-9)*0.34,IF(L151&lt;=24,(L151-17)*0.34,IF(L151&lt;=32,(L151-25)*0.34,0)))),0)+IF(F151="JOŽ",IF(L151=1,85,IF(L151=2,59.5,IF(L151=3,45,IF(L151=4,32.5,IF(L151=5,30,IF(L151=6,27.5,IF(L151=7,25,IF(L151=8,22.5,0))))))))+IF(L151&lt;=8,0,IF(L151&lt;=16,19,IF(L151&lt;=24,13,0)))-IF(L151&lt;=8,0,IF(L151&lt;=16,(L151-9)*0.425,IF(L151&lt;=24,(L151-17)*0.425,0))),0)+IF(F151="JPČ",IF(L151=1,68,IF(L151=2,47.6,IF(L151=3,36,IF(L151=4,26,IF(L151=5,24,IF(L151=6,22,IF(L151=7,20,IF(L151=8,18,0))))))))+IF(L151&lt;=8,0,IF(L151&lt;=16,13,IF(L151&lt;=24,9,0)))-IF(L151&lt;=8,0,IF(L151&lt;=16,(L151-9)*0.34,IF(L151&lt;=24,(L151-17)*0.34,0))),0)+IF(F151="JEČ",IF(L151=1,34,IF(L151=2,26.04,IF(L151=3,20.6,IF(L151=4,12,IF(L151=5,11,IF(L151=6,10,IF(L151=7,9,IF(L151=8,8,0))))))))+IF(L151&lt;=8,0,IF(L151&lt;=16,6,0))-IF(L151&lt;=8,0,IF(L151&lt;=16,(L151-9)*0.17,0)),0)+IF(F151="JEOF",IF(L151=1,34,IF(L151=2,26.04,IF(L151=3,20.6,IF(L151=4,12,IF(L151=5,11,IF(L151=6,10,IF(L151=7,9,IF(L151=8,8,0))))))))+IF(L151&lt;=8,0,IF(L151&lt;=16,6,0))-IF(L151&lt;=8,0,IF(L151&lt;=16,(L151-9)*0.17,0)),0)+IF(F151="JnPČ",IF(L151=1,51,IF(L151=2,35.7,IF(L151=3,27,IF(L151=4,19.5,IF(L151=5,18,IF(L151=6,16.5,IF(L151=7,15,IF(L151=8,13.5,0))))))))+IF(L151&lt;=8,0,IF(L151&lt;=16,10,0))-IF(L151&lt;=8,0,IF(L151&lt;=16,(L151-9)*0.255,0)),0)+IF(F151="JnEČ",IF(L151=1,25.5,IF(L151=2,19.53,IF(L151=3,15.48,IF(L151=4,9,IF(L151=5,8.25,IF(L151=6,7.5,IF(L151=7,6.75,IF(L151=8,6,0))))))))+IF(L151&lt;=8,0,IF(L151&lt;=16,5,0))-IF(L151&lt;=8,0,IF(L151&lt;=16,(L151-9)*0.1275,0)),0)+IF(F151="JčPČ",IF(L151=1,21.25,IF(L151=2,14.5,IF(L151=3,11.5,IF(L151=4,7,IF(L151=5,6.5,IF(L151=6,6,IF(L151=7,5.5,IF(L151=8,5,0))))))))+IF(L151&lt;=8,0,IF(L151&lt;=16,4,0))-IF(L151&lt;=8,0,IF(L151&lt;=16,(L151-9)*0.10625,0)),0)+IF(F151="JčEČ",IF(L151=1,17,IF(L151=2,13.02,IF(L151=3,10.32,IF(L151=4,6,IF(L151=5,5.5,IF(L151=6,5,IF(L151=7,4.5,IF(L151=8,4,0))))))))+IF(L151&lt;=8,0,IF(L151&lt;=16,3,0))-IF(L151&lt;=8,0,IF(L151&lt;=16,(L151-9)*0.085,0)),0)+IF(F151="NEAK",IF(L151=1,11.48,IF(L151=2,8.79,IF(L151=3,6.97,IF(L151=4,4.05,IF(L151=5,3.71,IF(L151=6,3.38,IF(L151=7,3.04,IF(L151=8,2.7,0))))))))+IF(L151&lt;=8,0,IF(L151&lt;=16,2,IF(L151&lt;=24,1.3,0)))-IF(L151&lt;=8,0,IF(L151&lt;=16,(L151-9)*0.0574,IF(L151&lt;=24,(L151-17)*0.0574,0))),0))*IF(L151&lt;0,1,IF(OR(F151="PČ",F151="PŽ",F151="PT"),IF(J151&lt;32,J151/32,1),1))* IF(L151&lt;0,1,IF(OR(F151="EČ",F151="EŽ",F151="JOŽ",F151="JPČ",F151="NEAK"),IF(J151&lt;24,J151/24,1),1))*IF(L151&lt;0,1,IF(OR(F151="PČneol",F151="JEČ",F151="JEOF",F151="JnPČ",F151="JnEČ",F151="JčPČ",F151="JčEČ"),IF(J151&lt;16,J151/16,1),1))*IF(L151&lt;0,1,IF(F151="EČneol",IF(J151&lt;8,J151/8,1),1))</f>
        <v>204</v>
      </c>
      <c r="O151" s="9">
        <f t="shared" ref="O151:O157" si="76">IF(F151="OŽ",N151,IF(H151="Ne",IF(J151*0.3&lt;J151-L151,N151,0),IF(J151*0.1&lt;J151-L151,N151,0)))</f>
        <v>204</v>
      </c>
      <c r="P151" s="4">
        <f t="shared" ref="P151" si="77">IF(O151=0,0,IF(F151="OŽ",IF(L151&gt;35,0,IF(J151&gt;35,(36-L151)*1.836,((36-L151)-(36-J151))*1.836)),0)+IF(F151="PČ",IF(L151&gt;31,0,IF(J151&gt;31,(32-L151)*1.347,((32-L151)-(32-J151))*1.347)),0)+ IF(F151="PČneol",IF(L151&gt;15,0,IF(J151&gt;15,(16-L151)*0.255,((16-L151)-(16-J151))*0.255)),0)+IF(F151="PŽ",IF(L151&gt;31,0,IF(J151&gt;31,(32-L151)*0.255,((32-L151)-(32-J151))*0.255)),0)+IF(F151="EČ",IF(L151&gt;23,0,IF(J151&gt;23,(24-L151)*0.612,((24-L151)-(24-J151))*0.612)),0)+IF(F151="EČneol",IF(L151&gt;7,0,IF(J151&gt;7,(8-L151)*0.204,((8-L151)-(8-J151))*0.204)),0)+IF(F151="EŽ",IF(L151&gt;23,0,IF(J151&gt;23,(24-L151)*0.204,((24-L151)-(24-J151))*0.204)),0)+IF(F151="PT",IF(L151&gt;31,0,IF(J151&gt;31,(32-L151)*0.204,((32-L151)-(32-J151))*0.204)),0)+IF(F151="JOŽ",IF(L151&gt;23,0,IF(J151&gt;23,(24-L151)*0.255,((24-L151)-(24-J151))*0.255)),0)+IF(F151="JPČ",IF(L151&gt;23,0,IF(J151&gt;23,(24-L151)*0.204,((24-L151)-(24-J151))*0.204)),0)+IF(F151="JEČ",IF(L151&gt;15,0,IF(J151&gt;15,(16-L151)*0.102,((16-L151)-(16-J151))*0.102)),0)+IF(F151="JEOF",IF(L151&gt;15,0,IF(J151&gt;15,(16-L151)*0.102,((16-L151)-(16-J151))*0.102)),0)+IF(F151="JnPČ",IF(L151&gt;15,0,IF(J151&gt;15,(16-L151)*0.153,((16-L151)-(16-J151))*0.153)),0)+IF(F151="JnEČ",IF(L151&gt;15,0,IF(J151&gt;15,(16-L151)*0.0765,((16-L151)-(16-J151))*0.0765)),0)+IF(F151="JčPČ",IF(L151&gt;15,0,IF(J151&gt;15,(16-L151)*0.06375,((16-L151)-(16-J151))*0.06375)),0)+IF(F151="JčEČ",IF(L151&gt;15,0,IF(J151&gt;15,(16-L151)*0.051,((16-L151)-(16-J151))*0.051)),0)+IF(F151="NEAK",IF(L151&gt;23,0,IF(J151&gt;23,(24-L151)*0.03444,((24-L151)-(24-J151))*0.03444)),0))</f>
        <v>14.076000000000001</v>
      </c>
      <c r="Q151" s="11">
        <f t="shared" ref="Q151" si="78">IF(ISERROR(P151*100/N151),0,(P151*100/N151))</f>
        <v>6.9</v>
      </c>
      <c r="R151" s="10">
        <f t="shared" ref="R151:R157" si="79">IF(Q151&lt;=30,O151+P151,O151+O151*0.3)*IF(G151=1,0.4,IF(G151=2,0.75,IF(G151="1 (kas 4 m. 1 k. nerengiamos)",0.52,1)))*IF(D151="olimpinė",1,IF(M151="Ne",0.5,1))*IF(OR(A$5="Lietuvos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federacija"),IF(OR(J151&lt;8,K151&lt;16),0,1),1)*E151*IF(I151&lt;=1,1,1/I151)*IF(OR(A$5="Lietuvos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95.953440000000015</v>
      </c>
      <c r="S151" s="8"/>
    </row>
    <row r="152" spans="1:19">
      <c r="A152" s="60">
        <v>2</v>
      </c>
      <c r="B152" s="60" t="s">
        <v>63</v>
      </c>
      <c r="C152" s="12" t="s">
        <v>28</v>
      </c>
      <c r="D152" s="60" t="s">
        <v>29</v>
      </c>
      <c r="E152" s="60">
        <v>1</v>
      </c>
      <c r="F152" s="60" t="s">
        <v>30</v>
      </c>
      <c r="G152" s="60">
        <v>1</v>
      </c>
      <c r="H152" s="60" t="s">
        <v>31</v>
      </c>
      <c r="I152" s="60">
        <v>6</v>
      </c>
      <c r="J152" s="60">
        <v>24</v>
      </c>
      <c r="K152" s="60">
        <v>16</v>
      </c>
      <c r="L152" s="60">
        <v>4</v>
      </c>
      <c r="M152" s="60" t="s">
        <v>31</v>
      </c>
      <c r="N152" s="3">
        <f t="shared" si="75"/>
        <v>72</v>
      </c>
      <c r="O152" s="9">
        <f t="shared" si="76"/>
        <v>72</v>
      </c>
      <c r="P152" s="4">
        <f t="shared" ref="P152:P157" si="80">IF(O152=0,0,IF(F152="OŽ",IF(L152&gt;35,0,IF(J152&gt;35,(36-L152)*1.836,((36-L152)-(36-J152))*1.836)),0)+IF(F152="PČ",IF(L152&gt;31,0,IF(J152&gt;31,(32-L152)*1.347,((32-L152)-(32-J152))*1.347)),0)+ IF(F152="PČneol",IF(L152&gt;15,0,IF(J152&gt;15,(16-L152)*0.255,((16-L152)-(16-J152))*0.255)),0)+IF(F152="PŽ",IF(L152&gt;31,0,IF(J152&gt;31,(32-L152)*0.255,((32-L152)-(32-J152))*0.255)),0)+IF(F152="EČ",IF(L152&gt;23,0,IF(J152&gt;23,(24-L152)*0.612,((24-L152)-(24-J152))*0.612)),0)+IF(F152="EČneol",IF(L152&gt;7,0,IF(J152&gt;7,(8-L152)*0.204,((8-L152)-(8-J152))*0.204)),0)+IF(F152="EŽ",IF(L152&gt;23,0,IF(J152&gt;23,(24-L152)*0.204,((24-L152)-(24-J152))*0.204)),0)+IF(F152="PT",IF(L152&gt;31,0,IF(J152&gt;31,(32-L152)*0.204,((32-L152)-(32-J152))*0.204)),0)+IF(F152="JOŽ",IF(L152&gt;23,0,IF(J152&gt;23,(24-L152)*0.255,((24-L152)-(24-J152))*0.255)),0)+IF(F152="JPČ",IF(L152&gt;23,0,IF(J152&gt;23,(24-L152)*0.204,((24-L152)-(24-J152))*0.204)),0)+IF(F152="JEČ",IF(L152&gt;15,0,IF(J152&gt;15,(16-L152)*0.102,((16-L152)-(16-J152))*0.102)),0)+IF(F152="JEOF",IF(L152&gt;15,0,IF(J152&gt;15,(16-L152)*0.102,((16-L152)-(16-J152))*0.102)),0)+IF(F152="JnPČ",IF(L152&gt;15,0,IF(J152&gt;15,(16-L152)*0.153,((16-L152)-(16-J152))*0.153)),0)+IF(F152="JnEČ",IF(L152&gt;15,0,IF(J152&gt;15,(16-L152)*0.0765,((16-L152)-(16-J152))*0.0765)),0)+IF(F152="JčPČ",IF(L152&gt;15,0,IF(J152&gt;15,(16-L152)*0.06375,((16-L152)-(16-J152))*0.06375)),0)+IF(F152="JčEČ",IF(L152&gt;15,0,IF(J152&gt;15,(16-L152)*0.051,((16-L152)-(16-J152))*0.051)),0)+IF(F152="NEAK",IF(L152&gt;23,0,IF(J152&gt;23,(24-L152)*0.03444,((24-L152)-(24-J152))*0.03444)),0))</f>
        <v>12.24</v>
      </c>
      <c r="Q152" s="11">
        <f t="shared" ref="Q152:Q157" si="81">IF(ISERROR(P152*100/N152),0,(P152*100/N152))</f>
        <v>17</v>
      </c>
      <c r="R152" s="10">
        <f t="shared" si="79"/>
        <v>3.0888</v>
      </c>
      <c r="S152" s="8"/>
    </row>
    <row r="153" spans="1:19">
      <c r="A153" s="60">
        <v>3</v>
      </c>
      <c r="B153" s="60" t="s">
        <v>63</v>
      </c>
      <c r="C153" s="12" t="s">
        <v>28</v>
      </c>
      <c r="D153" s="60" t="s">
        <v>29</v>
      </c>
      <c r="E153" s="60">
        <v>1</v>
      </c>
      <c r="F153" s="60" t="s">
        <v>30</v>
      </c>
      <c r="G153" s="60">
        <v>1</v>
      </c>
      <c r="H153" s="60" t="s">
        <v>31</v>
      </c>
      <c r="I153" s="60">
        <v>6</v>
      </c>
      <c r="J153" s="60">
        <v>25</v>
      </c>
      <c r="K153" s="60">
        <v>16</v>
      </c>
      <c r="L153" s="60">
        <v>4</v>
      </c>
      <c r="M153" s="60" t="s">
        <v>31</v>
      </c>
      <c r="N153" s="3">
        <f t="shared" si="75"/>
        <v>72</v>
      </c>
      <c r="O153" s="9">
        <f t="shared" si="76"/>
        <v>72</v>
      </c>
      <c r="P153" s="4">
        <f t="shared" si="80"/>
        <v>12.24</v>
      </c>
      <c r="Q153" s="11">
        <f t="shared" si="81"/>
        <v>17</v>
      </c>
      <c r="R153" s="10">
        <f t="shared" si="79"/>
        <v>3.0888</v>
      </c>
      <c r="S153" s="8"/>
    </row>
    <row r="154" spans="1:19">
      <c r="A154" s="60">
        <v>4</v>
      </c>
      <c r="B154" s="60" t="s">
        <v>63</v>
      </c>
      <c r="C154" s="12" t="s">
        <v>28</v>
      </c>
      <c r="D154" s="60" t="s">
        <v>29</v>
      </c>
      <c r="E154" s="60">
        <v>1</v>
      </c>
      <c r="F154" s="60" t="s">
        <v>30</v>
      </c>
      <c r="G154" s="60">
        <v>1</v>
      </c>
      <c r="H154" s="60" t="s">
        <v>31</v>
      </c>
      <c r="I154" s="60">
        <v>6</v>
      </c>
      <c r="J154" s="60">
        <v>25</v>
      </c>
      <c r="K154" s="60">
        <v>16</v>
      </c>
      <c r="L154" s="60">
        <v>3</v>
      </c>
      <c r="M154" s="60" t="s">
        <v>31</v>
      </c>
      <c r="N154" s="3">
        <f t="shared" si="75"/>
        <v>123.84</v>
      </c>
      <c r="O154" s="9">
        <f t="shared" si="76"/>
        <v>123.84</v>
      </c>
      <c r="P154" s="4">
        <f t="shared" si="80"/>
        <v>12.852</v>
      </c>
      <c r="Q154" s="11">
        <f t="shared" si="81"/>
        <v>10.377906976744185</v>
      </c>
      <c r="R154" s="10">
        <f t="shared" si="79"/>
        <v>5.0120400000000007</v>
      </c>
      <c r="S154" s="8"/>
    </row>
    <row r="155" spans="1:19">
      <c r="A155" s="60">
        <v>5</v>
      </c>
      <c r="B155" s="60" t="s">
        <v>63</v>
      </c>
      <c r="C155" s="12" t="s">
        <v>28</v>
      </c>
      <c r="D155" s="60" t="s">
        <v>29</v>
      </c>
      <c r="E155" s="60">
        <v>1</v>
      </c>
      <c r="F155" s="60" t="s">
        <v>30</v>
      </c>
      <c r="G155" s="60">
        <v>1</v>
      </c>
      <c r="H155" s="60" t="s">
        <v>31</v>
      </c>
      <c r="I155" s="60">
        <v>6</v>
      </c>
      <c r="J155" s="60">
        <v>24</v>
      </c>
      <c r="K155" s="60">
        <v>16</v>
      </c>
      <c r="L155" s="60">
        <v>6</v>
      </c>
      <c r="M155" s="60" t="s">
        <v>31</v>
      </c>
      <c r="N155" s="3">
        <f t="shared" si="75"/>
        <v>60</v>
      </c>
      <c r="O155" s="9">
        <f t="shared" si="76"/>
        <v>60</v>
      </c>
      <c r="P155" s="4">
        <f t="shared" si="80"/>
        <v>11.016</v>
      </c>
      <c r="Q155" s="11">
        <f t="shared" si="81"/>
        <v>18.36</v>
      </c>
      <c r="R155" s="10">
        <f t="shared" si="79"/>
        <v>2.6039200000000005</v>
      </c>
      <c r="S155" s="8"/>
    </row>
    <row r="156" spans="1:19">
      <c r="A156" s="60">
        <v>6</v>
      </c>
      <c r="B156" s="60" t="s">
        <v>63</v>
      </c>
      <c r="C156" s="12" t="s">
        <v>28</v>
      </c>
      <c r="D156" s="60" t="s">
        <v>29</v>
      </c>
      <c r="E156" s="60">
        <v>1</v>
      </c>
      <c r="F156" s="60" t="s">
        <v>30</v>
      </c>
      <c r="G156" s="60">
        <v>1</v>
      </c>
      <c r="H156" s="60" t="s">
        <v>31</v>
      </c>
      <c r="I156" s="60">
        <v>6</v>
      </c>
      <c r="J156" s="60">
        <v>24</v>
      </c>
      <c r="K156" s="60">
        <v>16</v>
      </c>
      <c r="L156" s="60">
        <v>1</v>
      </c>
      <c r="M156" s="60" t="s">
        <v>32</v>
      </c>
      <c r="N156" s="3">
        <f t="shared" si="75"/>
        <v>204</v>
      </c>
      <c r="O156" s="9">
        <f t="shared" si="76"/>
        <v>204</v>
      </c>
      <c r="P156" s="4">
        <f t="shared" si="80"/>
        <v>14.076000000000001</v>
      </c>
      <c r="Q156" s="11">
        <f t="shared" si="81"/>
        <v>6.9</v>
      </c>
      <c r="R156" s="10">
        <f t="shared" si="79"/>
        <v>15.992240000000001</v>
      </c>
      <c r="S156" s="8"/>
    </row>
    <row r="157" spans="1:19">
      <c r="A157" s="60">
        <v>7</v>
      </c>
      <c r="B157" s="60" t="s">
        <v>63</v>
      </c>
      <c r="C157" s="12" t="s">
        <v>28</v>
      </c>
      <c r="D157" s="60" t="s">
        <v>29</v>
      </c>
      <c r="E157" s="60">
        <v>1</v>
      </c>
      <c r="F157" s="60" t="s">
        <v>30</v>
      </c>
      <c r="G157" s="60">
        <v>1</v>
      </c>
      <c r="H157" s="60" t="s">
        <v>31</v>
      </c>
      <c r="I157" s="60">
        <v>6</v>
      </c>
      <c r="J157" s="60">
        <v>22</v>
      </c>
      <c r="K157" s="60">
        <v>16</v>
      </c>
      <c r="L157" s="60">
        <v>2</v>
      </c>
      <c r="M157" s="60" t="s">
        <v>31</v>
      </c>
      <c r="N157" s="3">
        <f t="shared" si="75"/>
        <v>143.22</v>
      </c>
      <c r="O157" s="9">
        <f t="shared" si="76"/>
        <v>143.22</v>
      </c>
      <c r="P157" s="4">
        <f t="shared" si="80"/>
        <v>12.24</v>
      </c>
      <c r="Q157" s="11">
        <f t="shared" si="81"/>
        <v>8.54629241726016</v>
      </c>
      <c r="R157" s="10">
        <f t="shared" si="79"/>
        <v>5.7002000000000006</v>
      </c>
      <c r="S157" s="8"/>
    </row>
    <row r="158" spans="1:19">
      <c r="A158" s="70" t="s">
        <v>34</v>
      </c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2"/>
      <c r="R158" s="10">
        <f>SUM(R151:R157)</f>
        <v>131.43944000000002</v>
      </c>
      <c r="S158" s="8"/>
    </row>
    <row r="159" spans="1:19" ht="15.75">
      <c r="A159" s="24" t="s">
        <v>87</v>
      </c>
      <c r="B159" s="2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6"/>
      <c r="S159" s="8"/>
    </row>
    <row r="160" spans="1:19">
      <c r="A160" s="49" t="s">
        <v>51</v>
      </c>
      <c r="B160" s="49"/>
      <c r="C160" s="49"/>
      <c r="D160" s="49"/>
      <c r="E160" s="49"/>
      <c r="F160" s="49"/>
      <c r="G160" s="49"/>
      <c r="H160" s="49"/>
      <c r="I160" s="49"/>
      <c r="J160" s="15"/>
      <c r="K160" s="15"/>
      <c r="L160" s="15"/>
      <c r="M160" s="15"/>
      <c r="N160" s="15"/>
      <c r="O160" s="15"/>
      <c r="P160" s="15"/>
      <c r="Q160" s="15"/>
      <c r="R160" s="16"/>
      <c r="S160" s="8"/>
    </row>
    <row r="161" spans="1:19" s="8" customFormat="1">
      <c r="A161" s="49"/>
      <c r="B161" s="49"/>
      <c r="C161" s="49"/>
      <c r="D161" s="49"/>
      <c r="E161" s="49"/>
      <c r="F161" s="49"/>
      <c r="G161" s="49"/>
      <c r="H161" s="49"/>
      <c r="I161" s="49"/>
      <c r="J161" s="15"/>
      <c r="K161" s="15"/>
      <c r="L161" s="15"/>
      <c r="M161" s="15"/>
      <c r="N161" s="15"/>
      <c r="O161" s="15"/>
      <c r="P161" s="15"/>
      <c r="Q161" s="15"/>
      <c r="R161" s="16"/>
    </row>
    <row r="162" spans="1:19" ht="13.9" customHeight="1">
      <c r="A162" s="66" t="s">
        <v>88</v>
      </c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56"/>
      <c r="R162" s="8"/>
      <c r="S162" s="8"/>
    </row>
    <row r="163" spans="1:19" ht="15.6" customHeight="1">
      <c r="A163" s="68" t="s">
        <v>38</v>
      </c>
      <c r="B163" s="69"/>
      <c r="C163" s="69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6"/>
      <c r="R163" s="8"/>
      <c r="S163" s="8"/>
    </row>
    <row r="164" spans="1:19" ht="13.9" customHeight="1">
      <c r="A164" s="66" t="s">
        <v>39</v>
      </c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56"/>
      <c r="R164" s="8"/>
      <c r="S164" s="8"/>
    </row>
    <row r="165" spans="1:19">
      <c r="A165" s="60">
        <v>1</v>
      </c>
      <c r="B165" s="60" t="s">
        <v>45</v>
      </c>
      <c r="C165" s="12" t="s">
        <v>43</v>
      </c>
      <c r="D165" s="60" t="s">
        <v>29</v>
      </c>
      <c r="E165" s="60">
        <v>1</v>
      </c>
      <c r="F165" s="60" t="s">
        <v>30</v>
      </c>
      <c r="G165" s="60">
        <v>1</v>
      </c>
      <c r="H165" s="60" t="s">
        <v>31</v>
      </c>
      <c r="I165" s="60"/>
      <c r="J165" s="60">
        <v>58</v>
      </c>
      <c r="K165" s="60">
        <v>19</v>
      </c>
      <c r="L165" s="60">
        <v>26</v>
      </c>
      <c r="M165" s="60" t="s">
        <v>32</v>
      </c>
      <c r="N165" s="3">
        <f t="shared" ref="N165:N172" si="82">(IF(F165="OŽ",IF(L165=1,550.8,IF(L165=2,426.38,IF(L165=3,342.14,IF(L165=4,181.44,IF(L165=5,168.48,IF(L165=6,155.52,IF(L165=7,148.5,IF(L165=8,144,0))))))))+IF(L165&lt;=8,0,IF(L165&lt;=16,137.7,IF(L165&lt;=24,108,IF(L165&lt;=32,80.1,IF(L165&lt;=36,52.2,0)))))-IF(L165&lt;=8,0,IF(L165&lt;=16,(L165-9)*2.754,IF(L165&lt;=24,(L165-17)* 2.754,IF(L165&lt;=32,(L165-25)* 2.754,IF(L165&lt;=36,(L165-33)*2.754,0))))),0)+IF(F165="PČ",IF(L165=1,449,IF(L165=2,314.6,IF(L165=3,238,IF(L165=4,172,IF(L165=5,159,IF(L165=6,145,IF(L165=7,132,IF(L165=8,119,0))))))))+IF(L165&lt;=8,0,IF(L165&lt;=16,88,IF(L165&lt;=24,55,IF(L165&lt;=32,22,0))))-IF(L165&lt;=8,0,IF(L165&lt;=16,(L165-9)*2.245,IF(L165&lt;=24,(L165-17)*2.245,IF(L165&lt;=32,(L165-25)*2.245,0)))),0)+IF(F165="PČneol",IF(L165=1,85,IF(L165=2,64.61,IF(L165=3,50.76,IF(L165=4,16.25,IF(L165=5,15,IF(L165=6,13.75,IF(L165=7,12.5,IF(L165=8,11.25,0))))))))+IF(L165&lt;=8,0,IF(L165&lt;=16,9,0))-IF(L165&lt;=8,0,IF(L165&lt;=16,(L165-9)*0.425,0)),0)+IF(F165="PŽ",IF(L165=1,85,IF(L165=2,59.5,IF(L165=3,45,IF(L165=4,32.5,IF(L165=5,30,IF(L165=6,27.5,IF(L165=7,25,IF(L165=8,22.5,0))))))))+IF(L165&lt;=8,0,IF(L165&lt;=16,19,IF(L165&lt;=24,13,IF(L165&lt;=32,8,0))))-IF(L165&lt;=8,0,IF(L165&lt;=16,(L165-9)*0.425,IF(L165&lt;=24,(L165-17)*0.425,IF(L165&lt;=32,(L165-25)*0.425,0)))),0)+IF(F165="EČ",IF(L165=1,204,IF(L165=2,156.24,IF(L165=3,123.84,IF(L165=4,72,IF(L165=5,66,IF(L165=6,60,IF(L165=7,54,IF(L165=8,48,0))))))))+IF(L165&lt;=8,0,IF(L165&lt;=16,40,IF(L165&lt;=24,25,0)))-IF(L165&lt;=8,0,IF(L165&lt;=16,(L165-9)*1.02,IF(L165&lt;=24,(L165-17)*1.02,0))),0)+IF(F165="EČneol",IF(L165=1,68,IF(L165=2,51.69,IF(L165=3,40.61,IF(L165=4,13,IF(L165=5,12,IF(L165=6,11,IF(L165=7,10,IF(L165=8,9,0)))))))))+IF(F165="EŽ",IF(L165=1,68,IF(L165=2,47.6,IF(L165=3,36,IF(L165=4,18,IF(L165=5,16.5,IF(L165=6,15,IF(L165=7,13.5,IF(L165=8,12,0))))))))+IF(L165&lt;=8,0,IF(L165&lt;=16,10,IF(L165&lt;=24,6,0)))-IF(L165&lt;=8,0,IF(L165&lt;=16,(L165-9)*0.34,IF(L165&lt;=24,(L165-17)*0.34,0))),0)+IF(F165="PT",IF(L165=1,68,IF(L165=2,52.08,IF(L165=3,41.28,IF(L165=4,24,IF(L165=5,22,IF(L165=6,20,IF(L165=7,18,IF(L165=8,16,0))))))))+IF(L165&lt;=8,0,IF(L165&lt;=16,13,IF(L165&lt;=24,9,IF(L165&lt;=32,4,0))))-IF(L165&lt;=8,0,IF(L165&lt;=16,(L165-9)*0.34,IF(L165&lt;=24,(L165-17)*0.34,IF(L165&lt;=32,(L165-25)*0.34,0)))),0)+IF(F165="JOŽ",IF(L165=1,85,IF(L165=2,59.5,IF(L165=3,45,IF(L165=4,32.5,IF(L165=5,30,IF(L165=6,27.5,IF(L165=7,25,IF(L165=8,22.5,0))))))))+IF(L165&lt;=8,0,IF(L165&lt;=16,19,IF(L165&lt;=24,13,0)))-IF(L165&lt;=8,0,IF(L165&lt;=16,(L165-9)*0.425,IF(L165&lt;=24,(L165-17)*0.425,0))),0)+IF(F165="JPČ",IF(L165=1,68,IF(L165=2,47.6,IF(L165=3,36,IF(L165=4,26,IF(L165=5,24,IF(L165=6,22,IF(L165=7,20,IF(L165=8,18,0))))))))+IF(L165&lt;=8,0,IF(L165&lt;=16,13,IF(L165&lt;=24,9,0)))-IF(L165&lt;=8,0,IF(L165&lt;=16,(L165-9)*0.34,IF(L165&lt;=24,(L165-17)*0.34,0))),0)+IF(F165="JEČ",IF(L165=1,34,IF(L165=2,26.04,IF(L165=3,20.6,IF(L165=4,12,IF(L165=5,11,IF(L165=6,10,IF(L165=7,9,IF(L165=8,8,0))))))))+IF(L165&lt;=8,0,IF(L165&lt;=16,6,0))-IF(L165&lt;=8,0,IF(L165&lt;=16,(L165-9)*0.17,0)),0)+IF(F165="JEOF",IF(L165=1,34,IF(L165=2,26.04,IF(L165=3,20.6,IF(L165=4,12,IF(L165=5,11,IF(L165=6,10,IF(L165=7,9,IF(L165=8,8,0))))))))+IF(L165&lt;=8,0,IF(L165&lt;=16,6,0))-IF(L165&lt;=8,0,IF(L165&lt;=16,(L165-9)*0.17,0)),0)+IF(F165="JnPČ",IF(L165=1,51,IF(L165=2,35.7,IF(L165=3,27,IF(L165=4,19.5,IF(L165=5,18,IF(L165=6,16.5,IF(L165=7,15,IF(L165=8,13.5,0))))))))+IF(L165&lt;=8,0,IF(L165&lt;=16,10,0))-IF(L165&lt;=8,0,IF(L165&lt;=16,(L165-9)*0.255,0)),0)+IF(F165="JnEČ",IF(L165=1,25.5,IF(L165=2,19.53,IF(L165=3,15.48,IF(L165=4,9,IF(L165=5,8.25,IF(L165=6,7.5,IF(L165=7,6.75,IF(L165=8,6,0))))))))+IF(L165&lt;=8,0,IF(L165&lt;=16,5,0))-IF(L165&lt;=8,0,IF(L165&lt;=16,(L165-9)*0.1275,0)),0)+IF(F165="JčPČ",IF(L165=1,21.25,IF(L165=2,14.5,IF(L165=3,11.5,IF(L165=4,7,IF(L165=5,6.5,IF(L165=6,6,IF(L165=7,5.5,IF(L165=8,5,0))))))))+IF(L165&lt;=8,0,IF(L165&lt;=16,4,0))-IF(L165&lt;=8,0,IF(L165&lt;=16,(L165-9)*0.10625,0)),0)+IF(F165="JčEČ",IF(L165=1,17,IF(L165=2,13.02,IF(L165=3,10.32,IF(L165=4,6,IF(L165=5,5.5,IF(L165=6,5,IF(L165=7,4.5,IF(L165=8,4,0))))))))+IF(L165&lt;=8,0,IF(L165&lt;=16,3,0))-IF(L165&lt;=8,0,IF(L165&lt;=16,(L165-9)*0.085,0)),0)+IF(F165="NEAK",IF(L165=1,11.48,IF(L165=2,8.79,IF(L165=3,6.97,IF(L165=4,4.05,IF(L165=5,3.71,IF(L165=6,3.38,IF(L165=7,3.04,IF(L165=8,2.7,0))))))))+IF(L165&lt;=8,0,IF(L165&lt;=16,2,IF(L165&lt;=24,1.3,0)))-IF(L165&lt;=8,0,IF(L165&lt;=16,(L165-9)*0.0574,IF(L165&lt;=24,(L165-17)*0.0574,0))),0))*IF(L165&lt;0,1,IF(OR(F165="PČ",F165="PŽ",F165="PT"),IF(J165&lt;32,J165/32,1),1))* IF(L165&lt;0,1,IF(OR(F165="EČ",F165="EŽ",F165="JOŽ",F165="JPČ",F165="NEAK"),IF(J165&lt;24,J165/24,1),1))*IF(L165&lt;0,1,IF(OR(F165="PČneol",F165="JEČ",F165="JEOF",F165="JnPČ",F165="JnEČ",F165="JčPČ",F165="JčEČ"),IF(J165&lt;16,J165/16,1),1))*IF(L165&lt;0,1,IF(F165="EČneol",IF(J165&lt;8,J165/8,1),1))</f>
        <v>0</v>
      </c>
      <c r="O165" s="9">
        <f t="shared" ref="O165:O172" si="83">IF(F165="OŽ",N165,IF(H165="Ne",IF(J165*0.3&lt;J165-L165,N165,0),IF(J165*0.1&lt;J165-L165,N165,0)))</f>
        <v>0</v>
      </c>
      <c r="P165" s="4">
        <f t="shared" ref="P165" si="84">IF(O165=0,0,IF(F165="OŽ",IF(L165&gt;35,0,IF(J165&gt;35,(36-L165)*1.836,((36-L165)-(36-J165))*1.836)),0)+IF(F165="PČ",IF(L165&gt;31,0,IF(J165&gt;31,(32-L165)*1.347,((32-L165)-(32-J165))*1.347)),0)+ IF(F165="PČneol",IF(L165&gt;15,0,IF(J165&gt;15,(16-L165)*0.255,((16-L165)-(16-J165))*0.255)),0)+IF(F165="PŽ",IF(L165&gt;31,0,IF(J165&gt;31,(32-L165)*0.255,((32-L165)-(32-J165))*0.255)),0)+IF(F165="EČ",IF(L165&gt;23,0,IF(J165&gt;23,(24-L165)*0.612,((24-L165)-(24-J165))*0.612)),0)+IF(F165="EČneol",IF(L165&gt;7,0,IF(J165&gt;7,(8-L165)*0.204,((8-L165)-(8-J165))*0.204)),0)+IF(F165="EŽ",IF(L165&gt;23,0,IF(J165&gt;23,(24-L165)*0.204,((24-L165)-(24-J165))*0.204)),0)+IF(F165="PT",IF(L165&gt;31,0,IF(J165&gt;31,(32-L165)*0.204,((32-L165)-(32-J165))*0.204)),0)+IF(F165="JOŽ",IF(L165&gt;23,0,IF(J165&gt;23,(24-L165)*0.255,((24-L165)-(24-J165))*0.255)),0)+IF(F165="JPČ",IF(L165&gt;23,0,IF(J165&gt;23,(24-L165)*0.204,((24-L165)-(24-J165))*0.204)),0)+IF(F165="JEČ",IF(L165&gt;15,0,IF(J165&gt;15,(16-L165)*0.102,((16-L165)-(16-J165))*0.102)),0)+IF(F165="JEOF",IF(L165&gt;15,0,IF(J165&gt;15,(16-L165)*0.102,((16-L165)-(16-J165))*0.102)),0)+IF(F165="JnPČ",IF(L165&gt;15,0,IF(J165&gt;15,(16-L165)*0.153,((16-L165)-(16-J165))*0.153)),0)+IF(F165="JnEČ",IF(L165&gt;15,0,IF(J165&gt;15,(16-L165)*0.0765,((16-L165)-(16-J165))*0.0765)),0)+IF(F165="JčPČ",IF(L165&gt;15,0,IF(J165&gt;15,(16-L165)*0.06375,((16-L165)-(16-J165))*0.06375)),0)+IF(F165="JčEČ",IF(L165&gt;15,0,IF(J165&gt;15,(16-L165)*0.051,((16-L165)-(16-J165))*0.051)),0)+IF(F165="NEAK",IF(L165&gt;23,0,IF(J165&gt;23,(24-L165)*0.03444,((24-L165)-(24-J165))*0.03444)),0))</f>
        <v>0</v>
      </c>
      <c r="Q165" s="11">
        <f t="shared" ref="Q165" si="85">IF(ISERROR(P165*100/N165),0,(P165*100/N165))</f>
        <v>0</v>
      </c>
      <c r="R165" s="10">
        <f t="shared" ref="R165:R172" si="86">IF(Q165&lt;=30,O165+P165,O165+O165*0.3)*IF(G165=1,0.4,IF(G165=2,0.75,IF(G165="1 (kas 4 m. 1 k. nerengiamos)",0.52,1)))*IF(D165="olimpinė",1,IF(M165="Ne",0.5,1))*IF(OR(A$5="Lietuvos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federacija"),IF(OR(J165&lt;8,K165&lt;16),0,1),1)*E165*IF(I165&lt;=1,1,1/I165)*IF(OR(A$5="Lietuvos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65" s="8"/>
    </row>
    <row r="166" spans="1:19">
      <c r="A166" s="60">
        <v>2</v>
      </c>
      <c r="B166" s="60" t="s">
        <v>44</v>
      </c>
      <c r="C166" s="12" t="s">
        <v>43</v>
      </c>
      <c r="D166" s="60" t="s">
        <v>29</v>
      </c>
      <c r="E166" s="60">
        <v>1</v>
      </c>
      <c r="F166" s="60" t="s">
        <v>30</v>
      </c>
      <c r="G166" s="60">
        <v>1</v>
      </c>
      <c r="H166" s="60" t="s">
        <v>31</v>
      </c>
      <c r="I166" s="60"/>
      <c r="J166" s="60">
        <v>58</v>
      </c>
      <c r="K166" s="60">
        <v>19</v>
      </c>
      <c r="L166" s="60">
        <v>28</v>
      </c>
      <c r="M166" s="60" t="s">
        <v>32</v>
      </c>
      <c r="N166" s="3">
        <f t="shared" si="82"/>
        <v>0</v>
      </c>
      <c r="O166" s="9">
        <f t="shared" si="83"/>
        <v>0</v>
      </c>
      <c r="P166" s="4">
        <f t="shared" ref="P166:P172" si="87">IF(O166=0,0,IF(F166="OŽ",IF(L166&gt;35,0,IF(J166&gt;35,(36-L166)*1.836,((36-L166)-(36-J166))*1.836)),0)+IF(F166="PČ",IF(L166&gt;31,0,IF(J166&gt;31,(32-L166)*1.347,((32-L166)-(32-J166))*1.347)),0)+ IF(F166="PČneol",IF(L166&gt;15,0,IF(J166&gt;15,(16-L166)*0.255,((16-L166)-(16-J166))*0.255)),0)+IF(F166="PŽ",IF(L166&gt;31,0,IF(J166&gt;31,(32-L166)*0.255,((32-L166)-(32-J166))*0.255)),0)+IF(F166="EČ",IF(L166&gt;23,0,IF(J166&gt;23,(24-L166)*0.612,((24-L166)-(24-J166))*0.612)),0)+IF(F166="EČneol",IF(L166&gt;7,0,IF(J166&gt;7,(8-L166)*0.204,((8-L166)-(8-J166))*0.204)),0)+IF(F166="EŽ",IF(L166&gt;23,0,IF(J166&gt;23,(24-L166)*0.204,((24-L166)-(24-J166))*0.204)),0)+IF(F166="PT",IF(L166&gt;31,0,IF(J166&gt;31,(32-L166)*0.204,((32-L166)-(32-J166))*0.204)),0)+IF(F166="JOŽ",IF(L166&gt;23,0,IF(J166&gt;23,(24-L166)*0.255,((24-L166)-(24-J166))*0.255)),0)+IF(F166="JPČ",IF(L166&gt;23,0,IF(J166&gt;23,(24-L166)*0.204,((24-L166)-(24-J166))*0.204)),0)+IF(F166="JEČ",IF(L166&gt;15,0,IF(J166&gt;15,(16-L166)*0.102,((16-L166)-(16-J166))*0.102)),0)+IF(F166="JEOF",IF(L166&gt;15,0,IF(J166&gt;15,(16-L166)*0.102,((16-L166)-(16-J166))*0.102)),0)+IF(F166="JnPČ",IF(L166&gt;15,0,IF(J166&gt;15,(16-L166)*0.153,((16-L166)-(16-J166))*0.153)),0)+IF(F166="JnEČ",IF(L166&gt;15,0,IF(J166&gt;15,(16-L166)*0.0765,((16-L166)-(16-J166))*0.0765)),0)+IF(F166="JčPČ",IF(L166&gt;15,0,IF(J166&gt;15,(16-L166)*0.06375,((16-L166)-(16-J166))*0.06375)),0)+IF(F166="JčEČ",IF(L166&gt;15,0,IF(J166&gt;15,(16-L166)*0.051,((16-L166)-(16-J166))*0.051)),0)+IF(F166="NEAK",IF(L166&gt;23,0,IF(J166&gt;23,(24-L166)*0.03444,((24-L166)-(24-J166))*0.03444)),0))</f>
        <v>0</v>
      </c>
      <c r="Q166" s="11">
        <f t="shared" ref="Q166:Q172" si="88">IF(ISERROR(P166*100/N166),0,(P166*100/N166))</f>
        <v>0</v>
      </c>
      <c r="R166" s="10">
        <f t="shared" si="86"/>
        <v>0</v>
      </c>
      <c r="S166" s="8"/>
    </row>
    <row r="167" spans="1:19">
      <c r="A167" s="60">
        <v>3</v>
      </c>
      <c r="B167" s="60" t="s">
        <v>40</v>
      </c>
      <c r="C167" s="12" t="s">
        <v>89</v>
      </c>
      <c r="D167" s="60" t="s">
        <v>29</v>
      </c>
      <c r="E167" s="60">
        <v>1</v>
      </c>
      <c r="F167" s="60" t="s">
        <v>30</v>
      </c>
      <c r="G167" s="60">
        <v>1</v>
      </c>
      <c r="H167" s="60" t="s">
        <v>31</v>
      </c>
      <c r="I167" s="60"/>
      <c r="J167" s="60">
        <v>24</v>
      </c>
      <c r="K167" s="60">
        <v>19</v>
      </c>
      <c r="L167" s="60">
        <v>13</v>
      </c>
      <c r="M167" s="60" t="s">
        <v>32</v>
      </c>
      <c r="N167" s="3">
        <f t="shared" si="82"/>
        <v>35.92</v>
      </c>
      <c r="O167" s="9">
        <f t="shared" si="83"/>
        <v>35.92</v>
      </c>
      <c r="P167" s="4">
        <f t="shared" si="87"/>
        <v>6.7320000000000002</v>
      </c>
      <c r="Q167" s="11">
        <f t="shared" si="88"/>
        <v>18.741648106904233</v>
      </c>
      <c r="R167" s="10">
        <f t="shared" si="86"/>
        <v>18.76688</v>
      </c>
      <c r="S167" s="8"/>
    </row>
    <row r="168" spans="1:19">
      <c r="A168" s="60">
        <v>4</v>
      </c>
      <c r="B168" s="60" t="s">
        <v>67</v>
      </c>
      <c r="C168" s="12" t="s">
        <v>89</v>
      </c>
      <c r="D168" s="60" t="s">
        <v>29</v>
      </c>
      <c r="E168" s="60">
        <v>1</v>
      </c>
      <c r="F168" s="60" t="s">
        <v>30</v>
      </c>
      <c r="G168" s="60">
        <v>1</v>
      </c>
      <c r="H168" s="60" t="s">
        <v>31</v>
      </c>
      <c r="I168" s="60"/>
      <c r="J168" s="60">
        <v>24</v>
      </c>
      <c r="K168" s="60">
        <v>19</v>
      </c>
      <c r="L168" s="60">
        <v>20</v>
      </c>
      <c r="M168" s="60" t="s">
        <v>32</v>
      </c>
      <c r="N168" s="3">
        <f t="shared" si="82"/>
        <v>21.94</v>
      </c>
      <c r="O168" s="9">
        <f t="shared" si="83"/>
        <v>0</v>
      </c>
      <c r="P168" s="4">
        <f t="shared" si="87"/>
        <v>0</v>
      </c>
      <c r="Q168" s="11">
        <f t="shared" si="88"/>
        <v>0</v>
      </c>
      <c r="R168" s="10">
        <f t="shared" si="86"/>
        <v>0</v>
      </c>
      <c r="S168" s="8"/>
    </row>
    <row r="169" spans="1:19">
      <c r="A169" s="60">
        <v>5</v>
      </c>
      <c r="B169" s="60" t="s">
        <v>45</v>
      </c>
      <c r="C169" s="12" t="s">
        <v>43</v>
      </c>
      <c r="D169" s="60" t="s">
        <v>29</v>
      </c>
      <c r="E169" s="60">
        <v>1</v>
      </c>
      <c r="F169" s="60" t="s">
        <v>30</v>
      </c>
      <c r="G169" s="60">
        <v>1</v>
      </c>
      <c r="H169" s="60" t="s">
        <v>31</v>
      </c>
      <c r="I169" s="60">
        <v>10</v>
      </c>
      <c r="J169" s="60">
        <v>25</v>
      </c>
      <c r="K169" s="60">
        <v>19</v>
      </c>
      <c r="L169" s="60">
        <v>16</v>
      </c>
      <c r="M169" s="60" t="s">
        <v>31</v>
      </c>
      <c r="N169" s="3">
        <f t="shared" si="82"/>
        <v>32.86</v>
      </c>
      <c r="O169" s="9">
        <f t="shared" si="83"/>
        <v>32.86</v>
      </c>
      <c r="P169" s="4">
        <f t="shared" si="87"/>
        <v>4.8959999999999999</v>
      </c>
      <c r="Q169" s="11">
        <f t="shared" si="88"/>
        <v>14.899573950091296</v>
      </c>
      <c r="R169" s="10">
        <f t="shared" si="86"/>
        <v>0.83063200000000026</v>
      </c>
      <c r="S169" s="8"/>
    </row>
    <row r="170" spans="1:19">
      <c r="A170" s="60">
        <v>6</v>
      </c>
      <c r="B170" s="60" t="s">
        <v>45</v>
      </c>
      <c r="C170" s="12" t="s">
        <v>43</v>
      </c>
      <c r="D170" s="60" t="s">
        <v>29</v>
      </c>
      <c r="E170" s="60">
        <v>1</v>
      </c>
      <c r="F170" s="60" t="s">
        <v>30</v>
      </c>
      <c r="G170" s="60">
        <v>1</v>
      </c>
      <c r="H170" s="60" t="s">
        <v>31</v>
      </c>
      <c r="I170" s="60">
        <v>10</v>
      </c>
      <c r="J170" s="60">
        <v>25</v>
      </c>
      <c r="K170" s="60">
        <v>19</v>
      </c>
      <c r="L170" s="60">
        <v>16</v>
      </c>
      <c r="M170" s="60" t="s">
        <v>31</v>
      </c>
      <c r="N170" s="3">
        <f t="shared" si="82"/>
        <v>32.86</v>
      </c>
      <c r="O170" s="9">
        <f t="shared" si="83"/>
        <v>32.86</v>
      </c>
      <c r="P170" s="4">
        <f t="shared" si="87"/>
        <v>4.8959999999999999</v>
      </c>
      <c r="Q170" s="11">
        <f t="shared" si="88"/>
        <v>14.899573950091296</v>
      </c>
      <c r="R170" s="10">
        <f t="shared" si="86"/>
        <v>0.83063200000000026</v>
      </c>
      <c r="S170" s="8"/>
    </row>
    <row r="171" spans="1:19">
      <c r="A171" s="60">
        <v>7</v>
      </c>
      <c r="B171" s="60" t="s">
        <v>45</v>
      </c>
      <c r="C171" s="12" t="s">
        <v>43</v>
      </c>
      <c r="D171" s="60" t="s">
        <v>29</v>
      </c>
      <c r="E171" s="60">
        <v>1</v>
      </c>
      <c r="F171" s="60" t="s">
        <v>30</v>
      </c>
      <c r="G171" s="60">
        <v>1</v>
      </c>
      <c r="H171" s="60" t="s">
        <v>31</v>
      </c>
      <c r="I171" s="60">
        <v>10</v>
      </c>
      <c r="J171" s="60">
        <v>25</v>
      </c>
      <c r="K171" s="60">
        <v>19</v>
      </c>
      <c r="L171" s="60">
        <v>9</v>
      </c>
      <c r="M171" s="60" t="s">
        <v>32</v>
      </c>
      <c r="N171" s="3">
        <f t="shared" si="82"/>
        <v>40</v>
      </c>
      <c r="O171" s="9">
        <f t="shared" si="83"/>
        <v>40</v>
      </c>
      <c r="P171" s="4">
        <f t="shared" si="87"/>
        <v>9.18</v>
      </c>
      <c r="Q171" s="11">
        <f t="shared" si="88"/>
        <v>22.95</v>
      </c>
      <c r="R171" s="10">
        <f t="shared" si="86"/>
        <v>2.1639200000000001</v>
      </c>
      <c r="S171" s="8"/>
    </row>
    <row r="172" spans="1:19">
      <c r="A172" s="60">
        <v>8</v>
      </c>
      <c r="B172" s="60" t="s">
        <v>40</v>
      </c>
      <c r="C172" s="12" t="s">
        <v>89</v>
      </c>
      <c r="D172" s="60" t="s">
        <v>29</v>
      </c>
      <c r="E172" s="60">
        <v>1</v>
      </c>
      <c r="F172" s="60" t="s">
        <v>30</v>
      </c>
      <c r="G172" s="60">
        <v>1</v>
      </c>
      <c r="H172" s="60" t="s">
        <v>31</v>
      </c>
      <c r="I172" s="60">
        <v>10</v>
      </c>
      <c r="J172" s="60">
        <v>10</v>
      </c>
      <c r="K172" s="60">
        <v>19</v>
      </c>
      <c r="L172" s="60">
        <v>4</v>
      </c>
      <c r="M172" s="60" t="s">
        <v>32</v>
      </c>
      <c r="N172" s="3">
        <f t="shared" si="82"/>
        <v>30</v>
      </c>
      <c r="O172" s="9">
        <f t="shared" si="83"/>
        <v>30</v>
      </c>
      <c r="P172" s="4">
        <f t="shared" si="87"/>
        <v>3.6719999999999997</v>
      </c>
      <c r="Q172" s="11">
        <f t="shared" si="88"/>
        <v>12.24</v>
      </c>
      <c r="R172" s="10">
        <f t="shared" si="86"/>
        <v>1.4815680000000002</v>
      </c>
      <c r="S172" s="8"/>
    </row>
    <row r="173" spans="1:19" s="8" customFormat="1">
      <c r="A173" s="60">
        <v>9</v>
      </c>
      <c r="B173" s="60" t="s">
        <v>44</v>
      </c>
      <c r="C173" s="12" t="s">
        <v>43</v>
      </c>
      <c r="D173" s="60" t="s">
        <v>29</v>
      </c>
      <c r="E173" s="60">
        <v>1</v>
      </c>
      <c r="F173" s="60" t="s">
        <v>30</v>
      </c>
      <c r="G173" s="60">
        <v>1</v>
      </c>
      <c r="H173" s="60" t="s">
        <v>31</v>
      </c>
      <c r="I173" s="60">
        <v>10</v>
      </c>
      <c r="J173" s="60">
        <v>25</v>
      </c>
      <c r="K173" s="60">
        <v>19</v>
      </c>
      <c r="L173" s="60">
        <v>17</v>
      </c>
      <c r="M173" s="60" t="s">
        <v>31</v>
      </c>
      <c r="N173" s="3">
        <f t="shared" ref="N173:N175" si="89">(IF(F173="OŽ",IF(L173=1,550.8,IF(L173=2,426.38,IF(L173=3,342.14,IF(L173=4,181.44,IF(L173=5,168.48,IF(L173=6,155.52,IF(L173=7,148.5,IF(L173=8,144,0))))))))+IF(L173&lt;=8,0,IF(L173&lt;=16,137.7,IF(L173&lt;=24,108,IF(L173&lt;=32,80.1,IF(L173&lt;=36,52.2,0)))))-IF(L173&lt;=8,0,IF(L173&lt;=16,(L173-9)*2.754,IF(L173&lt;=24,(L173-17)* 2.754,IF(L173&lt;=32,(L173-25)* 2.754,IF(L173&lt;=36,(L173-33)*2.754,0))))),0)+IF(F173="PČ",IF(L173=1,449,IF(L173=2,314.6,IF(L173=3,238,IF(L173=4,172,IF(L173=5,159,IF(L173=6,145,IF(L173=7,132,IF(L173=8,119,0))))))))+IF(L173&lt;=8,0,IF(L173&lt;=16,88,IF(L173&lt;=24,55,IF(L173&lt;=32,22,0))))-IF(L173&lt;=8,0,IF(L173&lt;=16,(L173-9)*2.245,IF(L173&lt;=24,(L173-17)*2.245,IF(L173&lt;=32,(L173-25)*2.245,0)))),0)+IF(F173="PČneol",IF(L173=1,85,IF(L173=2,64.61,IF(L173=3,50.76,IF(L173=4,16.25,IF(L173=5,15,IF(L173=6,13.75,IF(L173=7,12.5,IF(L173=8,11.25,0))))))))+IF(L173&lt;=8,0,IF(L173&lt;=16,9,0))-IF(L173&lt;=8,0,IF(L173&lt;=16,(L173-9)*0.425,0)),0)+IF(F173="PŽ",IF(L173=1,85,IF(L173=2,59.5,IF(L173=3,45,IF(L173=4,32.5,IF(L173=5,30,IF(L173=6,27.5,IF(L173=7,25,IF(L173=8,22.5,0))))))))+IF(L173&lt;=8,0,IF(L173&lt;=16,19,IF(L173&lt;=24,13,IF(L173&lt;=32,8,0))))-IF(L173&lt;=8,0,IF(L173&lt;=16,(L173-9)*0.425,IF(L173&lt;=24,(L173-17)*0.425,IF(L173&lt;=32,(L173-25)*0.425,0)))),0)+IF(F173="EČ",IF(L173=1,204,IF(L173=2,156.24,IF(L173=3,123.84,IF(L173=4,72,IF(L173=5,66,IF(L173=6,60,IF(L173=7,54,IF(L173=8,48,0))))))))+IF(L173&lt;=8,0,IF(L173&lt;=16,40,IF(L173&lt;=24,25,0)))-IF(L173&lt;=8,0,IF(L173&lt;=16,(L173-9)*1.02,IF(L173&lt;=24,(L173-17)*1.02,0))),0)+IF(F173="EČneol",IF(L173=1,68,IF(L173=2,51.69,IF(L173=3,40.61,IF(L173=4,13,IF(L173=5,12,IF(L173=6,11,IF(L173=7,10,IF(L173=8,9,0)))))))))+IF(F173="EŽ",IF(L173=1,68,IF(L173=2,47.6,IF(L173=3,36,IF(L173=4,18,IF(L173=5,16.5,IF(L173=6,15,IF(L173=7,13.5,IF(L173=8,12,0))))))))+IF(L173&lt;=8,0,IF(L173&lt;=16,10,IF(L173&lt;=24,6,0)))-IF(L173&lt;=8,0,IF(L173&lt;=16,(L173-9)*0.34,IF(L173&lt;=24,(L173-17)*0.34,0))),0)+IF(F173="PT",IF(L173=1,68,IF(L173=2,52.08,IF(L173=3,41.28,IF(L173=4,24,IF(L173=5,22,IF(L173=6,20,IF(L173=7,18,IF(L173=8,16,0))))))))+IF(L173&lt;=8,0,IF(L173&lt;=16,13,IF(L173&lt;=24,9,IF(L173&lt;=32,4,0))))-IF(L173&lt;=8,0,IF(L173&lt;=16,(L173-9)*0.34,IF(L173&lt;=24,(L173-17)*0.34,IF(L173&lt;=32,(L173-25)*0.34,0)))),0)+IF(F173="JOŽ",IF(L173=1,85,IF(L173=2,59.5,IF(L173=3,45,IF(L173=4,32.5,IF(L173=5,30,IF(L173=6,27.5,IF(L173=7,25,IF(L173=8,22.5,0))))))))+IF(L173&lt;=8,0,IF(L173&lt;=16,19,IF(L173&lt;=24,13,0)))-IF(L173&lt;=8,0,IF(L173&lt;=16,(L173-9)*0.425,IF(L173&lt;=24,(L173-17)*0.425,0))),0)+IF(F173="JPČ",IF(L173=1,68,IF(L173=2,47.6,IF(L173=3,36,IF(L173=4,26,IF(L173=5,24,IF(L173=6,22,IF(L173=7,20,IF(L173=8,18,0))))))))+IF(L173&lt;=8,0,IF(L173&lt;=16,13,IF(L173&lt;=24,9,0)))-IF(L173&lt;=8,0,IF(L173&lt;=16,(L173-9)*0.34,IF(L173&lt;=24,(L173-17)*0.34,0))),0)+IF(F173="JEČ",IF(L173=1,34,IF(L173=2,26.04,IF(L173=3,20.6,IF(L173=4,12,IF(L173=5,11,IF(L173=6,10,IF(L173=7,9,IF(L173=8,8,0))))))))+IF(L173&lt;=8,0,IF(L173&lt;=16,6,0))-IF(L173&lt;=8,0,IF(L173&lt;=16,(L173-9)*0.17,0)),0)+IF(F173="JEOF",IF(L173=1,34,IF(L173=2,26.04,IF(L173=3,20.6,IF(L173=4,12,IF(L173=5,11,IF(L173=6,10,IF(L173=7,9,IF(L173=8,8,0))))))))+IF(L173&lt;=8,0,IF(L173&lt;=16,6,0))-IF(L173&lt;=8,0,IF(L173&lt;=16,(L173-9)*0.17,0)),0)+IF(F173="JnPČ",IF(L173=1,51,IF(L173=2,35.7,IF(L173=3,27,IF(L173=4,19.5,IF(L173=5,18,IF(L173=6,16.5,IF(L173=7,15,IF(L173=8,13.5,0))))))))+IF(L173&lt;=8,0,IF(L173&lt;=16,10,0))-IF(L173&lt;=8,0,IF(L173&lt;=16,(L173-9)*0.255,0)),0)+IF(F173="JnEČ",IF(L173=1,25.5,IF(L173=2,19.53,IF(L173=3,15.48,IF(L173=4,9,IF(L173=5,8.25,IF(L173=6,7.5,IF(L173=7,6.75,IF(L173=8,6,0))))))))+IF(L173&lt;=8,0,IF(L173&lt;=16,5,0))-IF(L173&lt;=8,0,IF(L173&lt;=16,(L173-9)*0.1275,0)),0)+IF(F173="JčPČ",IF(L173=1,21.25,IF(L173=2,14.5,IF(L173=3,11.5,IF(L173=4,7,IF(L173=5,6.5,IF(L173=6,6,IF(L173=7,5.5,IF(L173=8,5,0))))))))+IF(L173&lt;=8,0,IF(L173&lt;=16,4,0))-IF(L173&lt;=8,0,IF(L173&lt;=16,(L173-9)*0.10625,0)),0)+IF(F173="JčEČ",IF(L173=1,17,IF(L173=2,13.02,IF(L173=3,10.32,IF(L173=4,6,IF(L173=5,5.5,IF(L173=6,5,IF(L173=7,4.5,IF(L173=8,4,0))))))))+IF(L173&lt;=8,0,IF(L173&lt;=16,3,0))-IF(L173&lt;=8,0,IF(L173&lt;=16,(L173-9)*0.085,0)),0)+IF(F173="NEAK",IF(L173=1,11.48,IF(L173=2,8.79,IF(L173=3,6.97,IF(L173=4,4.05,IF(L173=5,3.71,IF(L173=6,3.38,IF(L173=7,3.04,IF(L173=8,2.7,0))))))))+IF(L173&lt;=8,0,IF(L173&lt;=16,2,IF(L173&lt;=24,1.3,0)))-IF(L173&lt;=8,0,IF(L173&lt;=16,(L173-9)*0.0574,IF(L173&lt;=24,(L173-17)*0.0574,0))),0))*IF(L173&lt;0,1,IF(OR(F173="PČ",F173="PŽ",F173="PT"),IF(J173&lt;32,J173/32,1),1))* IF(L173&lt;0,1,IF(OR(F173="EČ",F173="EŽ",F173="JOŽ",F173="JPČ",F173="NEAK"),IF(J173&lt;24,J173/24,1),1))*IF(L173&lt;0,1,IF(OR(F173="PČneol",F173="JEČ",F173="JEOF",F173="JnPČ",F173="JnEČ",F173="JčPČ",F173="JčEČ"),IF(J173&lt;16,J173/16,1),1))*IF(L173&lt;0,1,IF(F173="EČneol",IF(J173&lt;8,J173/8,1),1))</f>
        <v>25</v>
      </c>
      <c r="O173" s="9">
        <f t="shared" ref="O173:O175" si="90">IF(F173="OŽ",N173,IF(H173="Ne",IF(J173*0.3&lt;J173-L173,N173,0),IF(J173*0.1&lt;J173-L173,N173,0)))</f>
        <v>25</v>
      </c>
      <c r="P173" s="4">
        <f t="shared" ref="P173:P175" si="91">IF(O173=0,0,IF(F173="OŽ",IF(L173&gt;35,0,IF(J173&gt;35,(36-L173)*1.836,((36-L173)-(36-J173))*1.836)),0)+IF(F173="PČ",IF(L173&gt;31,0,IF(J173&gt;31,(32-L173)*1.347,((32-L173)-(32-J173))*1.347)),0)+ IF(F173="PČneol",IF(L173&gt;15,0,IF(J173&gt;15,(16-L173)*0.255,((16-L173)-(16-J173))*0.255)),0)+IF(F173="PŽ",IF(L173&gt;31,0,IF(J173&gt;31,(32-L173)*0.255,((32-L173)-(32-J173))*0.255)),0)+IF(F173="EČ",IF(L173&gt;23,0,IF(J173&gt;23,(24-L173)*0.612,((24-L173)-(24-J173))*0.612)),0)+IF(F173="EČneol",IF(L173&gt;7,0,IF(J173&gt;7,(8-L173)*0.204,((8-L173)-(8-J173))*0.204)),0)+IF(F173="EŽ",IF(L173&gt;23,0,IF(J173&gt;23,(24-L173)*0.204,((24-L173)-(24-J173))*0.204)),0)+IF(F173="PT",IF(L173&gt;31,0,IF(J173&gt;31,(32-L173)*0.204,((32-L173)-(32-J173))*0.204)),0)+IF(F173="JOŽ",IF(L173&gt;23,0,IF(J173&gt;23,(24-L173)*0.255,((24-L173)-(24-J173))*0.255)),0)+IF(F173="JPČ",IF(L173&gt;23,0,IF(J173&gt;23,(24-L173)*0.204,((24-L173)-(24-J173))*0.204)),0)+IF(F173="JEČ",IF(L173&gt;15,0,IF(J173&gt;15,(16-L173)*0.102,((16-L173)-(16-J173))*0.102)),0)+IF(F173="JEOF",IF(L173&gt;15,0,IF(J173&gt;15,(16-L173)*0.102,((16-L173)-(16-J173))*0.102)),0)+IF(F173="JnPČ",IF(L173&gt;15,0,IF(J173&gt;15,(16-L173)*0.153,((16-L173)-(16-J173))*0.153)),0)+IF(F173="JnEČ",IF(L173&gt;15,0,IF(J173&gt;15,(16-L173)*0.0765,((16-L173)-(16-J173))*0.0765)),0)+IF(F173="JčPČ",IF(L173&gt;15,0,IF(J173&gt;15,(16-L173)*0.06375,((16-L173)-(16-J173))*0.06375)),0)+IF(F173="JčEČ",IF(L173&gt;15,0,IF(J173&gt;15,(16-L173)*0.051,((16-L173)-(16-J173))*0.051)),0)+IF(F173="NEAK",IF(L173&gt;23,0,IF(J173&gt;23,(24-L173)*0.03444,((24-L173)-(24-J173))*0.03444)),0))</f>
        <v>4.2839999999999998</v>
      </c>
      <c r="Q173" s="11">
        <f t="shared" ref="Q173:Q175" si="92">IF(ISERROR(P173*100/N173),0,(P173*100/N173))</f>
        <v>17.135999999999999</v>
      </c>
      <c r="R173" s="10">
        <f t="shared" ref="R173:R175" si="93">IF(Q173&lt;=30,O173+P173,O173+O173*0.3)*IF(G173=1,0.4,IF(G173=2,0.75,IF(G173="1 (kas 4 m. 1 k. nerengiamos)",0.52,1)))*IF(D173="olimpinė",1,IF(M173="Ne",0.5,1))*IF(OR(A$5="Lietuvos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federacija"),IF(OR(J173&lt;8,K173&lt;16),0,1),1)*E173*IF(I173&lt;=1,1,1/I173)*IF(OR(A$5="Lietuvos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0.64424800000000004</v>
      </c>
    </row>
    <row r="174" spans="1:19" s="8" customFormat="1">
      <c r="A174" s="60">
        <v>10</v>
      </c>
      <c r="B174" s="60" t="s">
        <v>44</v>
      </c>
      <c r="C174" s="12" t="s">
        <v>43</v>
      </c>
      <c r="D174" s="60" t="s">
        <v>29</v>
      </c>
      <c r="E174" s="60">
        <v>1</v>
      </c>
      <c r="F174" s="60" t="s">
        <v>30</v>
      </c>
      <c r="G174" s="60">
        <v>1</v>
      </c>
      <c r="H174" s="60" t="s">
        <v>31</v>
      </c>
      <c r="I174" s="60">
        <v>10</v>
      </c>
      <c r="J174" s="60">
        <v>25</v>
      </c>
      <c r="K174" s="60">
        <v>19</v>
      </c>
      <c r="L174" s="60">
        <v>11</v>
      </c>
      <c r="M174" s="60" t="s">
        <v>32</v>
      </c>
      <c r="N174" s="3">
        <f t="shared" si="89"/>
        <v>37.96</v>
      </c>
      <c r="O174" s="9">
        <f t="shared" si="90"/>
        <v>37.96</v>
      </c>
      <c r="P174" s="4">
        <f t="shared" si="91"/>
        <v>7.9559999999999995</v>
      </c>
      <c r="Q174" s="11">
        <f t="shared" si="92"/>
        <v>20.958904109589039</v>
      </c>
      <c r="R174" s="10">
        <f t="shared" si="93"/>
        <v>2.0203040000000003</v>
      </c>
    </row>
    <row r="175" spans="1:19" s="8" customFormat="1" ht="60">
      <c r="A175" s="60">
        <v>11</v>
      </c>
      <c r="B175" s="60" t="s">
        <v>90</v>
      </c>
      <c r="C175" s="12" t="s">
        <v>49</v>
      </c>
      <c r="D175" s="60" t="s">
        <v>29</v>
      </c>
      <c r="E175" s="60">
        <v>1</v>
      </c>
      <c r="F175" s="60" t="s">
        <v>30</v>
      </c>
      <c r="G175" s="60">
        <v>1</v>
      </c>
      <c r="H175" s="60" t="s">
        <v>31</v>
      </c>
      <c r="I175" s="60"/>
      <c r="J175" s="60">
        <v>19</v>
      </c>
      <c r="K175" s="60">
        <v>19</v>
      </c>
      <c r="L175" s="60">
        <v>14</v>
      </c>
      <c r="M175" s="60" t="s">
        <v>31</v>
      </c>
      <c r="N175" s="3">
        <f t="shared" si="89"/>
        <v>27.629166666666663</v>
      </c>
      <c r="O175" s="9">
        <f t="shared" si="90"/>
        <v>0</v>
      </c>
      <c r="P175" s="4">
        <f t="shared" si="91"/>
        <v>0</v>
      </c>
      <c r="Q175" s="11">
        <f t="shared" si="92"/>
        <v>0</v>
      </c>
      <c r="R175" s="10">
        <f t="shared" si="93"/>
        <v>0</v>
      </c>
    </row>
    <row r="176" spans="1:19" ht="13.9" customHeight="1">
      <c r="A176" s="70" t="s">
        <v>34</v>
      </c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2"/>
      <c r="R176" s="10">
        <f>SUM(R165:R175)</f>
        <v>26.738184000000004</v>
      </c>
      <c r="S176" s="8"/>
    </row>
    <row r="177" spans="1:19" ht="15.75">
      <c r="A177" s="24" t="s">
        <v>91</v>
      </c>
      <c r="B177" s="24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6"/>
      <c r="S177" s="8"/>
    </row>
    <row r="178" spans="1:19">
      <c r="A178" s="49" t="s">
        <v>51</v>
      </c>
      <c r="B178" s="49"/>
      <c r="C178" s="49"/>
      <c r="D178" s="49"/>
      <c r="E178" s="49"/>
      <c r="F178" s="49"/>
      <c r="G178" s="49"/>
      <c r="H178" s="49"/>
      <c r="I178" s="49"/>
      <c r="J178" s="15"/>
      <c r="K178" s="15"/>
      <c r="L178" s="15"/>
      <c r="M178" s="15"/>
      <c r="N178" s="15"/>
      <c r="O178" s="15"/>
      <c r="P178" s="15"/>
      <c r="Q178" s="15"/>
      <c r="R178" s="16"/>
      <c r="S178" s="8"/>
    </row>
    <row r="179" spans="1:19" s="8" customFormat="1">
      <c r="A179" s="49"/>
      <c r="B179" s="49"/>
      <c r="C179" s="49"/>
      <c r="D179" s="49"/>
      <c r="E179" s="49"/>
      <c r="F179" s="49"/>
      <c r="G179" s="49"/>
      <c r="H179" s="49"/>
      <c r="I179" s="49"/>
      <c r="J179" s="15"/>
      <c r="K179" s="15"/>
      <c r="L179" s="15"/>
      <c r="M179" s="15"/>
      <c r="N179" s="15"/>
      <c r="O179" s="15"/>
      <c r="P179" s="15"/>
      <c r="Q179" s="15"/>
      <c r="R179" s="16"/>
    </row>
    <row r="180" spans="1:19">
      <c r="A180" s="66" t="s">
        <v>92</v>
      </c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56"/>
      <c r="R180" s="8"/>
      <c r="S180" s="8"/>
    </row>
    <row r="181" spans="1:19" ht="18">
      <c r="A181" s="68" t="s">
        <v>38</v>
      </c>
      <c r="B181" s="69"/>
      <c r="C181" s="69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6"/>
      <c r="R181" s="8"/>
      <c r="S181" s="8"/>
    </row>
    <row r="182" spans="1:19">
      <c r="A182" s="66" t="s">
        <v>39</v>
      </c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56"/>
      <c r="R182" s="8"/>
      <c r="S182" s="8"/>
    </row>
    <row r="183" spans="1:19">
      <c r="A183" s="60">
        <v>1</v>
      </c>
      <c r="B183" s="60" t="s">
        <v>55</v>
      </c>
      <c r="C183" s="12" t="s">
        <v>54</v>
      </c>
      <c r="D183" s="60" t="s">
        <v>29</v>
      </c>
      <c r="E183" s="60">
        <v>1</v>
      </c>
      <c r="F183" s="60" t="s">
        <v>30</v>
      </c>
      <c r="G183" s="60">
        <v>1</v>
      </c>
      <c r="H183" s="60" t="s">
        <v>31</v>
      </c>
      <c r="I183" s="60"/>
      <c r="J183" s="60">
        <v>86</v>
      </c>
      <c r="K183" s="60">
        <v>25</v>
      </c>
      <c r="L183" s="60">
        <v>17</v>
      </c>
      <c r="M183" s="60" t="s">
        <v>32</v>
      </c>
      <c r="N183" s="3">
        <f>(IF(F183="OŽ",IF(L183=1,550.8,IF(L183=2,426.38,IF(L183=3,342.14,IF(L183=4,181.44,IF(L183=5,168.48,IF(L183=6,155.52,IF(L183=7,148.5,IF(L183=8,144,0))))))))+IF(L183&lt;=8,0,IF(L183&lt;=16,137.7,IF(L183&lt;=24,108,IF(L183&lt;=32,80.1,IF(L183&lt;=36,52.2,0)))))-IF(L183&lt;=8,0,IF(L183&lt;=16,(L183-9)*2.754,IF(L183&lt;=24,(L183-17)* 2.754,IF(L183&lt;=32,(L183-25)* 2.754,IF(L183&lt;=36,(L183-33)*2.754,0))))),0)+IF(F183="PČ",IF(L183=1,449,IF(L183=2,314.6,IF(L183=3,238,IF(L183=4,172,IF(L183=5,159,IF(L183=6,145,IF(L183=7,132,IF(L183=8,119,0))))))))+IF(L183&lt;=8,0,IF(L183&lt;=16,88,IF(L183&lt;=24,55,IF(L183&lt;=32,22,0))))-IF(L183&lt;=8,0,IF(L183&lt;=16,(L183-9)*2.245,IF(L183&lt;=24,(L183-17)*2.245,IF(L183&lt;=32,(L183-25)*2.245,0)))),0)+IF(F183="PČneol",IF(L183=1,85,IF(L183=2,64.61,IF(L183=3,50.76,IF(L183=4,16.25,IF(L183=5,15,IF(L183=6,13.75,IF(L183=7,12.5,IF(L183=8,11.25,0))))))))+IF(L183&lt;=8,0,IF(L183&lt;=16,9,0))-IF(L183&lt;=8,0,IF(L183&lt;=16,(L183-9)*0.425,0)),0)+IF(F183="PŽ",IF(L183=1,85,IF(L183=2,59.5,IF(L183=3,45,IF(L183=4,32.5,IF(L183=5,30,IF(L183=6,27.5,IF(L183=7,25,IF(L183=8,22.5,0))))))))+IF(L183&lt;=8,0,IF(L183&lt;=16,19,IF(L183&lt;=24,13,IF(L183&lt;=32,8,0))))-IF(L183&lt;=8,0,IF(L183&lt;=16,(L183-9)*0.425,IF(L183&lt;=24,(L183-17)*0.425,IF(L183&lt;=32,(L183-25)*0.425,0)))),0)+IF(F183="EČ",IF(L183=1,204,IF(L183=2,156.24,IF(L183=3,123.84,IF(L183=4,72,IF(L183=5,66,IF(L183=6,60,IF(L183=7,54,IF(L183=8,48,0))))))))+IF(L183&lt;=8,0,IF(L183&lt;=16,40,IF(L183&lt;=24,25,0)))-IF(L183&lt;=8,0,IF(L183&lt;=16,(L183-9)*1.02,IF(L183&lt;=24,(L183-17)*1.02,0))),0)+IF(F183="EČneol",IF(L183=1,68,IF(L183=2,51.69,IF(L183=3,40.61,IF(L183=4,13,IF(L183=5,12,IF(L183=6,11,IF(L183=7,10,IF(L183=8,9,0)))))))))+IF(F183="EŽ",IF(L183=1,68,IF(L183=2,47.6,IF(L183=3,36,IF(L183=4,18,IF(L183=5,16.5,IF(L183=6,15,IF(L183=7,13.5,IF(L183=8,12,0))))))))+IF(L183&lt;=8,0,IF(L183&lt;=16,10,IF(L183&lt;=24,6,0)))-IF(L183&lt;=8,0,IF(L183&lt;=16,(L183-9)*0.34,IF(L183&lt;=24,(L183-17)*0.34,0))),0)+IF(F183="PT",IF(L183=1,68,IF(L183=2,52.08,IF(L183=3,41.28,IF(L183=4,24,IF(L183=5,22,IF(L183=6,20,IF(L183=7,18,IF(L183=8,16,0))))))))+IF(L183&lt;=8,0,IF(L183&lt;=16,13,IF(L183&lt;=24,9,IF(L183&lt;=32,4,0))))-IF(L183&lt;=8,0,IF(L183&lt;=16,(L183-9)*0.34,IF(L183&lt;=24,(L183-17)*0.34,IF(L183&lt;=32,(L183-25)*0.34,0)))),0)+IF(F183="JOŽ",IF(L183=1,85,IF(L183=2,59.5,IF(L183=3,45,IF(L183=4,32.5,IF(L183=5,30,IF(L183=6,27.5,IF(L183=7,25,IF(L183=8,22.5,0))))))))+IF(L183&lt;=8,0,IF(L183&lt;=16,19,IF(L183&lt;=24,13,0)))-IF(L183&lt;=8,0,IF(L183&lt;=16,(L183-9)*0.425,IF(L183&lt;=24,(L183-17)*0.425,0))),0)+IF(F183="JPČ",IF(L183=1,68,IF(L183=2,47.6,IF(L183=3,36,IF(L183=4,26,IF(L183=5,24,IF(L183=6,22,IF(L183=7,20,IF(L183=8,18,0))))))))+IF(L183&lt;=8,0,IF(L183&lt;=16,13,IF(L183&lt;=24,9,0)))-IF(L183&lt;=8,0,IF(L183&lt;=16,(L183-9)*0.34,IF(L183&lt;=24,(L183-17)*0.34,0))),0)+IF(F183="JEČ",IF(L183=1,34,IF(L183=2,26.04,IF(L183=3,20.6,IF(L183=4,12,IF(L183=5,11,IF(L183=6,10,IF(L183=7,9,IF(L183=8,8,0))))))))+IF(L183&lt;=8,0,IF(L183&lt;=16,6,0))-IF(L183&lt;=8,0,IF(L183&lt;=16,(L183-9)*0.17,0)),0)+IF(F183="JEOF",IF(L183=1,34,IF(L183=2,26.04,IF(L183=3,20.6,IF(L183=4,12,IF(L183=5,11,IF(L183=6,10,IF(L183=7,9,IF(L183=8,8,0))))))))+IF(L183&lt;=8,0,IF(L183&lt;=16,6,0))-IF(L183&lt;=8,0,IF(L183&lt;=16,(L183-9)*0.17,0)),0)+IF(F183="JnPČ",IF(L183=1,51,IF(L183=2,35.7,IF(L183=3,27,IF(L183=4,19.5,IF(L183=5,18,IF(L183=6,16.5,IF(L183=7,15,IF(L183=8,13.5,0))))))))+IF(L183&lt;=8,0,IF(L183&lt;=16,10,0))-IF(L183&lt;=8,0,IF(L183&lt;=16,(L183-9)*0.255,0)),0)+IF(F183="JnEČ",IF(L183=1,25.5,IF(L183=2,19.53,IF(L183=3,15.48,IF(L183=4,9,IF(L183=5,8.25,IF(L183=6,7.5,IF(L183=7,6.75,IF(L183=8,6,0))))))))+IF(L183&lt;=8,0,IF(L183&lt;=16,5,0))-IF(L183&lt;=8,0,IF(L183&lt;=16,(L183-9)*0.1275,0)),0)+IF(F183="JčPČ",IF(L183=1,21.25,IF(L183=2,14.5,IF(L183=3,11.5,IF(L183=4,7,IF(L183=5,6.5,IF(L183=6,6,IF(L183=7,5.5,IF(L183=8,5,0))))))))+IF(L183&lt;=8,0,IF(L183&lt;=16,4,0))-IF(L183&lt;=8,0,IF(L183&lt;=16,(L183-9)*0.10625,0)),0)+IF(F183="JčEČ",IF(L183=1,17,IF(L183=2,13.02,IF(L183=3,10.32,IF(L183=4,6,IF(L183=5,5.5,IF(L183=6,5,IF(L183=7,4.5,IF(L183=8,4,0))))))))+IF(L183&lt;=8,0,IF(L183&lt;=16,3,0))-IF(L183&lt;=8,0,IF(L183&lt;=16,(L183-9)*0.085,0)),0)+IF(F183="NEAK",IF(L183=1,11.48,IF(L183=2,8.79,IF(L183=3,6.97,IF(L183=4,4.05,IF(L183=5,3.71,IF(L183=6,3.38,IF(L183=7,3.04,IF(L183=8,2.7,0))))))))+IF(L183&lt;=8,0,IF(L183&lt;=16,2,IF(L183&lt;=24,1.3,0)))-IF(L183&lt;=8,0,IF(L183&lt;=16,(L183-9)*0.0574,IF(L183&lt;=24,(L183-17)*0.0574,0))),0))*IF(L183&lt;0,1,IF(OR(F183="PČ",F183="PŽ",F183="PT"),IF(J183&lt;32,J183/32,1),1))* IF(L183&lt;0,1,IF(OR(F183="EČ",F183="EŽ",F183="JOŽ",F183="JPČ",F183="NEAK"),IF(J183&lt;24,J183/24,1),1))*IF(L183&lt;0,1,IF(OR(F183="PČneol",F183="JEČ",F183="JEOF",F183="JnPČ",F183="JnEČ",F183="JčPČ",F183="JčEČ"),IF(J183&lt;16,J183/16,1),1))*IF(L183&lt;0,1,IF(F183="EČneol",IF(J183&lt;8,J183/8,1),1))</f>
        <v>25</v>
      </c>
      <c r="O183" s="9">
        <f t="shared" ref="O183:O185" si="94">IF(F183="OŽ",N183,IF(H183="Ne",IF(J183*0.3&lt;J183-L183,N183,0),IF(J183*0.1&lt;J183-L183,N183,0)))</f>
        <v>25</v>
      </c>
      <c r="P183" s="4">
        <f t="shared" ref="P183" si="95">IF(O183=0,0,IF(F183="OŽ",IF(L183&gt;35,0,IF(J183&gt;35,(36-L183)*1.836,((36-L183)-(36-J183))*1.836)),0)+IF(F183="PČ",IF(L183&gt;31,0,IF(J183&gt;31,(32-L183)*1.347,((32-L183)-(32-J183))*1.347)),0)+ IF(F183="PČneol",IF(L183&gt;15,0,IF(J183&gt;15,(16-L183)*0.255,((16-L183)-(16-J183))*0.255)),0)+IF(F183="PŽ",IF(L183&gt;31,0,IF(J183&gt;31,(32-L183)*0.255,((32-L183)-(32-J183))*0.255)),0)+IF(F183="EČ",IF(L183&gt;23,0,IF(J183&gt;23,(24-L183)*0.612,((24-L183)-(24-J183))*0.612)),0)+IF(F183="EČneol",IF(L183&gt;7,0,IF(J183&gt;7,(8-L183)*0.204,((8-L183)-(8-J183))*0.204)),0)+IF(F183="EŽ",IF(L183&gt;23,0,IF(J183&gt;23,(24-L183)*0.204,((24-L183)-(24-J183))*0.204)),0)+IF(F183="PT",IF(L183&gt;31,0,IF(J183&gt;31,(32-L183)*0.204,((32-L183)-(32-J183))*0.204)),0)+IF(F183="JOŽ",IF(L183&gt;23,0,IF(J183&gt;23,(24-L183)*0.255,((24-L183)-(24-J183))*0.255)),0)+IF(F183="JPČ",IF(L183&gt;23,0,IF(J183&gt;23,(24-L183)*0.204,((24-L183)-(24-J183))*0.204)),0)+IF(F183="JEČ",IF(L183&gt;15,0,IF(J183&gt;15,(16-L183)*0.102,((16-L183)-(16-J183))*0.102)),0)+IF(F183="JEOF",IF(L183&gt;15,0,IF(J183&gt;15,(16-L183)*0.102,((16-L183)-(16-J183))*0.102)),0)+IF(F183="JnPČ",IF(L183&gt;15,0,IF(J183&gt;15,(16-L183)*0.153,((16-L183)-(16-J183))*0.153)),0)+IF(F183="JnEČ",IF(L183&gt;15,0,IF(J183&gt;15,(16-L183)*0.0765,((16-L183)-(16-J183))*0.0765)),0)+IF(F183="JčPČ",IF(L183&gt;15,0,IF(J183&gt;15,(16-L183)*0.06375,((16-L183)-(16-J183))*0.06375)),0)+IF(F183="JčEČ",IF(L183&gt;15,0,IF(J183&gt;15,(16-L183)*0.051,((16-L183)-(16-J183))*0.051)),0)+IF(F183="NEAK",IF(L183&gt;23,0,IF(J183&gt;23,(24-L183)*0.03444,((24-L183)-(24-J183))*0.03444)),0))</f>
        <v>4.2839999999999998</v>
      </c>
      <c r="Q183" s="11">
        <f t="shared" ref="Q183" si="96">IF(ISERROR(P183*100/N183),0,(P183*100/N183))</f>
        <v>17.135999999999999</v>
      </c>
      <c r="R183" s="10">
        <f t="shared" ref="R183:R185" si="97">IF(Q183&lt;=30,O183+P183,O183+O183*0.3)*IF(G183=1,0.4,IF(G183=2,0.75,IF(G183="1 (kas 4 m. 1 k. nerengiamos)",0.52,1)))*IF(D183="olimpinė",1,IF(M183="Ne",0.5,1))*IF(OR(A$5="Lietuvos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federacija"),IF(OR(J183&lt;8,K183&lt;16),0,1),1)*E183*IF(I183&lt;=1,1,1/I183)*IF(OR(A$5="Lietuvos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12.884960000000001</v>
      </c>
      <c r="S183" s="8"/>
    </row>
    <row r="184" spans="1:19">
      <c r="A184" s="60">
        <v>2</v>
      </c>
      <c r="B184" s="60" t="s">
        <v>93</v>
      </c>
      <c r="C184" s="12" t="s">
        <v>54</v>
      </c>
      <c r="D184" s="60" t="s">
        <v>29</v>
      </c>
      <c r="E184" s="60">
        <v>1</v>
      </c>
      <c r="F184" s="60" t="s">
        <v>30</v>
      </c>
      <c r="G184" s="60">
        <v>1</v>
      </c>
      <c r="H184" s="60" t="s">
        <v>31</v>
      </c>
      <c r="I184" s="60"/>
      <c r="J184" s="60">
        <v>88</v>
      </c>
      <c r="K184" s="60">
        <v>25</v>
      </c>
      <c r="L184" s="60">
        <v>20</v>
      </c>
      <c r="M184" s="60" t="s">
        <v>32</v>
      </c>
      <c r="N184" s="3">
        <f t="shared" ref="N184:N185" si="98">(IF(F184="OŽ",IF(L184=1,550.8,IF(L184=2,426.38,IF(L184=3,342.14,IF(L184=4,181.44,IF(L184=5,168.48,IF(L184=6,155.52,IF(L184=7,148.5,IF(L184=8,144,0))))))))+IF(L184&lt;=8,0,IF(L184&lt;=16,137.7,IF(L184&lt;=24,108,IF(L184&lt;=32,80.1,IF(L184&lt;=36,52.2,0)))))-IF(L184&lt;=8,0,IF(L184&lt;=16,(L184-9)*2.754,IF(L184&lt;=24,(L184-17)* 2.754,IF(L184&lt;=32,(L184-25)* 2.754,IF(L184&lt;=36,(L184-33)*2.754,0))))),0)+IF(F184="PČ",IF(L184=1,449,IF(L184=2,314.6,IF(L184=3,238,IF(L184=4,172,IF(L184=5,159,IF(L184=6,145,IF(L184=7,132,IF(L184=8,119,0))))))))+IF(L184&lt;=8,0,IF(L184&lt;=16,88,IF(L184&lt;=24,55,IF(L184&lt;=32,22,0))))-IF(L184&lt;=8,0,IF(L184&lt;=16,(L184-9)*2.245,IF(L184&lt;=24,(L184-17)*2.245,IF(L184&lt;=32,(L184-25)*2.245,0)))),0)+IF(F184="PČneol",IF(L184=1,85,IF(L184=2,64.61,IF(L184=3,50.76,IF(L184=4,16.25,IF(L184=5,15,IF(L184=6,13.75,IF(L184=7,12.5,IF(L184=8,11.25,0))))))))+IF(L184&lt;=8,0,IF(L184&lt;=16,9,0))-IF(L184&lt;=8,0,IF(L184&lt;=16,(L184-9)*0.425,0)),0)+IF(F184="PŽ",IF(L184=1,85,IF(L184=2,59.5,IF(L184=3,45,IF(L184=4,32.5,IF(L184=5,30,IF(L184=6,27.5,IF(L184=7,25,IF(L184=8,22.5,0))))))))+IF(L184&lt;=8,0,IF(L184&lt;=16,19,IF(L184&lt;=24,13,IF(L184&lt;=32,8,0))))-IF(L184&lt;=8,0,IF(L184&lt;=16,(L184-9)*0.425,IF(L184&lt;=24,(L184-17)*0.425,IF(L184&lt;=32,(L184-25)*0.425,0)))),0)+IF(F184="EČ",IF(L184=1,204,IF(L184=2,156.24,IF(L184=3,123.84,IF(L184=4,72,IF(L184=5,66,IF(L184=6,60,IF(L184=7,54,IF(L184=8,48,0))))))))+IF(L184&lt;=8,0,IF(L184&lt;=16,40,IF(L184&lt;=24,25,0)))-IF(L184&lt;=8,0,IF(L184&lt;=16,(L184-9)*1.02,IF(L184&lt;=24,(L184-17)*1.02,0))),0)+IF(F184="EČneol",IF(L184=1,68,IF(L184=2,51.69,IF(L184=3,40.61,IF(L184=4,13,IF(L184=5,12,IF(L184=6,11,IF(L184=7,10,IF(L184=8,9,0)))))))))+IF(F184="EŽ",IF(L184=1,68,IF(L184=2,47.6,IF(L184=3,36,IF(L184=4,18,IF(L184=5,16.5,IF(L184=6,15,IF(L184=7,13.5,IF(L184=8,12,0))))))))+IF(L184&lt;=8,0,IF(L184&lt;=16,10,IF(L184&lt;=24,6,0)))-IF(L184&lt;=8,0,IF(L184&lt;=16,(L184-9)*0.34,IF(L184&lt;=24,(L184-17)*0.34,0))),0)+IF(F184="PT",IF(L184=1,68,IF(L184=2,52.08,IF(L184=3,41.28,IF(L184=4,24,IF(L184=5,22,IF(L184=6,20,IF(L184=7,18,IF(L184=8,16,0))))))))+IF(L184&lt;=8,0,IF(L184&lt;=16,13,IF(L184&lt;=24,9,IF(L184&lt;=32,4,0))))-IF(L184&lt;=8,0,IF(L184&lt;=16,(L184-9)*0.34,IF(L184&lt;=24,(L184-17)*0.34,IF(L184&lt;=32,(L184-25)*0.34,0)))),0)+IF(F184="JOŽ",IF(L184=1,85,IF(L184=2,59.5,IF(L184=3,45,IF(L184=4,32.5,IF(L184=5,30,IF(L184=6,27.5,IF(L184=7,25,IF(L184=8,22.5,0))))))))+IF(L184&lt;=8,0,IF(L184&lt;=16,19,IF(L184&lt;=24,13,0)))-IF(L184&lt;=8,0,IF(L184&lt;=16,(L184-9)*0.425,IF(L184&lt;=24,(L184-17)*0.425,0))),0)+IF(F184="JPČ",IF(L184=1,68,IF(L184=2,47.6,IF(L184=3,36,IF(L184=4,26,IF(L184=5,24,IF(L184=6,22,IF(L184=7,20,IF(L184=8,18,0))))))))+IF(L184&lt;=8,0,IF(L184&lt;=16,13,IF(L184&lt;=24,9,0)))-IF(L184&lt;=8,0,IF(L184&lt;=16,(L184-9)*0.34,IF(L184&lt;=24,(L184-17)*0.34,0))),0)+IF(F184="JEČ",IF(L184=1,34,IF(L184=2,26.04,IF(L184=3,20.6,IF(L184=4,12,IF(L184=5,11,IF(L184=6,10,IF(L184=7,9,IF(L184=8,8,0))))))))+IF(L184&lt;=8,0,IF(L184&lt;=16,6,0))-IF(L184&lt;=8,0,IF(L184&lt;=16,(L184-9)*0.17,0)),0)+IF(F184="JEOF",IF(L184=1,34,IF(L184=2,26.04,IF(L184=3,20.6,IF(L184=4,12,IF(L184=5,11,IF(L184=6,10,IF(L184=7,9,IF(L184=8,8,0))))))))+IF(L184&lt;=8,0,IF(L184&lt;=16,6,0))-IF(L184&lt;=8,0,IF(L184&lt;=16,(L184-9)*0.17,0)),0)+IF(F184="JnPČ",IF(L184=1,51,IF(L184=2,35.7,IF(L184=3,27,IF(L184=4,19.5,IF(L184=5,18,IF(L184=6,16.5,IF(L184=7,15,IF(L184=8,13.5,0))))))))+IF(L184&lt;=8,0,IF(L184&lt;=16,10,0))-IF(L184&lt;=8,0,IF(L184&lt;=16,(L184-9)*0.255,0)),0)+IF(F184="JnEČ",IF(L184=1,25.5,IF(L184=2,19.53,IF(L184=3,15.48,IF(L184=4,9,IF(L184=5,8.25,IF(L184=6,7.5,IF(L184=7,6.75,IF(L184=8,6,0))))))))+IF(L184&lt;=8,0,IF(L184&lt;=16,5,0))-IF(L184&lt;=8,0,IF(L184&lt;=16,(L184-9)*0.1275,0)),0)+IF(F184="JčPČ",IF(L184=1,21.25,IF(L184=2,14.5,IF(L184=3,11.5,IF(L184=4,7,IF(L184=5,6.5,IF(L184=6,6,IF(L184=7,5.5,IF(L184=8,5,0))))))))+IF(L184&lt;=8,0,IF(L184&lt;=16,4,0))-IF(L184&lt;=8,0,IF(L184&lt;=16,(L184-9)*0.10625,0)),0)+IF(F184="JčEČ",IF(L184=1,17,IF(L184=2,13.02,IF(L184=3,10.32,IF(L184=4,6,IF(L184=5,5.5,IF(L184=6,5,IF(L184=7,4.5,IF(L184=8,4,0))))))))+IF(L184&lt;=8,0,IF(L184&lt;=16,3,0))-IF(L184&lt;=8,0,IF(L184&lt;=16,(L184-9)*0.085,0)),0)+IF(F184="NEAK",IF(L184=1,11.48,IF(L184=2,8.79,IF(L184=3,6.97,IF(L184=4,4.05,IF(L184=5,3.71,IF(L184=6,3.38,IF(L184=7,3.04,IF(L184=8,2.7,0))))))))+IF(L184&lt;=8,0,IF(L184&lt;=16,2,IF(L184&lt;=24,1.3,0)))-IF(L184&lt;=8,0,IF(L184&lt;=16,(L184-9)*0.0574,IF(L184&lt;=24,(L184-17)*0.0574,0))),0))*IF(L184&lt;0,1,IF(OR(F184="PČ",F184="PŽ",F184="PT"),IF(J184&lt;32,J184/32,1),1))* IF(L184&lt;0,1,IF(OR(F184="EČ",F184="EŽ",F184="JOŽ",F184="JPČ",F184="NEAK"),IF(J184&lt;24,J184/24,1),1))*IF(L184&lt;0,1,IF(OR(F184="PČneol",F184="JEČ",F184="JEOF",F184="JnPČ",F184="JnEČ",F184="JčPČ",F184="JčEČ"),IF(J184&lt;16,J184/16,1),1))*IF(L184&lt;0,1,IF(F184="EČneol",IF(J184&lt;8,J184/8,1),1))</f>
        <v>21.94</v>
      </c>
      <c r="O184" s="9">
        <f t="shared" si="94"/>
        <v>21.94</v>
      </c>
      <c r="P184" s="4">
        <f t="shared" ref="P184:P185" si="99">IF(O184=0,0,IF(F184="OŽ",IF(L184&gt;35,0,IF(J184&gt;35,(36-L184)*1.836,((36-L184)-(36-J184))*1.836)),0)+IF(F184="PČ",IF(L184&gt;31,0,IF(J184&gt;31,(32-L184)*1.347,((32-L184)-(32-J184))*1.347)),0)+ IF(F184="PČneol",IF(L184&gt;15,0,IF(J184&gt;15,(16-L184)*0.255,((16-L184)-(16-J184))*0.255)),0)+IF(F184="PŽ",IF(L184&gt;31,0,IF(J184&gt;31,(32-L184)*0.255,((32-L184)-(32-J184))*0.255)),0)+IF(F184="EČ",IF(L184&gt;23,0,IF(J184&gt;23,(24-L184)*0.612,((24-L184)-(24-J184))*0.612)),0)+IF(F184="EČneol",IF(L184&gt;7,0,IF(J184&gt;7,(8-L184)*0.204,((8-L184)-(8-J184))*0.204)),0)+IF(F184="EŽ",IF(L184&gt;23,0,IF(J184&gt;23,(24-L184)*0.204,((24-L184)-(24-J184))*0.204)),0)+IF(F184="PT",IF(L184&gt;31,0,IF(J184&gt;31,(32-L184)*0.204,((32-L184)-(32-J184))*0.204)),0)+IF(F184="JOŽ",IF(L184&gt;23,0,IF(J184&gt;23,(24-L184)*0.255,((24-L184)-(24-J184))*0.255)),0)+IF(F184="JPČ",IF(L184&gt;23,0,IF(J184&gt;23,(24-L184)*0.204,((24-L184)-(24-J184))*0.204)),0)+IF(F184="JEČ",IF(L184&gt;15,0,IF(J184&gt;15,(16-L184)*0.102,((16-L184)-(16-J184))*0.102)),0)+IF(F184="JEOF",IF(L184&gt;15,0,IF(J184&gt;15,(16-L184)*0.102,((16-L184)-(16-J184))*0.102)),0)+IF(F184="JnPČ",IF(L184&gt;15,0,IF(J184&gt;15,(16-L184)*0.153,((16-L184)-(16-J184))*0.153)),0)+IF(F184="JnEČ",IF(L184&gt;15,0,IF(J184&gt;15,(16-L184)*0.0765,((16-L184)-(16-J184))*0.0765)),0)+IF(F184="JčPČ",IF(L184&gt;15,0,IF(J184&gt;15,(16-L184)*0.06375,((16-L184)-(16-J184))*0.06375)),0)+IF(F184="JčEČ",IF(L184&gt;15,0,IF(J184&gt;15,(16-L184)*0.051,((16-L184)-(16-J184))*0.051)),0)+IF(F184="NEAK",IF(L184&gt;23,0,IF(J184&gt;23,(24-L184)*0.03444,((24-L184)-(24-J184))*0.03444)),0))</f>
        <v>2.448</v>
      </c>
      <c r="Q184" s="11">
        <f t="shared" ref="Q184:Q185" si="100">IF(ISERROR(P184*100/N184),0,(P184*100/N184))</f>
        <v>11.157702825888785</v>
      </c>
      <c r="R184" s="10">
        <f t="shared" si="97"/>
        <v>10.730720000000003</v>
      </c>
      <c r="S184" s="8"/>
    </row>
    <row r="185" spans="1:19" ht="45">
      <c r="A185" s="60">
        <v>3</v>
      </c>
      <c r="B185" s="60" t="s">
        <v>94</v>
      </c>
      <c r="C185" s="12" t="s">
        <v>49</v>
      </c>
      <c r="D185" s="60" t="s">
        <v>29</v>
      </c>
      <c r="E185" s="60">
        <v>2</v>
      </c>
      <c r="F185" s="60" t="s">
        <v>30</v>
      </c>
      <c r="G185" s="60">
        <v>1</v>
      </c>
      <c r="H185" s="60" t="s">
        <v>31</v>
      </c>
      <c r="I185" s="60"/>
      <c r="J185" s="60">
        <v>25</v>
      </c>
      <c r="K185" s="60">
        <v>25</v>
      </c>
      <c r="L185" s="60">
        <v>6</v>
      </c>
      <c r="M185" s="60" t="s">
        <v>32</v>
      </c>
      <c r="N185" s="3">
        <f t="shared" si="98"/>
        <v>60</v>
      </c>
      <c r="O185" s="9">
        <f t="shared" si="94"/>
        <v>60</v>
      </c>
      <c r="P185" s="4">
        <f t="shared" si="99"/>
        <v>11.016</v>
      </c>
      <c r="Q185" s="11">
        <f t="shared" si="100"/>
        <v>18.36</v>
      </c>
      <c r="R185" s="10">
        <f t="shared" si="97"/>
        <v>62.494080000000018</v>
      </c>
      <c r="S185" s="8"/>
    </row>
    <row r="186" spans="1:19">
      <c r="A186" s="70" t="s">
        <v>34</v>
      </c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2"/>
      <c r="R186" s="10">
        <f>SUM(R183:R185)</f>
        <v>86.109760000000023</v>
      </c>
      <c r="S186" s="8"/>
    </row>
    <row r="187" spans="1:19" ht="15.75">
      <c r="A187" s="24" t="s">
        <v>95</v>
      </c>
      <c r="B187" s="2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6"/>
      <c r="S187" s="8"/>
    </row>
    <row r="188" spans="1:19">
      <c r="A188" s="49" t="s">
        <v>51</v>
      </c>
      <c r="B188" s="49"/>
      <c r="C188" s="49"/>
      <c r="D188" s="49"/>
      <c r="E188" s="49"/>
      <c r="F188" s="49"/>
      <c r="G188" s="49"/>
      <c r="H188" s="49"/>
      <c r="I188" s="49"/>
      <c r="J188" s="15"/>
      <c r="K188" s="15"/>
      <c r="L188" s="15"/>
      <c r="M188" s="15"/>
      <c r="N188" s="15"/>
      <c r="O188" s="15"/>
      <c r="P188" s="15"/>
      <c r="Q188" s="15"/>
      <c r="R188" s="16"/>
      <c r="S188" s="8"/>
    </row>
    <row r="189" spans="1:19" s="8" customFormat="1">
      <c r="A189" s="49"/>
      <c r="B189" s="49"/>
      <c r="C189" s="49"/>
      <c r="D189" s="49"/>
      <c r="E189" s="49"/>
      <c r="F189" s="49"/>
      <c r="G189" s="49"/>
      <c r="H189" s="49"/>
      <c r="I189" s="49"/>
      <c r="J189" s="15"/>
      <c r="K189" s="15"/>
      <c r="L189" s="15"/>
      <c r="M189" s="15"/>
      <c r="N189" s="15"/>
      <c r="O189" s="15"/>
      <c r="P189" s="15"/>
      <c r="Q189" s="15"/>
      <c r="R189" s="16"/>
    </row>
    <row r="190" spans="1:19">
      <c r="A190" s="66" t="s">
        <v>96</v>
      </c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56"/>
      <c r="R190" s="8"/>
      <c r="S190" s="8"/>
    </row>
    <row r="191" spans="1:19" ht="18">
      <c r="A191" s="68" t="s">
        <v>38</v>
      </c>
      <c r="B191" s="69"/>
      <c r="C191" s="69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6"/>
      <c r="R191" s="8"/>
      <c r="S191" s="8"/>
    </row>
    <row r="192" spans="1:19">
      <c r="A192" s="66" t="s">
        <v>39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56"/>
      <c r="R192" s="8"/>
      <c r="S192" s="8"/>
    </row>
    <row r="193" spans="1:19">
      <c r="A193" s="60">
        <v>1</v>
      </c>
      <c r="B193" s="60" t="s">
        <v>63</v>
      </c>
      <c r="C193" s="12" t="s">
        <v>72</v>
      </c>
      <c r="D193" s="60" t="s">
        <v>29</v>
      </c>
      <c r="E193" s="60">
        <v>1</v>
      </c>
      <c r="F193" s="60" t="s">
        <v>30</v>
      </c>
      <c r="G193" s="60">
        <v>1</v>
      </c>
      <c r="H193" s="60" t="s">
        <v>31</v>
      </c>
      <c r="I193" s="60"/>
      <c r="J193" s="60">
        <v>70</v>
      </c>
      <c r="K193" s="60">
        <v>18</v>
      </c>
      <c r="L193" s="60">
        <v>34</v>
      </c>
      <c r="M193" s="60" t="s">
        <v>32</v>
      </c>
      <c r="N193" s="3">
        <f t="shared" ref="N193:N195" si="101">(IF(F193="OŽ",IF(L193=1,550.8,IF(L193=2,426.38,IF(L193=3,342.14,IF(L193=4,181.44,IF(L193=5,168.48,IF(L193=6,155.52,IF(L193=7,148.5,IF(L193=8,144,0))))))))+IF(L193&lt;=8,0,IF(L193&lt;=16,137.7,IF(L193&lt;=24,108,IF(L193&lt;=32,80.1,IF(L193&lt;=36,52.2,0)))))-IF(L193&lt;=8,0,IF(L193&lt;=16,(L193-9)*2.754,IF(L193&lt;=24,(L193-17)* 2.754,IF(L193&lt;=32,(L193-25)* 2.754,IF(L193&lt;=36,(L193-33)*2.754,0))))),0)+IF(F193="PČ",IF(L193=1,449,IF(L193=2,314.6,IF(L193=3,238,IF(L193=4,172,IF(L193=5,159,IF(L193=6,145,IF(L193=7,132,IF(L193=8,119,0))))))))+IF(L193&lt;=8,0,IF(L193&lt;=16,88,IF(L193&lt;=24,55,IF(L193&lt;=32,22,0))))-IF(L193&lt;=8,0,IF(L193&lt;=16,(L193-9)*2.245,IF(L193&lt;=24,(L193-17)*2.245,IF(L193&lt;=32,(L193-25)*2.245,0)))),0)+IF(F193="PČneol",IF(L193=1,85,IF(L193=2,64.61,IF(L193=3,50.76,IF(L193=4,16.25,IF(L193=5,15,IF(L193=6,13.75,IF(L193=7,12.5,IF(L193=8,11.25,0))))))))+IF(L193&lt;=8,0,IF(L193&lt;=16,9,0))-IF(L193&lt;=8,0,IF(L193&lt;=16,(L193-9)*0.425,0)),0)+IF(F193="PŽ",IF(L193=1,85,IF(L193=2,59.5,IF(L193=3,45,IF(L193=4,32.5,IF(L193=5,30,IF(L193=6,27.5,IF(L193=7,25,IF(L193=8,22.5,0))))))))+IF(L193&lt;=8,0,IF(L193&lt;=16,19,IF(L193&lt;=24,13,IF(L193&lt;=32,8,0))))-IF(L193&lt;=8,0,IF(L193&lt;=16,(L193-9)*0.425,IF(L193&lt;=24,(L193-17)*0.425,IF(L193&lt;=32,(L193-25)*0.425,0)))),0)+IF(F193="EČ",IF(L193=1,204,IF(L193=2,156.24,IF(L193=3,123.84,IF(L193=4,72,IF(L193=5,66,IF(L193=6,60,IF(L193=7,54,IF(L193=8,48,0))))))))+IF(L193&lt;=8,0,IF(L193&lt;=16,40,IF(L193&lt;=24,25,0)))-IF(L193&lt;=8,0,IF(L193&lt;=16,(L193-9)*1.02,IF(L193&lt;=24,(L193-17)*1.02,0))),0)+IF(F193="EČneol",IF(L193=1,68,IF(L193=2,51.69,IF(L193=3,40.61,IF(L193=4,13,IF(L193=5,12,IF(L193=6,11,IF(L193=7,10,IF(L193=8,9,0)))))))))+IF(F193="EŽ",IF(L193=1,68,IF(L193=2,47.6,IF(L193=3,36,IF(L193=4,18,IF(L193=5,16.5,IF(L193=6,15,IF(L193=7,13.5,IF(L193=8,12,0))))))))+IF(L193&lt;=8,0,IF(L193&lt;=16,10,IF(L193&lt;=24,6,0)))-IF(L193&lt;=8,0,IF(L193&lt;=16,(L193-9)*0.34,IF(L193&lt;=24,(L193-17)*0.34,0))),0)+IF(F193="PT",IF(L193=1,68,IF(L193=2,52.08,IF(L193=3,41.28,IF(L193=4,24,IF(L193=5,22,IF(L193=6,20,IF(L193=7,18,IF(L193=8,16,0))))))))+IF(L193&lt;=8,0,IF(L193&lt;=16,13,IF(L193&lt;=24,9,IF(L193&lt;=32,4,0))))-IF(L193&lt;=8,0,IF(L193&lt;=16,(L193-9)*0.34,IF(L193&lt;=24,(L193-17)*0.34,IF(L193&lt;=32,(L193-25)*0.34,0)))),0)+IF(F193="JOŽ",IF(L193=1,85,IF(L193=2,59.5,IF(L193=3,45,IF(L193=4,32.5,IF(L193=5,30,IF(L193=6,27.5,IF(L193=7,25,IF(L193=8,22.5,0))))))))+IF(L193&lt;=8,0,IF(L193&lt;=16,19,IF(L193&lt;=24,13,0)))-IF(L193&lt;=8,0,IF(L193&lt;=16,(L193-9)*0.425,IF(L193&lt;=24,(L193-17)*0.425,0))),0)+IF(F193="JPČ",IF(L193=1,68,IF(L193=2,47.6,IF(L193=3,36,IF(L193=4,26,IF(L193=5,24,IF(L193=6,22,IF(L193=7,20,IF(L193=8,18,0))))))))+IF(L193&lt;=8,0,IF(L193&lt;=16,13,IF(L193&lt;=24,9,0)))-IF(L193&lt;=8,0,IF(L193&lt;=16,(L193-9)*0.34,IF(L193&lt;=24,(L193-17)*0.34,0))),0)+IF(F193="JEČ",IF(L193=1,34,IF(L193=2,26.04,IF(L193=3,20.6,IF(L193=4,12,IF(L193=5,11,IF(L193=6,10,IF(L193=7,9,IF(L193=8,8,0))))))))+IF(L193&lt;=8,0,IF(L193&lt;=16,6,0))-IF(L193&lt;=8,0,IF(L193&lt;=16,(L193-9)*0.17,0)),0)+IF(F193="JEOF",IF(L193=1,34,IF(L193=2,26.04,IF(L193=3,20.6,IF(L193=4,12,IF(L193=5,11,IF(L193=6,10,IF(L193=7,9,IF(L193=8,8,0))))))))+IF(L193&lt;=8,0,IF(L193&lt;=16,6,0))-IF(L193&lt;=8,0,IF(L193&lt;=16,(L193-9)*0.17,0)),0)+IF(F193="JnPČ",IF(L193=1,51,IF(L193=2,35.7,IF(L193=3,27,IF(L193=4,19.5,IF(L193=5,18,IF(L193=6,16.5,IF(L193=7,15,IF(L193=8,13.5,0))))))))+IF(L193&lt;=8,0,IF(L193&lt;=16,10,0))-IF(L193&lt;=8,0,IF(L193&lt;=16,(L193-9)*0.255,0)),0)+IF(F193="JnEČ",IF(L193=1,25.5,IF(L193=2,19.53,IF(L193=3,15.48,IF(L193=4,9,IF(L193=5,8.25,IF(L193=6,7.5,IF(L193=7,6.75,IF(L193=8,6,0))))))))+IF(L193&lt;=8,0,IF(L193&lt;=16,5,0))-IF(L193&lt;=8,0,IF(L193&lt;=16,(L193-9)*0.1275,0)),0)+IF(F193="JčPČ",IF(L193=1,21.25,IF(L193=2,14.5,IF(L193=3,11.5,IF(L193=4,7,IF(L193=5,6.5,IF(L193=6,6,IF(L193=7,5.5,IF(L193=8,5,0))))))))+IF(L193&lt;=8,0,IF(L193&lt;=16,4,0))-IF(L193&lt;=8,0,IF(L193&lt;=16,(L193-9)*0.10625,0)),0)+IF(F193="JčEČ",IF(L193=1,17,IF(L193=2,13.02,IF(L193=3,10.32,IF(L193=4,6,IF(L193=5,5.5,IF(L193=6,5,IF(L193=7,4.5,IF(L193=8,4,0))))))))+IF(L193&lt;=8,0,IF(L193&lt;=16,3,0))-IF(L193&lt;=8,0,IF(L193&lt;=16,(L193-9)*0.085,0)),0)+IF(F193="NEAK",IF(L193=1,11.48,IF(L193=2,8.79,IF(L193=3,6.97,IF(L193=4,4.05,IF(L193=5,3.71,IF(L193=6,3.38,IF(L193=7,3.04,IF(L193=8,2.7,0))))))))+IF(L193&lt;=8,0,IF(L193&lt;=16,2,IF(L193&lt;=24,1.3,0)))-IF(L193&lt;=8,0,IF(L193&lt;=16,(L193-9)*0.0574,IF(L193&lt;=24,(L193-17)*0.0574,0))),0))*IF(L193&lt;0,1,IF(OR(F193="PČ",F193="PŽ",F193="PT"),IF(J193&lt;32,J193/32,1),1))* IF(L193&lt;0,1,IF(OR(F193="EČ",F193="EŽ",F193="JOŽ",F193="JPČ",F193="NEAK"),IF(J193&lt;24,J193/24,1),1))*IF(L193&lt;0,1,IF(OR(F193="PČneol",F193="JEČ",F193="JEOF",F193="JnPČ",F193="JnEČ",F193="JčPČ",F193="JčEČ"),IF(J193&lt;16,J193/16,1),1))*IF(L193&lt;0,1,IF(F193="EČneol",IF(J193&lt;8,J193/8,1),1))</f>
        <v>0</v>
      </c>
      <c r="O193" s="9">
        <f t="shared" ref="O193:O195" si="102">IF(F193="OŽ",N193,IF(H193="Ne",IF(J193*0.3&lt;J193-L193,N193,0),IF(J193*0.1&lt;J193-L193,N193,0)))</f>
        <v>0</v>
      </c>
      <c r="P193" s="4">
        <f t="shared" ref="P193" si="103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</v>
      </c>
      <c r="Q193" s="11">
        <f t="shared" ref="Q193" si="104">IF(ISERROR(P193*100/N193),0,(P193*100/N193))</f>
        <v>0</v>
      </c>
      <c r="R193" s="10">
        <f t="shared" ref="R193:R195" si="105">IF(Q193&lt;=30,O193+P193,O193+O193*0.3)*IF(G193=1,0.4,IF(G193=2,0.75,IF(G193="1 (kas 4 m. 1 k. nerengiamos)",0.52,1)))*IF(D193="olimpinė",1,IF(M193="Ne",0.5,1))*IF(OR(A$5="Lietuvos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federacija"),IF(OR(J193&lt;8,K193&lt;16),0,1),1)*E193*IF(I193&lt;=1,1,1/I193)*IF(OR(A$5="Lietuvos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3" s="8"/>
    </row>
    <row r="194" spans="1:19">
      <c r="A194" s="60">
        <v>2</v>
      </c>
      <c r="B194" s="60" t="s">
        <v>63</v>
      </c>
      <c r="C194" s="12" t="s">
        <v>72</v>
      </c>
      <c r="D194" s="60" t="s">
        <v>29</v>
      </c>
      <c r="E194" s="60">
        <v>1</v>
      </c>
      <c r="F194" s="60" t="s">
        <v>30</v>
      </c>
      <c r="G194" s="60">
        <v>1</v>
      </c>
      <c r="H194" s="60" t="s">
        <v>31</v>
      </c>
      <c r="I194" s="60">
        <v>2</v>
      </c>
      <c r="J194" s="60">
        <v>73</v>
      </c>
      <c r="K194" s="60">
        <v>18</v>
      </c>
      <c r="L194" s="60">
        <v>51</v>
      </c>
      <c r="M194" s="60" t="s">
        <v>31</v>
      </c>
      <c r="N194" s="3">
        <f t="shared" si="101"/>
        <v>0</v>
      </c>
      <c r="O194" s="9">
        <f t="shared" si="102"/>
        <v>0</v>
      </c>
      <c r="P194" s="4">
        <f t="shared" ref="P194:P195" si="106">IF(O194=0,0,IF(F194="OŽ",IF(L194&gt;35,0,IF(J194&gt;35,(36-L194)*1.836,((36-L194)-(36-J194))*1.836)),0)+IF(F194="PČ",IF(L194&gt;31,0,IF(J194&gt;31,(32-L194)*1.347,((32-L194)-(32-J194))*1.347)),0)+ IF(F194="PČneol",IF(L194&gt;15,0,IF(J194&gt;15,(16-L194)*0.255,((16-L194)-(16-J194))*0.255)),0)+IF(F194="PŽ",IF(L194&gt;31,0,IF(J194&gt;31,(32-L194)*0.255,((32-L194)-(32-J194))*0.255)),0)+IF(F194="EČ",IF(L194&gt;23,0,IF(J194&gt;23,(24-L194)*0.612,((24-L194)-(24-J194))*0.612)),0)+IF(F194="EČneol",IF(L194&gt;7,0,IF(J194&gt;7,(8-L194)*0.204,((8-L194)-(8-J194))*0.204)),0)+IF(F194="EŽ",IF(L194&gt;23,0,IF(J194&gt;23,(24-L194)*0.204,((24-L194)-(24-J194))*0.204)),0)+IF(F194="PT",IF(L194&gt;31,0,IF(J194&gt;31,(32-L194)*0.204,((32-L194)-(32-J194))*0.204)),0)+IF(F194="JOŽ",IF(L194&gt;23,0,IF(J194&gt;23,(24-L194)*0.255,((24-L194)-(24-J194))*0.255)),0)+IF(F194="JPČ",IF(L194&gt;23,0,IF(J194&gt;23,(24-L194)*0.204,((24-L194)-(24-J194))*0.204)),0)+IF(F194="JEČ",IF(L194&gt;15,0,IF(J194&gt;15,(16-L194)*0.102,((16-L194)-(16-J194))*0.102)),0)+IF(F194="JEOF",IF(L194&gt;15,0,IF(J194&gt;15,(16-L194)*0.102,((16-L194)-(16-J194))*0.102)),0)+IF(F194="JnPČ",IF(L194&gt;15,0,IF(J194&gt;15,(16-L194)*0.153,((16-L194)-(16-J194))*0.153)),0)+IF(F194="JnEČ",IF(L194&gt;15,0,IF(J194&gt;15,(16-L194)*0.0765,((16-L194)-(16-J194))*0.0765)),0)+IF(F194="JčPČ",IF(L194&gt;15,0,IF(J194&gt;15,(16-L194)*0.06375,((16-L194)-(16-J194))*0.06375)),0)+IF(F194="JčEČ",IF(L194&gt;15,0,IF(J194&gt;15,(16-L194)*0.051,((16-L194)-(16-J194))*0.051)),0)+IF(F194="NEAK",IF(L194&gt;23,0,IF(J194&gt;23,(24-L194)*0.03444,((24-L194)-(24-J194))*0.03444)),0))</f>
        <v>0</v>
      </c>
      <c r="Q194" s="11">
        <f t="shared" ref="Q194:Q195" si="107">IF(ISERROR(P194*100/N194),0,(P194*100/N194))</f>
        <v>0</v>
      </c>
      <c r="R194" s="10">
        <f t="shared" si="105"/>
        <v>0</v>
      </c>
      <c r="S194" s="8"/>
    </row>
    <row r="195" spans="1:19">
      <c r="A195" s="60">
        <v>3</v>
      </c>
      <c r="B195" s="60" t="s">
        <v>63</v>
      </c>
      <c r="C195" s="12" t="s">
        <v>72</v>
      </c>
      <c r="D195" s="60" t="s">
        <v>29</v>
      </c>
      <c r="E195" s="60">
        <v>1</v>
      </c>
      <c r="F195" s="60" t="s">
        <v>30</v>
      </c>
      <c r="G195" s="60">
        <v>1</v>
      </c>
      <c r="H195" s="60" t="s">
        <v>31</v>
      </c>
      <c r="I195" s="60">
        <v>2</v>
      </c>
      <c r="J195" s="60">
        <v>104</v>
      </c>
      <c r="K195" s="60">
        <v>18</v>
      </c>
      <c r="L195" s="60">
        <v>23</v>
      </c>
      <c r="M195" s="60" t="s">
        <v>32</v>
      </c>
      <c r="N195" s="3">
        <f t="shared" si="101"/>
        <v>18.88</v>
      </c>
      <c r="O195" s="9">
        <f t="shared" si="102"/>
        <v>18.88</v>
      </c>
      <c r="P195" s="4">
        <f t="shared" si="106"/>
        <v>0.61199999999999999</v>
      </c>
      <c r="Q195" s="11">
        <f t="shared" si="107"/>
        <v>3.2415254237288136</v>
      </c>
      <c r="R195" s="10">
        <f t="shared" si="105"/>
        <v>4.2882400000000001</v>
      </c>
      <c r="S195" s="8"/>
    </row>
    <row r="196" spans="1:19">
      <c r="A196" s="70" t="s">
        <v>34</v>
      </c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2"/>
      <c r="R196" s="10">
        <f>SUM(R193:R195)</f>
        <v>4.2882400000000001</v>
      </c>
      <c r="S196" s="8"/>
    </row>
    <row r="197" spans="1:19" ht="15.75">
      <c r="A197" s="24" t="s">
        <v>97</v>
      </c>
      <c r="B197" s="24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6"/>
      <c r="S197" s="8"/>
    </row>
    <row r="198" spans="1:19">
      <c r="A198" s="49" t="s">
        <v>51</v>
      </c>
      <c r="B198" s="49"/>
      <c r="C198" s="49"/>
      <c r="D198" s="49"/>
      <c r="E198" s="49"/>
      <c r="F198" s="49"/>
      <c r="G198" s="49"/>
      <c r="H198" s="49"/>
      <c r="I198" s="49"/>
      <c r="J198" s="15"/>
      <c r="K198" s="15"/>
      <c r="L198" s="15"/>
      <c r="M198" s="15"/>
      <c r="N198" s="15"/>
      <c r="O198" s="15"/>
      <c r="P198" s="15"/>
      <c r="Q198" s="15"/>
      <c r="R198" s="16"/>
      <c r="S198" s="8"/>
    </row>
    <row r="199" spans="1:19">
      <c r="A199" s="49"/>
      <c r="B199" s="49"/>
      <c r="C199" s="49"/>
      <c r="D199" s="49"/>
      <c r="E199" s="49"/>
      <c r="F199" s="49"/>
      <c r="G199" s="49"/>
      <c r="H199" s="49"/>
      <c r="I199" s="49"/>
      <c r="J199" s="15"/>
      <c r="K199" s="15"/>
      <c r="L199" s="15"/>
      <c r="M199" s="15"/>
      <c r="N199" s="15"/>
      <c r="O199" s="15"/>
      <c r="P199" s="15"/>
      <c r="Q199" s="15"/>
      <c r="R199" s="16"/>
      <c r="S199" s="8"/>
    </row>
    <row r="200" spans="1:19">
      <c r="A200" s="66" t="s">
        <v>98</v>
      </c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56"/>
      <c r="R200" s="8"/>
      <c r="S200" s="8"/>
    </row>
    <row r="201" spans="1:19" ht="18">
      <c r="A201" s="68" t="s">
        <v>38</v>
      </c>
      <c r="B201" s="69"/>
      <c r="C201" s="69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6"/>
      <c r="R201" s="8"/>
      <c r="S201" s="8"/>
    </row>
    <row r="202" spans="1:19">
      <c r="A202" s="66" t="s">
        <v>39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56"/>
      <c r="R202" s="8"/>
      <c r="S202" s="8"/>
    </row>
    <row r="203" spans="1:19">
      <c r="A203" s="60">
        <v>1</v>
      </c>
      <c r="B203" s="60" t="s">
        <v>63</v>
      </c>
      <c r="C203" s="12" t="s">
        <v>72</v>
      </c>
      <c r="D203" s="60" t="s">
        <v>29</v>
      </c>
      <c r="E203" s="60">
        <v>1</v>
      </c>
      <c r="F203" s="60" t="s">
        <v>60</v>
      </c>
      <c r="G203" s="60">
        <v>1</v>
      </c>
      <c r="H203" s="60" t="s">
        <v>31</v>
      </c>
      <c r="I203" s="60"/>
      <c r="J203" s="60">
        <v>104</v>
      </c>
      <c r="K203" s="60">
        <v>23</v>
      </c>
      <c r="L203" s="60">
        <v>14</v>
      </c>
      <c r="M203" s="60" t="s">
        <v>32</v>
      </c>
      <c r="N203" s="3">
        <f t="shared" ref="N203" si="108">(IF(F203="OŽ",IF(L203=1,550.8,IF(L203=2,426.38,IF(L203=3,342.14,IF(L203=4,181.44,IF(L203=5,168.48,IF(L203=6,155.52,IF(L203=7,148.5,IF(L203=8,144,0))))))))+IF(L203&lt;=8,0,IF(L203&lt;=16,137.7,IF(L203&lt;=24,108,IF(L203&lt;=32,80.1,IF(L203&lt;=36,52.2,0)))))-IF(L203&lt;=8,0,IF(L203&lt;=16,(L203-9)*2.754,IF(L203&lt;=24,(L203-17)* 2.754,IF(L203&lt;=32,(L203-25)* 2.754,IF(L203&lt;=36,(L203-33)*2.754,0))))),0)+IF(F203="PČ",IF(L203=1,449,IF(L203=2,314.6,IF(L203=3,238,IF(L203=4,172,IF(L203=5,159,IF(L203=6,145,IF(L203=7,132,IF(L203=8,119,0))))))))+IF(L203&lt;=8,0,IF(L203&lt;=16,88,IF(L203&lt;=24,55,IF(L203&lt;=32,22,0))))-IF(L203&lt;=8,0,IF(L203&lt;=16,(L203-9)*2.245,IF(L203&lt;=24,(L203-17)*2.245,IF(L203&lt;=32,(L203-25)*2.245,0)))),0)+IF(F203="PČneol",IF(L203=1,85,IF(L203=2,64.61,IF(L203=3,50.76,IF(L203=4,16.25,IF(L203=5,15,IF(L203=6,13.75,IF(L203=7,12.5,IF(L203=8,11.25,0))))))))+IF(L203&lt;=8,0,IF(L203&lt;=16,9,0))-IF(L203&lt;=8,0,IF(L203&lt;=16,(L203-9)*0.425,0)),0)+IF(F203="PŽ",IF(L203=1,85,IF(L203=2,59.5,IF(L203=3,45,IF(L203=4,32.5,IF(L203=5,30,IF(L203=6,27.5,IF(L203=7,25,IF(L203=8,22.5,0))))))))+IF(L203&lt;=8,0,IF(L203&lt;=16,19,IF(L203&lt;=24,13,IF(L203&lt;=32,8,0))))-IF(L203&lt;=8,0,IF(L203&lt;=16,(L203-9)*0.425,IF(L203&lt;=24,(L203-17)*0.425,IF(L203&lt;=32,(L203-25)*0.425,0)))),0)+IF(F203="EČ",IF(L203=1,204,IF(L203=2,156.24,IF(L203=3,123.84,IF(L203=4,72,IF(L203=5,66,IF(L203=6,60,IF(L203=7,54,IF(L203=8,48,0))))))))+IF(L203&lt;=8,0,IF(L203&lt;=16,40,IF(L203&lt;=24,25,0)))-IF(L203&lt;=8,0,IF(L203&lt;=16,(L203-9)*1.02,IF(L203&lt;=24,(L203-17)*1.02,0))),0)+IF(F203="EČneol",IF(L203=1,68,IF(L203=2,51.69,IF(L203=3,40.61,IF(L203=4,13,IF(L203=5,12,IF(L203=6,11,IF(L203=7,10,IF(L203=8,9,0)))))))))+IF(F203="EŽ",IF(L203=1,68,IF(L203=2,47.6,IF(L203=3,36,IF(L203=4,18,IF(L203=5,16.5,IF(L203=6,15,IF(L203=7,13.5,IF(L203=8,12,0))))))))+IF(L203&lt;=8,0,IF(L203&lt;=16,10,IF(L203&lt;=24,6,0)))-IF(L203&lt;=8,0,IF(L203&lt;=16,(L203-9)*0.34,IF(L203&lt;=24,(L203-17)*0.34,0))),0)+IF(F203="PT",IF(L203=1,68,IF(L203=2,52.08,IF(L203=3,41.28,IF(L203=4,24,IF(L203=5,22,IF(L203=6,20,IF(L203=7,18,IF(L203=8,16,0))))))))+IF(L203&lt;=8,0,IF(L203&lt;=16,13,IF(L203&lt;=24,9,IF(L203&lt;=32,4,0))))-IF(L203&lt;=8,0,IF(L203&lt;=16,(L203-9)*0.34,IF(L203&lt;=24,(L203-17)*0.34,IF(L203&lt;=32,(L203-25)*0.34,0)))),0)+IF(F203="JOŽ",IF(L203=1,85,IF(L203=2,59.5,IF(L203=3,45,IF(L203=4,32.5,IF(L203=5,30,IF(L203=6,27.5,IF(L203=7,25,IF(L203=8,22.5,0))))))))+IF(L203&lt;=8,0,IF(L203&lt;=16,19,IF(L203&lt;=24,13,0)))-IF(L203&lt;=8,0,IF(L203&lt;=16,(L203-9)*0.425,IF(L203&lt;=24,(L203-17)*0.425,0))),0)+IF(F203="JPČ",IF(L203=1,68,IF(L203=2,47.6,IF(L203=3,36,IF(L203=4,26,IF(L203=5,24,IF(L203=6,22,IF(L203=7,20,IF(L203=8,18,0))))))))+IF(L203&lt;=8,0,IF(L203&lt;=16,13,IF(L203&lt;=24,9,0)))-IF(L203&lt;=8,0,IF(L203&lt;=16,(L203-9)*0.34,IF(L203&lt;=24,(L203-17)*0.34,0))),0)+IF(F203="JEČ",IF(L203=1,34,IF(L203=2,26.04,IF(L203=3,20.6,IF(L203=4,12,IF(L203=5,11,IF(L203=6,10,IF(L203=7,9,IF(L203=8,8,0))))))))+IF(L203&lt;=8,0,IF(L203&lt;=16,6,0))-IF(L203&lt;=8,0,IF(L203&lt;=16,(L203-9)*0.17,0)),0)+IF(F203="JEOF",IF(L203=1,34,IF(L203=2,26.04,IF(L203=3,20.6,IF(L203=4,12,IF(L203=5,11,IF(L203=6,10,IF(L203=7,9,IF(L203=8,8,0))))))))+IF(L203&lt;=8,0,IF(L203&lt;=16,6,0))-IF(L203&lt;=8,0,IF(L203&lt;=16,(L203-9)*0.17,0)),0)+IF(F203="JnPČ",IF(L203=1,51,IF(L203=2,35.7,IF(L203=3,27,IF(L203=4,19.5,IF(L203=5,18,IF(L203=6,16.5,IF(L203=7,15,IF(L203=8,13.5,0))))))))+IF(L203&lt;=8,0,IF(L203&lt;=16,10,0))-IF(L203&lt;=8,0,IF(L203&lt;=16,(L203-9)*0.255,0)),0)+IF(F203="JnEČ",IF(L203=1,25.5,IF(L203=2,19.53,IF(L203=3,15.48,IF(L203=4,9,IF(L203=5,8.25,IF(L203=6,7.5,IF(L203=7,6.75,IF(L203=8,6,0))))))))+IF(L203&lt;=8,0,IF(L203&lt;=16,5,0))-IF(L203&lt;=8,0,IF(L203&lt;=16,(L203-9)*0.1275,0)),0)+IF(F203="JčPČ",IF(L203=1,21.25,IF(L203=2,14.5,IF(L203=3,11.5,IF(L203=4,7,IF(L203=5,6.5,IF(L203=6,6,IF(L203=7,5.5,IF(L203=8,5,0))))))))+IF(L203&lt;=8,0,IF(L203&lt;=16,4,0))-IF(L203&lt;=8,0,IF(L203&lt;=16,(L203-9)*0.10625,0)),0)+IF(F203="JčEČ",IF(L203=1,17,IF(L203=2,13.02,IF(L203=3,10.32,IF(L203=4,6,IF(L203=5,5.5,IF(L203=6,5,IF(L203=7,4.5,IF(L203=8,4,0))))))))+IF(L203&lt;=8,0,IF(L203&lt;=16,3,0))-IF(L203&lt;=8,0,IF(L203&lt;=16,(L203-9)*0.085,0)),0)+IF(F203="NEAK",IF(L203=1,11.48,IF(L203=2,8.79,IF(L203=3,6.97,IF(L203=4,4.05,IF(L203=5,3.71,IF(L203=6,3.38,IF(L203=7,3.04,IF(L203=8,2.7,0))))))))+IF(L203&lt;=8,0,IF(L203&lt;=16,2,IF(L203&lt;=24,1.3,0)))-IF(L203&lt;=8,0,IF(L203&lt;=16,(L203-9)*0.0574,IF(L203&lt;=24,(L203-17)*0.0574,0))),0))*IF(L203&lt;0,1,IF(OR(F203="PČ",F203="PŽ",F203="PT"),IF(J203&lt;32,J203/32,1),1))* IF(L203&lt;0,1,IF(OR(F203="EČ",F203="EŽ",F203="JOŽ",F203="JPČ",F203="NEAK"),IF(J203&lt;24,J203/24,1),1))*IF(L203&lt;0,1,IF(OR(F203="PČneol",F203="JEČ",F203="JEOF",F203="JnPČ",F203="JnEČ",F203="JčPČ",F203="JčEČ"),IF(J203&lt;16,J203/16,1),1))*IF(L203&lt;0,1,IF(F203="EČneol",IF(J203&lt;8,J203/8,1),1))</f>
        <v>76.775000000000006</v>
      </c>
      <c r="O203" s="9">
        <f t="shared" ref="O203" si="109">IF(F203="OŽ",N203,IF(H203="Ne",IF(J203*0.3&lt;J203-L203,N203,0),IF(J203*0.1&lt;J203-L203,N203,0)))</f>
        <v>76.775000000000006</v>
      </c>
      <c r="P203" s="4">
        <f t="shared" ref="P203" si="110">IF(O203=0,0,IF(F203="OŽ",IF(L203&gt;35,0,IF(J203&gt;35,(36-L203)*1.836,((36-L203)-(36-J203))*1.836)),0)+IF(F203="PČ",IF(L203&gt;31,0,IF(J203&gt;31,(32-L203)*1.347,((32-L203)-(32-J203))*1.347)),0)+ IF(F203="PČneol",IF(L203&gt;15,0,IF(J203&gt;15,(16-L203)*0.255,((16-L203)-(16-J203))*0.255)),0)+IF(F203="PŽ",IF(L203&gt;31,0,IF(J203&gt;31,(32-L203)*0.255,((32-L203)-(32-J203))*0.255)),0)+IF(F203="EČ",IF(L203&gt;23,0,IF(J203&gt;23,(24-L203)*0.612,((24-L203)-(24-J203))*0.612)),0)+IF(F203="EČneol",IF(L203&gt;7,0,IF(J203&gt;7,(8-L203)*0.204,((8-L203)-(8-J203))*0.204)),0)+IF(F203="EŽ",IF(L203&gt;23,0,IF(J203&gt;23,(24-L203)*0.204,((24-L203)-(24-J203))*0.204)),0)+IF(F203="PT",IF(L203&gt;31,0,IF(J203&gt;31,(32-L203)*0.204,((32-L203)-(32-J203))*0.204)),0)+IF(F203="JOŽ",IF(L203&gt;23,0,IF(J203&gt;23,(24-L203)*0.255,((24-L203)-(24-J203))*0.255)),0)+IF(F203="JPČ",IF(L203&gt;23,0,IF(J203&gt;23,(24-L203)*0.204,((24-L203)-(24-J203))*0.204)),0)+IF(F203="JEČ",IF(L203&gt;15,0,IF(J203&gt;15,(16-L203)*0.102,((16-L203)-(16-J203))*0.102)),0)+IF(F203="JEOF",IF(L203&gt;15,0,IF(J203&gt;15,(16-L203)*0.102,((16-L203)-(16-J203))*0.102)),0)+IF(F203="JnPČ",IF(L203&gt;15,0,IF(J203&gt;15,(16-L203)*0.153,((16-L203)-(16-J203))*0.153)),0)+IF(F203="JnEČ",IF(L203&gt;15,0,IF(J203&gt;15,(16-L203)*0.0765,((16-L203)-(16-J203))*0.0765)),0)+IF(F203="JčPČ",IF(L203&gt;15,0,IF(J203&gt;15,(16-L203)*0.06375,((16-L203)-(16-J203))*0.06375)),0)+IF(F203="JčEČ",IF(L203&gt;15,0,IF(J203&gt;15,(16-L203)*0.051,((16-L203)-(16-J203))*0.051)),0)+IF(F203="NEAK",IF(L203&gt;23,0,IF(J203&gt;23,(24-L203)*0.03444,((24-L203)-(24-J203))*0.03444)),0))</f>
        <v>24.245999999999999</v>
      </c>
      <c r="Q203" s="11">
        <f t="shared" ref="Q203" si="111">IF(ISERROR(P203*100/N203),0,(P203*100/N203))</f>
        <v>31.580592640833601</v>
      </c>
      <c r="R203" s="10">
        <f t="shared" ref="R203" si="112">IF(Q203&lt;=30,O203+P203,O203+O203*0.3)*IF(G203=1,0.4,IF(G203=2,0.75,IF(G203="1 (kas 4 m. 1 k. nerengiamos)",0.52,1)))*IF(D203="olimpinė",1,IF(M203="Ne",0.5,1))*IF(OR(A$5="Lietuvos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federacija"),IF(OR(J203&lt;8,K203&lt;16),0,1),1)*E203*IF(I203&lt;=1,1,1/I203)*IF(OR(A$5="Lietuvos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43.915300000000002</v>
      </c>
      <c r="S203" s="8"/>
    </row>
    <row r="204" spans="1:19">
      <c r="A204" s="70" t="s">
        <v>34</v>
      </c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2"/>
      <c r="R204" s="10">
        <f>SUM(R203:R203)</f>
        <v>43.915300000000002</v>
      </c>
      <c r="S204" s="8"/>
    </row>
    <row r="205" spans="1:19" ht="15.75">
      <c r="A205" s="24" t="s">
        <v>99</v>
      </c>
      <c r="B205" s="24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6"/>
      <c r="S205" s="8"/>
    </row>
    <row r="206" spans="1:19">
      <c r="A206" s="49" t="s">
        <v>51</v>
      </c>
      <c r="B206" s="49"/>
      <c r="C206" s="49"/>
      <c r="D206" s="49"/>
      <c r="E206" s="49"/>
      <c r="F206" s="49"/>
      <c r="G206" s="49"/>
      <c r="H206" s="49"/>
      <c r="I206" s="49"/>
      <c r="J206" s="15"/>
      <c r="K206" s="15"/>
      <c r="L206" s="15"/>
      <c r="M206" s="15"/>
      <c r="N206" s="15"/>
      <c r="O206" s="15"/>
      <c r="P206" s="15"/>
      <c r="Q206" s="15"/>
      <c r="R206" s="16"/>
      <c r="S206" s="8"/>
    </row>
    <row r="207" spans="1:19">
      <c r="A207" s="66" t="s">
        <v>100</v>
      </c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56"/>
      <c r="R207" s="8"/>
      <c r="S207" s="8"/>
    </row>
    <row r="208" spans="1:19" ht="18">
      <c r="A208" s="68" t="s">
        <v>38</v>
      </c>
      <c r="B208" s="69"/>
      <c r="C208" s="69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6"/>
      <c r="R208" s="8"/>
      <c r="S208" s="8"/>
    </row>
    <row r="209" spans="1:19">
      <c r="A209" s="66" t="s">
        <v>39</v>
      </c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56"/>
      <c r="R209" s="8"/>
      <c r="S209" s="8"/>
    </row>
    <row r="210" spans="1:19">
      <c r="A210" s="60">
        <v>1</v>
      </c>
      <c r="B210" s="60" t="s">
        <v>101</v>
      </c>
      <c r="C210" s="12" t="s">
        <v>102</v>
      </c>
      <c r="D210" s="60" t="s">
        <v>29</v>
      </c>
      <c r="E210" s="60">
        <v>1</v>
      </c>
      <c r="F210" s="60" t="s">
        <v>103</v>
      </c>
      <c r="G210" s="60">
        <v>1</v>
      </c>
      <c r="H210" s="60" t="s">
        <v>31</v>
      </c>
      <c r="I210" s="60"/>
      <c r="J210" s="60">
        <v>50</v>
      </c>
      <c r="K210" s="60">
        <v>40</v>
      </c>
      <c r="L210" s="60">
        <v>11</v>
      </c>
      <c r="M210" s="60" t="s">
        <v>32</v>
      </c>
      <c r="N210" s="3">
        <f t="shared" ref="N210:N213" si="113">(IF(F210="OŽ",IF(L210=1,550.8,IF(L210=2,426.38,IF(L210=3,342.14,IF(L210=4,181.44,IF(L210=5,168.48,IF(L210=6,155.52,IF(L210=7,148.5,IF(L210=8,144,0))))))))+IF(L210&lt;=8,0,IF(L210&lt;=16,137.7,IF(L210&lt;=24,108,IF(L210&lt;=32,80.1,IF(L210&lt;=36,52.2,0)))))-IF(L210&lt;=8,0,IF(L210&lt;=16,(L210-9)*2.754,IF(L210&lt;=24,(L210-17)* 2.754,IF(L210&lt;=32,(L210-25)* 2.754,IF(L210&lt;=36,(L210-33)*2.754,0))))),0)+IF(F210="PČ",IF(L210=1,449,IF(L210=2,314.6,IF(L210=3,238,IF(L210=4,172,IF(L210=5,159,IF(L210=6,145,IF(L210=7,132,IF(L210=8,119,0))))))))+IF(L210&lt;=8,0,IF(L210&lt;=16,88,IF(L210&lt;=24,55,IF(L210&lt;=32,22,0))))-IF(L210&lt;=8,0,IF(L210&lt;=16,(L210-9)*2.245,IF(L210&lt;=24,(L210-17)*2.245,IF(L210&lt;=32,(L210-25)*2.245,0)))),0)+IF(F210="PČneol",IF(L210=1,85,IF(L210=2,64.61,IF(L210=3,50.76,IF(L210=4,16.25,IF(L210=5,15,IF(L210=6,13.75,IF(L210=7,12.5,IF(L210=8,11.25,0))))))))+IF(L210&lt;=8,0,IF(L210&lt;=16,9,0))-IF(L210&lt;=8,0,IF(L210&lt;=16,(L210-9)*0.425,0)),0)+IF(F210="PŽ",IF(L210=1,85,IF(L210=2,59.5,IF(L210=3,45,IF(L210=4,32.5,IF(L210=5,30,IF(L210=6,27.5,IF(L210=7,25,IF(L210=8,22.5,0))))))))+IF(L210&lt;=8,0,IF(L210&lt;=16,19,IF(L210&lt;=24,13,IF(L210&lt;=32,8,0))))-IF(L210&lt;=8,0,IF(L210&lt;=16,(L210-9)*0.425,IF(L210&lt;=24,(L210-17)*0.425,IF(L210&lt;=32,(L210-25)*0.425,0)))),0)+IF(F210="EČ",IF(L210=1,204,IF(L210=2,156.24,IF(L210=3,123.84,IF(L210=4,72,IF(L210=5,66,IF(L210=6,60,IF(L210=7,54,IF(L210=8,48,0))))))))+IF(L210&lt;=8,0,IF(L210&lt;=16,40,IF(L210&lt;=24,25,0)))-IF(L210&lt;=8,0,IF(L210&lt;=16,(L210-9)*1.02,IF(L210&lt;=24,(L210-17)*1.02,0))),0)+IF(F210="EČneol",IF(L210=1,68,IF(L210=2,51.69,IF(L210=3,40.61,IF(L210=4,13,IF(L210=5,12,IF(L210=6,11,IF(L210=7,10,IF(L210=8,9,0)))))))))+IF(F210="EŽ",IF(L210=1,68,IF(L210=2,47.6,IF(L210=3,36,IF(L210=4,18,IF(L210=5,16.5,IF(L210=6,15,IF(L210=7,13.5,IF(L210=8,12,0))))))))+IF(L210&lt;=8,0,IF(L210&lt;=16,10,IF(L210&lt;=24,6,0)))-IF(L210&lt;=8,0,IF(L210&lt;=16,(L210-9)*0.34,IF(L210&lt;=24,(L210-17)*0.34,0))),0)+IF(F210="PT",IF(L210=1,68,IF(L210=2,52.08,IF(L210=3,41.28,IF(L210=4,24,IF(L210=5,22,IF(L210=6,20,IF(L210=7,18,IF(L210=8,16,0))))))))+IF(L210&lt;=8,0,IF(L210&lt;=16,13,IF(L210&lt;=24,9,IF(L210&lt;=32,4,0))))-IF(L210&lt;=8,0,IF(L210&lt;=16,(L210-9)*0.34,IF(L210&lt;=24,(L210-17)*0.34,IF(L210&lt;=32,(L210-25)*0.34,0)))),0)+IF(F210="JOŽ",IF(L210=1,85,IF(L210=2,59.5,IF(L210=3,45,IF(L210=4,32.5,IF(L210=5,30,IF(L210=6,27.5,IF(L210=7,25,IF(L210=8,22.5,0))))))))+IF(L210&lt;=8,0,IF(L210&lt;=16,19,IF(L210&lt;=24,13,0)))-IF(L210&lt;=8,0,IF(L210&lt;=16,(L210-9)*0.425,IF(L210&lt;=24,(L210-17)*0.425,0))),0)+IF(F210="JPČ",IF(L210=1,68,IF(L210=2,47.6,IF(L210=3,36,IF(L210=4,26,IF(L210=5,24,IF(L210=6,22,IF(L210=7,20,IF(L210=8,18,0))))))))+IF(L210&lt;=8,0,IF(L210&lt;=16,13,IF(L210&lt;=24,9,0)))-IF(L210&lt;=8,0,IF(L210&lt;=16,(L210-9)*0.34,IF(L210&lt;=24,(L210-17)*0.34,0))),0)+IF(F210="JEČ",IF(L210=1,34,IF(L210=2,26.04,IF(L210=3,20.6,IF(L210=4,12,IF(L210=5,11,IF(L210=6,10,IF(L210=7,9,IF(L210=8,8,0))))))))+IF(L210&lt;=8,0,IF(L210&lt;=16,6,0))-IF(L210&lt;=8,0,IF(L210&lt;=16,(L210-9)*0.17,0)),0)+IF(F210="JEOF",IF(L210=1,34,IF(L210=2,26.04,IF(L210=3,20.6,IF(L210=4,12,IF(L210=5,11,IF(L210=6,10,IF(L210=7,9,IF(L210=8,8,0))))))))+IF(L210&lt;=8,0,IF(L210&lt;=16,6,0))-IF(L210&lt;=8,0,IF(L210&lt;=16,(L210-9)*0.17,0)),0)+IF(F210="JnPČ",IF(L210=1,51,IF(L210=2,35.7,IF(L210=3,27,IF(L210=4,19.5,IF(L210=5,18,IF(L210=6,16.5,IF(L210=7,15,IF(L210=8,13.5,0))))))))+IF(L210&lt;=8,0,IF(L210&lt;=16,10,0))-IF(L210&lt;=8,0,IF(L210&lt;=16,(L210-9)*0.255,0)),0)+IF(F210="JnEČ",IF(L210=1,25.5,IF(L210=2,19.53,IF(L210=3,15.48,IF(L210=4,9,IF(L210=5,8.25,IF(L210=6,7.5,IF(L210=7,6.75,IF(L210=8,6,0))))))))+IF(L210&lt;=8,0,IF(L210&lt;=16,5,0))-IF(L210&lt;=8,0,IF(L210&lt;=16,(L210-9)*0.1275,0)),0)+IF(F210="JčPČ",IF(L210=1,21.25,IF(L210=2,14.5,IF(L210=3,11.5,IF(L210=4,7,IF(L210=5,6.5,IF(L210=6,6,IF(L210=7,5.5,IF(L210=8,5,0))))))))+IF(L210&lt;=8,0,IF(L210&lt;=16,4,0))-IF(L210&lt;=8,0,IF(L210&lt;=16,(L210-9)*0.10625,0)),0)+IF(F210="JčEČ",IF(L210=1,17,IF(L210=2,13.02,IF(L210=3,10.32,IF(L210=4,6,IF(L210=5,5.5,IF(L210=6,5,IF(L210=7,4.5,IF(L210=8,4,0))))))))+IF(L210&lt;=8,0,IF(L210&lt;=16,3,0))-IF(L210&lt;=8,0,IF(L210&lt;=16,(L210-9)*0.085,0)),0)+IF(F210="NEAK",IF(L210=1,11.48,IF(L210=2,8.79,IF(L210=3,6.97,IF(L210=4,4.05,IF(L210=5,3.71,IF(L210=6,3.38,IF(L210=7,3.04,IF(L210=8,2.7,0))))))))+IF(L210&lt;=8,0,IF(L210&lt;=16,2,IF(L210&lt;=24,1.3,0)))-IF(L210&lt;=8,0,IF(L210&lt;=16,(L210-9)*0.0574,IF(L210&lt;=24,(L210-17)*0.0574,0))),0))*IF(L210&lt;0,1,IF(OR(F210="PČ",F210="PŽ",F210="PT"),IF(J210&lt;32,J210/32,1),1))* IF(L210&lt;0,1,IF(OR(F210="EČ",F210="EŽ",F210="JOŽ",F210="JPČ",F210="NEAK"),IF(J210&lt;24,J210/24,1),1))*IF(L210&lt;0,1,IF(OR(F210="PČneol",F210="JEČ",F210="JEOF",F210="JnPČ",F210="JnEČ",F210="JčPČ",F210="JčEČ"),IF(J210&lt;16,J210/16,1),1))*IF(L210&lt;0,1,IF(F210="EČneol",IF(J210&lt;8,J210/8,1),1))</f>
        <v>9.49</v>
      </c>
      <c r="O210" s="9">
        <f t="shared" ref="O210:O213" si="114">IF(F210="OŽ",N210,IF(H210="Ne",IF(J210*0.3&lt;J210-L210,N210,0),IF(J210*0.1&lt;J210-L210,N210,0)))</f>
        <v>9.49</v>
      </c>
      <c r="P210" s="4">
        <f t="shared" ref="P210" si="115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0.76500000000000001</v>
      </c>
      <c r="Q210" s="11">
        <f t="shared" ref="Q210" si="116">IF(ISERROR(P210*100/N210),0,(P210*100/N210))</f>
        <v>8.0611169652265549</v>
      </c>
      <c r="R210" s="10">
        <f t="shared" ref="R210:R213" si="117">IF(Q210&lt;=30,O210+P210,O210+O210*0.3)*IF(G210=1,0.4,IF(G210=2,0.75,IF(G210="1 (kas 4 m. 1 k. nerengiamos)",0.52,1)))*IF(D210="olimpinė",1,IF(M210="Ne",0.5,1))*IF(OR(A$5="Lietuvos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federacija"),IF(OR(J210&lt;8,K210&lt;16),0,1),1)*E210*IF(I210&lt;=1,1,1/I210)*IF(OR(A$5="Lietuvos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4.5122000000000009</v>
      </c>
      <c r="S210" s="8"/>
    </row>
    <row r="211" spans="1:19">
      <c r="A211" s="60">
        <v>2</v>
      </c>
      <c r="B211" s="60" t="s">
        <v>101</v>
      </c>
      <c r="C211" s="12" t="s">
        <v>102</v>
      </c>
      <c r="D211" s="60" t="s">
        <v>29</v>
      </c>
      <c r="E211" s="60">
        <v>1</v>
      </c>
      <c r="F211" s="60" t="s">
        <v>103</v>
      </c>
      <c r="G211" s="60">
        <v>1</v>
      </c>
      <c r="H211" s="60" t="s">
        <v>31</v>
      </c>
      <c r="I211" s="60">
        <v>3</v>
      </c>
      <c r="J211" s="60">
        <v>48</v>
      </c>
      <c r="K211" s="60">
        <v>40</v>
      </c>
      <c r="L211" s="60">
        <v>11</v>
      </c>
      <c r="M211" s="60" t="s">
        <v>31</v>
      </c>
      <c r="N211" s="3">
        <f t="shared" si="113"/>
        <v>9.49</v>
      </c>
      <c r="O211" s="9">
        <f t="shared" si="114"/>
        <v>9.49</v>
      </c>
      <c r="P211" s="4">
        <f t="shared" ref="P211:P213" si="118">IF(O211=0,0,IF(F211="OŽ",IF(L211&gt;35,0,IF(J211&gt;35,(36-L211)*1.836,((36-L211)-(36-J211))*1.836)),0)+IF(F211="PČ",IF(L211&gt;31,0,IF(J211&gt;31,(32-L211)*1.347,((32-L211)-(32-J211))*1.347)),0)+ IF(F211="PČneol",IF(L211&gt;15,0,IF(J211&gt;15,(16-L211)*0.255,((16-L211)-(16-J211))*0.255)),0)+IF(F211="PŽ",IF(L211&gt;31,0,IF(J211&gt;31,(32-L211)*0.255,((32-L211)-(32-J211))*0.255)),0)+IF(F211="EČ",IF(L211&gt;23,0,IF(J211&gt;23,(24-L211)*0.612,((24-L211)-(24-J211))*0.612)),0)+IF(F211="EČneol",IF(L211&gt;7,0,IF(J211&gt;7,(8-L211)*0.204,((8-L211)-(8-J211))*0.204)),0)+IF(F211="EŽ",IF(L211&gt;23,0,IF(J211&gt;23,(24-L211)*0.204,((24-L211)-(24-J211))*0.204)),0)+IF(F211="PT",IF(L211&gt;31,0,IF(J211&gt;31,(32-L211)*0.204,((32-L211)-(32-J211))*0.204)),0)+IF(F211="JOŽ",IF(L211&gt;23,0,IF(J211&gt;23,(24-L211)*0.255,((24-L211)-(24-J211))*0.255)),0)+IF(F211="JPČ",IF(L211&gt;23,0,IF(J211&gt;23,(24-L211)*0.204,((24-L211)-(24-J211))*0.204)),0)+IF(F211="JEČ",IF(L211&gt;15,0,IF(J211&gt;15,(16-L211)*0.102,((16-L211)-(16-J211))*0.102)),0)+IF(F211="JEOF",IF(L211&gt;15,0,IF(J211&gt;15,(16-L211)*0.102,((16-L211)-(16-J211))*0.102)),0)+IF(F211="JnPČ",IF(L211&gt;15,0,IF(J211&gt;15,(16-L211)*0.153,((16-L211)-(16-J211))*0.153)),0)+IF(F211="JnEČ",IF(L211&gt;15,0,IF(J211&gt;15,(16-L211)*0.0765,((16-L211)-(16-J211))*0.0765)),0)+IF(F211="JčPČ",IF(L211&gt;15,0,IF(J211&gt;15,(16-L211)*0.06375,((16-L211)-(16-J211))*0.06375)),0)+IF(F211="JčEČ",IF(L211&gt;15,0,IF(J211&gt;15,(16-L211)*0.051,((16-L211)-(16-J211))*0.051)),0)+IF(F211="NEAK",IF(L211&gt;23,0,IF(J211&gt;23,(24-L211)*0.03444,((24-L211)-(24-J211))*0.03444)),0))</f>
        <v>0.76500000000000001</v>
      </c>
      <c r="Q211" s="11">
        <f t="shared" ref="Q211:Q213" si="119">IF(ISERROR(P211*100/N211),0,(P211*100/N211))</f>
        <v>8.0611169652265549</v>
      </c>
      <c r="R211" s="10">
        <f t="shared" si="117"/>
        <v>0.75203333333333333</v>
      </c>
      <c r="S211" s="8"/>
    </row>
    <row r="212" spans="1:19">
      <c r="A212" s="60">
        <v>3</v>
      </c>
      <c r="B212" s="60" t="s">
        <v>101</v>
      </c>
      <c r="C212" s="12" t="s">
        <v>102</v>
      </c>
      <c r="D212" s="60" t="s">
        <v>29</v>
      </c>
      <c r="E212" s="60">
        <v>1</v>
      </c>
      <c r="F212" s="60" t="s">
        <v>103</v>
      </c>
      <c r="G212" s="60">
        <v>1</v>
      </c>
      <c r="H212" s="60" t="s">
        <v>31</v>
      </c>
      <c r="I212" s="60">
        <v>3</v>
      </c>
      <c r="J212" s="60">
        <v>47</v>
      </c>
      <c r="K212" s="60">
        <v>40</v>
      </c>
      <c r="L212" s="60">
        <v>8</v>
      </c>
      <c r="M212" s="60" t="s">
        <v>32</v>
      </c>
      <c r="N212" s="3">
        <f t="shared" si="113"/>
        <v>13.5</v>
      </c>
      <c r="O212" s="9">
        <f t="shared" si="114"/>
        <v>13.5</v>
      </c>
      <c r="P212" s="4">
        <f t="shared" si="118"/>
        <v>1.224</v>
      </c>
      <c r="Q212" s="11">
        <f t="shared" si="119"/>
        <v>9.0666666666666664</v>
      </c>
      <c r="R212" s="10">
        <f t="shared" si="117"/>
        <v>2.1595200000000001</v>
      </c>
      <c r="S212" s="8"/>
    </row>
    <row r="213" spans="1:19">
      <c r="A213" s="60">
        <v>4</v>
      </c>
      <c r="B213" s="60" t="s">
        <v>101</v>
      </c>
      <c r="C213" s="12" t="s">
        <v>102</v>
      </c>
      <c r="D213" s="60" t="s">
        <v>29</v>
      </c>
      <c r="E213" s="60">
        <v>1</v>
      </c>
      <c r="F213" s="60" t="s">
        <v>103</v>
      </c>
      <c r="G213" s="60">
        <v>1</v>
      </c>
      <c r="H213" s="60" t="s">
        <v>31</v>
      </c>
      <c r="I213" s="60">
        <v>3</v>
      </c>
      <c r="J213" s="60">
        <v>42</v>
      </c>
      <c r="K213" s="60">
        <v>40</v>
      </c>
      <c r="L213" s="60">
        <v>31</v>
      </c>
      <c r="M213" s="60" t="s">
        <v>31</v>
      </c>
      <c r="N213" s="3">
        <f t="shared" si="113"/>
        <v>0</v>
      </c>
      <c r="O213" s="9">
        <f t="shared" si="114"/>
        <v>0</v>
      </c>
      <c r="P213" s="4">
        <f t="shared" si="118"/>
        <v>0</v>
      </c>
      <c r="Q213" s="11">
        <f t="shared" si="119"/>
        <v>0</v>
      </c>
      <c r="R213" s="10">
        <f t="shared" si="117"/>
        <v>0</v>
      </c>
      <c r="S213" s="8"/>
    </row>
    <row r="214" spans="1:19">
      <c r="A214" s="70" t="s">
        <v>34</v>
      </c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2"/>
      <c r="R214" s="10">
        <f>SUM(R210:R213)</f>
        <v>7.4237533333333339</v>
      </c>
      <c r="S214" s="8"/>
    </row>
    <row r="215" spans="1:19" ht="15.75">
      <c r="A215" s="24" t="s">
        <v>104</v>
      </c>
      <c r="B215" s="24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6"/>
      <c r="S215" s="8"/>
    </row>
    <row r="216" spans="1:19">
      <c r="A216" s="49" t="s">
        <v>51</v>
      </c>
      <c r="B216" s="49"/>
      <c r="C216" s="49"/>
      <c r="D216" s="49"/>
      <c r="E216" s="49"/>
      <c r="F216" s="49"/>
      <c r="G216" s="49"/>
      <c r="H216" s="49"/>
      <c r="I216" s="49"/>
      <c r="J216" s="15"/>
      <c r="K216" s="15"/>
      <c r="L216" s="15"/>
      <c r="M216" s="15"/>
      <c r="N216" s="15"/>
      <c r="O216" s="15"/>
      <c r="P216" s="15"/>
      <c r="Q216" s="15"/>
      <c r="R216" s="16"/>
      <c r="S216" s="8"/>
    </row>
    <row r="217" spans="1:19" s="8" customFormat="1">
      <c r="A217" s="49"/>
      <c r="B217" s="49"/>
      <c r="C217" s="49"/>
      <c r="D217" s="49"/>
      <c r="E217" s="49"/>
      <c r="F217" s="49"/>
      <c r="G217" s="49"/>
      <c r="H217" s="49"/>
      <c r="I217" s="49"/>
      <c r="J217" s="15"/>
      <c r="K217" s="15"/>
      <c r="L217" s="15"/>
      <c r="M217" s="15"/>
      <c r="N217" s="15"/>
      <c r="O217" s="15"/>
      <c r="P217" s="15"/>
      <c r="Q217" s="15"/>
      <c r="R217" s="16"/>
    </row>
    <row r="218" spans="1:19">
      <c r="A218" s="66" t="s">
        <v>105</v>
      </c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56"/>
      <c r="R218" s="8"/>
      <c r="S218" s="8"/>
    </row>
    <row r="219" spans="1:19" ht="15.6" customHeight="1">
      <c r="A219" s="68" t="s">
        <v>38</v>
      </c>
      <c r="B219" s="69"/>
      <c r="C219" s="69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6"/>
      <c r="R219" s="8"/>
      <c r="S219" s="8"/>
    </row>
    <row r="220" spans="1:19" ht="17.45" customHeight="1">
      <c r="A220" s="66" t="s">
        <v>39</v>
      </c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56"/>
      <c r="R220" s="8"/>
      <c r="S220" s="8"/>
    </row>
    <row r="221" spans="1:19">
      <c r="A221" s="60">
        <v>1</v>
      </c>
      <c r="B221" s="60" t="s">
        <v>84</v>
      </c>
      <c r="C221" s="12" t="s">
        <v>82</v>
      </c>
      <c r="D221" s="60" t="s">
        <v>29</v>
      </c>
      <c r="E221" s="60">
        <v>1</v>
      </c>
      <c r="F221" s="60" t="s">
        <v>60</v>
      </c>
      <c r="G221" s="60">
        <v>1</v>
      </c>
      <c r="H221" s="60" t="s">
        <v>31</v>
      </c>
      <c r="I221" s="60"/>
      <c r="J221" s="60">
        <v>95</v>
      </c>
      <c r="K221" s="60">
        <v>24</v>
      </c>
      <c r="L221" s="60">
        <v>11</v>
      </c>
      <c r="M221" s="60" t="s">
        <v>32</v>
      </c>
      <c r="N221" s="3">
        <f t="shared" ref="N221:N223" si="120">(IF(F221="OŽ",IF(L221=1,550.8,IF(L221=2,426.38,IF(L221=3,342.14,IF(L221=4,181.44,IF(L221=5,168.48,IF(L221=6,155.52,IF(L221=7,148.5,IF(L221=8,144,0))))))))+IF(L221&lt;=8,0,IF(L221&lt;=16,137.7,IF(L221&lt;=24,108,IF(L221&lt;=32,80.1,IF(L221&lt;=36,52.2,0)))))-IF(L221&lt;=8,0,IF(L221&lt;=16,(L221-9)*2.754,IF(L221&lt;=24,(L221-17)* 2.754,IF(L221&lt;=32,(L221-25)* 2.754,IF(L221&lt;=36,(L221-33)*2.754,0))))),0)+IF(F221="PČ",IF(L221=1,449,IF(L221=2,314.6,IF(L221=3,238,IF(L221=4,172,IF(L221=5,159,IF(L221=6,145,IF(L221=7,132,IF(L221=8,119,0))))))))+IF(L221&lt;=8,0,IF(L221&lt;=16,88,IF(L221&lt;=24,55,IF(L221&lt;=32,22,0))))-IF(L221&lt;=8,0,IF(L221&lt;=16,(L221-9)*2.245,IF(L221&lt;=24,(L221-17)*2.245,IF(L221&lt;=32,(L221-25)*2.245,0)))),0)+IF(F221="PČneol",IF(L221=1,85,IF(L221=2,64.61,IF(L221=3,50.76,IF(L221=4,16.25,IF(L221=5,15,IF(L221=6,13.75,IF(L221=7,12.5,IF(L221=8,11.25,0))))))))+IF(L221&lt;=8,0,IF(L221&lt;=16,9,0))-IF(L221&lt;=8,0,IF(L221&lt;=16,(L221-9)*0.425,0)),0)+IF(F221="PŽ",IF(L221=1,85,IF(L221=2,59.5,IF(L221=3,45,IF(L221=4,32.5,IF(L221=5,30,IF(L221=6,27.5,IF(L221=7,25,IF(L221=8,22.5,0))))))))+IF(L221&lt;=8,0,IF(L221&lt;=16,19,IF(L221&lt;=24,13,IF(L221&lt;=32,8,0))))-IF(L221&lt;=8,0,IF(L221&lt;=16,(L221-9)*0.425,IF(L221&lt;=24,(L221-17)*0.425,IF(L221&lt;=32,(L221-25)*0.425,0)))),0)+IF(F221="EČ",IF(L221=1,204,IF(L221=2,156.24,IF(L221=3,123.84,IF(L221=4,72,IF(L221=5,66,IF(L221=6,60,IF(L221=7,54,IF(L221=8,48,0))))))))+IF(L221&lt;=8,0,IF(L221&lt;=16,40,IF(L221&lt;=24,25,0)))-IF(L221&lt;=8,0,IF(L221&lt;=16,(L221-9)*1.02,IF(L221&lt;=24,(L221-17)*1.02,0))),0)+IF(F221="EČneol",IF(L221=1,68,IF(L221=2,51.69,IF(L221=3,40.61,IF(L221=4,13,IF(L221=5,12,IF(L221=6,11,IF(L221=7,10,IF(L221=8,9,0)))))))))+IF(F221="EŽ",IF(L221=1,68,IF(L221=2,47.6,IF(L221=3,36,IF(L221=4,18,IF(L221=5,16.5,IF(L221=6,15,IF(L221=7,13.5,IF(L221=8,12,0))))))))+IF(L221&lt;=8,0,IF(L221&lt;=16,10,IF(L221&lt;=24,6,0)))-IF(L221&lt;=8,0,IF(L221&lt;=16,(L221-9)*0.34,IF(L221&lt;=24,(L221-17)*0.34,0))),0)+IF(F221="PT",IF(L221=1,68,IF(L221=2,52.08,IF(L221=3,41.28,IF(L221=4,24,IF(L221=5,22,IF(L221=6,20,IF(L221=7,18,IF(L221=8,16,0))))))))+IF(L221&lt;=8,0,IF(L221&lt;=16,13,IF(L221&lt;=24,9,IF(L221&lt;=32,4,0))))-IF(L221&lt;=8,0,IF(L221&lt;=16,(L221-9)*0.34,IF(L221&lt;=24,(L221-17)*0.34,IF(L221&lt;=32,(L221-25)*0.34,0)))),0)+IF(F221="JOŽ",IF(L221=1,85,IF(L221=2,59.5,IF(L221=3,45,IF(L221=4,32.5,IF(L221=5,30,IF(L221=6,27.5,IF(L221=7,25,IF(L221=8,22.5,0))))))))+IF(L221&lt;=8,0,IF(L221&lt;=16,19,IF(L221&lt;=24,13,0)))-IF(L221&lt;=8,0,IF(L221&lt;=16,(L221-9)*0.425,IF(L221&lt;=24,(L221-17)*0.425,0))),0)+IF(F221="JPČ",IF(L221=1,68,IF(L221=2,47.6,IF(L221=3,36,IF(L221=4,26,IF(L221=5,24,IF(L221=6,22,IF(L221=7,20,IF(L221=8,18,0))))))))+IF(L221&lt;=8,0,IF(L221&lt;=16,13,IF(L221&lt;=24,9,0)))-IF(L221&lt;=8,0,IF(L221&lt;=16,(L221-9)*0.34,IF(L221&lt;=24,(L221-17)*0.34,0))),0)+IF(F221="JEČ",IF(L221=1,34,IF(L221=2,26.04,IF(L221=3,20.6,IF(L221=4,12,IF(L221=5,11,IF(L221=6,10,IF(L221=7,9,IF(L221=8,8,0))))))))+IF(L221&lt;=8,0,IF(L221&lt;=16,6,0))-IF(L221&lt;=8,0,IF(L221&lt;=16,(L221-9)*0.17,0)),0)+IF(F221="JEOF",IF(L221=1,34,IF(L221=2,26.04,IF(L221=3,20.6,IF(L221=4,12,IF(L221=5,11,IF(L221=6,10,IF(L221=7,9,IF(L221=8,8,0))))))))+IF(L221&lt;=8,0,IF(L221&lt;=16,6,0))-IF(L221&lt;=8,0,IF(L221&lt;=16,(L221-9)*0.17,0)),0)+IF(F221="JnPČ",IF(L221=1,51,IF(L221=2,35.7,IF(L221=3,27,IF(L221=4,19.5,IF(L221=5,18,IF(L221=6,16.5,IF(L221=7,15,IF(L221=8,13.5,0))))))))+IF(L221&lt;=8,0,IF(L221&lt;=16,10,0))-IF(L221&lt;=8,0,IF(L221&lt;=16,(L221-9)*0.255,0)),0)+IF(F221="JnEČ",IF(L221=1,25.5,IF(L221=2,19.53,IF(L221=3,15.48,IF(L221=4,9,IF(L221=5,8.25,IF(L221=6,7.5,IF(L221=7,6.75,IF(L221=8,6,0))))))))+IF(L221&lt;=8,0,IF(L221&lt;=16,5,0))-IF(L221&lt;=8,0,IF(L221&lt;=16,(L221-9)*0.1275,0)),0)+IF(F221="JčPČ",IF(L221=1,21.25,IF(L221=2,14.5,IF(L221=3,11.5,IF(L221=4,7,IF(L221=5,6.5,IF(L221=6,6,IF(L221=7,5.5,IF(L221=8,5,0))))))))+IF(L221&lt;=8,0,IF(L221&lt;=16,4,0))-IF(L221&lt;=8,0,IF(L221&lt;=16,(L221-9)*0.10625,0)),0)+IF(F221="JčEČ",IF(L221=1,17,IF(L221=2,13.02,IF(L221=3,10.32,IF(L221=4,6,IF(L221=5,5.5,IF(L221=6,5,IF(L221=7,4.5,IF(L221=8,4,0))))))))+IF(L221&lt;=8,0,IF(L221&lt;=16,3,0))-IF(L221&lt;=8,0,IF(L221&lt;=16,(L221-9)*0.085,0)),0)+IF(F221="NEAK",IF(L221=1,11.48,IF(L221=2,8.79,IF(L221=3,6.97,IF(L221=4,4.05,IF(L221=5,3.71,IF(L221=6,3.38,IF(L221=7,3.04,IF(L221=8,2.7,0))))))))+IF(L221&lt;=8,0,IF(L221&lt;=16,2,IF(L221&lt;=24,1.3,0)))-IF(L221&lt;=8,0,IF(L221&lt;=16,(L221-9)*0.0574,IF(L221&lt;=24,(L221-17)*0.0574,0))),0))*IF(L221&lt;0,1,IF(OR(F221="PČ",F221="PŽ",F221="PT"),IF(J221&lt;32,J221/32,1),1))* IF(L221&lt;0,1,IF(OR(F221="EČ",F221="EŽ",F221="JOŽ",F221="JPČ",F221="NEAK"),IF(J221&lt;24,J221/24,1),1))*IF(L221&lt;0,1,IF(OR(F221="PČneol",F221="JEČ",F221="JEOF",F221="JnPČ",F221="JnEČ",F221="JčPČ",F221="JčEČ"),IF(J221&lt;16,J221/16,1),1))*IF(L221&lt;0,1,IF(F221="EČneol",IF(J221&lt;8,J221/8,1),1))</f>
        <v>83.51</v>
      </c>
      <c r="O221" s="9">
        <f t="shared" ref="O221:O223" si="121">IF(F221="OŽ",N221,IF(H221="Ne",IF(J221*0.3&lt;J221-L221,N221,0),IF(J221*0.1&lt;J221-L221,N221,0)))</f>
        <v>83.51</v>
      </c>
      <c r="P221" s="4">
        <f t="shared" ref="P221" si="122">IF(O221=0,0,IF(F221="OŽ",IF(L221&gt;35,0,IF(J221&gt;35,(36-L221)*1.836,((36-L221)-(36-J221))*1.836)),0)+IF(F221="PČ",IF(L221&gt;31,0,IF(J221&gt;31,(32-L221)*1.347,((32-L221)-(32-J221))*1.347)),0)+ IF(F221="PČneol",IF(L221&gt;15,0,IF(J221&gt;15,(16-L221)*0.255,((16-L221)-(16-J221))*0.255)),0)+IF(F221="PŽ",IF(L221&gt;31,0,IF(J221&gt;31,(32-L221)*0.255,((32-L221)-(32-J221))*0.255)),0)+IF(F221="EČ",IF(L221&gt;23,0,IF(J221&gt;23,(24-L221)*0.612,((24-L221)-(24-J221))*0.612)),0)+IF(F221="EČneol",IF(L221&gt;7,0,IF(J221&gt;7,(8-L221)*0.204,((8-L221)-(8-J221))*0.204)),0)+IF(F221="EŽ",IF(L221&gt;23,0,IF(J221&gt;23,(24-L221)*0.204,((24-L221)-(24-J221))*0.204)),0)+IF(F221="PT",IF(L221&gt;31,0,IF(J221&gt;31,(32-L221)*0.204,((32-L221)-(32-J221))*0.204)),0)+IF(F221="JOŽ",IF(L221&gt;23,0,IF(J221&gt;23,(24-L221)*0.255,((24-L221)-(24-J221))*0.255)),0)+IF(F221="JPČ",IF(L221&gt;23,0,IF(J221&gt;23,(24-L221)*0.204,((24-L221)-(24-J221))*0.204)),0)+IF(F221="JEČ",IF(L221&gt;15,0,IF(J221&gt;15,(16-L221)*0.102,((16-L221)-(16-J221))*0.102)),0)+IF(F221="JEOF",IF(L221&gt;15,0,IF(J221&gt;15,(16-L221)*0.102,((16-L221)-(16-J221))*0.102)),0)+IF(F221="JnPČ",IF(L221&gt;15,0,IF(J221&gt;15,(16-L221)*0.153,((16-L221)-(16-J221))*0.153)),0)+IF(F221="JnEČ",IF(L221&gt;15,0,IF(J221&gt;15,(16-L221)*0.0765,((16-L221)-(16-J221))*0.0765)),0)+IF(F221="JčPČ",IF(L221&gt;15,0,IF(J221&gt;15,(16-L221)*0.06375,((16-L221)-(16-J221))*0.06375)),0)+IF(F221="JčEČ",IF(L221&gt;15,0,IF(J221&gt;15,(16-L221)*0.051,((16-L221)-(16-J221))*0.051)),0)+IF(F221="NEAK",IF(L221&gt;23,0,IF(J221&gt;23,(24-L221)*0.03444,((24-L221)-(24-J221))*0.03444)),0))</f>
        <v>28.286999999999999</v>
      </c>
      <c r="Q221" s="11">
        <f t="shared" ref="Q221" si="123">IF(ISERROR(P221*100/N221),0,(P221*100/N221))</f>
        <v>33.872590108968978</v>
      </c>
      <c r="R221" s="10">
        <f t="shared" ref="R221:R223" si="124">IF(Q221&lt;=30,O221+P221,O221+O221*0.3)*IF(G221=1,0.4,IF(G221=2,0.75,IF(G221="1 (kas 4 m. 1 k. nerengiamos)",0.52,1)))*IF(D221="olimpinė",1,IF(M221="Ne",0.5,1))*IF(OR(A$5="Lietuvos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federacija"),IF(OR(J221&lt;8,K221&lt;16),0,1),1)*E221*IF(I221&lt;=1,1,1/I221)*IF(OR(A$5="Lietuvos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47.767720000000011</v>
      </c>
      <c r="S221" s="8"/>
    </row>
    <row r="222" spans="1:19" ht="30">
      <c r="A222" s="60">
        <v>2</v>
      </c>
      <c r="B222" s="60" t="s">
        <v>83</v>
      </c>
      <c r="C222" s="12" t="s">
        <v>82</v>
      </c>
      <c r="D222" s="60" t="s">
        <v>29</v>
      </c>
      <c r="E222" s="60">
        <v>2</v>
      </c>
      <c r="F222" s="60" t="s">
        <v>60</v>
      </c>
      <c r="G222" s="60">
        <v>1</v>
      </c>
      <c r="H222" s="60" t="s">
        <v>31</v>
      </c>
      <c r="I222" s="60"/>
      <c r="J222" s="60">
        <v>95</v>
      </c>
      <c r="K222" s="60">
        <v>24</v>
      </c>
      <c r="L222" s="60">
        <v>12</v>
      </c>
      <c r="M222" s="60" t="s">
        <v>32</v>
      </c>
      <c r="N222" s="3">
        <f t="shared" si="120"/>
        <v>81.265000000000001</v>
      </c>
      <c r="O222" s="9">
        <f t="shared" si="121"/>
        <v>81.265000000000001</v>
      </c>
      <c r="P222" s="4">
        <f t="shared" ref="P222:P223" si="125">IF(O222=0,0,IF(F222="OŽ",IF(L222&gt;35,0,IF(J222&gt;35,(36-L222)*1.836,((36-L222)-(36-J222))*1.836)),0)+IF(F222="PČ",IF(L222&gt;31,0,IF(J222&gt;31,(32-L222)*1.347,((32-L222)-(32-J222))*1.347)),0)+ IF(F222="PČneol",IF(L222&gt;15,0,IF(J222&gt;15,(16-L222)*0.255,((16-L222)-(16-J222))*0.255)),0)+IF(F222="PŽ",IF(L222&gt;31,0,IF(J222&gt;31,(32-L222)*0.255,((32-L222)-(32-J222))*0.255)),0)+IF(F222="EČ",IF(L222&gt;23,0,IF(J222&gt;23,(24-L222)*0.612,((24-L222)-(24-J222))*0.612)),0)+IF(F222="EČneol",IF(L222&gt;7,0,IF(J222&gt;7,(8-L222)*0.204,((8-L222)-(8-J222))*0.204)),0)+IF(F222="EŽ",IF(L222&gt;23,0,IF(J222&gt;23,(24-L222)*0.204,((24-L222)-(24-J222))*0.204)),0)+IF(F222="PT",IF(L222&gt;31,0,IF(J222&gt;31,(32-L222)*0.204,((32-L222)-(32-J222))*0.204)),0)+IF(F222="JOŽ",IF(L222&gt;23,0,IF(J222&gt;23,(24-L222)*0.255,((24-L222)-(24-J222))*0.255)),0)+IF(F222="JPČ",IF(L222&gt;23,0,IF(J222&gt;23,(24-L222)*0.204,((24-L222)-(24-J222))*0.204)),0)+IF(F222="JEČ",IF(L222&gt;15,0,IF(J222&gt;15,(16-L222)*0.102,((16-L222)-(16-J222))*0.102)),0)+IF(F222="JEOF",IF(L222&gt;15,0,IF(J222&gt;15,(16-L222)*0.102,((16-L222)-(16-J222))*0.102)),0)+IF(F222="JnPČ",IF(L222&gt;15,0,IF(J222&gt;15,(16-L222)*0.153,((16-L222)-(16-J222))*0.153)),0)+IF(F222="JnEČ",IF(L222&gt;15,0,IF(J222&gt;15,(16-L222)*0.0765,((16-L222)-(16-J222))*0.0765)),0)+IF(F222="JčPČ",IF(L222&gt;15,0,IF(J222&gt;15,(16-L222)*0.06375,((16-L222)-(16-J222))*0.06375)),0)+IF(F222="JčEČ",IF(L222&gt;15,0,IF(J222&gt;15,(16-L222)*0.051,((16-L222)-(16-J222))*0.051)),0)+IF(F222="NEAK",IF(L222&gt;23,0,IF(J222&gt;23,(24-L222)*0.03444,((24-L222)-(24-J222))*0.03444)),0))</f>
        <v>26.939999999999998</v>
      </c>
      <c r="Q222" s="11">
        <f t="shared" ref="Q222:Q223" si="126">IF(ISERROR(P222*100/N222),0,(P222*100/N222))</f>
        <v>33.150802928690091</v>
      </c>
      <c r="R222" s="10">
        <f t="shared" si="124"/>
        <v>92.967160000000021</v>
      </c>
      <c r="S222" s="8"/>
    </row>
    <row r="223" spans="1:19" ht="30">
      <c r="A223" s="60">
        <v>3</v>
      </c>
      <c r="B223" s="60" t="s">
        <v>81</v>
      </c>
      <c r="C223" s="12" t="s">
        <v>82</v>
      </c>
      <c r="D223" s="60" t="s">
        <v>29</v>
      </c>
      <c r="E223" s="60">
        <v>2</v>
      </c>
      <c r="F223" s="60" t="s">
        <v>60</v>
      </c>
      <c r="G223" s="60">
        <v>1</v>
      </c>
      <c r="H223" s="60" t="s">
        <v>31</v>
      </c>
      <c r="I223" s="60"/>
      <c r="J223" s="60">
        <v>95</v>
      </c>
      <c r="K223" s="60">
        <v>24</v>
      </c>
      <c r="L223" s="60">
        <v>30</v>
      </c>
      <c r="M223" s="60" t="s">
        <v>32</v>
      </c>
      <c r="N223" s="3">
        <f t="shared" si="120"/>
        <v>10.774999999999999</v>
      </c>
      <c r="O223" s="9">
        <f t="shared" si="121"/>
        <v>10.774999999999999</v>
      </c>
      <c r="P223" s="4">
        <f t="shared" si="125"/>
        <v>2.694</v>
      </c>
      <c r="Q223" s="11">
        <f t="shared" si="126"/>
        <v>25.002320185614849</v>
      </c>
      <c r="R223" s="10">
        <f t="shared" si="124"/>
        <v>11.85272</v>
      </c>
      <c r="S223" s="8"/>
    </row>
    <row r="224" spans="1:19">
      <c r="A224" s="70" t="s">
        <v>34</v>
      </c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2"/>
      <c r="R224" s="10">
        <f>SUM(R221:R223)</f>
        <v>152.58760000000004</v>
      </c>
      <c r="S224" s="8"/>
    </row>
    <row r="225" spans="1:19" ht="15.75">
      <c r="A225" s="24" t="s">
        <v>106</v>
      </c>
      <c r="B225" s="2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6"/>
      <c r="S225" s="8"/>
    </row>
    <row r="226" spans="1:19">
      <c r="A226" s="49" t="s">
        <v>51</v>
      </c>
      <c r="B226" s="49"/>
      <c r="C226" s="49"/>
      <c r="D226" s="49"/>
      <c r="E226" s="49"/>
      <c r="F226" s="49"/>
      <c r="G226" s="49"/>
      <c r="H226" s="49"/>
      <c r="I226" s="49"/>
      <c r="J226" s="15"/>
      <c r="K226" s="15"/>
      <c r="L226" s="15"/>
      <c r="M226" s="15"/>
      <c r="N226" s="15"/>
      <c r="O226" s="15"/>
      <c r="P226" s="15"/>
      <c r="Q226" s="15"/>
      <c r="R226" s="16"/>
      <c r="S226" s="8"/>
    </row>
    <row r="227" spans="1:19" s="8" customFormat="1">
      <c r="A227" s="49"/>
      <c r="B227" s="49"/>
      <c r="C227" s="49"/>
      <c r="D227" s="49"/>
      <c r="E227" s="49"/>
      <c r="F227" s="49"/>
      <c r="G227" s="49"/>
      <c r="H227" s="49"/>
      <c r="I227" s="49"/>
      <c r="J227" s="15"/>
      <c r="K227" s="15"/>
      <c r="L227" s="15"/>
      <c r="M227" s="15"/>
      <c r="N227" s="15"/>
      <c r="O227" s="15"/>
      <c r="P227" s="15"/>
      <c r="Q227" s="15"/>
      <c r="R227" s="16"/>
    </row>
    <row r="228" spans="1:19">
      <c r="A228" s="66" t="s">
        <v>107</v>
      </c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56"/>
      <c r="R228" s="8"/>
      <c r="S228" s="8"/>
    </row>
    <row r="229" spans="1:19" ht="18">
      <c r="A229" s="68" t="s">
        <v>38</v>
      </c>
      <c r="B229" s="69"/>
      <c r="C229" s="69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6"/>
      <c r="R229" s="8"/>
      <c r="S229" s="8"/>
    </row>
    <row r="230" spans="1:19">
      <c r="A230" s="66" t="s">
        <v>39</v>
      </c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56"/>
      <c r="R230" s="8"/>
      <c r="S230" s="8"/>
    </row>
    <row r="231" spans="1:19">
      <c r="A231" s="60">
        <v>1</v>
      </c>
      <c r="B231" s="60" t="s">
        <v>55</v>
      </c>
      <c r="C231" s="12" t="s">
        <v>54</v>
      </c>
      <c r="D231" s="60" t="s">
        <v>29</v>
      </c>
      <c r="E231" s="60">
        <v>1</v>
      </c>
      <c r="F231" s="60" t="s">
        <v>30</v>
      </c>
      <c r="G231" s="60">
        <v>1</v>
      </c>
      <c r="H231" s="60" t="s">
        <v>31</v>
      </c>
      <c r="I231" s="60"/>
      <c r="J231" s="60">
        <v>68</v>
      </c>
      <c r="K231" s="60">
        <v>49</v>
      </c>
      <c r="L231" s="60">
        <v>8</v>
      </c>
      <c r="M231" s="60" t="s">
        <v>32</v>
      </c>
      <c r="N231" s="3">
        <f t="shared" ref="N231:N233" si="127">(IF(F231="OŽ",IF(L231=1,550.8,IF(L231=2,426.38,IF(L231=3,342.14,IF(L231=4,181.44,IF(L231=5,168.48,IF(L231=6,155.52,IF(L231=7,148.5,IF(L231=8,144,0))))))))+IF(L231&lt;=8,0,IF(L231&lt;=16,137.7,IF(L231&lt;=24,108,IF(L231&lt;=32,80.1,IF(L231&lt;=36,52.2,0)))))-IF(L231&lt;=8,0,IF(L231&lt;=16,(L231-9)*2.754,IF(L231&lt;=24,(L231-17)* 2.754,IF(L231&lt;=32,(L231-25)* 2.754,IF(L231&lt;=36,(L231-33)*2.754,0))))),0)+IF(F231="PČ",IF(L231=1,449,IF(L231=2,314.6,IF(L231=3,238,IF(L231=4,172,IF(L231=5,159,IF(L231=6,145,IF(L231=7,132,IF(L231=8,119,0))))))))+IF(L231&lt;=8,0,IF(L231&lt;=16,88,IF(L231&lt;=24,55,IF(L231&lt;=32,22,0))))-IF(L231&lt;=8,0,IF(L231&lt;=16,(L231-9)*2.245,IF(L231&lt;=24,(L231-17)*2.245,IF(L231&lt;=32,(L231-25)*2.245,0)))),0)+IF(F231="PČneol",IF(L231=1,85,IF(L231=2,64.61,IF(L231=3,50.76,IF(L231=4,16.25,IF(L231=5,15,IF(L231=6,13.75,IF(L231=7,12.5,IF(L231=8,11.25,0))))))))+IF(L231&lt;=8,0,IF(L231&lt;=16,9,0))-IF(L231&lt;=8,0,IF(L231&lt;=16,(L231-9)*0.425,0)),0)+IF(F231="PŽ",IF(L231=1,85,IF(L231=2,59.5,IF(L231=3,45,IF(L231=4,32.5,IF(L231=5,30,IF(L231=6,27.5,IF(L231=7,25,IF(L231=8,22.5,0))))))))+IF(L231&lt;=8,0,IF(L231&lt;=16,19,IF(L231&lt;=24,13,IF(L231&lt;=32,8,0))))-IF(L231&lt;=8,0,IF(L231&lt;=16,(L231-9)*0.425,IF(L231&lt;=24,(L231-17)*0.425,IF(L231&lt;=32,(L231-25)*0.425,0)))),0)+IF(F231="EČ",IF(L231=1,204,IF(L231=2,156.24,IF(L231=3,123.84,IF(L231=4,72,IF(L231=5,66,IF(L231=6,60,IF(L231=7,54,IF(L231=8,48,0))))))))+IF(L231&lt;=8,0,IF(L231&lt;=16,40,IF(L231&lt;=24,25,0)))-IF(L231&lt;=8,0,IF(L231&lt;=16,(L231-9)*1.02,IF(L231&lt;=24,(L231-17)*1.02,0))),0)+IF(F231="EČneol",IF(L231=1,68,IF(L231=2,51.69,IF(L231=3,40.61,IF(L231=4,13,IF(L231=5,12,IF(L231=6,11,IF(L231=7,10,IF(L231=8,9,0)))))))))+IF(F231="EŽ",IF(L231=1,68,IF(L231=2,47.6,IF(L231=3,36,IF(L231=4,18,IF(L231=5,16.5,IF(L231=6,15,IF(L231=7,13.5,IF(L231=8,12,0))))))))+IF(L231&lt;=8,0,IF(L231&lt;=16,10,IF(L231&lt;=24,6,0)))-IF(L231&lt;=8,0,IF(L231&lt;=16,(L231-9)*0.34,IF(L231&lt;=24,(L231-17)*0.34,0))),0)+IF(F231="PT",IF(L231=1,68,IF(L231=2,52.08,IF(L231=3,41.28,IF(L231=4,24,IF(L231=5,22,IF(L231=6,20,IF(L231=7,18,IF(L231=8,16,0))))))))+IF(L231&lt;=8,0,IF(L231&lt;=16,13,IF(L231&lt;=24,9,IF(L231&lt;=32,4,0))))-IF(L231&lt;=8,0,IF(L231&lt;=16,(L231-9)*0.34,IF(L231&lt;=24,(L231-17)*0.34,IF(L231&lt;=32,(L231-25)*0.34,0)))),0)+IF(F231="JOŽ",IF(L231=1,85,IF(L231=2,59.5,IF(L231=3,45,IF(L231=4,32.5,IF(L231=5,30,IF(L231=6,27.5,IF(L231=7,25,IF(L231=8,22.5,0))))))))+IF(L231&lt;=8,0,IF(L231&lt;=16,19,IF(L231&lt;=24,13,0)))-IF(L231&lt;=8,0,IF(L231&lt;=16,(L231-9)*0.425,IF(L231&lt;=24,(L231-17)*0.425,0))),0)+IF(F231="JPČ",IF(L231=1,68,IF(L231=2,47.6,IF(L231=3,36,IF(L231=4,26,IF(L231=5,24,IF(L231=6,22,IF(L231=7,20,IF(L231=8,18,0))))))))+IF(L231&lt;=8,0,IF(L231&lt;=16,13,IF(L231&lt;=24,9,0)))-IF(L231&lt;=8,0,IF(L231&lt;=16,(L231-9)*0.34,IF(L231&lt;=24,(L231-17)*0.34,0))),0)+IF(F231="JEČ",IF(L231=1,34,IF(L231=2,26.04,IF(L231=3,20.6,IF(L231=4,12,IF(L231=5,11,IF(L231=6,10,IF(L231=7,9,IF(L231=8,8,0))))))))+IF(L231&lt;=8,0,IF(L231&lt;=16,6,0))-IF(L231&lt;=8,0,IF(L231&lt;=16,(L231-9)*0.17,0)),0)+IF(F231="JEOF",IF(L231=1,34,IF(L231=2,26.04,IF(L231=3,20.6,IF(L231=4,12,IF(L231=5,11,IF(L231=6,10,IF(L231=7,9,IF(L231=8,8,0))))))))+IF(L231&lt;=8,0,IF(L231&lt;=16,6,0))-IF(L231&lt;=8,0,IF(L231&lt;=16,(L231-9)*0.17,0)),0)+IF(F231="JnPČ",IF(L231=1,51,IF(L231=2,35.7,IF(L231=3,27,IF(L231=4,19.5,IF(L231=5,18,IF(L231=6,16.5,IF(L231=7,15,IF(L231=8,13.5,0))))))))+IF(L231&lt;=8,0,IF(L231&lt;=16,10,0))-IF(L231&lt;=8,0,IF(L231&lt;=16,(L231-9)*0.255,0)),0)+IF(F231="JnEČ",IF(L231=1,25.5,IF(L231=2,19.53,IF(L231=3,15.48,IF(L231=4,9,IF(L231=5,8.25,IF(L231=6,7.5,IF(L231=7,6.75,IF(L231=8,6,0))))))))+IF(L231&lt;=8,0,IF(L231&lt;=16,5,0))-IF(L231&lt;=8,0,IF(L231&lt;=16,(L231-9)*0.1275,0)),0)+IF(F231="JčPČ",IF(L231=1,21.25,IF(L231=2,14.5,IF(L231=3,11.5,IF(L231=4,7,IF(L231=5,6.5,IF(L231=6,6,IF(L231=7,5.5,IF(L231=8,5,0))))))))+IF(L231&lt;=8,0,IF(L231&lt;=16,4,0))-IF(L231&lt;=8,0,IF(L231&lt;=16,(L231-9)*0.10625,0)),0)+IF(F231="JčEČ",IF(L231=1,17,IF(L231=2,13.02,IF(L231=3,10.32,IF(L231=4,6,IF(L231=5,5.5,IF(L231=6,5,IF(L231=7,4.5,IF(L231=8,4,0))))))))+IF(L231&lt;=8,0,IF(L231&lt;=16,3,0))-IF(L231&lt;=8,0,IF(L231&lt;=16,(L231-9)*0.085,0)),0)+IF(F231="NEAK",IF(L231=1,11.48,IF(L231=2,8.79,IF(L231=3,6.97,IF(L231=4,4.05,IF(L231=5,3.71,IF(L231=6,3.38,IF(L231=7,3.04,IF(L231=8,2.7,0))))))))+IF(L231&lt;=8,0,IF(L231&lt;=16,2,IF(L231&lt;=24,1.3,0)))-IF(L231&lt;=8,0,IF(L231&lt;=16,(L231-9)*0.0574,IF(L231&lt;=24,(L231-17)*0.0574,0))),0))*IF(L231&lt;0,1,IF(OR(F231="PČ",F231="PŽ",F231="PT"),IF(J231&lt;32,J231/32,1),1))* IF(L231&lt;0,1,IF(OR(F231="EČ",F231="EŽ",F231="JOŽ",F231="JPČ",F231="NEAK"),IF(J231&lt;24,J231/24,1),1))*IF(L231&lt;0,1,IF(OR(F231="PČneol",F231="JEČ",F231="JEOF",F231="JnPČ",F231="JnEČ",F231="JčPČ",F231="JčEČ"),IF(J231&lt;16,J231/16,1),1))*IF(L231&lt;0,1,IF(F231="EČneol",IF(J231&lt;8,J231/8,1),1))</f>
        <v>48</v>
      </c>
      <c r="O231" s="9">
        <f t="shared" ref="O231:O233" si="128">IF(F231="OŽ",N231,IF(H231="Ne",IF(J231*0.3&lt;J231-L231,N231,0),IF(J231*0.1&lt;J231-L231,N231,0)))</f>
        <v>48</v>
      </c>
      <c r="P231" s="4">
        <f t="shared" ref="P231" si="129">IF(O231=0,0,IF(F231="OŽ",IF(L231&gt;35,0,IF(J231&gt;35,(36-L231)*1.836,((36-L231)-(36-J231))*1.836)),0)+IF(F231="PČ",IF(L231&gt;31,0,IF(J231&gt;31,(32-L231)*1.347,((32-L231)-(32-J231))*1.347)),0)+ IF(F231="PČneol",IF(L231&gt;15,0,IF(J231&gt;15,(16-L231)*0.255,((16-L231)-(16-J231))*0.255)),0)+IF(F231="PŽ",IF(L231&gt;31,0,IF(J231&gt;31,(32-L231)*0.255,((32-L231)-(32-J231))*0.255)),0)+IF(F231="EČ",IF(L231&gt;23,0,IF(J231&gt;23,(24-L231)*0.612,((24-L231)-(24-J231))*0.612)),0)+IF(F231="EČneol",IF(L231&gt;7,0,IF(J231&gt;7,(8-L231)*0.204,((8-L231)-(8-J231))*0.204)),0)+IF(F231="EŽ",IF(L231&gt;23,0,IF(J231&gt;23,(24-L231)*0.204,((24-L231)-(24-J231))*0.204)),0)+IF(F231="PT",IF(L231&gt;31,0,IF(J231&gt;31,(32-L231)*0.204,((32-L231)-(32-J231))*0.204)),0)+IF(F231="JOŽ",IF(L231&gt;23,0,IF(J231&gt;23,(24-L231)*0.255,((24-L231)-(24-J231))*0.255)),0)+IF(F231="JPČ",IF(L231&gt;23,0,IF(J231&gt;23,(24-L231)*0.204,((24-L231)-(24-J231))*0.204)),0)+IF(F231="JEČ",IF(L231&gt;15,0,IF(J231&gt;15,(16-L231)*0.102,((16-L231)-(16-J231))*0.102)),0)+IF(F231="JEOF",IF(L231&gt;15,0,IF(J231&gt;15,(16-L231)*0.102,((16-L231)-(16-J231))*0.102)),0)+IF(F231="JnPČ",IF(L231&gt;15,0,IF(J231&gt;15,(16-L231)*0.153,((16-L231)-(16-J231))*0.153)),0)+IF(F231="JnEČ",IF(L231&gt;15,0,IF(J231&gt;15,(16-L231)*0.0765,((16-L231)-(16-J231))*0.0765)),0)+IF(F231="JčPČ",IF(L231&gt;15,0,IF(J231&gt;15,(16-L231)*0.06375,((16-L231)-(16-J231))*0.06375)),0)+IF(F231="JčEČ",IF(L231&gt;15,0,IF(J231&gt;15,(16-L231)*0.051,((16-L231)-(16-J231))*0.051)),0)+IF(F231="NEAK",IF(L231&gt;23,0,IF(J231&gt;23,(24-L231)*0.03444,((24-L231)-(24-J231))*0.03444)),0))</f>
        <v>9.7919999999999998</v>
      </c>
      <c r="Q231" s="11">
        <f t="shared" ref="Q231" si="130">IF(ISERROR(P231*100/N231),0,(P231*100/N231))</f>
        <v>20.399999999999999</v>
      </c>
      <c r="R231" s="10">
        <f t="shared" ref="R231:R233" si="131">IF(Q231&lt;=30,O231+P231,O231+O231*0.3)*IF(G231=1,0.4,IF(G231=2,0.75,IF(G231="1 (kas 4 m. 1 k. nerengiamos)",0.52,1)))*IF(D231="olimpinė",1,IF(M231="Ne",0.5,1))*IF(OR(A$5="Lietuvos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federacija"),IF(OR(J231&lt;8,K231&lt;16),0,1),1)*E231*IF(I231&lt;=1,1,1/I231)*IF(OR(A$5="Lietuvos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25.428480000000004</v>
      </c>
      <c r="S231" s="8"/>
    </row>
    <row r="232" spans="1:19">
      <c r="A232" s="60">
        <v>2</v>
      </c>
      <c r="B232" s="60" t="s">
        <v>93</v>
      </c>
      <c r="C232" s="12" t="s">
        <v>54</v>
      </c>
      <c r="D232" s="60" t="s">
        <v>29</v>
      </c>
      <c r="E232" s="60">
        <v>1</v>
      </c>
      <c r="F232" s="60" t="s">
        <v>30</v>
      </c>
      <c r="G232" s="60">
        <v>1</v>
      </c>
      <c r="H232" s="60" t="s">
        <v>31</v>
      </c>
      <c r="I232" s="60"/>
      <c r="J232" s="60">
        <v>68</v>
      </c>
      <c r="K232" s="60">
        <v>24</v>
      </c>
      <c r="L232" s="60">
        <v>11</v>
      </c>
      <c r="M232" s="60" t="s">
        <v>32</v>
      </c>
      <c r="N232" s="3">
        <f t="shared" si="127"/>
        <v>37.96</v>
      </c>
      <c r="O232" s="9">
        <f t="shared" si="128"/>
        <v>37.96</v>
      </c>
      <c r="P232" s="4">
        <f t="shared" ref="P232:P233" si="132">IF(O232=0,0,IF(F232="OŽ",IF(L232&gt;35,0,IF(J232&gt;35,(36-L232)*1.836,((36-L232)-(36-J232))*1.836)),0)+IF(F232="PČ",IF(L232&gt;31,0,IF(J232&gt;31,(32-L232)*1.347,((32-L232)-(32-J232))*1.347)),0)+ IF(F232="PČneol",IF(L232&gt;15,0,IF(J232&gt;15,(16-L232)*0.255,((16-L232)-(16-J232))*0.255)),0)+IF(F232="PŽ",IF(L232&gt;31,0,IF(J232&gt;31,(32-L232)*0.255,((32-L232)-(32-J232))*0.255)),0)+IF(F232="EČ",IF(L232&gt;23,0,IF(J232&gt;23,(24-L232)*0.612,((24-L232)-(24-J232))*0.612)),0)+IF(F232="EČneol",IF(L232&gt;7,0,IF(J232&gt;7,(8-L232)*0.204,((8-L232)-(8-J232))*0.204)),0)+IF(F232="EŽ",IF(L232&gt;23,0,IF(J232&gt;23,(24-L232)*0.204,((24-L232)-(24-J232))*0.204)),0)+IF(F232="PT",IF(L232&gt;31,0,IF(J232&gt;31,(32-L232)*0.204,((32-L232)-(32-J232))*0.204)),0)+IF(F232="JOŽ",IF(L232&gt;23,0,IF(J232&gt;23,(24-L232)*0.255,((24-L232)-(24-J232))*0.255)),0)+IF(F232="JPČ",IF(L232&gt;23,0,IF(J232&gt;23,(24-L232)*0.204,((24-L232)-(24-J232))*0.204)),0)+IF(F232="JEČ",IF(L232&gt;15,0,IF(J232&gt;15,(16-L232)*0.102,((16-L232)-(16-J232))*0.102)),0)+IF(F232="JEOF",IF(L232&gt;15,0,IF(J232&gt;15,(16-L232)*0.102,((16-L232)-(16-J232))*0.102)),0)+IF(F232="JnPČ",IF(L232&gt;15,0,IF(J232&gt;15,(16-L232)*0.153,((16-L232)-(16-J232))*0.153)),0)+IF(F232="JnEČ",IF(L232&gt;15,0,IF(J232&gt;15,(16-L232)*0.0765,((16-L232)-(16-J232))*0.0765)),0)+IF(F232="JčPČ",IF(L232&gt;15,0,IF(J232&gt;15,(16-L232)*0.06375,((16-L232)-(16-J232))*0.06375)),0)+IF(F232="JčEČ",IF(L232&gt;15,0,IF(J232&gt;15,(16-L232)*0.051,((16-L232)-(16-J232))*0.051)),0)+IF(F232="NEAK",IF(L232&gt;23,0,IF(J232&gt;23,(24-L232)*0.03444,((24-L232)-(24-J232))*0.03444)),0))</f>
        <v>7.9559999999999995</v>
      </c>
      <c r="Q232" s="11">
        <f t="shared" ref="Q232:Q233" si="133">IF(ISERROR(P232*100/N232),0,(P232*100/N232))</f>
        <v>20.958904109589039</v>
      </c>
      <c r="R232" s="10">
        <f t="shared" si="131"/>
        <v>20.203040000000001</v>
      </c>
      <c r="S232" s="8"/>
    </row>
    <row r="233" spans="1:19" ht="45">
      <c r="A233" s="60">
        <v>3</v>
      </c>
      <c r="B233" s="60" t="s">
        <v>94</v>
      </c>
      <c r="C233" s="12" t="s">
        <v>49</v>
      </c>
      <c r="D233" s="60" t="s">
        <v>29</v>
      </c>
      <c r="E233" s="60">
        <v>2</v>
      </c>
      <c r="F233" s="60" t="s">
        <v>30</v>
      </c>
      <c r="G233" s="60">
        <v>1</v>
      </c>
      <c r="H233" s="60" t="s">
        <v>31</v>
      </c>
      <c r="I233" s="60"/>
      <c r="J233" s="60">
        <v>68</v>
      </c>
      <c r="K233" s="60">
        <v>24</v>
      </c>
      <c r="L233" s="60">
        <v>5</v>
      </c>
      <c r="M233" s="60" t="s">
        <v>32</v>
      </c>
      <c r="N233" s="3">
        <f t="shared" si="127"/>
        <v>66</v>
      </c>
      <c r="O233" s="9">
        <f t="shared" si="128"/>
        <v>66</v>
      </c>
      <c r="P233" s="4">
        <f t="shared" si="132"/>
        <v>11.628</v>
      </c>
      <c r="Q233" s="11">
        <f t="shared" si="133"/>
        <v>17.618181818181817</v>
      </c>
      <c r="R233" s="10">
        <f t="shared" si="131"/>
        <v>68.312640000000002</v>
      </c>
      <c r="S233" s="8"/>
    </row>
    <row r="234" spans="1:19">
      <c r="A234" s="70" t="s">
        <v>34</v>
      </c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2"/>
      <c r="R234" s="10">
        <f>SUM(R231:R233)</f>
        <v>113.94416000000001</v>
      </c>
      <c r="S234" s="8"/>
    </row>
    <row r="235" spans="1:19" ht="15.75">
      <c r="A235" s="24" t="s">
        <v>108</v>
      </c>
      <c r="B235" s="24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6"/>
      <c r="S235" s="8"/>
    </row>
    <row r="236" spans="1:19">
      <c r="A236" s="49" t="s">
        <v>51</v>
      </c>
      <c r="B236" s="49"/>
      <c r="C236" s="49"/>
      <c r="D236" s="49"/>
      <c r="E236" s="49"/>
      <c r="F236" s="49"/>
      <c r="G236" s="49"/>
      <c r="H236" s="49"/>
      <c r="I236" s="49"/>
      <c r="J236" s="15"/>
      <c r="K236" s="15"/>
      <c r="L236" s="15"/>
      <c r="M236" s="15"/>
      <c r="N236" s="15"/>
      <c r="O236" s="15"/>
      <c r="P236" s="15"/>
      <c r="Q236" s="15"/>
      <c r="R236" s="16"/>
      <c r="S236" s="8"/>
    </row>
    <row r="237" spans="1:19" s="8" customFormat="1">
      <c r="A237" s="49"/>
      <c r="B237" s="49"/>
      <c r="C237" s="49"/>
      <c r="D237" s="49"/>
      <c r="E237" s="49"/>
      <c r="F237" s="49"/>
      <c r="G237" s="49"/>
      <c r="H237" s="49"/>
      <c r="I237" s="49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9">
      <c r="A238" s="66" t="s">
        <v>109</v>
      </c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56"/>
      <c r="R238" s="8"/>
      <c r="S238" s="8"/>
    </row>
    <row r="239" spans="1:19" ht="18">
      <c r="A239" s="68" t="s">
        <v>38</v>
      </c>
      <c r="B239" s="69"/>
      <c r="C239" s="69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6"/>
      <c r="R239" s="8"/>
      <c r="S239" s="8"/>
    </row>
    <row r="240" spans="1:19">
      <c r="A240" s="66" t="s">
        <v>39</v>
      </c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56"/>
      <c r="R240" s="8"/>
      <c r="S240" s="8"/>
    </row>
    <row r="241" spans="1:19">
      <c r="A241" s="60">
        <v>1</v>
      </c>
      <c r="B241" s="60" t="s">
        <v>55</v>
      </c>
      <c r="C241" s="12" t="s">
        <v>110</v>
      </c>
      <c r="D241" s="60" t="s">
        <v>29</v>
      </c>
      <c r="E241" s="60">
        <v>1</v>
      </c>
      <c r="F241" s="60" t="s">
        <v>60</v>
      </c>
      <c r="G241" s="60">
        <v>1</v>
      </c>
      <c r="H241" s="60" t="s">
        <v>31</v>
      </c>
      <c r="I241" s="60"/>
      <c r="J241" s="60">
        <v>22</v>
      </c>
      <c r="K241" s="60">
        <v>49</v>
      </c>
      <c r="L241" s="60">
        <v>9</v>
      </c>
      <c r="M241" s="60" t="s">
        <v>32</v>
      </c>
      <c r="N241" s="3">
        <f t="shared" ref="N241:N243" si="134">(IF(F241="OŽ",IF(L241=1,550.8,IF(L241=2,426.38,IF(L241=3,342.14,IF(L241=4,181.44,IF(L241=5,168.48,IF(L241=6,155.52,IF(L241=7,148.5,IF(L241=8,144,0))))))))+IF(L241&lt;=8,0,IF(L241&lt;=16,137.7,IF(L241&lt;=24,108,IF(L241&lt;=32,80.1,IF(L241&lt;=36,52.2,0)))))-IF(L241&lt;=8,0,IF(L241&lt;=16,(L241-9)*2.754,IF(L241&lt;=24,(L241-17)* 2.754,IF(L241&lt;=32,(L241-25)* 2.754,IF(L241&lt;=36,(L241-33)*2.754,0))))),0)+IF(F241="PČ",IF(L241=1,449,IF(L241=2,314.6,IF(L241=3,238,IF(L241=4,172,IF(L241=5,159,IF(L241=6,145,IF(L241=7,132,IF(L241=8,119,0))))))))+IF(L241&lt;=8,0,IF(L241&lt;=16,88,IF(L241&lt;=24,55,IF(L241&lt;=32,22,0))))-IF(L241&lt;=8,0,IF(L241&lt;=16,(L241-9)*2.245,IF(L241&lt;=24,(L241-17)*2.245,IF(L241&lt;=32,(L241-25)*2.245,0)))),0)+IF(F241="PČneol",IF(L241=1,85,IF(L241=2,64.61,IF(L241=3,50.76,IF(L241=4,16.25,IF(L241=5,15,IF(L241=6,13.75,IF(L241=7,12.5,IF(L241=8,11.25,0))))))))+IF(L241&lt;=8,0,IF(L241&lt;=16,9,0))-IF(L241&lt;=8,0,IF(L241&lt;=16,(L241-9)*0.425,0)),0)+IF(F241="PŽ",IF(L241=1,85,IF(L241=2,59.5,IF(L241=3,45,IF(L241=4,32.5,IF(L241=5,30,IF(L241=6,27.5,IF(L241=7,25,IF(L241=8,22.5,0))))))))+IF(L241&lt;=8,0,IF(L241&lt;=16,19,IF(L241&lt;=24,13,IF(L241&lt;=32,8,0))))-IF(L241&lt;=8,0,IF(L241&lt;=16,(L241-9)*0.425,IF(L241&lt;=24,(L241-17)*0.425,IF(L241&lt;=32,(L241-25)*0.425,0)))),0)+IF(F241="EČ",IF(L241=1,204,IF(L241=2,156.24,IF(L241=3,123.84,IF(L241=4,72,IF(L241=5,66,IF(L241=6,60,IF(L241=7,54,IF(L241=8,48,0))))))))+IF(L241&lt;=8,0,IF(L241&lt;=16,40,IF(L241&lt;=24,25,0)))-IF(L241&lt;=8,0,IF(L241&lt;=16,(L241-9)*1.02,IF(L241&lt;=24,(L241-17)*1.02,0))),0)+IF(F241="EČneol",IF(L241=1,68,IF(L241=2,51.69,IF(L241=3,40.61,IF(L241=4,13,IF(L241=5,12,IF(L241=6,11,IF(L241=7,10,IF(L241=8,9,0)))))))))+IF(F241="EŽ",IF(L241=1,68,IF(L241=2,47.6,IF(L241=3,36,IF(L241=4,18,IF(L241=5,16.5,IF(L241=6,15,IF(L241=7,13.5,IF(L241=8,12,0))))))))+IF(L241&lt;=8,0,IF(L241&lt;=16,10,IF(L241&lt;=24,6,0)))-IF(L241&lt;=8,0,IF(L241&lt;=16,(L241-9)*0.34,IF(L241&lt;=24,(L241-17)*0.34,0))),0)+IF(F241="PT",IF(L241=1,68,IF(L241=2,52.08,IF(L241=3,41.28,IF(L241=4,24,IF(L241=5,22,IF(L241=6,20,IF(L241=7,18,IF(L241=8,16,0))))))))+IF(L241&lt;=8,0,IF(L241&lt;=16,13,IF(L241&lt;=24,9,IF(L241&lt;=32,4,0))))-IF(L241&lt;=8,0,IF(L241&lt;=16,(L241-9)*0.34,IF(L241&lt;=24,(L241-17)*0.34,IF(L241&lt;=32,(L241-25)*0.34,0)))),0)+IF(F241="JOŽ",IF(L241=1,85,IF(L241=2,59.5,IF(L241=3,45,IF(L241=4,32.5,IF(L241=5,30,IF(L241=6,27.5,IF(L241=7,25,IF(L241=8,22.5,0))))))))+IF(L241&lt;=8,0,IF(L241&lt;=16,19,IF(L241&lt;=24,13,0)))-IF(L241&lt;=8,0,IF(L241&lt;=16,(L241-9)*0.425,IF(L241&lt;=24,(L241-17)*0.425,0))),0)+IF(F241="JPČ",IF(L241=1,68,IF(L241=2,47.6,IF(L241=3,36,IF(L241=4,26,IF(L241=5,24,IF(L241=6,22,IF(L241=7,20,IF(L241=8,18,0))))))))+IF(L241&lt;=8,0,IF(L241&lt;=16,13,IF(L241&lt;=24,9,0)))-IF(L241&lt;=8,0,IF(L241&lt;=16,(L241-9)*0.34,IF(L241&lt;=24,(L241-17)*0.34,0))),0)+IF(F241="JEČ",IF(L241=1,34,IF(L241=2,26.04,IF(L241=3,20.6,IF(L241=4,12,IF(L241=5,11,IF(L241=6,10,IF(L241=7,9,IF(L241=8,8,0))))))))+IF(L241&lt;=8,0,IF(L241&lt;=16,6,0))-IF(L241&lt;=8,0,IF(L241&lt;=16,(L241-9)*0.17,0)),0)+IF(F241="JEOF",IF(L241=1,34,IF(L241=2,26.04,IF(L241=3,20.6,IF(L241=4,12,IF(L241=5,11,IF(L241=6,10,IF(L241=7,9,IF(L241=8,8,0))))))))+IF(L241&lt;=8,0,IF(L241&lt;=16,6,0))-IF(L241&lt;=8,0,IF(L241&lt;=16,(L241-9)*0.17,0)),0)+IF(F241="JnPČ",IF(L241=1,51,IF(L241=2,35.7,IF(L241=3,27,IF(L241=4,19.5,IF(L241=5,18,IF(L241=6,16.5,IF(L241=7,15,IF(L241=8,13.5,0))))))))+IF(L241&lt;=8,0,IF(L241&lt;=16,10,0))-IF(L241&lt;=8,0,IF(L241&lt;=16,(L241-9)*0.255,0)),0)+IF(F241="JnEČ",IF(L241=1,25.5,IF(L241=2,19.53,IF(L241=3,15.48,IF(L241=4,9,IF(L241=5,8.25,IF(L241=6,7.5,IF(L241=7,6.75,IF(L241=8,6,0))))))))+IF(L241&lt;=8,0,IF(L241&lt;=16,5,0))-IF(L241&lt;=8,0,IF(L241&lt;=16,(L241-9)*0.1275,0)),0)+IF(F241="JčPČ",IF(L241=1,21.25,IF(L241=2,14.5,IF(L241=3,11.5,IF(L241=4,7,IF(L241=5,6.5,IF(L241=6,6,IF(L241=7,5.5,IF(L241=8,5,0))))))))+IF(L241&lt;=8,0,IF(L241&lt;=16,4,0))-IF(L241&lt;=8,0,IF(L241&lt;=16,(L241-9)*0.10625,0)),0)+IF(F241="JčEČ",IF(L241=1,17,IF(L241=2,13.02,IF(L241=3,10.32,IF(L241=4,6,IF(L241=5,5.5,IF(L241=6,5,IF(L241=7,4.5,IF(L241=8,4,0))))))))+IF(L241&lt;=8,0,IF(L241&lt;=16,3,0))-IF(L241&lt;=8,0,IF(L241&lt;=16,(L241-9)*0.085,0)),0)+IF(F241="NEAK",IF(L241=1,11.48,IF(L241=2,8.79,IF(L241=3,6.97,IF(L241=4,4.05,IF(L241=5,3.71,IF(L241=6,3.38,IF(L241=7,3.04,IF(L241=8,2.7,0))))))))+IF(L241&lt;=8,0,IF(L241&lt;=16,2,IF(L241&lt;=24,1.3,0)))-IF(L241&lt;=8,0,IF(L241&lt;=16,(L241-9)*0.0574,IF(L241&lt;=24,(L241-17)*0.0574,0))),0))*IF(L241&lt;0,1,IF(OR(F241="PČ",F241="PŽ",F241="PT"),IF(J241&lt;32,J241/32,1),1))* IF(L241&lt;0,1,IF(OR(F241="EČ",F241="EŽ",F241="JOŽ",F241="JPČ",F241="NEAK"),IF(J241&lt;24,J241/24,1),1))*IF(L241&lt;0,1,IF(OR(F241="PČneol",F241="JEČ",F241="JEOF",F241="JnPČ",F241="JnEČ",F241="JčPČ",F241="JčEČ"),IF(J241&lt;16,J241/16,1),1))*IF(L241&lt;0,1,IF(F241="EČneol",IF(J241&lt;8,J241/8,1),1))</f>
        <v>60.5</v>
      </c>
      <c r="O241" s="9">
        <f t="shared" ref="O241:O243" si="135">IF(F241="OŽ",N241,IF(H241="Ne",IF(J241*0.3&lt;J241-L241,N241,0),IF(J241*0.1&lt;J241-L241,N241,0)))</f>
        <v>60.5</v>
      </c>
      <c r="P241" s="4">
        <f t="shared" ref="P241" si="136">IF(O241=0,0,IF(F241="OŽ",IF(L241&gt;35,0,IF(J241&gt;35,(36-L241)*1.836,((36-L241)-(36-J241))*1.836)),0)+IF(F241="PČ",IF(L241&gt;31,0,IF(J241&gt;31,(32-L241)*1.347,((32-L241)-(32-J241))*1.347)),0)+ IF(F241="PČneol",IF(L241&gt;15,0,IF(J241&gt;15,(16-L241)*0.255,((16-L241)-(16-J241))*0.255)),0)+IF(F241="PŽ",IF(L241&gt;31,0,IF(J241&gt;31,(32-L241)*0.255,((32-L241)-(32-J241))*0.255)),0)+IF(F241="EČ",IF(L241&gt;23,0,IF(J241&gt;23,(24-L241)*0.612,((24-L241)-(24-J241))*0.612)),0)+IF(F241="EČneol",IF(L241&gt;7,0,IF(J241&gt;7,(8-L241)*0.204,((8-L241)-(8-J241))*0.204)),0)+IF(F241="EŽ",IF(L241&gt;23,0,IF(J241&gt;23,(24-L241)*0.204,((24-L241)-(24-J241))*0.204)),0)+IF(F241="PT",IF(L241&gt;31,0,IF(J241&gt;31,(32-L241)*0.204,((32-L241)-(32-J241))*0.204)),0)+IF(F241="JOŽ",IF(L241&gt;23,0,IF(J241&gt;23,(24-L241)*0.255,((24-L241)-(24-J241))*0.255)),0)+IF(F241="JPČ",IF(L241&gt;23,0,IF(J241&gt;23,(24-L241)*0.204,((24-L241)-(24-J241))*0.204)),0)+IF(F241="JEČ",IF(L241&gt;15,0,IF(J241&gt;15,(16-L241)*0.102,((16-L241)-(16-J241))*0.102)),0)+IF(F241="JEOF",IF(L241&gt;15,0,IF(J241&gt;15,(16-L241)*0.102,((16-L241)-(16-J241))*0.102)),0)+IF(F241="JnPČ",IF(L241&gt;15,0,IF(J241&gt;15,(16-L241)*0.153,((16-L241)-(16-J241))*0.153)),0)+IF(F241="JnEČ",IF(L241&gt;15,0,IF(J241&gt;15,(16-L241)*0.0765,((16-L241)-(16-J241))*0.0765)),0)+IF(F241="JčPČ",IF(L241&gt;15,0,IF(J241&gt;15,(16-L241)*0.06375,((16-L241)-(16-J241))*0.06375)),0)+IF(F241="JčEČ",IF(L241&gt;15,0,IF(J241&gt;15,(16-L241)*0.051,((16-L241)-(16-J241))*0.051)),0)+IF(F241="NEAK",IF(L241&gt;23,0,IF(J241&gt;23,(24-L241)*0.03444,((24-L241)-(24-J241))*0.03444)),0))</f>
        <v>17.510999999999999</v>
      </c>
      <c r="Q241" s="11">
        <f t="shared" ref="Q241" si="137">IF(ISERROR(P241*100/N241),0,(P241*100/N241))</f>
        <v>28.94380165289256</v>
      </c>
      <c r="R241" s="10">
        <f t="shared" ref="R241:R243" si="138">IF(Q241&lt;=30,O241+P241,O241+O241*0.3)*IF(G241=1,0.4,IF(G241=2,0.75,IF(G241="1 (kas 4 m. 1 k. nerengiamos)",0.52,1)))*IF(D241="olimpinė",1,IF(M241="Ne",0.5,1))*IF(OR(A$5="Lietuvos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federacija"),IF(OR(J241&lt;8,K241&lt;16),0,1),1)*E241*IF(I241&lt;=1,1,1/I241)*IF(OR(A$5="Lietuvos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34.324840000000002</v>
      </c>
      <c r="S241" s="8"/>
    </row>
    <row r="242" spans="1:19">
      <c r="A242" s="60">
        <v>2</v>
      </c>
      <c r="B242" s="60" t="s">
        <v>111</v>
      </c>
      <c r="C242" s="12" t="s">
        <v>112</v>
      </c>
      <c r="D242" s="60" t="s">
        <v>29</v>
      </c>
      <c r="E242" s="60">
        <v>1</v>
      </c>
      <c r="F242" s="60" t="s">
        <v>60</v>
      </c>
      <c r="G242" s="60">
        <v>1</v>
      </c>
      <c r="H242" s="60" t="s">
        <v>31</v>
      </c>
      <c r="I242" s="60"/>
      <c r="J242" s="60">
        <v>20</v>
      </c>
      <c r="K242" s="60">
        <v>49</v>
      </c>
      <c r="L242" s="60">
        <v>9</v>
      </c>
      <c r="M242" s="60" t="s">
        <v>32</v>
      </c>
      <c r="N242" s="3">
        <f t="shared" si="134"/>
        <v>55</v>
      </c>
      <c r="O242" s="9">
        <f t="shared" si="135"/>
        <v>55</v>
      </c>
      <c r="P242" s="4">
        <f t="shared" ref="P242:P243" si="139">IF(O242=0,0,IF(F242="OŽ",IF(L242&gt;35,0,IF(J242&gt;35,(36-L242)*1.836,((36-L242)-(36-J242))*1.836)),0)+IF(F242="PČ",IF(L242&gt;31,0,IF(J242&gt;31,(32-L242)*1.347,((32-L242)-(32-J242))*1.347)),0)+ IF(F242="PČneol",IF(L242&gt;15,0,IF(J242&gt;15,(16-L242)*0.255,((16-L242)-(16-J242))*0.255)),0)+IF(F242="PŽ",IF(L242&gt;31,0,IF(J242&gt;31,(32-L242)*0.255,((32-L242)-(32-J242))*0.255)),0)+IF(F242="EČ",IF(L242&gt;23,0,IF(J242&gt;23,(24-L242)*0.612,((24-L242)-(24-J242))*0.612)),0)+IF(F242="EČneol",IF(L242&gt;7,0,IF(J242&gt;7,(8-L242)*0.204,((8-L242)-(8-J242))*0.204)),0)+IF(F242="EŽ",IF(L242&gt;23,0,IF(J242&gt;23,(24-L242)*0.204,((24-L242)-(24-J242))*0.204)),0)+IF(F242="PT",IF(L242&gt;31,0,IF(J242&gt;31,(32-L242)*0.204,((32-L242)-(32-J242))*0.204)),0)+IF(F242="JOŽ",IF(L242&gt;23,0,IF(J242&gt;23,(24-L242)*0.255,((24-L242)-(24-J242))*0.255)),0)+IF(F242="JPČ",IF(L242&gt;23,0,IF(J242&gt;23,(24-L242)*0.204,((24-L242)-(24-J242))*0.204)),0)+IF(F242="JEČ",IF(L242&gt;15,0,IF(J242&gt;15,(16-L242)*0.102,((16-L242)-(16-J242))*0.102)),0)+IF(F242="JEOF",IF(L242&gt;15,0,IF(J242&gt;15,(16-L242)*0.102,((16-L242)-(16-J242))*0.102)),0)+IF(F242="JnPČ",IF(L242&gt;15,0,IF(J242&gt;15,(16-L242)*0.153,((16-L242)-(16-J242))*0.153)),0)+IF(F242="JnEČ",IF(L242&gt;15,0,IF(J242&gt;15,(16-L242)*0.0765,((16-L242)-(16-J242))*0.0765)),0)+IF(F242="JčPČ",IF(L242&gt;15,0,IF(J242&gt;15,(16-L242)*0.06375,((16-L242)-(16-J242))*0.06375)),0)+IF(F242="JčEČ",IF(L242&gt;15,0,IF(J242&gt;15,(16-L242)*0.051,((16-L242)-(16-J242))*0.051)),0)+IF(F242="NEAK",IF(L242&gt;23,0,IF(J242&gt;23,(24-L242)*0.03444,((24-L242)-(24-J242))*0.03444)),0))</f>
        <v>14.817</v>
      </c>
      <c r="Q242" s="11">
        <f t="shared" ref="Q242:Q243" si="140">IF(ISERROR(P242*100/N242),0,(P242*100/N242))</f>
        <v>26.94</v>
      </c>
      <c r="R242" s="10">
        <f t="shared" si="138"/>
        <v>30.719480000000008</v>
      </c>
      <c r="S242" s="8"/>
    </row>
    <row r="243" spans="1:19" ht="30">
      <c r="A243" s="60">
        <v>3</v>
      </c>
      <c r="B243" s="60" t="s">
        <v>113</v>
      </c>
      <c r="C243" s="12" t="s">
        <v>114</v>
      </c>
      <c r="D243" s="60" t="s">
        <v>29</v>
      </c>
      <c r="E243" s="60">
        <v>2</v>
      </c>
      <c r="F243" s="60" t="s">
        <v>60</v>
      </c>
      <c r="G243" s="60">
        <v>1</v>
      </c>
      <c r="H243" s="60" t="s">
        <v>31</v>
      </c>
      <c r="I243" s="60"/>
      <c r="J243" s="60">
        <v>29</v>
      </c>
      <c r="K243" s="60">
        <v>49</v>
      </c>
      <c r="L243" s="60">
        <v>16</v>
      </c>
      <c r="M243" s="60" t="s">
        <v>32</v>
      </c>
      <c r="N243" s="3">
        <f t="shared" si="134"/>
        <v>65.508281249999996</v>
      </c>
      <c r="O243" s="9">
        <f t="shared" si="135"/>
        <v>65.508281249999996</v>
      </c>
      <c r="P243" s="4">
        <f t="shared" si="139"/>
        <v>17.510999999999999</v>
      </c>
      <c r="Q243" s="11">
        <f t="shared" si="140"/>
        <v>26.730971513620656</v>
      </c>
      <c r="R243" s="10">
        <f t="shared" si="138"/>
        <v>73.056967499999999</v>
      </c>
      <c r="S243" s="8"/>
    </row>
    <row r="244" spans="1:19">
      <c r="A244" s="70" t="s">
        <v>34</v>
      </c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2"/>
      <c r="R244" s="10">
        <f>SUM(R241:R243)</f>
        <v>138.10128750000001</v>
      </c>
      <c r="S244" s="8"/>
    </row>
    <row r="245" spans="1:19" ht="15.75">
      <c r="A245" s="24" t="s">
        <v>115</v>
      </c>
      <c r="B245" s="24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6"/>
      <c r="S245" s="8"/>
    </row>
    <row r="246" spans="1:19">
      <c r="A246" s="49" t="s">
        <v>51</v>
      </c>
      <c r="B246" s="49"/>
      <c r="C246" s="49"/>
      <c r="D246" s="49"/>
      <c r="E246" s="49"/>
      <c r="F246" s="49"/>
      <c r="G246" s="49"/>
      <c r="H246" s="49"/>
      <c r="I246" s="49"/>
      <c r="J246" s="15"/>
      <c r="K246" s="15"/>
      <c r="L246" s="15"/>
      <c r="M246" s="15"/>
      <c r="N246" s="15"/>
      <c r="O246" s="15"/>
      <c r="P246" s="15"/>
      <c r="Q246" s="15"/>
      <c r="R246" s="16"/>
      <c r="S246" s="8"/>
    </row>
    <row r="247" spans="1:19" s="8" customFormat="1">
      <c r="A247" s="49"/>
      <c r="B247" s="49"/>
      <c r="C247" s="49"/>
      <c r="D247" s="49"/>
      <c r="E247" s="49"/>
      <c r="F247" s="49"/>
      <c r="G247" s="49"/>
      <c r="H247" s="49"/>
      <c r="I247" s="49"/>
      <c r="J247" s="15"/>
      <c r="K247" s="15"/>
      <c r="L247" s="15"/>
      <c r="M247" s="15"/>
      <c r="N247" s="15"/>
      <c r="O247" s="15"/>
      <c r="P247" s="15"/>
      <c r="Q247" s="15"/>
      <c r="R247" s="16"/>
    </row>
    <row r="248" spans="1:19">
      <c r="A248" s="66" t="s">
        <v>116</v>
      </c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56"/>
      <c r="R248" s="8"/>
      <c r="S248" s="8"/>
    </row>
    <row r="249" spans="1:19" ht="18">
      <c r="A249" s="68" t="s">
        <v>38</v>
      </c>
      <c r="B249" s="69"/>
      <c r="C249" s="69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6"/>
      <c r="R249" s="8"/>
      <c r="S249" s="8"/>
    </row>
    <row r="250" spans="1:19">
      <c r="A250" s="66" t="s">
        <v>39</v>
      </c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56"/>
      <c r="R250" s="8"/>
      <c r="S250" s="8"/>
    </row>
    <row r="251" spans="1:19">
      <c r="A251" s="60">
        <v>1</v>
      </c>
      <c r="B251" s="60" t="s">
        <v>63</v>
      </c>
      <c r="C251" s="12" t="s">
        <v>117</v>
      </c>
      <c r="D251" s="60" t="s">
        <v>29</v>
      </c>
      <c r="E251" s="60">
        <v>1</v>
      </c>
      <c r="F251" s="60" t="s">
        <v>60</v>
      </c>
      <c r="G251" s="60">
        <v>1</v>
      </c>
      <c r="H251" s="60" t="s">
        <v>31</v>
      </c>
      <c r="I251" s="60"/>
      <c r="J251" s="60">
        <v>39</v>
      </c>
      <c r="K251" s="60">
        <v>16</v>
      </c>
      <c r="L251" s="60">
        <v>11</v>
      </c>
      <c r="M251" s="60" t="s">
        <v>32</v>
      </c>
      <c r="N251" s="3">
        <f t="shared" ref="N251:N258" si="141">(IF(F251="OŽ",IF(L251=1,550.8,IF(L251=2,426.38,IF(L251=3,342.14,IF(L251=4,181.44,IF(L251=5,168.48,IF(L251=6,155.52,IF(L251=7,148.5,IF(L251=8,144,0))))))))+IF(L251&lt;=8,0,IF(L251&lt;=16,137.7,IF(L251&lt;=24,108,IF(L251&lt;=32,80.1,IF(L251&lt;=36,52.2,0)))))-IF(L251&lt;=8,0,IF(L251&lt;=16,(L251-9)*2.754,IF(L251&lt;=24,(L251-17)* 2.754,IF(L251&lt;=32,(L251-25)* 2.754,IF(L251&lt;=36,(L251-33)*2.754,0))))),0)+IF(F251="PČ",IF(L251=1,449,IF(L251=2,314.6,IF(L251=3,238,IF(L251=4,172,IF(L251=5,159,IF(L251=6,145,IF(L251=7,132,IF(L251=8,119,0))))))))+IF(L251&lt;=8,0,IF(L251&lt;=16,88,IF(L251&lt;=24,55,IF(L251&lt;=32,22,0))))-IF(L251&lt;=8,0,IF(L251&lt;=16,(L251-9)*2.245,IF(L251&lt;=24,(L251-17)*2.245,IF(L251&lt;=32,(L251-25)*2.245,0)))),0)+IF(F251="PČneol",IF(L251=1,85,IF(L251=2,64.61,IF(L251=3,50.76,IF(L251=4,16.25,IF(L251=5,15,IF(L251=6,13.75,IF(L251=7,12.5,IF(L251=8,11.25,0))))))))+IF(L251&lt;=8,0,IF(L251&lt;=16,9,0))-IF(L251&lt;=8,0,IF(L251&lt;=16,(L251-9)*0.425,0)),0)+IF(F251="PŽ",IF(L251=1,85,IF(L251=2,59.5,IF(L251=3,45,IF(L251=4,32.5,IF(L251=5,30,IF(L251=6,27.5,IF(L251=7,25,IF(L251=8,22.5,0))))))))+IF(L251&lt;=8,0,IF(L251&lt;=16,19,IF(L251&lt;=24,13,IF(L251&lt;=32,8,0))))-IF(L251&lt;=8,0,IF(L251&lt;=16,(L251-9)*0.425,IF(L251&lt;=24,(L251-17)*0.425,IF(L251&lt;=32,(L251-25)*0.425,0)))),0)+IF(F251="EČ",IF(L251=1,204,IF(L251=2,156.24,IF(L251=3,123.84,IF(L251=4,72,IF(L251=5,66,IF(L251=6,60,IF(L251=7,54,IF(L251=8,48,0))))))))+IF(L251&lt;=8,0,IF(L251&lt;=16,40,IF(L251&lt;=24,25,0)))-IF(L251&lt;=8,0,IF(L251&lt;=16,(L251-9)*1.02,IF(L251&lt;=24,(L251-17)*1.02,0))),0)+IF(F251="EČneol",IF(L251=1,68,IF(L251=2,51.69,IF(L251=3,40.61,IF(L251=4,13,IF(L251=5,12,IF(L251=6,11,IF(L251=7,10,IF(L251=8,9,0)))))))))+IF(F251="EŽ",IF(L251=1,68,IF(L251=2,47.6,IF(L251=3,36,IF(L251=4,18,IF(L251=5,16.5,IF(L251=6,15,IF(L251=7,13.5,IF(L251=8,12,0))))))))+IF(L251&lt;=8,0,IF(L251&lt;=16,10,IF(L251&lt;=24,6,0)))-IF(L251&lt;=8,0,IF(L251&lt;=16,(L251-9)*0.34,IF(L251&lt;=24,(L251-17)*0.34,0))),0)+IF(F251="PT",IF(L251=1,68,IF(L251=2,52.08,IF(L251=3,41.28,IF(L251=4,24,IF(L251=5,22,IF(L251=6,20,IF(L251=7,18,IF(L251=8,16,0))))))))+IF(L251&lt;=8,0,IF(L251&lt;=16,13,IF(L251&lt;=24,9,IF(L251&lt;=32,4,0))))-IF(L251&lt;=8,0,IF(L251&lt;=16,(L251-9)*0.34,IF(L251&lt;=24,(L251-17)*0.34,IF(L251&lt;=32,(L251-25)*0.34,0)))),0)+IF(F251="JOŽ",IF(L251=1,85,IF(L251=2,59.5,IF(L251=3,45,IF(L251=4,32.5,IF(L251=5,30,IF(L251=6,27.5,IF(L251=7,25,IF(L251=8,22.5,0))))))))+IF(L251&lt;=8,0,IF(L251&lt;=16,19,IF(L251&lt;=24,13,0)))-IF(L251&lt;=8,0,IF(L251&lt;=16,(L251-9)*0.425,IF(L251&lt;=24,(L251-17)*0.425,0))),0)+IF(F251="JPČ",IF(L251=1,68,IF(L251=2,47.6,IF(L251=3,36,IF(L251=4,26,IF(L251=5,24,IF(L251=6,22,IF(L251=7,20,IF(L251=8,18,0))))))))+IF(L251&lt;=8,0,IF(L251&lt;=16,13,IF(L251&lt;=24,9,0)))-IF(L251&lt;=8,0,IF(L251&lt;=16,(L251-9)*0.34,IF(L251&lt;=24,(L251-17)*0.34,0))),0)+IF(F251="JEČ",IF(L251=1,34,IF(L251=2,26.04,IF(L251=3,20.6,IF(L251=4,12,IF(L251=5,11,IF(L251=6,10,IF(L251=7,9,IF(L251=8,8,0))))))))+IF(L251&lt;=8,0,IF(L251&lt;=16,6,0))-IF(L251&lt;=8,0,IF(L251&lt;=16,(L251-9)*0.17,0)),0)+IF(F251="JEOF",IF(L251=1,34,IF(L251=2,26.04,IF(L251=3,20.6,IF(L251=4,12,IF(L251=5,11,IF(L251=6,10,IF(L251=7,9,IF(L251=8,8,0))))))))+IF(L251&lt;=8,0,IF(L251&lt;=16,6,0))-IF(L251&lt;=8,0,IF(L251&lt;=16,(L251-9)*0.17,0)),0)+IF(F251="JnPČ",IF(L251=1,51,IF(L251=2,35.7,IF(L251=3,27,IF(L251=4,19.5,IF(L251=5,18,IF(L251=6,16.5,IF(L251=7,15,IF(L251=8,13.5,0))))))))+IF(L251&lt;=8,0,IF(L251&lt;=16,10,0))-IF(L251&lt;=8,0,IF(L251&lt;=16,(L251-9)*0.255,0)),0)+IF(F251="JnEČ",IF(L251=1,25.5,IF(L251=2,19.53,IF(L251=3,15.48,IF(L251=4,9,IF(L251=5,8.25,IF(L251=6,7.5,IF(L251=7,6.75,IF(L251=8,6,0))))))))+IF(L251&lt;=8,0,IF(L251&lt;=16,5,0))-IF(L251&lt;=8,0,IF(L251&lt;=16,(L251-9)*0.1275,0)),0)+IF(F251="JčPČ",IF(L251=1,21.25,IF(L251=2,14.5,IF(L251=3,11.5,IF(L251=4,7,IF(L251=5,6.5,IF(L251=6,6,IF(L251=7,5.5,IF(L251=8,5,0))))))))+IF(L251&lt;=8,0,IF(L251&lt;=16,4,0))-IF(L251&lt;=8,0,IF(L251&lt;=16,(L251-9)*0.10625,0)),0)+IF(F251="JčEČ",IF(L251=1,17,IF(L251=2,13.02,IF(L251=3,10.32,IF(L251=4,6,IF(L251=5,5.5,IF(L251=6,5,IF(L251=7,4.5,IF(L251=8,4,0))))))))+IF(L251&lt;=8,0,IF(L251&lt;=16,3,0))-IF(L251&lt;=8,0,IF(L251&lt;=16,(L251-9)*0.085,0)),0)+IF(F251="NEAK",IF(L251=1,11.48,IF(L251=2,8.79,IF(L251=3,6.97,IF(L251=4,4.05,IF(L251=5,3.71,IF(L251=6,3.38,IF(L251=7,3.04,IF(L251=8,2.7,0))))))))+IF(L251&lt;=8,0,IF(L251&lt;=16,2,IF(L251&lt;=24,1.3,0)))-IF(L251&lt;=8,0,IF(L251&lt;=16,(L251-9)*0.0574,IF(L251&lt;=24,(L251-17)*0.0574,0))),0))*IF(L251&lt;0,1,IF(OR(F251="PČ",F251="PŽ",F251="PT"),IF(J251&lt;32,J251/32,1),1))* IF(L251&lt;0,1,IF(OR(F251="EČ",F251="EŽ",F251="JOŽ",F251="JPČ",F251="NEAK"),IF(J251&lt;24,J251/24,1),1))*IF(L251&lt;0,1,IF(OR(F251="PČneol",F251="JEČ",F251="JEOF",F251="JnPČ",F251="JnEČ",F251="JčPČ",F251="JčEČ"),IF(J251&lt;16,J251/16,1),1))*IF(L251&lt;0,1,IF(F251="EČneol",IF(J251&lt;8,J251/8,1),1))</f>
        <v>83.51</v>
      </c>
      <c r="O251" s="9">
        <f t="shared" ref="O251:O258" si="142">IF(F251="OŽ",N251,IF(H251="Ne",IF(J251*0.3&lt;J251-L251,N251,0),IF(J251*0.1&lt;J251-L251,N251,0)))</f>
        <v>83.51</v>
      </c>
      <c r="P251" s="4">
        <f t="shared" ref="P251" si="143">IF(O251=0,0,IF(F251="OŽ",IF(L251&gt;35,0,IF(J251&gt;35,(36-L251)*1.836,((36-L251)-(36-J251))*1.836)),0)+IF(F251="PČ",IF(L251&gt;31,0,IF(J251&gt;31,(32-L251)*1.347,((32-L251)-(32-J251))*1.347)),0)+ IF(F251="PČneol",IF(L251&gt;15,0,IF(J251&gt;15,(16-L251)*0.255,((16-L251)-(16-J251))*0.255)),0)+IF(F251="PŽ",IF(L251&gt;31,0,IF(J251&gt;31,(32-L251)*0.255,((32-L251)-(32-J251))*0.255)),0)+IF(F251="EČ",IF(L251&gt;23,0,IF(J251&gt;23,(24-L251)*0.612,((24-L251)-(24-J251))*0.612)),0)+IF(F251="EČneol",IF(L251&gt;7,0,IF(J251&gt;7,(8-L251)*0.204,((8-L251)-(8-J251))*0.204)),0)+IF(F251="EŽ",IF(L251&gt;23,0,IF(J251&gt;23,(24-L251)*0.204,((24-L251)-(24-J251))*0.204)),0)+IF(F251="PT",IF(L251&gt;31,0,IF(J251&gt;31,(32-L251)*0.204,((32-L251)-(32-J251))*0.204)),0)+IF(F251="JOŽ",IF(L251&gt;23,0,IF(J251&gt;23,(24-L251)*0.255,((24-L251)-(24-J251))*0.255)),0)+IF(F251="JPČ",IF(L251&gt;23,0,IF(J251&gt;23,(24-L251)*0.204,((24-L251)-(24-J251))*0.204)),0)+IF(F251="JEČ",IF(L251&gt;15,0,IF(J251&gt;15,(16-L251)*0.102,((16-L251)-(16-J251))*0.102)),0)+IF(F251="JEOF",IF(L251&gt;15,0,IF(J251&gt;15,(16-L251)*0.102,((16-L251)-(16-J251))*0.102)),0)+IF(F251="JnPČ",IF(L251&gt;15,0,IF(J251&gt;15,(16-L251)*0.153,((16-L251)-(16-J251))*0.153)),0)+IF(F251="JnEČ",IF(L251&gt;15,0,IF(J251&gt;15,(16-L251)*0.0765,((16-L251)-(16-J251))*0.0765)),0)+IF(F251="JčPČ",IF(L251&gt;15,0,IF(J251&gt;15,(16-L251)*0.06375,((16-L251)-(16-J251))*0.06375)),0)+IF(F251="JčEČ",IF(L251&gt;15,0,IF(J251&gt;15,(16-L251)*0.051,((16-L251)-(16-J251))*0.051)),0)+IF(F251="NEAK",IF(L251&gt;23,0,IF(J251&gt;23,(24-L251)*0.03444,((24-L251)-(24-J251))*0.03444)),0))</f>
        <v>28.286999999999999</v>
      </c>
      <c r="Q251" s="11">
        <f t="shared" ref="Q251" si="144">IF(ISERROR(P251*100/N251),0,(P251*100/N251))</f>
        <v>33.872590108968978</v>
      </c>
      <c r="R251" s="10">
        <f t="shared" ref="R251:R258" si="145">IF(Q251&lt;=30,O251+P251,O251+O251*0.3)*IF(G251=1,0.4,IF(G251=2,0.75,IF(G251="1 (kas 4 m. 1 k. nerengiamos)",0.52,1)))*IF(D251="olimpinė",1,IF(M251="Ne",0.5,1))*IF(OR(A$5="Lietuvos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federacija"),IF(OR(J251&lt;8,K251&lt;16),0,1),1)*E251*IF(I251&lt;=1,1,1/I251)*IF(OR(A$5="Lietuvos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47.767720000000011</v>
      </c>
      <c r="S251" s="8"/>
    </row>
    <row r="252" spans="1:19">
      <c r="A252" s="60">
        <v>2</v>
      </c>
      <c r="B252" s="60" t="s">
        <v>63</v>
      </c>
      <c r="C252" s="12" t="s">
        <v>117</v>
      </c>
      <c r="D252" s="60" t="s">
        <v>29</v>
      </c>
      <c r="E252" s="60">
        <v>1</v>
      </c>
      <c r="F252" s="60" t="s">
        <v>60</v>
      </c>
      <c r="G252" s="60">
        <v>1</v>
      </c>
      <c r="H252" s="60" t="s">
        <v>31</v>
      </c>
      <c r="I252" s="60">
        <v>7</v>
      </c>
      <c r="J252" s="60">
        <v>39</v>
      </c>
      <c r="K252" s="60">
        <v>16</v>
      </c>
      <c r="L252" s="60">
        <v>9</v>
      </c>
      <c r="M252" s="60" t="s">
        <v>31</v>
      </c>
      <c r="N252" s="3">
        <f t="shared" si="141"/>
        <v>88</v>
      </c>
      <c r="O252" s="9">
        <f t="shared" si="142"/>
        <v>88</v>
      </c>
      <c r="P252" s="4">
        <f t="shared" ref="P252:P258" si="146">IF(O252=0,0,IF(F252="OŽ",IF(L252&gt;35,0,IF(J252&gt;35,(36-L252)*1.836,((36-L252)-(36-J252))*1.836)),0)+IF(F252="PČ",IF(L252&gt;31,0,IF(J252&gt;31,(32-L252)*1.347,((32-L252)-(32-J252))*1.347)),0)+ IF(F252="PČneol",IF(L252&gt;15,0,IF(J252&gt;15,(16-L252)*0.255,((16-L252)-(16-J252))*0.255)),0)+IF(F252="PŽ",IF(L252&gt;31,0,IF(J252&gt;31,(32-L252)*0.255,((32-L252)-(32-J252))*0.255)),0)+IF(F252="EČ",IF(L252&gt;23,0,IF(J252&gt;23,(24-L252)*0.612,((24-L252)-(24-J252))*0.612)),0)+IF(F252="EČneol",IF(L252&gt;7,0,IF(J252&gt;7,(8-L252)*0.204,((8-L252)-(8-J252))*0.204)),0)+IF(F252="EŽ",IF(L252&gt;23,0,IF(J252&gt;23,(24-L252)*0.204,((24-L252)-(24-J252))*0.204)),0)+IF(F252="PT",IF(L252&gt;31,0,IF(J252&gt;31,(32-L252)*0.204,((32-L252)-(32-J252))*0.204)),0)+IF(F252="JOŽ",IF(L252&gt;23,0,IF(J252&gt;23,(24-L252)*0.255,((24-L252)-(24-J252))*0.255)),0)+IF(F252="JPČ",IF(L252&gt;23,0,IF(J252&gt;23,(24-L252)*0.204,((24-L252)-(24-J252))*0.204)),0)+IF(F252="JEČ",IF(L252&gt;15,0,IF(J252&gt;15,(16-L252)*0.102,((16-L252)-(16-J252))*0.102)),0)+IF(F252="JEOF",IF(L252&gt;15,0,IF(J252&gt;15,(16-L252)*0.102,((16-L252)-(16-J252))*0.102)),0)+IF(F252="JnPČ",IF(L252&gt;15,0,IF(J252&gt;15,(16-L252)*0.153,((16-L252)-(16-J252))*0.153)),0)+IF(F252="JnEČ",IF(L252&gt;15,0,IF(J252&gt;15,(16-L252)*0.0765,((16-L252)-(16-J252))*0.0765)),0)+IF(F252="JčPČ",IF(L252&gt;15,0,IF(J252&gt;15,(16-L252)*0.06375,((16-L252)-(16-J252))*0.06375)),0)+IF(F252="JčEČ",IF(L252&gt;15,0,IF(J252&gt;15,(16-L252)*0.051,((16-L252)-(16-J252))*0.051)),0)+IF(F252="NEAK",IF(L252&gt;23,0,IF(J252&gt;23,(24-L252)*0.03444,((24-L252)-(24-J252))*0.03444)),0))</f>
        <v>30.980999999999998</v>
      </c>
      <c r="Q252" s="11">
        <f t="shared" ref="Q252:Q258" si="147">IF(ISERROR(P252*100/N252),0,(P252*100/N252))</f>
        <v>35.205681818181816</v>
      </c>
      <c r="R252" s="10">
        <f t="shared" si="145"/>
        <v>3.5954285714285716</v>
      </c>
      <c r="S252" s="8"/>
    </row>
    <row r="253" spans="1:19">
      <c r="A253" s="60">
        <v>3</v>
      </c>
      <c r="B253" s="60" t="s">
        <v>63</v>
      </c>
      <c r="C253" s="12" t="s">
        <v>117</v>
      </c>
      <c r="D253" s="60" t="s">
        <v>29</v>
      </c>
      <c r="E253" s="60">
        <v>1</v>
      </c>
      <c r="F253" s="60" t="s">
        <v>60</v>
      </c>
      <c r="G253" s="60">
        <v>1</v>
      </c>
      <c r="H253" s="60" t="s">
        <v>31</v>
      </c>
      <c r="I253" s="60">
        <v>7</v>
      </c>
      <c r="J253" s="60">
        <v>39</v>
      </c>
      <c r="K253" s="60">
        <v>16</v>
      </c>
      <c r="L253" s="60">
        <v>13</v>
      </c>
      <c r="M253" s="60" t="s">
        <v>31</v>
      </c>
      <c r="N253" s="3">
        <f t="shared" si="141"/>
        <v>79.02</v>
      </c>
      <c r="O253" s="9">
        <f t="shared" si="142"/>
        <v>79.02</v>
      </c>
      <c r="P253" s="4">
        <f t="shared" si="146"/>
        <v>25.593</v>
      </c>
      <c r="Q253" s="11">
        <f t="shared" si="147"/>
        <v>32.388003037205777</v>
      </c>
      <c r="R253" s="10">
        <f t="shared" si="145"/>
        <v>3.2285314285714288</v>
      </c>
      <c r="S253" s="8"/>
    </row>
    <row r="254" spans="1:19">
      <c r="A254" s="60">
        <v>4</v>
      </c>
      <c r="B254" s="60" t="s">
        <v>63</v>
      </c>
      <c r="C254" s="12" t="s">
        <v>117</v>
      </c>
      <c r="D254" s="60" t="s">
        <v>29</v>
      </c>
      <c r="E254" s="60">
        <v>1</v>
      </c>
      <c r="F254" s="60" t="s">
        <v>60</v>
      </c>
      <c r="G254" s="60">
        <v>1</v>
      </c>
      <c r="H254" s="60" t="s">
        <v>31</v>
      </c>
      <c r="I254" s="60">
        <v>7</v>
      </c>
      <c r="J254" s="60">
        <v>39</v>
      </c>
      <c r="K254" s="60">
        <v>16</v>
      </c>
      <c r="L254" s="60">
        <v>16</v>
      </c>
      <c r="M254" s="60" t="s">
        <v>31</v>
      </c>
      <c r="N254" s="3">
        <f t="shared" si="141"/>
        <v>72.284999999999997</v>
      </c>
      <c r="O254" s="9">
        <f t="shared" si="142"/>
        <v>72.284999999999997</v>
      </c>
      <c r="P254" s="4">
        <f t="shared" si="146"/>
        <v>21.552</v>
      </c>
      <c r="Q254" s="11">
        <f t="shared" si="147"/>
        <v>29.815314380576883</v>
      </c>
      <c r="R254" s="10">
        <f t="shared" si="145"/>
        <v>2.949162857142857</v>
      </c>
      <c r="S254" s="8"/>
    </row>
    <row r="255" spans="1:19">
      <c r="A255" s="60">
        <v>5</v>
      </c>
      <c r="B255" s="60" t="s">
        <v>63</v>
      </c>
      <c r="C255" s="12" t="s">
        <v>117</v>
      </c>
      <c r="D255" s="60" t="s">
        <v>29</v>
      </c>
      <c r="E255" s="60">
        <v>1</v>
      </c>
      <c r="F255" s="60" t="s">
        <v>60</v>
      </c>
      <c r="G255" s="60">
        <v>1</v>
      </c>
      <c r="H255" s="60" t="s">
        <v>31</v>
      </c>
      <c r="I255" s="60">
        <v>7</v>
      </c>
      <c r="J255" s="60">
        <v>39</v>
      </c>
      <c r="K255" s="60">
        <v>16</v>
      </c>
      <c r="L255" s="60">
        <v>9</v>
      </c>
      <c r="M255" s="60" t="s">
        <v>31</v>
      </c>
      <c r="N255" s="3">
        <f t="shared" si="141"/>
        <v>88</v>
      </c>
      <c r="O255" s="9">
        <f t="shared" si="142"/>
        <v>88</v>
      </c>
      <c r="P255" s="4">
        <f t="shared" si="146"/>
        <v>30.980999999999998</v>
      </c>
      <c r="Q255" s="11">
        <f t="shared" si="147"/>
        <v>35.205681818181816</v>
      </c>
      <c r="R255" s="10">
        <f t="shared" si="145"/>
        <v>3.5954285714285716</v>
      </c>
      <c r="S255" s="8"/>
    </row>
    <row r="256" spans="1:19">
      <c r="A256" s="60">
        <v>6</v>
      </c>
      <c r="B256" s="60" t="s">
        <v>63</v>
      </c>
      <c r="C256" s="12" t="s">
        <v>117</v>
      </c>
      <c r="D256" s="60" t="s">
        <v>29</v>
      </c>
      <c r="E256" s="60">
        <v>1</v>
      </c>
      <c r="F256" s="60" t="s">
        <v>60</v>
      </c>
      <c r="G256" s="60">
        <v>1</v>
      </c>
      <c r="H256" s="60" t="s">
        <v>31</v>
      </c>
      <c r="I256" s="60">
        <v>7</v>
      </c>
      <c r="J256" s="60">
        <v>39</v>
      </c>
      <c r="K256" s="60">
        <v>16</v>
      </c>
      <c r="L256" s="60">
        <v>9</v>
      </c>
      <c r="M256" s="60" t="s">
        <v>31</v>
      </c>
      <c r="N256" s="3">
        <f t="shared" si="141"/>
        <v>88</v>
      </c>
      <c r="O256" s="9">
        <f t="shared" si="142"/>
        <v>88</v>
      </c>
      <c r="P256" s="4">
        <f t="shared" si="146"/>
        <v>30.980999999999998</v>
      </c>
      <c r="Q256" s="11">
        <f t="shared" si="147"/>
        <v>35.205681818181816</v>
      </c>
      <c r="R256" s="10">
        <f t="shared" si="145"/>
        <v>3.5954285714285716</v>
      </c>
      <c r="S256" s="8"/>
    </row>
    <row r="257" spans="1:19">
      <c r="A257" s="60">
        <v>7</v>
      </c>
      <c r="B257" s="60" t="s">
        <v>63</v>
      </c>
      <c r="C257" s="12" t="s">
        <v>117</v>
      </c>
      <c r="D257" s="60" t="s">
        <v>29</v>
      </c>
      <c r="E257" s="60">
        <v>1</v>
      </c>
      <c r="F257" s="60" t="s">
        <v>60</v>
      </c>
      <c r="G257" s="60">
        <v>1</v>
      </c>
      <c r="H257" s="60" t="s">
        <v>31</v>
      </c>
      <c r="I257" s="60">
        <v>7</v>
      </c>
      <c r="J257" s="60">
        <v>39</v>
      </c>
      <c r="K257" s="60">
        <v>16</v>
      </c>
      <c r="L257" s="60">
        <v>4</v>
      </c>
      <c r="M257" s="60" t="s">
        <v>32</v>
      </c>
      <c r="N257" s="3">
        <f t="shared" si="141"/>
        <v>172</v>
      </c>
      <c r="O257" s="9">
        <f t="shared" si="142"/>
        <v>172</v>
      </c>
      <c r="P257" s="4">
        <f t="shared" si="146"/>
        <v>37.716000000000001</v>
      </c>
      <c r="Q257" s="11">
        <f t="shared" si="147"/>
        <v>21.927906976744186</v>
      </c>
      <c r="R257" s="10">
        <f t="shared" si="145"/>
        <v>13.182148571428574</v>
      </c>
      <c r="S257" s="8"/>
    </row>
    <row r="258" spans="1:19">
      <c r="A258" s="60">
        <v>8</v>
      </c>
      <c r="B258" s="60" t="s">
        <v>63</v>
      </c>
      <c r="C258" s="12" t="s">
        <v>117</v>
      </c>
      <c r="D258" s="60" t="s">
        <v>29</v>
      </c>
      <c r="E258" s="60">
        <v>1</v>
      </c>
      <c r="F258" s="60" t="s">
        <v>60</v>
      </c>
      <c r="G258" s="60">
        <v>1</v>
      </c>
      <c r="H258" s="60" t="s">
        <v>31</v>
      </c>
      <c r="I258" s="60">
        <v>7</v>
      </c>
      <c r="J258" s="60">
        <v>39</v>
      </c>
      <c r="K258" s="60">
        <v>16</v>
      </c>
      <c r="L258" s="60">
        <v>7</v>
      </c>
      <c r="M258" s="60" t="s">
        <v>31</v>
      </c>
      <c r="N258" s="3">
        <f t="shared" si="141"/>
        <v>132</v>
      </c>
      <c r="O258" s="9">
        <f t="shared" si="142"/>
        <v>132</v>
      </c>
      <c r="P258" s="4">
        <f t="shared" si="146"/>
        <v>33.674999999999997</v>
      </c>
      <c r="Q258" s="11">
        <f t="shared" si="147"/>
        <v>25.511363636363633</v>
      </c>
      <c r="R258" s="10">
        <f t="shared" si="145"/>
        <v>5.2069285714285725</v>
      </c>
      <c r="S258" s="8"/>
    </row>
    <row r="259" spans="1:19">
      <c r="A259" s="70" t="s">
        <v>34</v>
      </c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2"/>
      <c r="R259" s="10">
        <f>SUM(R251:R258)</f>
        <v>83.120777142857165</v>
      </c>
      <c r="S259" s="8"/>
    </row>
    <row r="260" spans="1:19" ht="15.75">
      <c r="A260" s="24" t="s">
        <v>118</v>
      </c>
      <c r="B260" s="24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6"/>
      <c r="S260" s="8"/>
    </row>
    <row r="261" spans="1:19">
      <c r="A261" s="49" t="s">
        <v>51</v>
      </c>
      <c r="B261" s="49"/>
      <c r="C261" s="49"/>
      <c r="D261" s="49"/>
      <c r="E261" s="49"/>
      <c r="F261" s="49"/>
      <c r="G261" s="49"/>
      <c r="H261" s="49"/>
      <c r="I261" s="49"/>
      <c r="J261" s="15"/>
      <c r="K261" s="15"/>
      <c r="L261" s="15"/>
      <c r="M261" s="15"/>
      <c r="N261" s="15"/>
      <c r="O261" s="15"/>
      <c r="P261" s="15"/>
      <c r="Q261" s="15"/>
      <c r="R261" s="16"/>
      <c r="S261" s="8"/>
    </row>
    <row r="262" spans="1:19" s="8" customFormat="1">
      <c r="A262" s="49"/>
      <c r="B262" s="49"/>
      <c r="C262" s="49"/>
      <c r="D262" s="49"/>
      <c r="E262" s="49"/>
      <c r="F262" s="49"/>
      <c r="G262" s="49"/>
      <c r="H262" s="49"/>
      <c r="I262" s="49"/>
      <c r="J262" s="15"/>
      <c r="K262" s="15"/>
      <c r="L262" s="15"/>
      <c r="M262" s="15"/>
      <c r="N262" s="15"/>
      <c r="O262" s="15"/>
      <c r="P262" s="15"/>
      <c r="Q262" s="15"/>
      <c r="R262" s="16"/>
    </row>
    <row r="263" spans="1:19">
      <c r="A263" s="66" t="s">
        <v>119</v>
      </c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56"/>
      <c r="R263" s="8"/>
      <c r="S263" s="8"/>
    </row>
    <row r="264" spans="1:19" ht="18">
      <c r="A264" s="68" t="s">
        <v>38</v>
      </c>
      <c r="B264" s="69"/>
      <c r="C264" s="69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6"/>
      <c r="R264" s="8"/>
      <c r="S264" s="8"/>
    </row>
    <row r="265" spans="1:19">
      <c r="A265" s="66" t="s">
        <v>39</v>
      </c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56"/>
      <c r="R265" s="8"/>
      <c r="S265" s="8"/>
    </row>
    <row r="266" spans="1:19">
      <c r="A266" s="60">
        <v>1</v>
      </c>
      <c r="B266" s="60" t="s">
        <v>40</v>
      </c>
      <c r="C266" s="12" t="s">
        <v>120</v>
      </c>
      <c r="D266" s="60" t="s">
        <v>29</v>
      </c>
      <c r="E266" s="60">
        <v>1</v>
      </c>
      <c r="F266" s="60" t="s">
        <v>30</v>
      </c>
      <c r="G266" s="60">
        <v>1</v>
      </c>
      <c r="H266" s="60" t="s">
        <v>31</v>
      </c>
      <c r="I266" s="60"/>
      <c r="J266" s="60">
        <v>42</v>
      </c>
      <c r="K266" s="60">
        <v>17</v>
      </c>
      <c r="L266" s="60">
        <v>14</v>
      </c>
      <c r="M266" s="60" t="s">
        <v>32</v>
      </c>
      <c r="N266" s="3">
        <f t="shared" ref="N266:N271" si="148">(IF(F266="OŽ",IF(L266=1,550.8,IF(L266=2,426.38,IF(L266=3,342.14,IF(L266=4,181.44,IF(L266=5,168.48,IF(L266=6,155.52,IF(L266=7,148.5,IF(L266=8,144,0))))))))+IF(L266&lt;=8,0,IF(L266&lt;=16,137.7,IF(L266&lt;=24,108,IF(L266&lt;=32,80.1,IF(L266&lt;=36,52.2,0)))))-IF(L266&lt;=8,0,IF(L266&lt;=16,(L266-9)*2.754,IF(L266&lt;=24,(L266-17)* 2.754,IF(L266&lt;=32,(L266-25)* 2.754,IF(L266&lt;=36,(L266-33)*2.754,0))))),0)+IF(F266="PČ",IF(L266=1,449,IF(L266=2,314.6,IF(L266=3,238,IF(L266=4,172,IF(L266=5,159,IF(L266=6,145,IF(L266=7,132,IF(L266=8,119,0))))))))+IF(L266&lt;=8,0,IF(L266&lt;=16,88,IF(L266&lt;=24,55,IF(L266&lt;=32,22,0))))-IF(L266&lt;=8,0,IF(L266&lt;=16,(L266-9)*2.245,IF(L266&lt;=24,(L266-17)*2.245,IF(L266&lt;=32,(L266-25)*2.245,0)))),0)+IF(F266="PČneol",IF(L266=1,85,IF(L266=2,64.61,IF(L266=3,50.76,IF(L266=4,16.25,IF(L266=5,15,IF(L266=6,13.75,IF(L266=7,12.5,IF(L266=8,11.25,0))))))))+IF(L266&lt;=8,0,IF(L266&lt;=16,9,0))-IF(L266&lt;=8,0,IF(L266&lt;=16,(L266-9)*0.425,0)),0)+IF(F266="PŽ",IF(L266=1,85,IF(L266=2,59.5,IF(L266=3,45,IF(L266=4,32.5,IF(L266=5,30,IF(L266=6,27.5,IF(L266=7,25,IF(L266=8,22.5,0))))))))+IF(L266&lt;=8,0,IF(L266&lt;=16,19,IF(L266&lt;=24,13,IF(L266&lt;=32,8,0))))-IF(L266&lt;=8,0,IF(L266&lt;=16,(L266-9)*0.425,IF(L266&lt;=24,(L266-17)*0.425,IF(L266&lt;=32,(L266-25)*0.425,0)))),0)+IF(F266="EČ",IF(L266=1,204,IF(L266=2,156.24,IF(L266=3,123.84,IF(L266=4,72,IF(L266=5,66,IF(L266=6,60,IF(L266=7,54,IF(L266=8,48,0))))))))+IF(L266&lt;=8,0,IF(L266&lt;=16,40,IF(L266&lt;=24,25,0)))-IF(L266&lt;=8,0,IF(L266&lt;=16,(L266-9)*1.02,IF(L266&lt;=24,(L266-17)*1.02,0))),0)+IF(F266="EČneol",IF(L266=1,68,IF(L266=2,51.69,IF(L266=3,40.61,IF(L266=4,13,IF(L266=5,12,IF(L266=6,11,IF(L266=7,10,IF(L266=8,9,0)))))))))+IF(F266="EŽ",IF(L266=1,68,IF(L266=2,47.6,IF(L266=3,36,IF(L266=4,18,IF(L266=5,16.5,IF(L266=6,15,IF(L266=7,13.5,IF(L266=8,12,0))))))))+IF(L266&lt;=8,0,IF(L266&lt;=16,10,IF(L266&lt;=24,6,0)))-IF(L266&lt;=8,0,IF(L266&lt;=16,(L266-9)*0.34,IF(L266&lt;=24,(L266-17)*0.34,0))),0)+IF(F266="PT",IF(L266=1,68,IF(L266=2,52.08,IF(L266=3,41.28,IF(L266=4,24,IF(L266=5,22,IF(L266=6,20,IF(L266=7,18,IF(L266=8,16,0))))))))+IF(L266&lt;=8,0,IF(L266&lt;=16,13,IF(L266&lt;=24,9,IF(L266&lt;=32,4,0))))-IF(L266&lt;=8,0,IF(L266&lt;=16,(L266-9)*0.34,IF(L266&lt;=24,(L266-17)*0.34,IF(L266&lt;=32,(L266-25)*0.34,0)))),0)+IF(F266="JOŽ",IF(L266=1,85,IF(L266=2,59.5,IF(L266=3,45,IF(L266=4,32.5,IF(L266=5,30,IF(L266=6,27.5,IF(L266=7,25,IF(L266=8,22.5,0))))))))+IF(L266&lt;=8,0,IF(L266&lt;=16,19,IF(L266&lt;=24,13,0)))-IF(L266&lt;=8,0,IF(L266&lt;=16,(L266-9)*0.425,IF(L266&lt;=24,(L266-17)*0.425,0))),0)+IF(F266="JPČ",IF(L266=1,68,IF(L266=2,47.6,IF(L266=3,36,IF(L266=4,26,IF(L266=5,24,IF(L266=6,22,IF(L266=7,20,IF(L266=8,18,0))))))))+IF(L266&lt;=8,0,IF(L266&lt;=16,13,IF(L266&lt;=24,9,0)))-IF(L266&lt;=8,0,IF(L266&lt;=16,(L266-9)*0.34,IF(L266&lt;=24,(L266-17)*0.34,0))),0)+IF(F266="JEČ",IF(L266=1,34,IF(L266=2,26.04,IF(L266=3,20.6,IF(L266=4,12,IF(L266=5,11,IF(L266=6,10,IF(L266=7,9,IF(L266=8,8,0))))))))+IF(L266&lt;=8,0,IF(L266&lt;=16,6,0))-IF(L266&lt;=8,0,IF(L266&lt;=16,(L266-9)*0.17,0)),0)+IF(F266="JEOF",IF(L266=1,34,IF(L266=2,26.04,IF(L266=3,20.6,IF(L266=4,12,IF(L266=5,11,IF(L266=6,10,IF(L266=7,9,IF(L266=8,8,0))))))))+IF(L266&lt;=8,0,IF(L266&lt;=16,6,0))-IF(L266&lt;=8,0,IF(L266&lt;=16,(L266-9)*0.17,0)),0)+IF(F266="JnPČ",IF(L266=1,51,IF(L266=2,35.7,IF(L266=3,27,IF(L266=4,19.5,IF(L266=5,18,IF(L266=6,16.5,IF(L266=7,15,IF(L266=8,13.5,0))))))))+IF(L266&lt;=8,0,IF(L266&lt;=16,10,0))-IF(L266&lt;=8,0,IF(L266&lt;=16,(L266-9)*0.255,0)),0)+IF(F266="JnEČ",IF(L266=1,25.5,IF(L266=2,19.53,IF(L266=3,15.48,IF(L266=4,9,IF(L266=5,8.25,IF(L266=6,7.5,IF(L266=7,6.75,IF(L266=8,6,0))))))))+IF(L266&lt;=8,0,IF(L266&lt;=16,5,0))-IF(L266&lt;=8,0,IF(L266&lt;=16,(L266-9)*0.1275,0)),0)+IF(F266="JčPČ",IF(L266=1,21.25,IF(L266=2,14.5,IF(L266=3,11.5,IF(L266=4,7,IF(L266=5,6.5,IF(L266=6,6,IF(L266=7,5.5,IF(L266=8,5,0))))))))+IF(L266&lt;=8,0,IF(L266&lt;=16,4,0))-IF(L266&lt;=8,0,IF(L266&lt;=16,(L266-9)*0.10625,0)),0)+IF(F266="JčEČ",IF(L266=1,17,IF(L266=2,13.02,IF(L266=3,10.32,IF(L266=4,6,IF(L266=5,5.5,IF(L266=6,5,IF(L266=7,4.5,IF(L266=8,4,0))))))))+IF(L266&lt;=8,0,IF(L266&lt;=16,3,0))-IF(L266&lt;=8,0,IF(L266&lt;=16,(L266-9)*0.085,0)),0)+IF(F266="NEAK",IF(L266=1,11.48,IF(L266=2,8.79,IF(L266=3,6.97,IF(L266=4,4.05,IF(L266=5,3.71,IF(L266=6,3.38,IF(L266=7,3.04,IF(L266=8,2.7,0))))))))+IF(L266&lt;=8,0,IF(L266&lt;=16,2,IF(L266&lt;=24,1.3,0)))-IF(L266&lt;=8,0,IF(L266&lt;=16,(L266-9)*0.0574,IF(L266&lt;=24,(L266-17)*0.0574,0))),0))*IF(L266&lt;0,1,IF(OR(F266="PČ",F266="PŽ",F266="PT"),IF(J266&lt;32,J266/32,1),1))* IF(L266&lt;0,1,IF(OR(F266="EČ",F266="EŽ",F266="JOŽ",F266="JPČ",F266="NEAK"),IF(J266&lt;24,J266/24,1),1))*IF(L266&lt;0,1,IF(OR(F266="PČneol",F266="JEČ",F266="JEOF",F266="JnPČ",F266="JnEČ",F266="JčPČ",F266="JčEČ"),IF(J266&lt;16,J266/16,1),1))*IF(L266&lt;0,1,IF(F266="EČneol",IF(J266&lt;8,J266/8,1),1))</f>
        <v>34.9</v>
      </c>
      <c r="O266" s="9">
        <f t="shared" ref="O266:O271" si="149">IF(F266="OŽ",N266,IF(H266="Ne",IF(J266*0.3&lt;J266-L266,N266,0),IF(J266*0.1&lt;J266-L266,N266,0)))</f>
        <v>34.9</v>
      </c>
      <c r="P266" s="4">
        <f t="shared" ref="P266" si="150">IF(O266=0,0,IF(F266="OŽ",IF(L266&gt;35,0,IF(J266&gt;35,(36-L266)*1.836,((36-L266)-(36-J266))*1.836)),0)+IF(F266="PČ",IF(L266&gt;31,0,IF(J266&gt;31,(32-L266)*1.347,((32-L266)-(32-J266))*1.347)),0)+ IF(F266="PČneol",IF(L266&gt;15,0,IF(J266&gt;15,(16-L266)*0.255,((16-L266)-(16-J266))*0.255)),0)+IF(F266="PŽ",IF(L266&gt;31,0,IF(J266&gt;31,(32-L266)*0.255,((32-L266)-(32-J266))*0.255)),0)+IF(F266="EČ",IF(L266&gt;23,0,IF(J266&gt;23,(24-L266)*0.612,((24-L266)-(24-J266))*0.612)),0)+IF(F266="EČneol",IF(L266&gt;7,0,IF(J266&gt;7,(8-L266)*0.204,((8-L266)-(8-J266))*0.204)),0)+IF(F266="EŽ",IF(L266&gt;23,0,IF(J266&gt;23,(24-L266)*0.204,((24-L266)-(24-J266))*0.204)),0)+IF(F266="PT",IF(L266&gt;31,0,IF(J266&gt;31,(32-L266)*0.204,((32-L266)-(32-J266))*0.204)),0)+IF(F266="JOŽ",IF(L266&gt;23,0,IF(J266&gt;23,(24-L266)*0.255,((24-L266)-(24-J266))*0.255)),0)+IF(F266="JPČ",IF(L266&gt;23,0,IF(J266&gt;23,(24-L266)*0.204,((24-L266)-(24-J266))*0.204)),0)+IF(F266="JEČ",IF(L266&gt;15,0,IF(J266&gt;15,(16-L266)*0.102,((16-L266)-(16-J266))*0.102)),0)+IF(F266="JEOF",IF(L266&gt;15,0,IF(J266&gt;15,(16-L266)*0.102,((16-L266)-(16-J266))*0.102)),0)+IF(F266="JnPČ",IF(L266&gt;15,0,IF(J266&gt;15,(16-L266)*0.153,((16-L266)-(16-J266))*0.153)),0)+IF(F266="JnEČ",IF(L266&gt;15,0,IF(J266&gt;15,(16-L266)*0.0765,((16-L266)-(16-J266))*0.0765)),0)+IF(F266="JčPČ",IF(L266&gt;15,0,IF(J266&gt;15,(16-L266)*0.06375,((16-L266)-(16-J266))*0.06375)),0)+IF(F266="JčEČ",IF(L266&gt;15,0,IF(J266&gt;15,(16-L266)*0.051,((16-L266)-(16-J266))*0.051)),0)+IF(F266="NEAK",IF(L266&gt;23,0,IF(J266&gt;23,(24-L266)*0.03444,((24-L266)-(24-J266))*0.03444)),0))</f>
        <v>6.12</v>
      </c>
      <c r="Q266" s="11">
        <f t="shared" ref="Q266" si="151">IF(ISERROR(P266*100/N266),0,(P266*100/N266))</f>
        <v>17.535816618911177</v>
      </c>
      <c r="R266" s="10">
        <f t="shared" ref="R266:R271" si="152">IF(Q266&lt;=30,O266+P266,O266+O266*0.3)*IF(G266=1,0.4,IF(G266=2,0.75,IF(G266="1 (kas 4 m. 1 k. nerengiamos)",0.52,1)))*IF(D266="olimpinė",1,IF(M266="Ne",0.5,1))*IF(OR(A$5="Lietuvos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federacija"),IF(OR(J266&lt;8,K266&lt;16),0,1),1)*E266*IF(I266&lt;=1,1,1/I266)*IF(OR(A$5="Lietuvos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18.0488</v>
      </c>
      <c r="S266" s="8"/>
    </row>
    <row r="267" spans="1:19">
      <c r="A267" s="60">
        <v>2</v>
      </c>
      <c r="B267" s="60" t="s">
        <v>40</v>
      </c>
      <c r="C267" s="12" t="s">
        <v>120</v>
      </c>
      <c r="D267" s="60" t="s">
        <v>29</v>
      </c>
      <c r="E267" s="60">
        <v>1</v>
      </c>
      <c r="F267" s="60" t="s">
        <v>30</v>
      </c>
      <c r="G267" s="60">
        <v>1</v>
      </c>
      <c r="H267" s="60" t="s">
        <v>31</v>
      </c>
      <c r="I267" s="60">
        <v>5</v>
      </c>
      <c r="J267" s="60">
        <v>28</v>
      </c>
      <c r="K267" s="60">
        <v>17</v>
      </c>
      <c r="L267" s="60">
        <v>14</v>
      </c>
      <c r="M267" s="60" t="s">
        <v>31</v>
      </c>
      <c r="N267" s="3">
        <f t="shared" si="148"/>
        <v>34.9</v>
      </c>
      <c r="O267" s="9">
        <f t="shared" si="149"/>
        <v>34.9</v>
      </c>
      <c r="P267" s="4">
        <f t="shared" ref="P267:P271" si="153">IF(O267=0,0,IF(F267="OŽ",IF(L267&gt;35,0,IF(J267&gt;35,(36-L267)*1.836,((36-L267)-(36-J267))*1.836)),0)+IF(F267="PČ",IF(L267&gt;31,0,IF(J267&gt;31,(32-L267)*1.347,((32-L267)-(32-J267))*1.347)),0)+ IF(F267="PČneol",IF(L267&gt;15,0,IF(J267&gt;15,(16-L267)*0.255,((16-L267)-(16-J267))*0.255)),0)+IF(F267="PŽ",IF(L267&gt;31,0,IF(J267&gt;31,(32-L267)*0.255,((32-L267)-(32-J267))*0.255)),0)+IF(F267="EČ",IF(L267&gt;23,0,IF(J267&gt;23,(24-L267)*0.612,((24-L267)-(24-J267))*0.612)),0)+IF(F267="EČneol",IF(L267&gt;7,0,IF(J267&gt;7,(8-L267)*0.204,((8-L267)-(8-J267))*0.204)),0)+IF(F267="EŽ",IF(L267&gt;23,0,IF(J267&gt;23,(24-L267)*0.204,((24-L267)-(24-J267))*0.204)),0)+IF(F267="PT",IF(L267&gt;31,0,IF(J267&gt;31,(32-L267)*0.204,((32-L267)-(32-J267))*0.204)),0)+IF(F267="JOŽ",IF(L267&gt;23,0,IF(J267&gt;23,(24-L267)*0.255,((24-L267)-(24-J267))*0.255)),0)+IF(F267="JPČ",IF(L267&gt;23,0,IF(J267&gt;23,(24-L267)*0.204,((24-L267)-(24-J267))*0.204)),0)+IF(F267="JEČ",IF(L267&gt;15,0,IF(J267&gt;15,(16-L267)*0.102,((16-L267)-(16-J267))*0.102)),0)+IF(F267="JEOF",IF(L267&gt;15,0,IF(J267&gt;15,(16-L267)*0.102,((16-L267)-(16-J267))*0.102)),0)+IF(F267="JnPČ",IF(L267&gt;15,0,IF(J267&gt;15,(16-L267)*0.153,((16-L267)-(16-J267))*0.153)),0)+IF(F267="JnEČ",IF(L267&gt;15,0,IF(J267&gt;15,(16-L267)*0.0765,((16-L267)-(16-J267))*0.0765)),0)+IF(F267="JčPČ",IF(L267&gt;15,0,IF(J267&gt;15,(16-L267)*0.06375,((16-L267)-(16-J267))*0.06375)),0)+IF(F267="JčEČ",IF(L267&gt;15,0,IF(J267&gt;15,(16-L267)*0.051,((16-L267)-(16-J267))*0.051)),0)+IF(F267="NEAK",IF(L267&gt;23,0,IF(J267&gt;23,(24-L267)*0.03444,((24-L267)-(24-J267))*0.03444)),0))</f>
        <v>6.12</v>
      </c>
      <c r="Q267" s="11">
        <f t="shared" ref="Q267:Q271" si="154">IF(ISERROR(P267*100/N267),0,(P267*100/N267))</f>
        <v>17.535816618911177</v>
      </c>
      <c r="R267" s="10">
        <f t="shared" si="152"/>
        <v>1.80488</v>
      </c>
      <c r="S267" s="8"/>
    </row>
    <row r="268" spans="1:19">
      <c r="A268" s="60">
        <v>3</v>
      </c>
      <c r="B268" s="60" t="s">
        <v>40</v>
      </c>
      <c r="C268" s="12" t="s">
        <v>120</v>
      </c>
      <c r="D268" s="60" t="s">
        <v>29</v>
      </c>
      <c r="E268" s="60">
        <v>1</v>
      </c>
      <c r="F268" s="60" t="s">
        <v>30</v>
      </c>
      <c r="G268" s="60">
        <v>1</v>
      </c>
      <c r="H268" s="60" t="s">
        <v>31</v>
      </c>
      <c r="I268" s="60">
        <v>5</v>
      </c>
      <c r="J268" s="60">
        <v>27</v>
      </c>
      <c r="K268" s="60">
        <v>17</v>
      </c>
      <c r="L268" s="60">
        <v>6</v>
      </c>
      <c r="M268" s="60" t="s">
        <v>32</v>
      </c>
      <c r="N268" s="3">
        <f t="shared" si="148"/>
        <v>60</v>
      </c>
      <c r="O268" s="9">
        <f t="shared" si="149"/>
        <v>60</v>
      </c>
      <c r="P268" s="4">
        <f t="shared" si="153"/>
        <v>11.016</v>
      </c>
      <c r="Q268" s="11">
        <f t="shared" si="154"/>
        <v>18.36</v>
      </c>
      <c r="R268" s="10">
        <f t="shared" si="152"/>
        <v>6.2494080000000016</v>
      </c>
      <c r="S268" s="8"/>
    </row>
    <row r="269" spans="1:19">
      <c r="A269" s="60">
        <v>4</v>
      </c>
      <c r="B269" s="60" t="s">
        <v>40</v>
      </c>
      <c r="C269" s="12" t="s">
        <v>120</v>
      </c>
      <c r="D269" s="60" t="s">
        <v>29</v>
      </c>
      <c r="E269" s="60">
        <v>1</v>
      </c>
      <c r="F269" s="60" t="s">
        <v>30</v>
      </c>
      <c r="G269" s="60">
        <v>1</v>
      </c>
      <c r="H269" s="60" t="s">
        <v>31</v>
      </c>
      <c r="I269" s="60">
        <v>5</v>
      </c>
      <c r="J269" s="60">
        <v>24</v>
      </c>
      <c r="K269" s="60">
        <v>17</v>
      </c>
      <c r="L269" s="60">
        <v>11</v>
      </c>
      <c r="M269" s="60" t="s">
        <v>31</v>
      </c>
      <c r="N269" s="3">
        <f t="shared" si="148"/>
        <v>37.96</v>
      </c>
      <c r="O269" s="9">
        <f t="shared" si="149"/>
        <v>37.96</v>
      </c>
      <c r="P269" s="4">
        <f t="shared" si="153"/>
        <v>7.9559999999999995</v>
      </c>
      <c r="Q269" s="11">
        <f t="shared" si="154"/>
        <v>20.958904109589039</v>
      </c>
      <c r="R269" s="10">
        <f t="shared" si="152"/>
        <v>2.0203040000000003</v>
      </c>
      <c r="S269" s="8"/>
    </row>
    <row r="270" spans="1:19">
      <c r="A270" s="60">
        <v>5</v>
      </c>
      <c r="B270" s="60" t="s">
        <v>40</v>
      </c>
      <c r="C270" s="12" t="s">
        <v>120</v>
      </c>
      <c r="D270" s="60" t="s">
        <v>29</v>
      </c>
      <c r="E270" s="60">
        <v>1</v>
      </c>
      <c r="F270" s="60" t="s">
        <v>30</v>
      </c>
      <c r="G270" s="60">
        <v>1</v>
      </c>
      <c r="H270" s="60" t="s">
        <v>31</v>
      </c>
      <c r="I270" s="60">
        <v>5</v>
      </c>
      <c r="J270" s="60">
        <v>27</v>
      </c>
      <c r="K270" s="60">
        <v>17</v>
      </c>
      <c r="L270" s="60">
        <v>20</v>
      </c>
      <c r="M270" s="60" t="s">
        <v>31</v>
      </c>
      <c r="N270" s="3">
        <f t="shared" si="148"/>
        <v>21.94</v>
      </c>
      <c r="O270" s="9">
        <f t="shared" si="149"/>
        <v>0</v>
      </c>
      <c r="P270" s="4">
        <f t="shared" si="153"/>
        <v>0</v>
      </c>
      <c r="Q270" s="11">
        <f t="shared" si="154"/>
        <v>0</v>
      </c>
      <c r="R270" s="10">
        <f t="shared" si="152"/>
        <v>0</v>
      </c>
      <c r="S270" s="8"/>
    </row>
    <row r="271" spans="1:19">
      <c r="A271" s="60">
        <v>6</v>
      </c>
      <c r="B271" s="60" t="s">
        <v>40</v>
      </c>
      <c r="C271" s="12" t="s">
        <v>120</v>
      </c>
      <c r="D271" s="60" t="s">
        <v>29</v>
      </c>
      <c r="E271" s="60">
        <v>1</v>
      </c>
      <c r="F271" s="60" t="s">
        <v>30</v>
      </c>
      <c r="G271" s="60">
        <v>1</v>
      </c>
      <c r="H271" s="60" t="s">
        <v>31</v>
      </c>
      <c r="I271" s="60">
        <v>5</v>
      </c>
      <c r="J271" s="60">
        <v>22</v>
      </c>
      <c r="K271" s="60">
        <v>17</v>
      </c>
      <c r="L271" s="60">
        <v>14</v>
      </c>
      <c r="M271" s="60" t="s">
        <v>31</v>
      </c>
      <c r="N271" s="3">
        <f t="shared" si="148"/>
        <v>31.991666666666664</v>
      </c>
      <c r="O271" s="9">
        <f t="shared" si="149"/>
        <v>31.991666666666664</v>
      </c>
      <c r="P271" s="4">
        <f t="shared" si="153"/>
        <v>4.8959999999999999</v>
      </c>
      <c r="Q271" s="11">
        <f t="shared" si="154"/>
        <v>15.303985412867934</v>
      </c>
      <c r="R271" s="10">
        <f t="shared" si="152"/>
        <v>1.6230573333333334</v>
      </c>
      <c r="S271" s="8"/>
    </row>
    <row r="272" spans="1:19">
      <c r="A272" s="70" t="s">
        <v>34</v>
      </c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2"/>
      <c r="R272" s="10">
        <f>SUM(R266:R271)</f>
        <v>29.746449333333334</v>
      </c>
      <c r="S272" s="8"/>
    </row>
    <row r="273" spans="1:19" ht="15.75">
      <c r="A273" s="24" t="s">
        <v>121</v>
      </c>
      <c r="B273" s="24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6"/>
      <c r="S273" s="8"/>
    </row>
    <row r="274" spans="1:19">
      <c r="A274" s="49" t="s">
        <v>51</v>
      </c>
      <c r="B274" s="49"/>
      <c r="C274" s="49"/>
      <c r="D274" s="49"/>
      <c r="E274" s="49"/>
      <c r="F274" s="49"/>
      <c r="G274" s="49"/>
      <c r="H274" s="49"/>
      <c r="I274" s="49"/>
      <c r="J274" s="15"/>
      <c r="K274" s="15"/>
      <c r="L274" s="15"/>
      <c r="M274" s="15"/>
      <c r="N274" s="15"/>
      <c r="O274" s="15"/>
      <c r="P274" s="15"/>
      <c r="Q274" s="15"/>
      <c r="R274" s="16"/>
      <c r="S274" s="8"/>
    </row>
    <row r="275" spans="1:19" s="8" customFormat="1">
      <c r="A275" s="49"/>
      <c r="B275" s="49"/>
      <c r="C275" s="49"/>
      <c r="D275" s="49"/>
      <c r="E275" s="49"/>
      <c r="F275" s="49"/>
      <c r="G275" s="49"/>
      <c r="H275" s="49"/>
      <c r="I275" s="49"/>
      <c r="J275" s="15"/>
      <c r="K275" s="15"/>
      <c r="L275" s="15"/>
      <c r="M275" s="15"/>
      <c r="N275" s="15"/>
      <c r="O275" s="15"/>
      <c r="P275" s="15"/>
      <c r="Q275" s="15"/>
      <c r="R275" s="16"/>
    </row>
    <row r="276" spans="1:19" ht="13.9" customHeight="1">
      <c r="A276" s="66" t="s">
        <v>122</v>
      </c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56"/>
      <c r="R276" s="8"/>
      <c r="S276" s="8"/>
    </row>
    <row r="277" spans="1:19" ht="16.899999999999999" customHeight="1">
      <c r="A277" s="68" t="s">
        <v>38</v>
      </c>
      <c r="B277" s="69"/>
      <c r="C277" s="69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6"/>
      <c r="R277" s="8"/>
      <c r="S277" s="8"/>
    </row>
    <row r="278" spans="1:19" ht="15.6" customHeight="1">
      <c r="A278" s="66" t="s">
        <v>39</v>
      </c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56"/>
      <c r="R278" s="8"/>
      <c r="S278" s="8"/>
    </row>
    <row r="279" spans="1:19" ht="13.9" customHeight="1">
      <c r="A279" s="60">
        <v>1</v>
      </c>
      <c r="B279" s="60" t="s">
        <v>45</v>
      </c>
      <c r="C279" s="12" t="s">
        <v>43</v>
      </c>
      <c r="D279" s="60" t="s">
        <v>29</v>
      </c>
      <c r="E279" s="60">
        <v>1</v>
      </c>
      <c r="F279" s="60" t="s">
        <v>30</v>
      </c>
      <c r="G279" s="60">
        <v>1</v>
      </c>
      <c r="H279" s="60" t="s">
        <v>31</v>
      </c>
      <c r="I279" s="60"/>
      <c r="J279" s="60">
        <v>56</v>
      </c>
      <c r="K279" s="60">
        <v>18</v>
      </c>
      <c r="L279" s="60">
        <v>23</v>
      </c>
      <c r="M279" s="60" t="s">
        <v>32</v>
      </c>
      <c r="N279" s="3">
        <f t="shared" ref="N279:N283" si="155">(IF(F279="OŽ",IF(L279=1,550.8,IF(L279=2,426.38,IF(L279=3,342.14,IF(L279=4,181.44,IF(L279=5,168.48,IF(L279=6,155.52,IF(L279=7,148.5,IF(L279=8,144,0))))))))+IF(L279&lt;=8,0,IF(L279&lt;=16,137.7,IF(L279&lt;=24,108,IF(L279&lt;=32,80.1,IF(L279&lt;=36,52.2,0)))))-IF(L279&lt;=8,0,IF(L279&lt;=16,(L279-9)*2.754,IF(L279&lt;=24,(L279-17)* 2.754,IF(L279&lt;=32,(L279-25)* 2.754,IF(L279&lt;=36,(L279-33)*2.754,0))))),0)+IF(F279="PČ",IF(L279=1,449,IF(L279=2,314.6,IF(L279=3,238,IF(L279=4,172,IF(L279=5,159,IF(L279=6,145,IF(L279=7,132,IF(L279=8,119,0))))))))+IF(L279&lt;=8,0,IF(L279&lt;=16,88,IF(L279&lt;=24,55,IF(L279&lt;=32,22,0))))-IF(L279&lt;=8,0,IF(L279&lt;=16,(L279-9)*2.245,IF(L279&lt;=24,(L279-17)*2.245,IF(L279&lt;=32,(L279-25)*2.245,0)))),0)+IF(F279="PČneol",IF(L279=1,85,IF(L279=2,64.61,IF(L279=3,50.76,IF(L279=4,16.25,IF(L279=5,15,IF(L279=6,13.75,IF(L279=7,12.5,IF(L279=8,11.25,0))))))))+IF(L279&lt;=8,0,IF(L279&lt;=16,9,0))-IF(L279&lt;=8,0,IF(L279&lt;=16,(L279-9)*0.425,0)),0)+IF(F279="PŽ",IF(L279=1,85,IF(L279=2,59.5,IF(L279=3,45,IF(L279=4,32.5,IF(L279=5,30,IF(L279=6,27.5,IF(L279=7,25,IF(L279=8,22.5,0))))))))+IF(L279&lt;=8,0,IF(L279&lt;=16,19,IF(L279&lt;=24,13,IF(L279&lt;=32,8,0))))-IF(L279&lt;=8,0,IF(L279&lt;=16,(L279-9)*0.425,IF(L279&lt;=24,(L279-17)*0.425,IF(L279&lt;=32,(L279-25)*0.425,0)))),0)+IF(F279="EČ",IF(L279=1,204,IF(L279=2,156.24,IF(L279=3,123.84,IF(L279=4,72,IF(L279=5,66,IF(L279=6,60,IF(L279=7,54,IF(L279=8,48,0))))))))+IF(L279&lt;=8,0,IF(L279&lt;=16,40,IF(L279&lt;=24,25,0)))-IF(L279&lt;=8,0,IF(L279&lt;=16,(L279-9)*1.02,IF(L279&lt;=24,(L279-17)*1.02,0))),0)+IF(F279="EČneol",IF(L279=1,68,IF(L279=2,51.69,IF(L279=3,40.61,IF(L279=4,13,IF(L279=5,12,IF(L279=6,11,IF(L279=7,10,IF(L279=8,9,0)))))))))+IF(F279="EŽ",IF(L279=1,68,IF(L279=2,47.6,IF(L279=3,36,IF(L279=4,18,IF(L279=5,16.5,IF(L279=6,15,IF(L279=7,13.5,IF(L279=8,12,0))))))))+IF(L279&lt;=8,0,IF(L279&lt;=16,10,IF(L279&lt;=24,6,0)))-IF(L279&lt;=8,0,IF(L279&lt;=16,(L279-9)*0.34,IF(L279&lt;=24,(L279-17)*0.34,0))),0)+IF(F279="PT",IF(L279=1,68,IF(L279=2,52.08,IF(L279=3,41.28,IF(L279=4,24,IF(L279=5,22,IF(L279=6,20,IF(L279=7,18,IF(L279=8,16,0))))))))+IF(L279&lt;=8,0,IF(L279&lt;=16,13,IF(L279&lt;=24,9,IF(L279&lt;=32,4,0))))-IF(L279&lt;=8,0,IF(L279&lt;=16,(L279-9)*0.34,IF(L279&lt;=24,(L279-17)*0.34,IF(L279&lt;=32,(L279-25)*0.34,0)))),0)+IF(F279="JOŽ",IF(L279=1,85,IF(L279=2,59.5,IF(L279=3,45,IF(L279=4,32.5,IF(L279=5,30,IF(L279=6,27.5,IF(L279=7,25,IF(L279=8,22.5,0))))))))+IF(L279&lt;=8,0,IF(L279&lt;=16,19,IF(L279&lt;=24,13,0)))-IF(L279&lt;=8,0,IF(L279&lt;=16,(L279-9)*0.425,IF(L279&lt;=24,(L279-17)*0.425,0))),0)+IF(F279="JPČ",IF(L279=1,68,IF(L279=2,47.6,IF(L279=3,36,IF(L279=4,26,IF(L279=5,24,IF(L279=6,22,IF(L279=7,20,IF(L279=8,18,0))))))))+IF(L279&lt;=8,0,IF(L279&lt;=16,13,IF(L279&lt;=24,9,0)))-IF(L279&lt;=8,0,IF(L279&lt;=16,(L279-9)*0.34,IF(L279&lt;=24,(L279-17)*0.34,0))),0)+IF(F279="JEČ",IF(L279=1,34,IF(L279=2,26.04,IF(L279=3,20.6,IF(L279=4,12,IF(L279=5,11,IF(L279=6,10,IF(L279=7,9,IF(L279=8,8,0))))))))+IF(L279&lt;=8,0,IF(L279&lt;=16,6,0))-IF(L279&lt;=8,0,IF(L279&lt;=16,(L279-9)*0.17,0)),0)+IF(F279="JEOF",IF(L279=1,34,IF(L279=2,26.04,IF(L279=3,20.6,IF(L279=4,12,IF(L279=5,11,IF(L279=6,10,IF(L279=7,9,IF(L279=8,8,0))))))))+IF(L279&lt;=8,0,IF(L279&lt;=16,6,0))-IF(L279&lt;=8,0,IF(L279&lt;=16,(L279-9)*0.17,0)),0)+IF(F279="JnPČ",IF(L279=1,51,IF(L279=2,35.7,IF(L279=3,27,IF(L279=4,19.5,IF(L279=5,18,IF(L279=6,16.5,IF(L279=7,15,IF(L279=8,13.5,0))))))))+IF(L279&lt;=8,0,IF(L279&lt;=16,10,0))-IF(L279&lt;=8,0,IF(L279&lt;=16,(L279-9)*0.255,0)),0)+IF(F279="JnEČ",IF(L279=1,25.5,IF(L279=2,19.53,IF(L279=3,15.48,IF(L279=4,9,IF(L279=5,8.25,IF(L279=6,7.5,IF(L279=7,6.75,IF(L279=8,6,0))))))))+IF(L279&lt;=8,0,IF(L279&lt;=16,5,0))-IF(L279&lt;=8,0,IF(L279&lt;=16,(L279-9)*0.1275,0)),0)+IF(F279="JčPČ",IF(L279=1,21.25,IF(L279=2,14.5,IF(L279=3,11.5,IF(L279=4,7,IF(L279=5,6.5,IF(L279=6,6,IF(L279=7,5.5,IF(L279=8,5,0))))))))+IF(L279&lt;=8,0,IF(L279&lt;=16,4,0))-IF(L279&lt;=8,0,IF(L279&lt;=16,(L279-9)*0.10625,0)),0)+IF(F279="JčEČ",IF(L279=1,17,IF(L279=2,13.02,IF(L279=3,10.32,IF(L279=4,6,IF(L279=5,5.5,IF(L279=6,5,IF(L279=7,4.5,IF(L279=8,4,0))))))))+IF(L279&lt;=8,0,IF(L279&lt;=16,3,0))-IF(L279&lt;=8,0,IF(L279&lt;=16,(L279-9)*0.085,0)),0)+IF(F279="NEAK",IF(L279=1,11.48,IF(L279=2,8.79,IF(L279=3,6.97,IF(L279=4,4.05,IF(L279=5,3.71,IF(L279=6,3.38,IF(L279=7,3.04,IF(L279=8,2.7,0))))))))+IF(L279&lt;=8,0,IF(L279&lt;=16,2,IF(L279&lt;=24,1.3,0)))-IF(L279&lt;=8,0,IF(L279&lt;=16,(L279-9)*0.0574,IF(L279&lt;=24,(L279-17)*0.0574,0))),0))*IF(L279&lt;0,1,IF(OR(F279="PČ",F279="PŽ",F279="PT"),IF(J279&lt;32,J279/32,1),1))* IF(L279&lt;0,1,IF(OR(F279="EČ",F279="EŽ",F279="JOŽ",F279="JPČ",F279="NEAK"),IF(J279&lt;24,J279/24,1),1))*IF(L279&lt;0,1,IF(OR(F279="PČneol",F279="JEČ",F279="JEOF",F279="JnPČ",F279="JnEČ",F279="JčPČ",F279="JčEČ"),IF(J279&lt;16,J279/16,1),1))*IF(L279&lt;0,1,IF(F279="EČneol",IF(J279&lt;8,J279/8,1),1))</f>
        <v>18.88</v>
      </c>
      <c r="O279" s="9">
        <f t="shared" ref="O279:O283" si="156">IF(F279="OŽ",N279,IF(H279="Ne",IF(J279*0.3&lt;J279-L279,N279,0),IF(J279*0.1&lt;J279-L279,N279,0)))</f>
        <v>18.88</v>
      </c>
      <c r="P279" s="4">
        <f t="shared" ref="P279" si="157">IF(O279=0,0,IF(F279="OŽ",IF(L279&gt;35,0,IF(J279&gt;35,(36-L279)*1.836,((36-L279)-(36-J279))*1.836)),0)+IF(F279="PČ",IF(L279&gt;31,0,IF(J279&gt;31,(32-L279)*1.347,((32-L279)-(32-J279))*1.347)),0)+ IF(F279="PČneol",IF(L279&gt;15,0,IF(J279&gt;15,(16-L279)*0.255,((16-L279)-(16-J279))*0.255)),0)+IF(F279="PŽ",IF(L279&gt;31,0,IF(J279&gt;31,(32-L279)*0.255,((32-L279)-(32-J279))*0.255)),0)+IF(F279="EČ",IF(L279&gt;23,0,IF(J279&gt;23,(24-L279)*0.612,((24-L279)-(24-J279))*0.612)),0)+IF(F279="EČneol",IF(L279&gt;7,0,IF(J279&gt;7,(8-L279)*0.204,((8-L279)-(8-J279))*0.204)),0)+IF(F279="EŽ",IF(L279&gt;23,0,IF(J279&gt;23,(24-L279)*0.204,((24-L279)-(24-J279))*0.204)),0)+IF(F279="PT",IF(L279&gt;31,0,IF(J279&gt;31,(32-L279)*0.204,((32-L279)-(32-J279))*0.204)),0)+IF(F279="JOŽ",IF(L279&gt;23,0,IF(J279&gt;23,(24-L279)*0.255,((24-L279)-(24-J279))*0.255)),0)+IF(F279="JPČ",IF(L279&gt;23,0,IF(J279&gt;23,(24-L279)*0.204,((24-L279)-(24-J279))*0.204)),0)+IF(F279="JEČ",IF(L279&gt;15,0,IF(J279&gt;15,(16-L279)*0.102,((16-L279)-(16-J279))*0.102)),0)+IF(F279="JEOF",IF(L279&gt;15,0,IF(J279&gt;15,(16-L279)*0.102,((16-L279)-(16-J279))*0.102)),0)+IF(F279="JnPČ",IF(L279&gt;15,0,IF(J279&gt;15,(16-L279)*0.153,((16-L279)-(16-J279))*0.153)),0)+IF(F279="JnEČ",IF(L279&gt;15,0,IF(J279&gt;15,(16-L279)*0.0765,((16-L279)-(16-J279))*0.0765)),0)+IF(F279="JčPČ",IF(L279&gt;15,0,IF(J279&gt;15,(16-L279)*0.06375,((16-L279)-(16-J279))*0.06375)),0)+IF(F279="JčEČ",IF(L279&gt;15,0,IF(J279&gt;15,(16-L279)*0.051,((16-L279)-(16-J279))*0.051)),0)+IF(F279="NEAK",IF(L279&gt;23,0,IF(J279&gt;23,(24-L279)*0.03444,((24-L279)-(24-J279))*0.03444)),0))</f>
        <v>0.61199999999999999</v>
      </c>
      <c r="Q279" s="11">
        <f t="shared" ref="Q279" si="158">IF(ISERROR(P279*100/N279),0,(P279*100/N279))</f>
        <v>3.2415254237288136</v>
      </c>
      <c r="R279" s="10">
        <f t="shared" ref="R279:R283" si="159">IF(Q279&lt;=30,O279+P279,O279+O279*0.3)*IF(G279=1,0.4,IF(G279=2,0.75,IF(G279="1 (kas 4 m. 1 k. nerengiamos)",0.52,1)))*IF(D279="olimpinė",1,IF(M279="Ne",0.5,1))*IF(OR(A$5="Lietuvos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federacija"),IF(OR(J279&lt;8,K279&lt;16),0,1),1)*E279*IF(I279&lt;=1,1,1/I279)*IF(OR(A$5="Lietuvos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8.5764800000000001</v>
      </c>
      <c r="S279" s="8"/>
    </row>
    <row r="280" spans="1:19">
      <c r="A280" s="60">
        <v>2</v>
      </c>
      <c r="B280" s="60" t="s">
        <v>45</v>
      </c>
      <c r="C280" s="12" t="s">
        <v>43</v>
      </c>
      <c r="D280" s="60" t="s">
        <v>29</v>
      </c>
      <c r="E280" s="60">
        <v>1</v>
      </c>
      <c r="F280" s="60" t="s">
        <v>30</v>
      </c>
      <c r="G280" s="60">
        <v>1</v>
      </c>
      <c r="H280" s="60" t="s">
        <v>31</v>
      </c>
      <c r="I280" s="60">
        <v>3</v>
      </c>
      <c r="J280" s="60">
        <v>20</v>
      </c>
      <c r="K280" s="60">
        <v>18</v>
      </c>
      <c r="L280" s="60">
        <v>9</v>
      </c>
      <c r="M280" s="60" t="s">
        <v>32</v>
      </c>
      <c r="N280" s="3">
        <f t="shared" si="155"/>
        <v>33.333333333333336</v>
      </c>
      <c r="O280" s="9">
        <f t="shared" si="156"/>
        <v>33.333333333333336</v>
      </c>
      <c r="P280" s="4">
        <f t="shared" ref="P280:P283" si="160">IF(O280=0,0,IF(F280="OŽ",IF(L280&gt;35,0,IF(J280&gt;35,(36-L280)*1.836,((36-L280)-(36-J280))*1.836)),0)+IF(F280="PČ",IF(L280&gt;31,0,IF(J280&gt;31,(32-L280)*1.347,((32-L280)-(32-J280))*1.347)),0)+ IF(F280="PČneol",IF(L280&gt;15,0,IF(J280&gt;15,(16-L280)*0.255,((16-L280)-(16-J280))*0.255)),0)+IF(F280="PŽ",IF(L280&gt;31,0,IF(J280&gt;31,(32-L280)*0.255,((32-L280)-(32-J280))*0.255)),0)+IF(F280="EČ",IF(L280&gt;23,0,IF(J280&gt;23,(24-L280)*0.612,((24-L280)-(24-J280))*0.612)),0)+IF(F280="EČneol",IF(L280&gt;7,0,IF(J280&gt;7,(8-L280)*0.204,((8-L280)-(8-J280))*0.204)),0)+IF(F280="EŽ",IF(L280&gt;23,0,IF(J280&gt;23,(24-L280)*0.204,((24-L280)-(24-J280))*0.204)),0)+IF(F280="PT",IF(L280&gt;31,0,IF(J280&gt;31,(32-L280)*0.204,((32-L280)-(32-J280))*0.204)),0)+IF(F280="JOŽ",IF(L280&gt;23,0,IF(J280&gt;23,(24-L280)*0.255,((24-L280)-(24-J280))*0.255)),0)+IF(F280="JPČ",IF(L280&gt;23,0,IF(J280&gt;23,(24-L280)*0.204,((24-L280)-(24-J280))*0.204)),0)+IF(F280="JEČ",IF(L280&gt;15,0,IF(J280&gt;15,(16-L280)*0.102,((16-L280)-(16-J280))*0.102)),0)+IF(F280="JEOF",IF(L280&gt;15,0,IF(J280&gt;15,(16-L280)*0.102,((16-L280)-(16-J280))*0.102)),0)+IF(F280="JnPČ",IF(L280&gt;15,0,IF(J280&gt;15,(16-L280)*0.153,((16-L280)-(16-J280))*0.153)),0)+IF(F280="JnEČ",IF(L280&gt;15,0,IF(J280&gt;15,(16-L280)*0.0765,((16-L280)-(16-J280))*0.0765)),0)+IF(F280="JčPČ",IF(L280&gt;15,0,IF(J280&gt;15,(16-L280)*0.06375,((16-L280)-(16-J280))*0.06375)),0)+IF(F280="JčEČ",IF(L280&gt;15,0,IF(J280&gt;15,(16-L280)*0.051,((16-L280)-(16-J280))*0.051)),0)+IF(F280="NEAK",IF(L280&gt;23,0,IF(J280&gt;23,(24-L280)*0.03444,((24-L280)-(24-J280))*0.03444)),0))</f>
        <v>6.7320000000000002</v>
      </c>
      <c r="Q280" s="11">
        <f t="shared" ref="Q280:Q283" si="161">IF(ISERROR(P280*100/N280),0,(P280*100/N280))</f>
        <v>20.196000000000002</v>
      </c>
      <c r="R280" s="10">
        <f t="shared" si="159"/>
        <v>5.8762488888888891</v>
      </c>
      <c r="S280" s="8"/>
    </row>
    <row r="281" spans="1:19">
      <c r="A281" s="60">
        <v>3</v>
      </c>
      <c r="B281" s="60" t="s">
        <v>45</v>
      </c>
      <c r="C281" s="12" t="s">
        <v>43</v>
      </c>
      <c r="D281" s="60" t="s">
        <v>29</v>
      </c>
      <c r="E281" s="60">
        <v>1</v>
      </c>
      <c r="F281" s="60" t="s">
        <v>30</v>
      </c>
      <c r="G281" s="60">
        <v>1</v>
      </c>
      <c r="H281" s="60" t="s">
        <v>31</v>
      </c>
      <c r="I281" s="60">
        <v>3</v>
      </c>
      <c r="J281" s="60">
        <v>20</v>
      </c>
      <c r="K281" s="60">
        <v>18</v>
      </c>
      <c r="L281" s="60">
        <v>10</v>
      </c>
      <c r="M281" s="60" t="s">
        <v>31</v>
      </c>
      <c r="N281" s="3">
        <f t="shared" si="155"/>
        <v>32.483333333333334</v>
      </c>
      <c r="O281" s="9">
        <f t="shared" si="156"/>
        <v>32.483333333333334</v>
      </c>
      <c r="P281" s="4">
        <f t="shared" si="160"/>
        <v>6.12</v>
      </c>
      <c r="Q281" s="11">
        <f t="shared" si="161"/>
        <v>18.840430990251409</v>
      </c>
      <c r="R281" s="10">
        <f t="shared" si="159"/>
        <v>2.8309111111111109</v>
      </c>
      <c r="S281" s="8"/>
    </row>
    <row r="282" spans="1:19">
      <c r="A282" s="60">
        <v>4</v>
      </c>
      <c r="B282" s="60" t="s">
        <v>45</v>
      </c>
      <c r="C282" s="12" t="s">
        <v>43</v>
      </c>
      <c r="D282" s="60" t="s">
        <v>29</v>
      </c>
      <c r="E282" s="60">
        <v>1</v>
      </c>
      <c r="F282" s="60" t="s">
        <v>30</v>
      </c>
      <c r="G282" s="60">
        <v>1</v>
      </c>
      <c r="H282" s="60" t="s">
        <v>31</v>
      </c>
      <c r="I282" s="60">
        <v>3</v>
      </c>
      <c r="J282" s="60">
        <v>20</v>
      </c>
      <c r="K282" s="60">
        <v>18</v>
      </c>
      <c r="L282" s="60">
        <v>17</v>
      </c>
      <c r="M282" s="60" t="s">
        <v>31</v>
      </c>
      <c r="N282" s="3">
        <f t="shared" si="155"/>
        <v>20.833333333333336</v>
      </c>
      <c r="O282" s="9">
        <f t="shared" si="156"/>
        <v>0</v>
      </c>
      <c r="P282" s="4">
        <f t="shared" si="160"/>
        <v>0</v>
      </c>
      <c r="Q282" s="11">
        <f t="shared" si="161"/>
        <v>0</v>
      </c>
      <c r="R282" s="10">
        <f t="shared" si="159"/>
        <v>0</v>
      </c>
      <c r="S282" s="8"/>
    </row>
    <row r="283" spans="1:19" ht="60">
      <c r="A283" s="60">
        <v>5</v>
      </c>
      <c r="B283" s="60" t="s">
        <v>123</v>
      </c>
      <c r="C283" s="12" t="s">
        <v>49</v>
      </c>
      <c r="D283" s="60" t="s">
        <v>29</v>
      </c>
      <c r="E283" s="60">
        <v>4</v>
      </c>
      <c r="F283" s="60" t="s">
        <v>30</v>
      </c>
      <c r="G283" s="60">
        <v>1</v>
      </c>
      <c r="H283" s="60" t="s">
        <v>31</v>
      </c>
      <c r="I283" s="60"/>
      <c r="J283" s="60">
        <v>18</v>
      </c>
      <c r="K283" s="60">
        <v>18</v>
      </c>
      <c r="L283" s="60">
        <v>13</v>
      </c>
      <c r="M283" s="60" t="s">
        <v>32</v>
      </c>
      <c r="N283" s="3">
        <f t="shared" si="155"/>
        <v>26.94</v>
      </c>
      <c r="O283" s="9">
        <f t="shared" si="156"/>
        <v>0</v>
      </c>
      <c r="P283" s="4">
        <f t="shared" si="160"/>
        <v>0</v>
      </c>
      <c r="Q283" s="11">
        <f t="shared" si="161"/>
        <v>0</v>
      </c>
      <c r="R283" s="10">
        <f t="shared" si="159"/>
        <v>0</v>
      </c>
      <c r="S283" s="8"/>
    </row>
    <row r="284" spans="1:19" ht="13.9" customHeight="1">
      <c r="A284" s="70" t="s">
        <v>34</v>
      </c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2"/>
      <c r="R284" s="10">
        <f>SUM(R279:R283)</f>
        <v>17.283639999999998</v>
      </c>
      <c r="S284" s="8"/>
    </row>
    <row r="285" spans="1:19" ht="15.75">
      <c r="A285" s="24" t="s">
        <v>124</v>
      </c>
      <c r="B285" s="24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6"/>
      <c r="S285" s="8"/>
    </row>
    <row r="286" spans="1:19">
      <c r="A286" s="49" t="s">
        <v>51</v>
      </c>
      <c r="B286" s="49"/>
      <c r="C286" s="49"/>
      <c r="D286" s="49"/>
      <c r="E286" s="49"/>
      <c r="F286" s="49"/>
      <c r="G286" s="49"/>
      <c r="H286" s="49"/>
      <c r="I286" s="49"/>
      <c r="J286" s="15"/>
      <c r="K286" s="15"/>
      <c r="L286" s="15"/>
      <c r="M286" s="15"/>
      <c r="N286" s="15"/>
      <c r="O286" s="15"/>
      <c r="P286" s="15"/>
      <c r="Q286" s="15"/>
      <c r="R286" s="16"/>
      <c r="S286" s="8"/>
    </row>
    <row r="287" spans="1:19">
      <c r="A287" s="49"/>
      <c r="B287" s="49"/>
      <c r="C287" s="49"/>
      <c r="D287" s="49"/>
      <c r="E287" s="49"/>
      <c r="F287" s="49"/>
      <c r="G287" s="49"/>
      <c r="H287" s="49"/>
      <c r="I287" s="49"/>
      <c r="J287" s="15"/>
      <c r="K287" s="15"/>
      <c r="L287" s="15"/>
      <c r="M287" s="15"/>
      <c r="N287" s="15"/>
      <c r="O287" s="15"/>
      <c r="P287" s="15"/>
      <c r="Q287" s="15"/>
      <c r="R287" s="16"/>
      <c r="S287" s="8"/>
    </row>
    <row r="288" spans="1:19">
      <c r="A288" s="66" t="s">
        <v>125</v>
      </c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56"/>
      <c r="R288" s="8"/>
      <c r="S288" s="8"/>
    </row>
    <row r="289" spans="1:19" ht="18">
      <c r="A289" s="68" t="s">
        <v>38</v>
      </c>
      <c r="B289" s="69"/>
      <c r="C289" s="69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6"/>
      <c r="R289" s="8"/>
      <c r="S289" s="8"/>
    </row>
    <row r="290" spans="1:19">
      <c r="A290" s="66" t="s">
        <v>39</v>
      </c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56"/>
      <c r="R290" s="8"/>
      <c r="S290" s="8"/>
    </row>
    <row r="291" spans="1:19">
      <c r="A291" s="60">
        <v>1</v>
      </c>
      <c r="B291" s="60" t="s">
        <v>84</v>
      </c>
      <c r="C291" s="12" t="s">
        <v>54</v>
      </c>
      <c r="D291" s="60" t="s">
        <v>29</v>
      </c>
      <c r="E291" s="60">
        <v>1</v>
      </c>
      <c r="F291" s="60" t="s">
        <v>60</v>
      </c>
      <c r="G291" s="60">
        <v>1</v>
      </c>
      <c r="H291" s="60" t="s">
        <v>31</v>
      </c>
      <c r="I291" s="60"/>
      <c r="J291" s="60">
        <v>52</v>
      </c>
      <c r="K291" s="60">
        <v>19</v>
      </c>
      <c r="L291" s="60">
        <v>11</v>
      </c>
      <c r="M291" s="60" t="s">
        <v>32</v>
      </c>
      <c r="N291" s="3">
        <f t="shared" ref="N291:N293" si="162">(IF(F291="OŽ",IF(L291=1,550.8,IF(L291=2,426.38,IF(L291=3,342.14,IF(L291=4,181.44,IF(L291=5,168.48,IF(L291=6,155.52,IF(L291=7,148.5,IF(L291=8,144,0))))))))+IF(L291&lt;=8,0,IF(L291&lt;=16,137.7,IF(L291&lt;=24,108,IF(L291&lt;=32,80.1,IF(L291&lt;=36,52.2,0)))))-IF(L291&lt;=8,0,IF(L291&lt;=16,(L291-9)*2.754,IF(L291&lt;=24,(L291-17)* 2.754,IF(L291&lt;=32,(L291-25)* 2.754,IF(L291&lt;=36,(L291-33)*2.754,0))))),0)+IF(F291="PČ",IF(L291=1,449,IF(L291=2,314.6,IF(L291=3,238,IF(L291=4,172,IF(L291=5,159,IF(L291=6,145,IF(L291=7,132,IF(L291=8,119,0))))))))+IF(L291&lt;=8,0,IF(L291&lt;=16,88,IF(L291&lt;=24,55,IF(L291&lt;=32,22,0))))-IF(L291&lt;=8,0,IF(L291&lt;=16,(L291-9)*2.245,IF(L291&lt;=24,(L291-17)*2.245,IF(L291&lt;=32,(L291-25)*2.245,0)))),0)+IF(F291="PČneol",IF(L291=1,85,IF(L291=2,64.61,IF(L291=3,50.76,IF(L291=4,16.25,IF(L291=5,15,IF(L291=6,13.75,IF(L291=7,12.5,IF(L291=8,11.25,0))))))))+IF(L291&lt;=8,0,IF(L291&lt;=16,9,0))-IF(L291&lt;=8,0,IF(L291&lt;=16,(L291-9)*0.425,0)),0)+IF(F291="PŽ",IF(L291=1,85,IF(L291=2,59.5,IF(L291=3,45,IF(L291=4,32.5,IF(L291=5,30,IF(L291=6,27.5,IF(L291=7,25,IF(L291=8,22.5,0))))))))+IF(L291&lt;=8,0,IF(L291&lt;=16,19,IF(L291&lt;=24,13,IF(L291&lt;=32,8,0))))-IF(L291&lt;=8,0,IF(L291&lt;=16,(L291-9)*0.425,IF(L291&lt;=24,(L291-17)*0.425,IF(L291&lt;=32,(L291-25)*0.425,0)))),0)+IF(F291="EČ",IF(L291=1,204,IF(L291=2,156.24,IF(L291=3,123.84,IF(L291=4,72,IF(L291=5,66,IF(L291=6,60,IF(L291=7,54,IF(L291=8,48,0))))))))+IF(L291&lt;=8,0,IF(L291&lt;=16,40,IF(L291&lt;=24,25,0)))-IF(L291&lt;=8,0,IF(L291&lt;=16,(L291-9)*1.02,IF(L291&lt;=24,(L291-17)*1.02,0))),0)+IF(F291="EČneol",IF(L291=1,68,IF(L291=2,51.69,IF(L291=3,40.61,IF(L291=4,13,IF(L291=5,12,IF(L291=6,11,IF(L291=7,10,IF(L291=8,9,0)))))))))+IF(F291="EŽ",IF(L291=1,68,IF(L291=2,47.6,IF(L291=3,36,IF(L291=4,18,IF(L291=5,16.5,IF(L291=6,15,IF(L291=7,13.5,IF(L291=8,12,0))))))))+IF(L291&lt;=8,0,IF(L291&lt;=16,10,IF(L291&lt;=24,6,0)))-IF(L291&lt;=8,0,IF(L291&lt;=16,(L291-9)*0.34,IF(L291&lt;=24,(L291-17)*0.34,0))),0)+IF(F291="PT",IF(L291=1,68,IF(L291=2,52.08,IF(L291=3,41.28,IF(L291=4,24,IF(L291=5,22,IF(L291=6,20,IF(L291=7,18,IF(L291=8,16,0))))))))+IF(L291&lt;=8,0,IF(L291&lt;=16,13,IF(L291&lt;=24,9,IF(L291&lt;=32,4,0))))-IF(L291&lt;=8,0,IF(L291&lt;=16,(L291-9)*0.34,IF(L291&lt;=24,(L291-17)*0.34,IF(L291&lt;=32,(L291-25)*0.34,0)))),0)+IF(F291="JOŽ",IF(L291=1,85,IF(L291=2,59.5,IF(L291=3,45,IF(L291=4,32.5,IF(L291=5,30,IF(L291=6,27.5,IF(L291=7,25,IF(L291=8,22.5,0))))))))+IF(L291&lt;=8,0,IF(L291&lt;=16,19,IF(L291&lt;=24,13,0)))-IF(L291&lt;=8,0,IF(L291&lt;=16,(L291-9)*0.425,IF(L291&lt;=24,(L291-17)*0.425,0))),0)+IF(F291="JPČ",IF(L291=1,68,IF(L291=2,47.6,IF(L291=3,36,IF(L291=4,26,IF(L291=5,24,IF(L291=6,22,IF(L291=7,20,IF(L291=8,18,0))))))))+IF(L291&lt;=8,0,IF(L291&lt;=16,13,IF(L291&lt;=24,9,0)))-IF(L291&lt;=8,0,IF(L291&lt;=16,(L291-9)*0.34,IF(L291&lt;=24,(L291-17)*0.34,0))),0)+IF(F291="JEČ",IF(L291=1,34,IF(L291=2,26.04,IF(L291=3,20.6,IF(L291=4,12,IF(L291=5,11,IF(L291=6,10,IF(L291=7,9,IF(L291=8,8,0))))))))+IF(L291&lt;=8,0,IF(L291&lt;=16,6,0))-IF(L291&lt;=8,0,IF(L291&lt;=16,(L291-9)*0.17,0)),0)+IF(F291="JEOF",IF(L291=1,34,IF(L291=2,26.04,IF(L291=3,20.6,IF(L291=4,12,IF(L291=5,11,IF(L291=6,10,IF(L291=7,9,IF(L291=8,8,0))))))))+IF(L291&lt;=8,0,IF(L291&lt;=16,6,0))-IF(L291&lt;=8,0,IF(L291&lt;=16,(L291-9)*0.17,0)),0)+IF(F291="JnPČ",IF(L291=1,51,IF(L291=2,35.7,IF(L291=3,27,IF(L291=4,19.5,IF(L291=5,18,IF(L291=6,16.5,IF(L291=7,15,IF(L291=8,13.5,0))))))))+IF(L291&lt;=8,0,IF(L291&lt;=16,10,0))-IF(L291&lt;=8,0,IF(L291&lt;=16,(L291-9)*0.255,0)),0)+IF(F291="JnEČ",IF(L291=1,25.5,IF(L291=2,19.53,IF(L291=3,15.48,IF(L291=4,9,IF(L291=5,8.25,IF(L291=6,7.5,IF(L291=7,6.75,IF(L291=8,6,0))))))))+IF(L291&lt;=8,0,IF(L291&lt;=16,5,0))-IF(L291&lt;=8,0,IF(L291&lt;=16,(L291-9)*0.1275,0)),0)+IF(F291="JčPČ",IF(L291=1,21.25,IF(L291=2,14.5,IF(L291=3,11.5,IF(L291=4,7,IF(L291=5,6.5,IF(L291=6,6,IF(L291=7,5.5,IF(L291=8,5,0))))))))+IF(L291&lt;=8,0,IF(L291&lt;=16,4,0))-IF(L291&lt;=8,0,IF(L291&lt;=16,(L291-9)*0.10625,0)),0)+IF(F291="JčEČ",IF(L291=1,17,IF(L291=2,13.02,IF(L291=3,10.32,IF(L291=4,6,IF(L291=5,5.5,IF(L291=6,5,IF(L291=7,4.5,IF(L291=8,4,0))))))))+IF(L291&lt;=8,0,IF(L291&lt;=16,3,0))-IF(L291&lt;=8,0,IF(L291&lt;=16,(L291-9)*0.085,0)),0)+IF(F291="NEAK",IF(L291=1,11.48,IF(L291=2,8.79,IF(L291=3,6.97,IF(L291=4,4.05,IF(L291=5,3.71,IF(L291=6,3.38,IF(L291=7,3.04,IF(L291=8,2.7,0))))))))+IF(L291&lt;=8,0,IF(L291&lt;=16,2,IF(L291&lt;=24,1.3,0)))-IF(L291&lt;=8,0,IF(L291&lt;=16,(L291-9)*0.0574,IF(L291&lt;=24,(L291-17)*0.0574,0))),0))*IF(L291&lt;0,1,IF(OR(F291="PČ",F291="PŽ",F291="PT"),IF(J291&lt;32,J291/32,1),1))* IF(L291&lt;0,1,IF(OR(F291="EČ",F291="EŽ",F291="JOŽ",F291="JPČ",F291="NEAK"),IF(J291&lt;24,J291/24,1),1))*IF(L291&lt;0,1,IF(OR(F291="PČneol",F291="JEČ",F291="JEOF",F291="JnPČ",F291="JnEČ",F291="JčPČ",F291="JčEČ"),IF(J291&lt;16,J291/16,1),1))*IF(L291&lt;0,1,IF(F291="EČneol",IF(J291&lt;8,J291/8,1),1))</f>
        <v>83.51</v>
      </c>
      <c r="O291" s="9">
        <f t="shared" ref="O291:O293" si="163">IF(F291="OŽ",N291,IF(H291="Ne",IF(J291*0.3&lt;J291-L291,N291,0),IF(J291*0.1&lt;J291-L291,N291,0)))</f>
        <v>83.51</v>
      </c>
      <c r="P291" s="4">
        <f t="shared" ref="P291" si="164">IF(O291=0,0,IF(F291="OŽ",IF(L291&gt;35,0,IF(J291&gt;35,(36-L291)*1.836,((36-L291)-(36-J291))*1.836)),0)+IF(F291="PČ",IF(L291&gt;31,0,IF(J291&gt;31,(32-L291)*1.347,((32-L291)-(32-J291))*1.347)),0)+ IF(F291="PČneol",IF(L291&gt;15,0,IF(J291&gt;15,(16-L291)*0.255,((16-L291)-(16-J291))*0.255)),0)+IF(F291="PŽ",IF(L291&gt;31,0,IF(J291&gt;31,(32-L291)*0.255,((32-L291)-(32-J291))*0.255)),0)+IF(F291="EČ",IF(L291&gt;23,0,IF(J291&gt;23,(24-L291)*0.612,((24-L291)-(24-J291))*0.612)),0)+IF(F291="EČneol",IF(L291&gt;7,0,IF(J291&gt;7,(8-L291)*0.204,((8-L291)-(8-J291))*0.204)),0)+IF(F291="EŽ",IF(L291&gt;23,0,IF(J291&gt;23,(24-L291)*0.204,((24-L291)-(24-J291))*0.204)),0)+IF(F291="PT",IF(L291&gt;31,0,IF(J291&gt;31,(32-L291)*0.204,((32-L291)-(32-J291))*0.204)),0)+IF(F291="JOŽ",IF(L291&gt;23,0,IF(J291&gt;23,(24-L291)*0.255,((24-L291)-(24-J291))*0.255)),0)+IF(F291="JPČ",IF(L291&gt;23,0,IF(J291&gt;23,(24-L291)*0.204,((24-L291)-(24-J291))*0.204)),0)+IF(F291="JEČ",IF(L291&gt;15,0,IF(J291&gt;15,(16-L291)*0.102,((16-L291)-(16-J291))*0.102)),0)+IF(F291="JEOF",IF(L291&gt;15,0,IF(J291&gt;15,(16-L291)*0.102,((16-L291)-(16-J291))*0.102)),0)+IF(F291="JnPČ",IF(L291&gt;15,0,IF(J291&gt;15,(16-L291)*0.153,((16-L291)-(16-J291))*0.153)),0)+IF(F291="JnEČ",IF(L291&gt;15,0,IF(J291&gt;15,(16-L291)*0.0765,((16-L291)-(16-J291))*0.0765)),0)+IF(F291="JčPČ",IF(L291&gt;15,0,IF(J291&gt;15,(16-L291)*0.06375,((16-L291)-(16-J291))*0.06375)),0)+IF(F291="JčEČ",IF(L291&gt;15,0,IF(J291&gt;15,(16-L291)*0.051,((16-L291)-(16-J291))*0.051)),0)+IF(F291="NEAK",IF(L291&gt;23,0,IF(J291&gt;23,(24-L291)*0.03444,((24-L291)-(24-J291))*0.03444)),0))</f>
        <v>28.286999999999999</v>
      </c>
      <c r="Q291" s="11">
        <f t="shared" ref="Q291" si="165">IF(ISERROR(P291*100/N291),0,(P291*100/N291))</f>
        <v>33.872590108968978</v>
      </c>
      <c r="R291" s="10">
        <f t="shared" ref="R291:R293" si="166">IF(Q291&lt;=30,O291+P291,O291+O291*0.3)*IF(G291=1,0.4,IF(G291=2,0.75,IF(G291="1 (kas 4 m. 1 k. nerengiamos)",0.52,1)))*IF(D291="olimpinė",1,IF(M291="Ne",0.5,1))*IF(OR(A$5="Lietuvos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federacija"),IF(OR(J291&lt;8,K291&lt;16),0,1),1)*E291*IF(I291&lt;=1,1,1/I291)*IF(OR(A$5="Lietuvos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47.767720000000011</v>
      </c>
      <c r="S291" s="8"/>
    </row>
    <row r="292" spans="1:19">
      <c r="A292" s="60">
        <v>2</v>
      </c>
      <c r="B292" s="60" t="s">
        <v>84</v>
      </c>
      <c r="C292" s="12" t="s">
        <v>54</v>
      </c>
      <c r="D292" s="60" t="s">
        <v>29</v>
      </c>
      <c r="E292" s="60">
        <v>1</v>
      </c>
      <c r="F292" s="60" t="s">
        <v>60</v>
      </c>
      <c r="G292" s="60">
        <v>1</v>
      </c>
      <c r="H292" s="60" t="s">
        <v>31</v>
      </c>
      <c r="I292" s="60">
        <v>2</v>
      </c>
      <c r="J292" s="60">
        <v>17</v>
      </c>
      <c r="K292" s="60">
        <v>19</v>
      </c>
      <c r="L292" s="60">
        <v>3</v>
      </c>
      <c r="M292" s="60" t="s">
        <v>32</v>
      </c>
      <c r="N292" s="3">
        <f t="shared" si="162"/>
        <v>126.4375</v>
      </c>
      <c r="O292" s="9">
        <f t="shared" si="163"/>
        <v>126.4375</v>
      </c>
      <c r="P292" s="4">
        <f t="shared" ref="P292:P293" si="167">IF(O292=0,0,IF(F292="OŽ",IF(L292&gt;35,0,IF(J292&gt;35,(36-L292)*1.836,((36-L292)-(36-J292))*1.836)),0)+IF(F292="PČ",IF(L292&gt;31,0,IF(J292&gt;31,(32-L292)*1.347,((32-L292)-(32-J292))*1.347)),0)+ IF(F292="PČneol",IF(L292&gt;15,0,IF(J292&gt;15,(16-L292)*0.255,((16-L292)-(16-J292))*0.255)),0)+IF(F292="PŽ",IF(L292&gt;31,0,IF(J292&gt;31,(32-L292)*0.255,((32-L292)-(32-J292))*0.255)),0)+IF(F292="EČ",IF(L292&gt;23,0,IF(J292&gt;23,(24-L292)*0.612,((24-L292)-(24-J292))*0.612)),0)+IF(F292="EČneol",IF(L292&gt;7,0,IF(J292&gt;7,(8-L292)*0.204,((8-L292)-(8-J292))*0.204)),0)+IF(F292="EŽ",IF(L292&gt;23,0,IF(J292&gt;23,(24-L292)*0.204,((24-L292)-(24-J292))*0.204)),0)+IF(F292="PT",IF(L292&gt;31,0,IF(J292&gt;31,(32-L292)*0.204,((32-L292)-(32-J292))*0.204)),0)+IF(F292="JOŽ",IF(L292&gt;23,0,IF(J292&gt;23,(24-L292)*0.255,((24-L292)-(24-J292))*0.255)),0)+IF(F292="JPČ",IF(L292&gt;23,0,IF(J292&gt;23,(24-L292)*0.204,((24-L292)-(24-J292))*0.204)),0)+IF(F292="JEČ",IF(L292&gt;15,0,IF(J292&gt;15,(16-L292)*0.102,((16-L292)-(16-J292))*0.102)),0)+IF(F292="JEOF",IF(L292&gt;15,0,IF(J292&gt;15,(16-L292)*0.102,((16-L292)-(16-J292))*0.102)),0)+IF(F292="JnPČ",IF(L292&gt;15,0,IF(J292&gt;15,(16-L292)*0.153,((16-L292)-(16-J292))*0.153)),0)+IF(F292="JnEČ",IF(L292&gt;15,0,IF(J292&gt;15,(16-L292)*0.0765,((16-L292)-(16-J292))*0.0765)),0)+IF(F292="JčPČ",IF(L292&gt;15,0,IF(J292&gt;15,(16-L292)*0.06375,((16-L292)-(16-J292))*0.06375)),0)+IF(F292="JčEČ",IF(L292&gt;15,0,IF(J292&gt;15,(16-L292)*0.051,((16-L292)-(16-J292))*0.051)),0)+IF(F292="NEAK",IF(L292&gt;23,0,IF(J292&gt;23,(24-L292)*0.03444,((24-L292)-(24-J292))*0.03444)),0))</f>
        <v>18.858000000000001</v>
      </c>
      <c r="Q292" s="11">
        <f t="shared" ref="Q292:Q293" si="168">IF(ISERROR(P292*100/N292),0,(P292*100/N292))</f>
        <v>14.914878892733563</v>
      </c>
      <c r="R292" s="10">
        <f t="shared" si="166"/>
        <v>31.965010000000003</v>
      </c>
      <c r="S292" s="8"/>
    </row>
    <row r="293" spans="1:19">
      <c r="A293" s="60">
        <v>3</v>
      </c>
      <c r="B293" s="60" t="s">
        <v>84</v>
      </c>
      <c r="C293" s="12" t="s">
        <v>54</v>
      </c>
      <c r="D293" s="60" t="s">
        <v>29</v>
      </c>
      <c r="E293" s="60">
        <v>1</v>
      </c>
      <c r="F293" s="60" t="s">
        <v>60</v>
      </c>
      <c r="G293" s="60">
        <v>1</v>
      </c>
      <c r="H293" s="60" t="s">
        <v>31</v>
      </c>
      <c r="I293" s="60">
        <v>2</v>
      </c>
      <c r="J293" s="60">
        <v>23</v>
      </c>
      <c r="K293" s="60">
        <v>19</v>
      </c>
      <c r="L293" s="60">
        <v>5</v>
      </c>
      <c r="M293" s="60" t="s">
        <v>31</v>
      </c>
      <c r="N293" s="3">
        <f t="shared" si="162"/>
        <v>114.28125</v>
      </c>
      <c r="O293" s="9">
        <f t="shared" si="163"/>
        <v>114.28125</v>
      </c>
      <c r="P293" s="4">
        <f t="shared" si="167"/>
        <v>24.245999999999999</v>
      </c>
      <c r="Q293" s="11">
        <f t="shared" si="168"/>
        <v>21.216078753076292</v>
      </c>
      <c r="R293" s="10">
        <f t="shared" si="166"/>
        <v>15.237997500000002</v>
      </c>
      <c r="S293" s="8"/>
    </row>
    <row r="294" spans="1:19">
      <c r="A294" s="70" t="s">
        <v>34</v>
      </c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2"/>
      <c r="R294" s="10">
        <f>SUM(R291:R293)</f>
        <v>94.970727500000024</v>
      </c>
      <c r="S294" s="8"/>
    </row>
    <row r="295" spans="1:19" ht="15.75">
      <c r="A295" s="24" t="s">
        <v>126</v>
      </c>
      <c r="B295" s="24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6"/>
      <c r="S295" s="8"/>
    </row>
    <row r="296" spans="1:19">
      <c r="A296" s="49" t="s">
        <v>51</v>
      </c>
      <c r="B296" s="49"/>
      <c r="C296" s="49"/>
      <c r="D296" s="49"/>
      <c r="E296" s="49"/>
      <c r="F296" s="49"/>
      <c r="G296" s="49"/>
      <c r="H296" s="49"/>
      <c r="I296" s="49"/>
      <c r="J296" s="15"/>
      <c r="K296" s="15"/>
      <c r="L296" s="15"/>
      <c r="M296" s="15"/>
      <c r="N296" s="15"/>
      <c r="O296" s="15"/>
      <c r="P296" s="15"/>
      <c r="Q296" s="15"/>
      <c r="R296" s="16"/>
      <c r="S296" s="8"/>
    </row>
    <row r="297" spans="1:19" s="8" customFormat="1">
      <c r="A297" s="49"/>
      <c r="B297" s="49"/>
      <c r="C297" s="49"/>
      <c r="D297" s="49"/>
      <c r="E297" s="49"/>
      <c r="F297" s="49"/>
      <c r="G297" s="49"/>
      <c r="H297" s="49"/>
      <c r="I297" s="49"/>
      <c r="J297" s="15"/>
      <c r="K297" s="15"/>
      <c r="L297" s="15"/>
      <c r="M297" s="15"/>
      <c r="N297" s="15"/>
      <c r="O297" s="15"/>
      <c r="P297" s="15"/>
      <c r="Q297" s="15"/>
      <c r="R297" s="16"/>
    </row>
    <row r="298" spans="1:19">
      <c r="A298" s="66" t="s">
        <v>127</v>
      </c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56"/>
      <c r="R298" s="8"/>
      <c r="S298" s="8"/>
    </row>
    <row r="299" spans="1:19" ht="18">
      <c r="A299" s="68" t="s">
        <v>38</v>
      </c>
      <c r="B299" s="69"/>
      <c r="C299" s="69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6"/>
      <c r="R299" s="8"/>
      <c r="S299" s="8"/>
    </row>
    <row r="300" spans="1:19">
      <c r="A300" s="66" t="s">
        <v>39</v>
      </c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56"/>
      <c r="R300" s="8"/>
      <c r="S300" s="8"/>
    </row>
    <row r="301" spans="1:19">
      <c r="A301" s="60">
        <v>1</v>
      </c>
      <c r="B301" s="60" t="s">
        <v>63</v>
      </c>
      <c r="C301" s="12" t="s">
        <v>128</v>
      </c>
      <c r="D301" s="60" t="s">
        <v>29</v>
      </c>
      <c r="E301" s="60">
        <v>1</v>
      </c>
      <c r="F301" s="60" t="s">
        <v>60</v>
      </c>
      <c r="G301" s="60">
        <v>1</v>
      </c>
      <c r="H301" s="60" t="s">
        <v>31</v>
      </c>
      <c r="I301" s="60"/>
      <c r="J301" s="60">
        <v>47</v>
      </c>
      <c r="K301" s="60">
        <v>22</v>
      </c>
      <c r="L301" s="60">
        <v>30</v>
      </c>
      <c r="M301" s="60" t="s">
        <v>32</v>
      </c>
      <c r="N301" s="3">
        <f t="shared" ref="N301" si="169">(IF(F301="OŽ",IF(L301=1,550.8,IF(L301=2,426.38,IF(L301=3,342.14,IF(L301=4,181.44,IF(L301=5,168.48,IF(L301=6,155.52,IF(L301=7,148.5,IF(L301=8,144,0))))))))+IF(L301&lt;=8,0,IF(L301&lt;=16,137.7,IF(L301&lt;=24,108,IF(L301&lt;=32,80.1,IF(L301&lt;=36,52.2,0)))))-IF(L301&lt;=8,0,IF(L301&lt;=16,(L301-9)*2.754,IF(L301&lt;=24,(L301-17)* 2.754,IF(L301&lt;=32,(L301-25)* 2.754,IF(L301&lt;=36,(L301-33)*2.754,0))))),0)+IF(F301="PČ",IF(L301=1,449,IF(L301=2,314.6,IF(L301=3,238,IF(L301=4,172,IF(L301=5,159,IF(L301=6,145,IF(L301=7,132,IF(L301=8,119,0))))))))+IF(L301&lt;=8,0,IF(L301&lt;=16,88,IF(L301&lt;=24,55,IF(L301&lt;=32,22,0))))-IF(L301&lt;=8,0,IF(L301&lt;=16,(L301-9)*2.245,IF(L301&lt;=24,(L301-17)*2.245,IF(L301&lt;=32,(L301-25)*2.245,0)))),0)+IF(F301="PČneol",IF(L301=1,85,IF(L301=2,64.61,IF(L301=3,50.76,IF(L301=4,16.25,IF(L301=5,15,IF(L301=6,13.75,IF(L301=7,12.5,IF(L301=8,11.25,0))))))))+IF(L301&lt;=8,0,IF(L301&lt;=16,9,0))-IF(L301&lt;=8,0,IF(L301&lt;=16,(L301-9)*0.425,0)),0)+IF(F301="PŽ",IF(L301=1,85,IF(L301=2,59.5,IF(L301=3,45,IF(L301=4,32.5,IF(L301=5,30,IF(L301=6,27.5,IF(L301=7,25,IF(L301=8,22.5,0))))))))+IF(L301&lt;=8,0,IF(L301&lt;=16,19,IF(L301&lt;=24,13,IF(L301&lt;=32,8,0))))-IF(L301&lt;=8,0,IF(L301&lt;=16,(L301-9)*0.425,IF(L301&lt;=24,(L301-17)*0.425,IF(L301&lt;=32,(L301-25)*0.425,0)))),0)+IF(F301="EČ",IF(L301=1,204,IF(L301=2,156.24,IF(L301=3,123.84,IF(L301=4,72,IF(L301=5,66,IF(L301=6,60,IF(L301=7,54,IF(L301=8,48,0))))))))+IF(L301&lt;=8,0,IF(L301&lt;=16,40,IF(L301&lt;=24,25,0)))-IF(L301&lt;=8,0,IF(L301&lt;=16,(L301-9)*1.02,IF(L301&lt;=24,(L301-17)*1.02,0))),0)+IF(F301="EČneol",IF(L301=1,68,IF(L301=2,51.69,IF(L301=3,40.61,IF(L301=4,13,IF(L301=5,12,IF(L301=6,11,IF(L301=7,10,IF(L301=8,9,0)))))))))+IF(F301="EŽ",IF(L301=1,68,IF(L301=2,47.6,IF(L301=3,36,IF(L301=4,18,IF(L301=5,16.5,IF(L301=6,15,IF(L301=7,13.5,IF(L301=8,12,0))))))))+IF(L301&lt;=8,0,IF(L301&lt;=16,10,IF(L301&lt;=24,6,0)))-IF(L301&lt;=8,0,IF(L301&lt;=16,(L301-9)*0.34,IF(L301&lt;=24,(L301-17)*0.34,0))),0)+IF(F301="PT",IF(L301=1,68,IF(L301=2,52.08,IF(L301=3,41.28,IF(L301=4,24,IF(L301=5,22,IF(L301=6,20,IF(L301=7,18,IF(L301=8,16,0))))))))+IF(L301&lt;=8,0,IF(L301&lt;=16,13,IF(L301&lt;=24,9,IF(L301&lt;=32,4,0))))-IF(L301&lt;=8,0,IF(L301&lt;=16,(L301-9)*0.34,IF(L301&lt;=24,(L301-17)*0.34,IF(L301&lt;=32,(L301-25)*0.34,0)))),0)+IF(F301="JOŽ",IF(L301=1,85,IF(L301=2,59.5,IF(L301=3,45,IF(L301=4,32.5,IF(L301=5,30,IF(L301=6,27.5,IF(L301=7,25,IF(L301=8,22.5,0))))))))+IF(L301&lt;=8,0,IF(L301&lt;=16,19,IF(L301&lt;=24,13,0)))-IF(L301&lt;=8,0,IF(L301&lt;=16,(L301-9)*0.425,IF(L301&lt;=24,(L301-17)*0.425,0))),0)+IF(F301="JPČ",IF(L301=1,68,IF(L301=2,47.6,IF(L301=3,36,IF(L301=4,26,IF(L301=5,24,IF(L301=6,22,IF(L301=7,20,IF(L301=8,18,0))))))))+IF(L301&lt;=8,0,IF(L301&lt;=16,13,IF(L301&lt;=24,9,0)))-IF(L301&lt;=8,0,IF(L301&lt;=16,(L301-9)*0.34,IF(L301&lt;=24,(L301-17)*0.34,0))),0)+IF(F301="JEČ",IF(L301=1,34,IF(L301=2,26.04,IF(L301=3,20.6,IF(L301=4,12,IF(L301=5,11,IF(L301=6,10,IF(L301=7,9,IF(L301=8,8,0))))))))+IF(L301&lt;=8,0,IF(L301&lt;=16,6,0))-IF(L301&lt;=8,0,IF(L301&lt;=16,(L301-9)*0.17,0)),0)+IF(F301="JEOF",IF(L301=1,34,IF(L301=2,26.04,IF(L301=3,20.6,IF(L301=4,12,IF(L301=5,11,IF(L301=6,10,IF(L301=7,9,IF(L301=8,8,0))))))))+IF(L301&lt;=8,0,IF(L301&lt;=16,6,0))-IF(L301&lt;=8,0,IF(L301&lt;=16,(L301-9)*0.17,0)),0)+IF(F301="JnPČ",IF(L301=1,51,IF(L301=2,35.7,IF(L301=3,27,IF(L301=4,19.5,IF(L301=5,18,IF(L301=6,16.5,IF(L301=7,15,IF(L301=8,13.5,0))))))))+IF(L301&lt;=8,0,IF(L301&lt;=16,10,0))-IF(L301&lt;=8,0,IF(L301&lt;=16,(L301-9)*0.255,0)),0)+IF(F301="JnEČ",IF(L301=1,25.5,IF(L301=2,19.53,IF(L301=3,15.48,IF(L301=4,9,IF(L301=5,8.25,IF(L301=6,7.5,IF(L301=7,6.75,IF(L301=8,6,0))))))))+IF(L301&lt;=8,0,IF(L301&lt;=16,5,0))-IF(L301&lt;=8,0,IF(L301&lt;=16,(L301-9)*0.1275,0)),0)+IF(F301="JčPČ",IF(L301=1,21.25,IF(L301=2,14.5,IF(L301=3,11.5,IF(L301=4,7,IF(L301=5,6.5,IF(L301=6,6,IF(L301=7,5.5,IF(L301=8,5,0))))))))+IF(L301&lt;=8,0,IF(L301&lt;=16,4,0))-IF(L301&lt;=8,0,IF(L301&lt;=16,(L301-9)*0.10625,0)),0)+IF(F301="JčEČ",IF(L301=1,17,IF(L301=2,13.02,IF(L301=3,10.32,IF(L301=4,6,IF(L301=5,5.5,IF(L301=6,5,IF(L301=7,4.5,IF(L301=8,4,0))))))))+IF(L301&lt;=8,0,IF(L301&lt;=16,3,0))-IF(L301&lt;=8,0,IF(L301&lt;=16,(L301-9)*0.085,0)),0)+IF(F301="NEAK",IF(L301=1,11.48,IF(L301=2,8.79,IF(L301=3,6.97,IF(L301=4,4.05,IF(L301=5,3.71,IF(L301=6,3.38,IF(L301=7,3.04,IF(L301=8,2.7,0))))))))+IF(L301&lt;=8,0,IF(L301&lt;=16,2,IF(L301&lt;=24,1.3,0)))-IF(L301&lt;=8,0,IF(L301&lt;=16,(L301-9)*0.0574,IF(L301&lt;=24,(L301-17)*0.0574,0))),0))*IF(L301&lt;0,1,IF(OR(F301="PČ",F301="PŽ",F301="PT"),IF(J301&lt;32,J301/32,1),1))* IF(L301&lt;0,1,IF(OR(F301="EČ",F301="EŽ",F301="JOŽ",F301="JPČ",F301="NEAK"),IF(J301&lt;24,J301/24,1),1))*IF(L301&lt;0,1,IF(OR(F301="PČneol",F301="JEČ",F301="JEOF",F301="JnPČ",F301="JnEČ",F301="JčPČ",F301="JčEČ"),IF(J301&lt;16,J301/16,1),1))*IF(L301&lt;0,1,IF(F301="EČneol",IF(J301&lt;8,J301/8,1),1))</f>
        <v>10.774999999999999</v>
      </c>
      <c r="O301" s="9">
        <f t="shared" ref="O301" si="170">IF(F301="OŽ",N301,IF(H301="Ne",IF(J301*0.3&lt;J301-L301,N301,0),IF(J301*0.1&lt;J301-L301,N301,0)))</f>
        <v>10.774999999999999</v>
      </c>
      <c r="P301" s="4">
        <f t="shared" ref="P301" si="171">IF(O301=0,0,IF(F301="OŽ",IF(L301&gt;35,0,IF(J301&gt;35,(36-L301)*1.836,((36-L301)-(36-J301))*1.836)),0)+IF(F301="PČ",IF(L301&gt;31,0,IF(J301&gt;31,(32-L301)*1.347,((32-L301)-(32-J301))*1.347)),0)+ IF(F301="PČneol",IF(L301&gt;15,0,IF(J301&gt;15,(16-L301)*0.255,((16-L301)-(16-J301))*0.255)),0)+IF(F301="PŽ",IF(L301&gt;31,0,IF(J301&gt;31,(32-L301)*0.255,((32-L301)-(32-J301))*0.255)),0)+IF(F301="EČ",IF(L301&gt;23,0,IF(J301&gt;23,(24-L301)*0.612,((24-L301)-(24-J301))*0.612)),0)+IF(F301="EČneol",IF(L301&gt;7,0,IF(J301&gt;7,(8-L301)*0.204,((8-L301)-(8-J301))*0.204)),0)+IF(F301="EŽ",IF(L301&gt;23,0,IF(J301&gt;23,(24-L301)*0.204,((24-L301)-(24-J301))*0.204)),0)+IF(F301="PT",IF(L301&gt;31,0,IF(J301&gt;31,(32-L301)*0.204,((32-L301)-(32-J301))*0.204)),0)+IF(F301="JOŽ",IF(L301&gt;23,0,IF(J301&gt;23,(24-L301)*0.255,((24-L301)-(24-J301))*0.255)),0)+IF(F301="JPČ",IF(L301&gt;23,0,IF(J301&gt;23,(24-L301)*0.204,((24-L301)-(24-J301))*0.204)),0)+IF(F301="JEČ",IF(L301&gt;15,0,IF(J301&gt;15,(16-L301)*0.102,((16-L301)-(16-J301))*0.102)),0)+IF(F301="JEOF",IF(L301&gt;15,0,IF(J301&gt;15,(16-L301)*0.102,((16-L301)-(16-J301))*0.102)),0)+IF(F301="JnPČ",IF(L301&gt;15,0,IF(J301&gt;15,(16-L301)*0.153,((16-L301)-(16-J301))*0.153)),0)+IF(F301="JnEČ",IF(L301&gt;15,0,IF(J301&gt;15,(16-L301)*0.0765,((16-L301)-(16-J301))*0.0765)),0)+IF(F301="JčPČ",IF(L301&gt;15,0,IF(J301&gt;15,(16-L301)*0.06375,((16-L301)-(16-J301))*0.06375)),0)+IF(F301="JčEČ",IF(L301&gt;15,0,IF(J301&gt;15,(16-L301)*0.051,((16-L301)-(16-J301))*0.051)),0)+IF(F301="NEAK",IF(L301&gt;23,0,IF(J301&gt;23,(24-L301)*0.03444,((24-L301)-(24-J301))*0.03444)),0))</f>
        <v>2.694</v>
      </c>
      <c r="Q301" s="11">
        <f t="shared" ref="Q301" si="172">IF(ISERROR(P301*100/N301),0,(P301*100/N301))</f>
        <v>25.002320185614849</v>
      </c>
      <c r="R301" s="10">
        <f t="shared" ref="R301" si="173">IF(Q301&lt;=30,O301+P301,O301+O301*0.3)*IF(G301=1,0.4,IF(G301=2,0.75,IF(G301="1 (kas 4 m. 1 k. nerengiamos)",0.52,1)))*IF(D301="olimpinė",1,IF(M301="Ne",0.5,1))*IF(OR(A$5="Lietuvos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federacija"),IF(OR(J301&lt;8,K301&lt;16),0,1),1)*E301*IF(I301&lt;=1,1,1/I301)*IF(OR(A$5="Lietuvos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5.9263599999999999</v>
      </c>
      <c r="S301" s="8"/>
    </row>
    <row r="302" spans="1:19">
      <c r="A302" s="70" t="s">
        <v>34</v>
      </c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2"/>
      <c r="R302" s="10">
        <f>SUM(R301:R301)</f>
        <v>5.9263599999999999</v>
      </c>
      <c r="S302" s="8"/>
    </row>
    <row r="303" spans="1:19" ht="15.75">
      <c r="A303" s="24" t="s">
        <v>129</v>
      </c>
      <c r="B303" s="2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6"/>
      <c r="S303" s="8"/>
    </row>
    <row r="304" spans="1:19">
      <c r="A304" s="49" t="s">
        <v>51</v>
      </c>
      <c r="B304" s="49"/>
      <c r="C304" s="49"/>
      <c r="D304" s="49"/>
      <c r="E304" s="49"/>
      <c r="F304" s="49"/>
      <c r="G304" s="49"/>
      <c r="H304" s="49"/>
      <c r="I304" s="49"/>
      <c r="J304" s="15"/>
      <c r="K304" s="15"/>
      <c r="L304" s="15"/>
      <c r="M304" s="15"/>
      <c r="N304" s="15"/>
      <c r="O304" s="15"/>
      <c r="P304" s="15"/>
      <c r="Q304" s="15"/>
      <c r="R304" s="16"/>
      <c r="S304" s="8"/>
    </row>
    <row r="305" spans="1:19" s="8" customFormat="1">
      <c r="A305" s="49"/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9">
      <c r="A306" s="66" t="s">
        <v>130</v>
      </c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56"/>
      <c r="R306" s="8"/>
      <c r="S306" s="8"/>
    </row>
    <row r="307" spans="1:19" ht="18">
      <c r="A307" s="68" t="s">
        <v>38</v>
      </c>
      <c r="B307" s="69"/>
      <c r="C307" s="69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6"/>
      <c r="R307" s="8"/>
      <c r="S307" s="8"/>
    </row>
    <row r="308" spans="1:19">
      <c r="A308" s="66" t="s">
        <v>39</v>
      </c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56"/>
      <c r="R308" s="8"/>
      <c r="S308" s="8"/>
    </row>
    <row r="309" spans="1:19">
      <c r="A309" s="60">
        <v>1</v>
      </c>
      <c r="B309" s="60" t="s">
        <v>101</v>
      </c>
      <c r="C309" s="12" t="s">
        <v>131</v>
      </c>
      <c r="D309" s="60" t="s">
        <v>29</v>
      </c>
      <c r="E309" s="60">
        <v>1</v>
      </c>
      <c r="F309" s="60" t="s">
        <v>132</v>
      </c>
      <c r="G309" s="60">
        <v>1</v>
      </c>
      <c r="H309" s="60" t="s">
        <v>31</v>
      </c>
      <c r="I309" s="60"/>
      <c r="J309" s="60">
        <v>104</v>
      </c>
      <c r="K309" s="60">
        <v>30</v>
      </c>
      <c r="L309" s="60">
        <v>3</v>
      </c>
      <c r="M309" s="60" t="s">
        <v>32</v>
      </c>
      <c r="N309" s="3">
        <f t="shared" ref="N309" si="174">(IF(F309="OŽ",IF(L309=1,550.8,IF(L309=2,426.38,IF(L309=3,342.14,IF(L309=4,181.44,IF(L309=5,168.48,IF(L309=6,155.52,IF(L309=7,148.5,IF(L309=8,144,0))))))))+IF(L309&lt;=8,0,IF(L309&lt;=16,137.7,IF(L309&lt;=24,108,IF(L309&lt;=32,80.1,IF(L309&lt;=36,52.2,0)))))-IF(L309&lt;=8,0,IF(L309&lt;=16,(L309-9)*2.754,IF(L309&lt;=24,(L309-17)* 2.754,IF(L309&lt;=32,(L309-25)* 2.754,IF(L309&lt;=36,(L309-33)*2.754,0))))),0)+IF(F309="PČ",IF(L309=1,449,IF(L309=2,314.6,IF(L309=3,238,IF(L309=4,172,IF(L309=5,159,IF(L309=6,145,IF(L309=7,132,IF(L309=8,119,0))))))))+IF(L309&lt;=8,0,IF(L309&lt;=16,88,IF(L309&lt;=24,55,IF(L309&lt;=32,22,0))))-IF(L309&lt;=8,0,IF(L309&lt;=16,(L309-9)*2.245,IF(L309&lt;=24,(L309-17)*2.245,IF(L309&lt;=32,(L309-25)*2.245,0)))),0)+IF(F309="PČneol",IF(L309=1,85,IF(L309=2,64.61,IF(L309=3,50.76,IF(L309=4,16.25,IF(L309=5,15,IF(L309=6,13.75,IF(L309=7,12.5,IF(L309=8,11.25,0))))))))+IF(L309&lt;=8,0,IF(L309&lt;=16,9,0))-IF(L309&lt;=8,0,IF(L309&lt;=16,(L309-9)*0.425,0)),0)+IF(F309="PŽ",IF(L309=1,85,IF(L309=2,59.5,IF(L309=3,45,IF(L309=4,32.5,IF(L309=5,30,IF(L309=6,27.5,IF(L309=7,25,IF(L309=8,22.5,0))))))))+IF(L309&lt;=8,0,IF(L309&lt;=16,19,IF(L309&lt;=24,13,IF(L309&lt;=32,8,0))))-IF(L309&lt;=8,0,IF(L309&lt;=16,(L309-9)*0.425,IF(L309&lt;=24,(L309-17)*0.425,IF(L309&lt;=32,(L309-25)*0.425,0)))),0)+IF(F309="EČ",IF(L309=1,204,IF(L309=2,156.24,IF(L309=3,123.84,IF(L309=4,72,IF(L309=5,66,IF(L309=6,60,IF(L309=7,54,IF(L309=8,48,0))))))))+IF(L309&lt;=8,0,IF(L309&lt;=16,40,IF(L309&lt;=24,25,0)))-IF(L309&lt;=8,0,IF(L309&lt;=16,(L309-9)*1.02,IF(L309&lt;=24,(L309-17)*1.02,0))),0)+IF(F309="EČneol",IF(L309=1,68,IF(L309=2,51.69,IF(L309=3,40.61,IF(L309=4,13,IF(L309=5,12,IF(L309=6,11,IF(L309=7,10,IF(L309=8,9,0)))))))))+IF(F309="EŽ",IF(L309=1,68,IF(L309=2,47.6,IF(L309=3,36,IF(L309=4,18,IF(L309=5,16.5,IF(L309=6,15,IF(L309=7,13.5,IF(L309=8,12,0))))))))+IF(L309&lt;=8,0,IF(L309&lt;=16,10,IF(L309&lt;=24,6,0)))-IF(L309&lt;=8,0,IF(L309&lt;=16,(L309-9)*0.34,IF(L309&lt;=24,(L309-17)*0.34,0))),0)+IF(F309="PT",IF(L309=1,68,IF(L309=2,52.08,IF(L309=3,41.28,IF(L309=4,24,IF(L309=5,22,IF(L309=6,20,IF(L309=7,18,IF(L309=8,16,0))))))))+IF(L309&lt;=8,0,IF(L309&lt;=16,13,IF(L309&lt;=24,9,IF(L309&lt;=32,4,0))))-IF(L309&lt;=8,0,IF(L309&lt;=16,(L309-9)*0.34,IF(L309&lt;=24,(L309-17)*0.34,IF(L309&lt;=32,(L309-25)*0.34,0)))),0)+IF(F309="JOŽ",IF(L309=1,85,IF(L309=2,59.5,IF(L309=3,45,IF(L309=4,32.5,IF(L309=5,30,IF(L309=6,27.5,IF(L309=7,25,IF(L309=8,22.5,0))))))))+IF(L309&lt;=8,0,IF(L309&lt;=16,19,IF(L309&lt;=24,13,0)))-IF(L309&lt;=8,0,IF(L309&lt;=16,(L309-9)*0.425,IF(L309&lt;=24,(L309-17)*0.425,0))),0)+IF(F309="JPČ",IF(L309=1,68,IF(L309=2,47.6,IF(L309=3,36,IF(L309=4,26,IF(L309=5,24,IF(L309=6,22,IF(L309=7,20,IF(L309=8,18,0))))))))+IF(L309&lt;=8,0,IF(L309&lt;=16,13,IF(L309&lt;=24,9,0)))-IF(L309&lt;=8,0,IF(L309&lt;=16,(L309-9)*0.34,IF(L309&lt;=24,(L309-17)*0.34,0))),0)+IF(F309="JEČ",IF(L309=1,34,IF(L309=2,26.04,IF(L309=3,20.6,IF(L309=4,12,IF(L309=5,11,IF(L309=6,10,IF(L309=7,9,IF(L309=8,8,0))))))))+IF(L309&lt;=8,0,IF(L309&lt;=16,6,0))-IF(L309&lt;=8,0,IF(L309&lt;=16,(L309-9)*0.17,0)),0)+IF(F309="JEOF",IF(L309=1,34,IF(L309=2,26.04,IF(L309=3,20.6,IF(L309=4,12,IF(L309=5,11,IF(L309=6,10,IF(L309=7,9,IF(L309=8,8,0))))))))+IF(L309&lt;=8,0,IF(L309&lt;=16,6,0))-IF(L309&lt;=8,0,IF(L309&lt;=16,(L309-9)*0.17,0)),0)+IF(F309="JnPČ",IF(L309=1,51,IF(L309=2,35.7,IF(L309=3,27,IF(L309=4,19.5,IF(L309=5,18,IF(L309=6,16.5,IF(L309=7,15,IF(L309=8,13.5,0))))))))+IF(L309&lt;=8,0,IF(L309&lt;=16,10,0))-IF(L309&lt;=8,0,IF(L309&lt;=16,(L309-9)*0.255,0)),0)+IF(F309="JnEČ",IF(L309=1,25.5,IF(L309=2,19.53,IF(L309=3,15.48,IF(L309=4,9,IF(L309=5,8.25,IF(L309=6,7.5,IF(L309=7,6.75,IF(L309=8,6,0))))))))+IF(L309&lt;=8,0,IF(L309&lt;=16,5,0))-IF(L309&lt;=8,0,IF(L309&lt;=16,(L309-9)*0.1275,0)),0)+IF(F309="JčPČ",IF(L309=1,21.25,IF(L309=2,14.5,IF(L309=3,11.5,IF(L309=4,7,IF(L309=5,6.5,IF(L309=6,6,IF(L309=7,5.5,IF(L309=8,5,0))))))))+IF(L309&lt;=8,0,IF(L309&lt;=16,4,0))-IF(L309&lt;=8,0,IF(L309&lt;=16,(L309-9)*0.10625,0)),0)+IF(F309="JčEČ",IF(L309=1,17,IF(L309=2,13.02,IF(L309=3,10.32,IF(L309=4,6,IF(L309=5,5.5,IF(L309=6,5,IF(L309=7,4.5,IF(L309=8,4,0))))))))+IF(L309&lt;=8,0,IF(L309&lt;=16,3,0))-IF(L309&lt;=8,0,IF(L309&lt;=16,(L309-9)*0.085,0)),0)+IF(F309="NEAK",IF(L309=1,11.48,IF(L309=2,8.79,IF(L309=3,6.97,IF(L309=4,4.05,IF(L309=5,3.71,IF(L309=6,3.38,IF(L309=7,3.04,IF(L309=8,2.7,0))))))))+IF(L309&lt;=8,0,IF(L309&lt;=16,2,IF(L309&lt;=24,1.3,0)))-IF(L309&lt;=8,0,IF(L309&lt;=16,(L309-9)*0.0574,IF(L309&lt;=24,(L309-17)*0.0574,0))),0))*IF(L309&lt;0,1,IF(OR(F309="PČ",F309="PŽ",F309="PT"),IF(J309&lt;32,J309/32,1),1))* IF(L309&lt;0,1,IF(OR(F309="EČ",F309="EŽ",F309="JOŽ",F309="JPČ",F309="NEAK"),IF(J309&lt;24,J309/24,1),1))*IF(L309&lt;0,1,IF(OR(F309="PČneol",F309="JEČ",F309="JEOF",F309="JnPČ",F309="JnEČ",F309="JčPČ",F309="JčEČ"),IF(J309&lt;16,J309/16,1),1))*IF(L309&lt;0,1,IF(F309="EČneol",IF(J309&lt;8,J309/8,1),1))</f>
        <v>36</v>
      </c>
      <c r="O309" s="9">
        <f t="shared" ref="O309" si="175">IF(F309="OŽ",N309,IF(H309="Ne",IF(J309*0.3&lt;J309-L309,N309,0),IF(J309*0.1&lt;J309-L309,N309,0)))</f>
        <v>36</v>
      </c>
      <c r="P309" s="4">
        <f t="shared" ref="P309" si="176">IF(O309=0,0,IF(F309="OŽ",IF(L309&gt;35,0,IF(J309&gt;35,(36-L309)*1.836,((36-L309)-(36-J309))*1.836)),0)+IF(F309="PČ",IF(L309&gt;31,0,IF(J309&gt;31,(32-L309)*1.347,((32-L309)-(32-J309))*1.347)),0)+ IF(F309="PČneol",IF(L309&gt;15,0,IF(J309&gt;15,(16-L309)*0.255,((16-L309)-(16-J309))*0.255)),0)+IF(F309="PŽ",IF(L309&gt;31,0,IF(J309&gt;31,(32-L309)*0.255,((32-L309)-(32-J309))*0.255)),0)+IF(F309="EČ",IF(L309&gt;23,0,IF(J309&gt;23,(24-L309)*0.612,((24-L309)-(24-J309))*0.612)),0)+IF(F309="EČneol",IF(L309&gt;7,0,IF(J309&gt;7,(8-L309)*0.204,((8-L309)-(8-J309))*0.204)),0)+IF(F309="EŽ",IF(L309&gt;23,0,IF(J309&gt;23,(24-L309)*0.204,((24-L309)-(24-J309))*0.204)),0)+IF(F309="PT",IF(L309&gt;31,0,IF(J309&gt;31,(32-L309)*0.204,((32-L309)-(32-J309))*0.204)),0)+IF(F309="JOŽ",IF(L309&gt;23,0,IF(J309&gt;23,(24-L309)*0.255,((24-L309)-(24-J309))*0.255)),0)+IF(F309="JPČ",IF(L309&gt;23,0,IF(J309&gt;23,(24-L309)*0.204,((24-L309)-(24-J309))*0.204)),0)+IF(F309="JEČ",IF(L309&gt;15,0,IF(J309&gt;15,(16-L309)*0.102,((16-L309)-(16-J309))*0.102)),0)+IF(F309="JEOF",IF(L309&gt;15,0,IF(J309&gt;15,(16-L309)*0.102,((16-L309)-(16-J309))*0.102)),0)+IF(F309="JnPČ",IF(L309&gt;15,0,IF(J309&gt;15,(16-L309)*0.153,((16-L309)-(16-J309))*0.153)),0)+IF(F309="JnEČ",IF(L309&gt;15,0,IF(J309&gt;15,(16-L309)*0.0765,((16-L309)-(16-J309))*0.0765)),0)+IF(F309="JčPČ",IF(L309&gt;15,0,IF(J309&gt;15,(16-L309)*0.06375,((16-L309)-(16-J309))*0.06375)),0)+IF(F309="JčEČ",IF(L309&gt;15,0,IF(J309&gt;15,(16-L309)*0.051,((16-L309)-(16-J309))*0.051)),0)+IF(F309="NEAK",IF(L309&gt;23,0,IF(J309&gt;23,(24-L309)*0.03444,((24-L309)-(24-J309))*0.03444)),0))</f>
        <v>4.2839999999999998</v>
      </c>
      <c r="Q309" s="11">
        <f t="shared" ref="Q309" si="177">IF(ISERROR(P309*100/N309),0,(P309*100/N309))</f>
        <v>11.899999999999999</v>
      </c>
      <c r="R309" s="10">
        <f t="shared" ref="R309" si="178">IF(Q309&lt;=30,O309+P309,O309+O309*0.3)*IF(G309=1,0.4,IF(G309=2,0.75,IF(G309="1 (kas 4 m. 1 k. nerengiamos)",0.52,1)))*IF(D309="olimpinė",1,IF(M309="Ne",0.5,1))*IF(OR(A$5="Lietuvos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federacija"),IF(OR(J309&lt;8,K309&lt;16),0,1),1)*E309*IF(I309&lt;=1,1,1/I309)*IF(OR(A$5="Lietuvos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17.724960000000003</v>
      </c>
      <c r="S309" s="8"/>
    </row>
    <row r="310" spans="1:19">
      <c r="A310" s="70" t="s">
        <v>34</v>
      </c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2"/>
      <c r="R310" s="10">
        <f>SUM(R309:R309)</f>
        <v>17.724960000000003</v>
      </c>
      <c r="S310" s="8"/>
    </row>
    <row r="311" spans="1:19" ht="15.75">
      <c r="A311" s="24" t="s">
        <v>133</v>
      </c>
      <c r="B311" s="2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6"/>
      <c r="S311" s="8"/>
    </row>
    <row r="312" spans="1:19">
      <c r="A312" s="49" t="s">
        <v>51</v>
      </c>
      <c r="B312" s="49"/>
      <c r="C312" s="49"/>
      <c r="D312" s="49"/>
      <c r="E312" s="49"/>
      <c r="F312" s="49"/>
      <c r="G312" s="49"/>
      <c r="H312" s="49"/>
      <c r="I312" s="49"/>
      <c r="J312" s="15"/>
      <c r="K312" s="15"/>
      <c r="L312" s="15"/>
      <c r="M312" s="15"/>
      <c r="N312" s="15"/>
      <c r="O312" s="15"/>
      <c r="P312" s="15"/>
      <c r="Q312" s="15"/>
      <c r="R312" s="16"/>
      <c r="S312" s="8"/>
    </row>
    <row r="313" spans="1:19" s="8" customFormat="1">
      <c r="A313" s="49"/>
      <c r="B313" s="49"/>
      <c r="C313" s="49"/>
      <c r="D313" s="49"/>
      <c r="E313" s="49"/>
      <c r="F313" s="49"/>
      <c r="G313" s="49"/>
      <c r="H313" s="49"/>
      <c r="I313" s="49"/>
      <c r="J313" s="15"/>
      <c r="K313" s="15"/>
      <c r="L313" s="15"/>
      <c r="M313" s="15"/>
      <c r="N313" s="15"/>
      <c r="O313" s="15"/>
      <c r="P313" s="15"/>
      <c r="Q313" s="15"/>
      <c r="R313" s="16"/>
    </row>
    <row r="314" spans="1:19">
      <c r="A314" s="66" t="s">
        <v>134</v>
      </c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56"/>
      <c r="R314" s="8"/>
      <c r="S314" s="8"/>
    </row>
    <row r="315" spans="1:19" ht="18">
      <c r="A315" s="68" t="s">
        <v>38</v>
      </c>
      <c r="B315" s="69"/>
      <c r="C315" s="69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6"/>
      <c r="R315" s="8"/>
      <c r="S315" s="8"/>
    </row>
    <row r="316" spans="1:19">
      <c r="A316" s="66" t="s">
        <v>39</v>
      </c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56"/>
      <c r="R316" s="8"/>
      <c r="S316" s="8"/>
    </row>
    <row r="317" spans="1:19">
      <c r="A317" s="60">
        <v>1</v>
      </c>
      <c r="B317" s="60" t="s">
        <v>101</v>
      </c>
      <c r="C317" s="12" t="s">
        <v>131</v>
      </c>
      <c r="D317" s="60" t="s">
        <v>29</v>
      </c>
      <c r="E317" s="60">
        <v>1</v>
      </c>
      <c r="F317" s="60" t="s">
        <v>135</v>
      </c>
      <c r="G317" s="60">
        <v>1</v>
      </c>
      <c r="H317" s="60" t="s">
        <v>31</v>
      </c>
      <c r="I317" s="60"/>
      <c r="J317" s="60">
        <v>91</v>
      </c>
      <c r="K317" s="60">
        <v>31</v>
      </c>
      <c r="L317" s="60">
        <v>10</v>
      </c>
      <c r="M317" s="60" t="s">
        <v>32</v>
      </c>
      <c r="N317" s="3">
        <f t="shared" ref="N317:N321" si="179">(IF(F317="OŽ",IF(L317=1,550.8,IF(L317=2,426.38,IF(L317=3,342.14,IF(L317=4,181.44,IF(L317=5,168.48,IF(L317=6,155.52,IF(L317=7,148.5,IF(L317=8,144,0))))))))+IF(L317&lt;=8,0,IF(L317&lt;=16,137.7,IF(L317&lt;=24,108,IF(L317&lt;=32,80.1,IF(L317&lt;=36,52.2,0)))))-IF(L317&lt;=8,0,IF(L317&lt;=16,(L317-9)*2.754,IF(L317&lt;=24,(L317-17)* 2.754,IF(L317&lt;=32,(L317-25)* 2.754,IF(L317&lt;=36,(L317-33)*2.754,0))))),0)+IF(F317="PČ",IF(L317=1,449,IF(L317=2,314.6,IF(L317=3,238,IF(L317=4,172,IF(L317=5,159,IF(L317=6,145,IF(L317=7,132,IF(L317=8,119,0))))))))+IF(L317&lt;=8,0,IF(L317&lt;=16,88,IF(L317&lt;=24,55,IF(L317&lt;=32,22,0))))-IF(L317&lt;=8,0,IF(L317&lt;=16,(L317-9)*2.245,IF(L317&lt;=24,(L317-17)*2.245,IF(L317&lt;=32,(L317-25)*2.245,0)))),0)+IF(F317="PČneol",IF(L317=1,85,IF(L317=2,64.61,IF(L317=3,50.76,IF(L317=4,16.25,IF(L317=5,15,IF(L317=6,13.75,IF(L317=7,12.5,IF(L317=8,11.25,0))))))))+IF(L317&lt;=8,0,IF(L317&lt;=16,9,0))-IF(L317&lt;=8,0,IF(L317&lt;=16,(L317-9)*0.425,0)),0)+IF(F317="PŽ",IF(L317=1,85,IF(L317=2,59.5,IF(L317=3,45,IF(L317=4,32.5,IF(L317=5,30,IF(L317=6,27.5,IF(L317=7,25,IF(L317=8,22.5,0))))))))+IF(L317&lt;=8,0,IF(L317&lt;=16,19,IF(L317&lt;=24,13,IF(L317&lt;=32,8,0))))-IF(L317&lt;=8,0,IF(L317&lt;=16,(L317-9)*0.425,IF(L317&lt;=24,(L317-17)*0.425,IF(L317&lt;=32,(L317-25)*0.425,0)))),0)+IF(F317="EČ",IF(L317=1,204,IF(L317=2,156.24,IF(L317=3,123.84,IF(L317=4,72,IF(L317=5,66,IF(L317=6,60,IF(L317=7,54,IF(L317=8,48,0))))))))+IF(L317&lt;=8,0,IF(L317&lt;=16,40,IF(L317&lt;=24,25,0)))-IF(L317&lt;=8,0,IF(L317&lt;=16,(L317-9)*1.02,IF(L317&lt;=24,(L317-17)*1.02,0))),0)+IF(F317="EČneol",IF(L317=1,68,IF(L317=2,51.69,IF(L317=3,40.61,IF(L317=4,13,IF(L317=5,12,IF(L317=6,11,IF(L317=7,10,IF(L317=8,9,0)))))))))+IF(F317="EŽ",IF(L317=1,68,IF(L317=2,47.6,IF(L317=3,36,IF(L317=4,18,IF(L317=5,16.5,IF(L317=6,15,IF(L317=7,13.5,IF(L317=8,12,0))))))))+IF(L317&lt;=8,0,IF(L317&lt;=16,10,IF(L317&lt;=24,6,0)))-IF(L317&lt;=8,0,IF(L317&lt;=16,(L317-9)*0.34,IF(L317&lt;=24,(L317-17)*0.34,0))),0)+IF(F317="PT",IF(L317=1,68,IF(L317=2,52.08,IF(L317=3,41.28,IF(L317=4,24,IF(L317=5,22,IF(L317=6,20,IF(L317=7,18,IF(L317=8,16,0))))))))+IF(L317&lt;=8,0,IF(L317&lt;=16,13,IF(L317&lt;=24,9,IF(L317&lt;=32,4,0))))-IF(L317&lt;=8,0,IF(L317&lt;=16,(L317-9)*0.34,IF(L317&lt;=24,(L317-17)*0.34,IF(L317&lt;=32,(L317-25)*0.34,0)))),0)+IF(F317="JOŽ",IF(L317=1,85,IF(L317=2,59.5,IF(L317=3,45,IF(L317=4,32.5,IF(L317=5,30,IF(L317=6,27.5,IF(L317=7,25,IF(L317=8,22.5,0))))))))+IF(L317&lt;=8,0,IF(L317&lt;=16,19,IF(L317&lt;=24,13,0)))-IF(L317&lt;=8,0,IF(L317&lt;=16,(L317-9)*0.425,IF(L317&lt;=24,(L317-17)*0.425,0))),0)+IF(F317="JPČ",IF(L317=1,68,IF(L317=2,47.6,IF(L317=3,36,IF(L317=4,26,IF(L317=5,24,IF(L317=6,22,IF(L317=7,20,IF(L317=8,18,0))))))))+IF(L317&lt;=8,0,IF(L317&lt;=16,13,IF(L317&lt;=24,9,0)))-IF(L317&lt;=8,0,IF(L317&lt;=16,(L317-9)*0.34,IF(L317&lt;=24,(L317-17)*0.34,0))),0)+IF(F317="JEČ",IF(L317=1,34,IF(L317=2,26.04,IF(L317=3,20.6,IF(L317=4,12,IF(L317=5,11,IF(L317=6,10,IF(L317=7,9,IF(L317=8,8,0))))))))+IF(L317&lt;=8,0,IF(L317&lt;=16,6,0))-IF(L317&lt;=8,0,IF(L317&lt;=16,(L317-9)*0.17,0)),0)+IF(F317="JEOF",IF(L317=1,34,IF(L317=2,26.04,IF(L317=3,20.6,IF(L317=4,12,IF(L317=5,11,IF(L317=6,10,IF(L317=7,9,IF(L317=8,8,0))))))))+IF(L317&lt;=8,0,IF(L317&lt;=16,6,0))-IF(L317&lt;=8,0,IF(L317&lt;=16,(L317-9)*0.17,0)),0)+IF(F317="JnPČ",IF(L317=1,51,IF(L317=2,35.7,IF(L317=3,27,IF(L317=4,19.5,IF(L317=5,18,IF(L317=6,16.5,IF(L317=7,15,IF(L317=8,13.5,0))))))))+IF(L317&lt;=8,0,IF(L317&lt;=16,10,0))-IF(L317&lt;=8,0,IF(L317&lt;=16,(L317-9)*0.255,0)),0)+IF(F317="JnEČ",IF(L317=1,25.5,IF(L317=2,19.53,IF(L317=3,15.48,IF(L317=4,9,IF(L317=5,8.25,IF(L317=6,7.5,IF(L317=7,6.75,IF(L317=8,6,0))))))))+IF(L317&lt;=8,0,IF(L317&lt;=16,5,0))-IF(L317&lt;=8,0,IF(L317&lt;=16,(L317-9)*0.1275,0)),0)+IF(F317="JčPČ",IF(L317=1,21.25,IF(L317=2,14.5,IF(L317=3,11.5,IF(L317=4,7,IF(L317=5,6.5,IF(L317=6,6,IF(L317=7,5.5,IF(L317=8,5,0))))))))+IF(L317&lt;=8,0,IF(L317&lt;=16,4,0))-IF(L317&lt;=8,0,IF(L317&lt;=16,(L317-9)*0.10625,0)),0)+IF(F317="JčEČ",IF(L317=1,17,IF(L317=2,13.02,IF(L317=3,10.32,IF(L317=4,6,IF(L317=5,5.5,IF(L317=6,5,IF(L317=7,4.5,IF(L317=8,4,0))))))))+IF(L317&lt;=8,0,IF(L317&lt;=16,3,0))-IF(L317&lt;=8,0,IF(L317&lt;=16,(L317-9)*0.085,0)),0)+IF(F317="NEAK",IF(L317=1,11.48,IF(L317=2,8.79,IF(L317=3,6.97,IF(L317=4,4.05,IF(L317=5,3.71,IF(L317=6,3.38,IF(L317=7,3.04,IF(L317=8,2.7,0))))))))+IF(L317&lt;=8,0,IF(L317&lt;=16,2,IF(L317&lt;=24,1.3,0)))-IF(L317&lt;=8,0,IF(L317&lt;=16,(L317-9)*0.0574,IF(L317&lt;=24,(L317-17)*0.0574,0))),0))*IF(L317&lt;0,1,IF(OR(F317="PČ",F317="PŽ",F317="PT"),IF(J317&lt;32,J317/32,1),1))* IF(L317&lt;0,1,IF(OR(F317="EČ",F317="EŽ",F317="JOŽ",F317="JPČ",F317="NEAK"),IF(J317&lt;24,J317/24,1),1))*IF(L317&lt;0,1,IF(OR(F317="PČneol",F317="JEČ",F317="JEOF",F317="JnPČ",F317="JnEČ",F317="JčPČ",F317="JčEČ"),IF(J317&lt;16,J317/16,1),1))*IF(L317&lt;0,1,IF(F317="EČneol",IF(J317&lt;8,J317/8,1),1))</f>
        <v>5.83</v>
      </c>
      <c r="O317" s="9">
        <f t="shared" ref="O317:O321" si="180">IF(F317="OŽ",N317,IF(H317="Ne",IF(J317*0.3&lt;J317-L317,N317,0),IF(J317*0.1&lt;J317-L317,N317,0)))</f>
        <v>5.83</v>
      </c>
      <c r="P317" s="4">
        <f t="shared" ref="P317" si="181">IF(O317=0,0,IF(F317="OŽ",IF(L317&gt;35,0,IF(J317&gt;35,(36-L317)*1.836,((36-L317)-(36-J317))*1.836)),0)+IF(F317="PČ",IF(L317&gt;31,0,IF(J317&gt;31,(32-L317)*1.347,((32-L317)-(32-J317))*1.347)),0)+ IF(F317="PČneol",IF(L317&gt;15,0,IF(J317&gt;15,(16-L317)*0.255,((16-L317)-(16-J317))*0.255)),0)+IF(F317="PŽ",IF(L317&gt;31,0,IF(J317&gt;31,(32-L317)*0.255,((32-L317)-(32-J317))*0.255)),0)+IF(F317="EČ",IF(L317&gt;23,0,IF(J317&gt;23,(24-L317)*0.612,((24-L317)-(24-J317))*0.612)),0)+IF(F317="EČneol",IF(L317&gt;7,0,IF(J317&gt;7,(8-L317)*0.204,((8-L317)-(8-J317))*0.204)),0)+IF(F317="EŽ",IF(L317&gt;23,0,IF(J317&gt;23,(24-L317)*0.204,((24-L317)-(24-J317))*0.204)),0)+IF(F317="PT",IF(L317&gt;31,0,IF(J317&gt;31,(32-L317)*0.204,((32-L317)-(32-J317))*0.204)),0)+IF(F317="JOŽ",IF(L317&gt;23,0,IF(J317&gt;23,(24-L317)*0.255,((24-L317)-(24-J317))*0.255)),0)+IF(F317="JPČ",IF(L317&gt;23,0,IF(J317&gt;23,(24-L317)*0.204,((24-L317)-(24-J317))*0.204)),0)+IF(F317="JEČ",IF(L317&gt;15,0,IF(J317&gt;15,(16-L317)*0.102,((16-L317)-(16-J317))*0.102)),0)+IF(F317="JEOF",IF(L317&gt;15,0,IF(J317&gt;15,(16-L317)*0.102,((16-L317)-(16-J317))*0.102)),0)+IF(F317="JnPČ",IF(L317&gt;15,0,IF(J317&gt;15,(16-L317)*0.153,((16-L317)-(16-J317))*0.153)),0)+IF(F317="JnEČ",IF(L317&gt;15,0,IF(J317&gt;15,(16-L317)*0.0765,((16-L317)-(16-J317))*0.0765)),0)+IF(F317="JčPČ",IF(L317&gt;15,0,IF(J317&gt;15,(16-L317)*0.06375,((16-L317)-(16-J317))*0.06375)),0)+IF(F317="JčEČ",IF(L317&gt;15,0,IF(J317&gt;15,(16-L317)*0.051,((16-L317)-(16-J317))*0.051)),0)+IF(F317="NEAK",IF(L317&gt;23,0,IF(J317&gt;23,(24-L317)*0.03444,((24-L317)-(24-J317))*0.03444)),0))</f>
        <v>0.61199999999999999</v>
      </c>
      <c r="Q317" s="11">
        <f t="shared" ref="Q317" si="182">IF(ISERROR(P317*100/N317),0,(P317*100/N317))</f>
        <v>10.497427101200685</v>
      </c>
      <c r="R317" s="10">
        <f t="shared" ref="R317:R321" si="183">IF(Q317&lt;=30,O317+P317,O317+O317*0.3)*IF(G317=1,0.4,IF(G317=2,0.75,IF(G317="1 (kas 4 m. 1 k. nerengiamos)",0.52,1)))*IF(D317="olimpinė",1,IF(M317="Ne",0.5,1))*IF(OR(A$5="Lietuvos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federacija"),IF(OR(J317&lt;8,K317&lt;16),0,1),1)*E317*IF(I317&lt;=1,1,1/I317)*IF(OR(A$5="Lietuvos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2.8344800000000006</v>
      </c>
      <c r="S317" s="8"/>
    </row>
    <row r="318" spans="1:19">
      <c r="A318" s="60">
        <v>2</v>
      </c>
      <c r="B318" s="60" t="s">
        <v>101</v>
      </c>
      <c r="C318" s="12" t="s">
        <v>131</v>
      </c>
      <c r="D318" s="60" t="s">
        <v>29</v>
      </c>
      <c r="E318" s="60">
        <v>1</v>
      </c>
      <c r="F318" s="60" t="s">
        <v>135</v>
      </c>
      <c r="G318" s="60">
        <v>1</v>
      </c>
      <c r="H318" s="60" t="s">
        <v>31</v>
      </c>
      <c r="I318" s="60">
        <v>4</v>
      </c>
      <c r="J318" s="60">
        <v>81</v>
      </c>
      <c r="K318" s="60">
        <v>31</v>
      </c>
      <c r="L318" s="60">
        <v>10</v>
      </c>
      <c r="M318" s="60" t="s">
        <v>31</v>
      </c>
      <c r="N318" s="3">
        <f t="shared" si="179"/>
        <v>5.83</v>
      </c>
      <c r="O318" s="9">
        <f t="shared" si="180"/>
        <v>5.83</v>
      </c>
      <c r="P318" s="4">
        <f t="shared" ref="P318:P321" si="184">IF(O318=0,0,IF(F318="OŽ",IF(L318&gt;35,0,IF(J318&gt;35,(36-L318)*1.836,((36-L318)-(36-J318))*1.836)),0)+IF(F318="PČ",IF(L318&gt;31,0,IF(J318&gt;31,(32-L318)*1.347,((32-L318)-(32-J318))*1.347)),0)+ IF(F318="PČneol",IF(L318&gt;15,0,IF(J318&gt;15,(16-L318)*0.255,((16-L318)-(16-J318))*0.255)),0)+IF(F318="PŽ",IF(L318&gt;31,0,IF(J318&gt;31,(32-L318)*0.255,((32-L318)-(32-J318))*0.255)),0)+IF(F318="EČ",IF(L318&gt;23,0,IF(J318&gt;23,(24-L318)*0.612,((24-L318)-(24-J318))*0.612)),0)+IF(F318="EČneol",IF(L318&gt;7,0,IF(J318&gt;7,(8-L318)*0.204,((8-L318)-(8-J318))*0.204)),0)+IF(F318="EŽ",IF(L318&gt;23,0,IF(J318&gt;23,(24-L318)*0.204,((24-L318)-(24-J318))*0.204)),0)+IF(F318="PT",IF(L318&gt;31,0,IF(J318&gt;31,(32-L318)*0.204,((32-L318)-(32-J318))*0.204)),0)+IF(F318="JOŽ",IF(L318&gt;23,0,IF(J318&gt;23,(24-L318)*0.255,((24-L318)-(24-J318))*0.255)),0)+IF(F318="JPČ",IF(L318&gt;23,0,IF(J318&gt;23,(24-L318)*0.204,((24-L318)-(24-J318))*0.204)),0)+IF(F318="JEČ",IF(L318&gt;15,0,IF(J318&gt;15,(16-L318)*0.102,((16-L318)-(16-J318))*0.102)),0)+IF(F318="JEOF",IF(L318&gt;15,0,IF(J318&gt;15,(16-L318)*0.102,((16-L318)-(16-J318))*0.102)),0)+IF(F318="JnPČ",IF(L318&gt;15,0,IF(J318&gt;15,(16-L318)*0.153,((16-L318)-(16-J318))*0.153)),0)+IF(F318="JnEČ",IF(L318&gt;15,0,IF(J318&gt;15,(16-L318)*0.0765,((16-L318)-(16-J318))*0.0765)),0)+IF(F318="JčPČ",IF(L318&gt;15,0,IF(J318&gt;15,(16-L318)*0.06375,((16-L318)-(16-J318))*0.06375)),0)+IF(F318="JčEČ",IF(L318&gt;15,0,IF(J318&gt;15,(16-L318)*0.051,((16-L318)-(16-J318))*0.051)),0)+IF(F318="NEAK",IF(L318&gt;23,0,IF(J318&gt;23,(24-L318)*0.03444,((24-L318)-(24-J318))*0.03444)),0))</f>
        <v>0.61199999999999999</v>
      </c>
      <c r="Q318" s="11">
        <f t="shared" ref="Q318:Q321" si="185">IF(ISERROR(P318*100/N318),0,(P318*100/N318))</f>
        <v>10.497427101200685</v>
      </c>
      <c r="R318" s="10">
        <f t="shared" si="183"/>
        <v>0.35431000000000007</v>
      </c>
      <c r="S318" s="8"/>
    </row>
    <row r="319" spans="1:19">
      <c r="A319" s="60">
        <v>3</v>
      </c>
      <c r="B319" s="60" t="s">
        <v>101</v>
      </c>
      <c r="C319" s="12" t="s">
        <v>131</v>
      </c>
      <c r="D319" s="60" t="s">
        <v>29</v>
      </c>
      <c r="E319" s="60">
        <v>1</v>
      </c>
      <c r="F319" s="60" t="s">
        <v>135</v>
      </c>
      <c r="G319" s="60">
        <v>1</v>
      </c>
      <c r="H319" s="60" t="s">
        <v>31</v>
      </c>
      <c r="I319" s="60">
        <v>4</v>
      </c>
      <c r="J319" s="60">
        <v>77</v>
      </c>
      <c r="K319" s="60">
        <v>31</v>
      </c>
      <c r="L319" s="60">
        <v>17</v>
      </c>
      <c r="M319" s="60" t="s">
        <v>31</v>
      </c>
      <c r="N319" s="3">
        <f t="shared" si="179"/>
        <v>0</v>
      </c>
      <c r="O319" s="9">
        <f t="shared" si="180"/>
        <v>0</v>
      </c>
      <c r="P319" s="4">
        <f t="shared" si="184"/>
        <v>0</v>
      </c>
      <c r="Q319" s="11">
        <f t="shared" si="185"/>
        <v>0</v>
      </c>
      <c r="R319" s="10">
        <f t="shared" si="183"/>
        <v>0</v>
      </c>
      <c r="S319" s="8"/>
    </row>
    <row r="320" spans="1:19">
      <c r="A320" s="60">
        <v>4</v>
      </c>
      <c r="B320" s="60" t="s">
        <v>101</v>
      </c>
      <c r="C320" s="12" t="s">
        <v>131</v>
      </c>
      <c r="D320" s="60" t="s">
        <v>29</v>
      </c>
      <c r="E320" s="60">
        <v>1</v>
      </c>
      <c r="F320" s="60" t="s">
        <v>135</v>
      </c>
      <c r="G320" s="60">
        <v>1</v>
      </c>
      <c r="H320" s="60" t="s">
        <v>31</v>
      </c>
      <c r="I320" s="60">
        <v>4</v>
      </c>
      <c r="J320" s="60">
        <v>91</v>
      </c>
      <c r="K320" s="60">
        <v>31</v>
      </c>
      <c r="L320" s="60">
        <v>3</v>
      </c>
      <c r="M320" s="60" t="s">
        <v>32</v>
      </c>
      <c r="N320" s="3">
        <f t="shared" si="179"/>
        <v>20.6</v>
      </c>
      <c r="O320" s="9">
        <f t="shared" si="180"/>
        <v>20.6</v>
      </c>
      <c r="P320" s="4">
        <f t="shared" si="184"/>
        <v>1.3259999999999998</v>
      </c>
      <c r="Q320" s="11">
        <f t="shared" si="185"/>
        <v>6.4368932038834945</v>
      </c>
      <c r="R320" s="10">
        <f t="shared" si="183"/>
        <v>2.4118600000000003</v>
      </c>
      <c r="S320" s="8"/>
    </row>
    <row r="321" spans="1:19">
      <c r="A321" s="60">
        <v>5</v>
      </c>
      <c r="B321" s="60" t="s">
        <v>101</v>
      </c>
      <c r="C321" s="12" t="s">
        <v>131</v>
      </c>
      <c r="D321" s="60" t="s">
        <v>29</v>
      </c>
      <c r="E321" s="60">
        <v>1</v>
      </c>
      <c r="F321" s="60" t="s">
        <v>135</v>
      </c>
      <c r="G321" s="60">
        <v>1</v>
      </c>
      <c r="H321" s="60" t="s">
        <v>31</v>
      </c>
      <c r="I321" s="60">
        <v>4</v>
      </c>
      <c r="J321" s="60">
        <v>79</v>
      </c>
      <c r="K321" s="60">
        <v>31</v>
      </c>
      <c r="L321" s="60">
        <v>63</v>
      </c>
      <c r="M321" s="60" t="s">
        <v>31</v>
      </c>
      <c r="N321" s="3">
        <f t="shared" si="179"/>
        <v>0</v>
      </c>
      <c r="O321" s="9">
        <f t="shared" si="180"/>
        <v>0</v>
      </c>
      <c r="P321" s="4">
        <f t="shared" si="184"/>
        <v>0</v>
      </c>
      <c r="Q321" s="11">
        <f t="shared" si="185"/>
        <v>0</v>
      </c>
      <c r="R321" s="10">
        <f t="shared" si="183"/>
        <v>0</v>
      </c>
      <c r="S321" s="8"/>
    </row>
    <row r="322" spans="1:19">
      <c r="A322" s="70" t="s">
        <v>34</v>
      </c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2"/>
      <c r="R322" s="10">
        <f>SUM(R317:R321)</f>
        <v>5.6006500000000008</v>
      </c>
      <c r="S322" s="8"/>
    </row>
    <row r="323" spans="1:19" ht="15.75">
      <c r="A323" s="24" t="s">
        <v>136</v>
      </c>
      <c r="B323" s="2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6"/>
      <c r="S323" s="8"/>
    </row>
    <row r="324" spans="1:19">
      <c r="A324" s="49" t="s">
        <v>51</v>
      </c>
      <c r="B324" s="49"/>
      <c r="C324" s="49"/>
      <c r="D324" s="49"/>
      <c r="E324" s="49"/>
      <c r="F324" s="49"/>
      <c r="G324" s="49"/>
      <c r="H324" s="49"/>
      <c r="I324" s="49"/>
      <c r="J324" s="15"/>
      <c r="K324" s="15"/>
      <c r="L324" s="15"/>
      <c r="M324" s="15"/>
      <c r="N324" s="15"/>
      <c r="O324" s="15"/>
      <c r="P324" s="15"/>
      <c r="Q324" s="15"/>
      <c r="R324" s="16"/>
      <c r="S324" s="8"/>
    </row>
    <row r="325" spans="1:19" s="8" customFormat="1">
      <c r="A325" s="49"/>
      <c r="B325" s="49"/>
      <c r="C325" s="49"/>
      <c r="D325" s="49"/>
      <c r="E325" s="49"/>
      <c r="F325" s="49"/>
      <c r="G325" s="49"/>
      <c r="H325" s="49"/>
      <c r="I325" s="49"/>
      <c r="J325" s="15"/>
      <c r="K325" s="15"/>
      <c r="L325" s="15"/>
      <c r="M325" s="15"/>
      <c r="N325" s="15"/>
      <c r="O325" s="15"/>
      <c r="P325" s="15"/>
      <c r="Q325" s="15"/>
      <c r="R325" s="16"/>
    </row>
    <row r="326" spans="1:19">
      <c r="A326" s="66" t="s">
        <v>137</v>
      </c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56"/>
      <c r="R326" s="8"/>
      <c r="S326" s="8"/>
    </row>
    <row r="327" spans="1:19" ht="18">
      <c r="A327" s="68" t="s">
        <v>38</v>
      </c>
      <c r="B327" s="69"/>
      <c r="C327" s="69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6"/>
      <c r="R327" s="8"/>
      <c r="S327" s="8"/>
    </row>
    <row r="328" spans="1:19">
      <c r="A328" s="66" t="s">
        <v>39</v>
      </c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56"/>
      <c r="R328" s="8"/>
      <c r="S328" s="8"/>
    </row>
    <row r="329" spans="1:19">
      <c r="A329" s="60">
        <v>1</v>
      </c>
      <c r="B329" s="60" t="s">
        <v>101</v>
      </c>
      <c r="C329" s="12" t="s">
        <v>131</v>
      </c>
      <c r="D329" s="60" t="s">
        <v>29</v>
      </c>
      <c r="E329" s="60">
        <v>1</v>
      </c>
      <c r="F329" s="60" t="s">
        <v>132</v>
      </c>
      <c r="G329" s="60">
        <v>1</v>
      </c>
      <c r="H329" s="60" t="s">
        <v>31</v>
      </c>
      <c r="I329" s="60"/>
      <c r="J329" s="60">
        <v>51</v>
      </c>
      <c r="K329" s="60">
        <v>51</v>
      </c>
      <c r="L329" s="60">
        <v>1</v>
      </c>
      <c r="M329" s="60" t="s">
        <v>32</v>
      </c>
      <c r="N329" s="3">
        <f t="shared" ref="N329:N332" si="186">(IF(F329="OŽ",IF(L329=1,550.8,IF(L329=2,426.38,IF(L329=3,342.14,IF(L329=4,181.44,IF(L329=5,168.48,IF(L329=6,155.52,IF(L329=7,148.5,IF(L329=8,144,0))))))))+IF(L329&lt;=8,0,IF(L329&lt;=16,137.7,IF(L329&lt;=24,108,IF(L329&lt;=32,80.1,IF(L329&lt;=36,52.2,0)))))-IF(L329&lt;=8,0,IF(L329&lt;=16,(L329-9)*2.754,IF(L329&lt;=24,(L329-17)* 2.754,IF(L329&lt;=32,(L329-25)* 2.754,IF(L329&lt;=36,(L329-33)*2.754,0))))),0)+IF(F329="PČ",IF(L329=1,449,IF(L329=2,314.6,IF(L329=3,238,IF(L329=4,172,IF(L329=5,159,IF(L329=6,145,IF(L329=7,132,IF(L329=8,119,0))))))))+IF(L329&lt;=8,0,IF(L329&lt;=16,88,IF(L329&lt;=24,55,IF(L329&lt;=32,22,0))))-IF(L329&lt;=8,0,IF(L329&lt;=16,(L329-9)*2.245,IF(L329&lt;=24,(L329-17)*2.245,IF(L329&lt;=32,(L329-25)*2.245,0)))),0)+IF(F329="PČneol",IF(L329=1,85,IF(L329=2,64.61,IF(L329=3,50.76,IF(L329=4,16.25,IF(L329=5,15,IF(L329=6,13.75,IF(L329=7,12.5,IF(L329=8,11.25,0))))))))+IF(L329&lt;=8,0,IF(L329&lt;=16,9,0))-IF(L329&lt;=8,0,IF(L329&lt;=16,(L329-9)*0.425,0)),0)+IF(F329="PŽ",IF(L329=1,85,IF(L329=2,59.5,IF(L329=3,45,IF(L329=4,32.5,IF(L329=5,30,IF(L329=6,27.5,IF(L329=7,25,IF(L329=8,22.5,0))))))))+IF(L329&lt;=8,0,IF(L329&lt;=16,19,IF(L329&lt;=24,13,IF(L329&lt;=32,8,0))))-IF(L329&lt;=8,0,IF(L329&lt;=16,(L329-9)*0.425,IF(L329&lt;=24,(L329-17)*0.425,IF(L329&lt;=32,(L329-25)*0.425,0)))),0)+IF(F329="EČ",IF(L329=1,204,IF(L329=2,156.24,IF(L329=3,123.84,IF(L329=4,72,IF(L329=5,66,IF(L329=6,60,IF(L329=7,54,IF(L329=8,48,0))))))))+IF(L329&lt;=8,0,IF(L329&lt;=16,40,IF(L329&lt;=24,25,0)))-IF(L329&lt;=8,0,IF(L329&lt;=16,(L329-9)*1.02,IF(L329&lt;=24,(L329-17)*1.02,0))),0)+IF(F329="EČneol",IF(L329=1,68,IF(L329=2,51.69,IF(L329=3,40.61,IF(L329=4,13,IF(L329=5,12,IF(L329=6,11,IF(L329=7,10,IF(L329=8,9,0)))))))))+IF(F329="EŽ",IF(L329=1,68,IF(L329=2,47.6,IF(L329=3,36,IF(L329=4,18,IF(L329=5,16.5,IF(L329=6,15,IF(L329=7,13.5,IF(L329=8,12,0))))))))+IF(L329&lt;=8,0,IF(L329&lt;=16,10,IF(L329&lt;=24,6,0)))-IF(L329&lt;=8,0,IF(L329&lt;=16,(L329-9)*0.34,IF(L329&lt;=24,(L329-17)*0.34,0))),0)+IF(F329="PT",IF(L329=1,68,IF(L329=2,52.08,IF(L329=3,41.28,IF(L329=4,24,IF(L329=5,22,IF(L329=6,20,IF(L329=7,18,IF(L329=8,16,0))))))))+IF(L329&lt;=8,0,IF(L329&lt;=16,13,IF(L329&lt;=24,9,IF(L329&lt;=32,4,0))))-IF(L329&lt;=8,0,IF(L329&lt;=16,(L329-9)*0.34,IF(L329&lt;=24,(L329-17)*0.34,IF(L329&lt;=32,(L329-25)*0.34,0)))),0)+IF(F329="JOŽ",IF(L329=1,85,IF(L329=2,59.5,IF(L329=3,45,IF(L329=4,32.5,IF(L329=5,30,IF(L329=6,27.5,IF(L329=7,25,IF(L329=8,22.5,0))))))))+IF(L329&lt;=8,0,IF(L329&lt;=16,19,IF(L329&lt;=24,13,0)))-IF(L329&lt;=8,0,IF(L329&lt;=16,(L329-9)*0.425,IF(L329&lt;=24,(L329-17)*0.425,0))),0)+IF(F329="JPČ",IF(L329=1,68,IF(L329=2,47.6,IF(L329=3,36,IF(L329=4,26,IF(L329=5,24,IF(L329=6,22,IF(L329=7,20,IF(L329=8,18,0))))))))+IF(L329&lt;=8,0,IF(L329&lt;=16,13,IF(L329&lt;=24,9,0)))-IF(L329&lt;=8,0,IF(L329&lt;=16,(L329-9)*0.34,IF(L329&lt;=24,(L329-17)*0.34,0))),0)+IF(F329="JEČ",IF(L329=1,34,IF(L329=2,26.04,IF(L329=3,20.6,IF(L329=4,12,IF(L329=5,11,IF(L329=6,10,IF(L329=7,9,IF(L329=8,8,0))))))))+IF(L329&lt;=8,0,IF(L329&lt;=16,6,0))-IF(L329&lt;=8,0,IF(L329&lt;=16,(L329-9)*0.17,0)),0)+IF(F329="JEOF",IF(L329=1,34,IF(L329=2,26.04,IF(L329=3,20.6,IF(L329=4,12,IF(L329=5,11,IF(L329=6,10,IF(L329=7,9,IF(L329=8,8,0))))))))+IF(L329&lt;=8,0,IF(L329&lt;=16,6,0))-IF(L329&lt;=8,0,IF(L329&lt;=16,(L329-9)*0.17,0)),0)+IF(F329="JnPČ",IF(L329=1,51,IF(L329=2,35.7,IF(L329=3,27,IF(L329=4,19.5,IF(L329=5,18,IF(L329=6,16.5,IF(L329=7,15,IF(L329=8,13.5,0))))))))+IF(L329&lt;=8,0,IF(L329&lt;=16,10,0))-IF(L329&lt;=8,0,IF(L329&lt;=16,(L329-9)*0.255,0)),0)+IF(F329="JnEČ",IF(L329=1,25.5,IF(L329=2,19.53,IF(L329=3,15.48,IF(L329=4,9,IF(L329=5,8.25,IF(L329=6,7.5,IF(L329=7,6.75,IF(L329=8,6,0))))))))+IF(L329&lt;=8,0,IF(L329&lt;=16,5,0))-IF(L329&lt;=8,0,IF(L329&lt;=16,(L329-9)*0.1275,0)),0)+IF(F329="JčPČ",IF(L329=1,21.25,IF(L329=2,14.5,IF(L329=3,11.5,IF(L329=4,7,IF(L329=5,6.5,IF(L329=6,6,IF(L329=7,5.5,IF(L329=8,5,0))))))))+IF(L329&lt;=8,0,IF(L329&lt;=16,4,0))-IF(L329&lt;=8,0,IF(L329&lt;=16,(L329-9)*0.10625,0)),0)+IF(F329="JčEČ",IF(L329=1,17,IF(L329=2,13.02,IF(L329=3,10.32,IF(L329=4,6,IF(L329=5,5.5,IF(L329=6,5,IF(L329=7,4.5,IF(L329=8,4,0))))))))+IF(L329&lt;=8,0,IF(L329&lt;=16,3,0))-IF(L329&lt;=8,0,IF(L329&lt;=16,(L329-9)*0.085,0)),0)+IF(F329="NEAK",IF(L329=1,11.48,IF(L329=2,8.79,IF(L329=3,6.97,IF(L329=4,4.05,IF(L329=5,3.71,IF(L329=6,3.38,IF(L329=7,3.04,IF(L329=8,2.7,0))))))))+IF(L329&lt;=8,0,IF(L329&lt;=16,2,IF(L329&lt;=24,1.3,0)))-IF(L329&lt;=8,0,IF(L329&lt;=16,(L329-9)*0.0574,IF(L329&lt;=24,(L329-17)*0.0574,0))),0))*IF(L329&lt;0,1,IF(OR(F329="PČ",F329="PŽ",F329="PT"),IF(J329&lt;32,J329/32,1),1))* IF(L329&lt;0,1,IF(OR(F329="EČ",F329="EŽ",F329="JOŽ",F329="JPČ",F329="NEAK"),IF(J329&lt;24,J329/24,1),1))*IF(L329&lt;0,1,IF(OR(F329="PČneol",F329="JEČ",F329="JEOF",F329="JnPČ",F329="JnEČ",F329="JčPČ",F329="JčEČ"),IF(J329&lt;16,J329/16,1),1))*IF(L329&lt;0,1,IF(F329="EČneol",IF(J329&lt;8,J329/8,1),1))</f>
        <v>68</v>
      </c>
      <c r="O329" s="9">
        <f t="shared" ref="O329:O332" si="187">IF(F329="OŽ",N329,IF(H329="Ne",IF(J329*0.3&lt;J329-L329,N329,0),IF(J329*0.1&lt;J329-L329,N329,0)))</f>
        <v>68</v>
      </c>
      <c r="P329" s="4">
        <f t="shared" ref="P329" si="188">IF(O329=0,0,IF(F329="OŽ",IF(L329&gt;35,0,IF(J329&gt;35,(36-L329)*1.836,((36-L329)-(36-J329))*1.836)),0)+IF(F329="PČ",IF(L329&gt;31,0,IF(J329&gt;31,(32-L329)*1.347,((32-L329)-(32-J329))*1.347)),0)+ IF(F329="PČneol",IF(L329&gt;15,0,IF(J329&gt;15,(16-L329)*0.255,((16-L329)-(16-J329))*0.255)),0)+IF(F329="PŽ",IF(L329&gt;31,0,IF(J329&gt;31,(32-L329)*0.255,((32-L329)-(32-J329))*0.255)),0)+IF(F329="EČ",IF(L329&gt;23,0,IF(J329&gt;23,(24-L329)*0.612,((24-L329)-(24-J329))*0.612)),0)+IF(F329="EČneol",IF(L329&gt;7,0,IF(J329&gt;7,(8-L329)*0.204,((8-L329)-(8-J329))*0.204)),0)+IF(F329="EŽ",IF(L329&gt;23,0,IF(J329&gt;23,(24-L329)*0.204,((24-L329)-(24-J329))*0.204)),0)+IF(F329="PT",IF(L329&gt;31,0,IF(J329&gt;31,(32-L329)*0.204,((32-L329)-(32-J329))*0.204)),0)+IF(F329="JOŽ",IF(L329&gt;23,0,IF(J329&gt;23,(24-L329)*0.255,((24-L329)-(24-J329))*0.255)),0)+IF(F329="JPČ",IF(L329&gt;23,0,IF(J329&gt;23,(24-L329)*0.204,((24-L329)-(24-J329))*0.204)),0)+IF(F329="JEČ",IF(L329&gt;15,0,IF(J329&gt;15,(16-L329)*0.102,((16-L329)-(16-J329))*0.102)),0)+IF(F329="JEOF",IF(L329&gt;15,0,IF(J329&gt;15,(16-L329)*0.102,((16-L329)-(16-J329))*0.102)),0)+IF(F329="JnPČ",IF(L329&gt;15,0,IF(J329&gt;15,(16-L329)*0.153,((16-L329)-(16-J329))*0.153)),0)+IF(F329="JnEČ",IF(L329&gt;15,0,IF(J329&gt;15,(16-L329)*0.0765,((16-L329)-(16-J329))*0.0765)),0)+IF(F329="JčPČ",IF(L329&gt;15,0,IF(J329&gt;15,(16-L329)*0.06375,((16-L329)-(16-J329))*0.06375)),0)+IF(F329="JčEČ",IF(L329&gt;15,0,IF(J329&gt;15,(16-L329)*0.051,((16-L329)-(16-J329))*0.051)),0)+IF(F329="NEAK",IF(L329&gt;23,0,IF(J329&gt;23,(24-L329)*0.03444,((24-L329)-(24-J329))*0.03444)),0))</f>
        <v>4.6919999999999993</v>
      </c>
      <c r="Q329" s="11">
        <f t="shared" ref="Q329" si="189">IF(ISERROR(P329*100/N329),0,(P329*100/N329))</f>
        <v>6.8999999999999986</v>
      </c>
      <c r="R329" s="10">
        <f t="shared" ref="R329:R332" si="190">IF(Q329&lt;=30,O329+P329,O329+O329*0.3)*IF(G329=1,0.4,IF(G329=2,0.75,IF(G329="1 (kas 4 m. 1 k. nerengiamos)",0.52,1)))*IF(D329="olimpinė",1,IF(M329="Ne",0.5,1))*IF(OR(A$5="Lietuvos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federacija"),IF(OR(J329&lt;8,K329&lt;16),0,1),1)*E329*IF(I329&lt;=1,1,1/I329)*IF(OR(A$5="Lietuvos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31.984480000000001</v>
      </c>
      <c r="S329" s="8"/>
    </row>
    <row r="330" spans="1:19">
      <c r="A330" s="60">
        <v>2</v>
      </c>
      <c r="B330" s="60" t="s">
        <v>101</v>
      </c>
      <c r="C330" s="12" t="s">
        <v>131</v>
      </c>
      <c r="D330" s="60" t="s">
        <v>29</v>
      </c>
      <c r="E330" s="60">
        <v>1</v>
      </c>
      <c r="F330" s="60" t="s">
        <v>132</v>
      </c>
      <c r="G330" s="60">
        <v>1</v>
      </c>
      <c r="H330" s="60" t="s">
        <v>31</v>
      </c>
      <c r="I330" s="60">
        <v>3</v>
      </c>
      <c r="J330" s="60">
        <v>50</v>
      </c>
      <c r="K330" s="60">
        <v>50</v>
      </c>
      <c r="L330" s="60">
        <v>16</v>
      </c>
      <c r="M330" s="60" t="s">
        <v>31</v>
      </c>
      <c r="N330" s="3">
        <f t="shared" si="186"/>
        <v>10.62</v>
      </c>
      <c r="O330" s="9">
        <f t="shared" si="187"/>
        <v>10.62</v>
      </c>
      <c r="P330" s="4">
        <f t="shared" ref="P330:P332" si="191">IF(O330=0,0,IF(F330="OŽ",IF(L330&gt;35,0,IF(J330&gt;35,(36-L330)*1.836,((36-L330)-(36-J330))*1.836)),0)+IF(F330="PČ",IF(L330&gt;31,0,IF(J330&gt;31,(32-L330)*1.347,((32-L330)-(32-J330))*1.347)),0)+ IF(F330="PČneol",IF(L330&gt;15,0,IF(J330&gt;15,(16-L330)*0.255,((16-L330)-(16-J330))*0.255)),0)+IF(F330="PŽ",IF(L330&gt;31,0,IF(J330&gt;31,(32-L330)*0.255,((32-L330)-(32-J330))*0.255)),0)+IF(F330="EČ",IF(L330&gt;23,0,IF(J330&gt;23,(24-L330)*0.612,((24-L330)-(24-J330))*0.612)),0)+IF(F330="EČneol",IF(L330&gt;7,0,IF(J330&gt;7,(8-L330)*0.204,((8-L330)-(8-J330))*0.204)),0)+IF(F330="EŽ",IF(L330&gt;23,0,IF(J330&gt;23,(24-L330)*0.204,((24-L330)-(24-J330))*0.204)),0)+IF(F330="PT",IF(L330&gt;31,0,IF(J330&gt;31,(32-L330)*0.204,((32-L330)-(32-J330))*0.204)),0)+IF(F330="JOŽ",IF(L330&gt;23,0,IF(J330&gt;23,(24-L330)*0.255,((24-L330)-(24-J330))*0.255)),0)+IF(F330="JPČ",IF(L330&gt;23,0,IF(J330&gt;23,(24-L330)*0.204,((24-L330)-(24-J330))*0.204)),0)+IF(F330="JEČ",IF(L330&gt;15,0,IF(J330&gt;15,(16-L330)*0.102,((16-L330)-(16-J330))*0.102)),0)+IF(F330="JEOF",IF(L330&gt;15,0,IF(J330&gt;15,(16-L330)*0.102,((16-L330)-(16-J330))*0.102)),0)+IF(F330="JnPČ",IF(L330&gt;15,0,IF(J330&gt;15,(16-L330)*0.153,((16-L330)-(16-J330))*0.153)),0)+IF(F330="JnEČ",IF(L330&gt;15,0,IF(J330&gt;15,(16-L330)*0.0765,((16-L330)-(16-J330))*0.0765)),0)+IF(F330="JčPČ",IF(L330&gt;15,0,IF(J330&gt;15,(16-L330)*0.06375,((16-L330)-(16-J330))*0.06375)),0)+IF(F330="JčEČ",IF(L330&gt;15,0,IF(J330&gt;15,(16-L330)*0.051,((16-L330)-(16-J330))*0.051)),0)+IF(F330="NEAK",IF(L330&gt;23,0,IF(J330&gt;23,(24-L330)*0.03444,((24-L330)-(24-J330))*0.03444)),0))</f>
        <v>1.6319999999999999</v>
      </c>
      <c r="Q330" s="11">
        <f t="shared" ref="Q330:Q332" si="192">IF(ISERROR(P330*100/N330),0,(P330*100/N330))</f>
        <v>15.36723163841808</v>
      </c>
      <c r="R330" s="10">
        <f t="shared" si="190"/>
        <v>0.89848000000000006</v>
      </c>
      <c r="S330" s="8"/>
    </row>
    <row r="331" spans="1:19">
      <c r="A331" s="60">
        <v>3</v>
      </c>
      <c r="B331" s="60" t="s">
        <v>101</v>
      </c>
      <c r="C331" s="12" t="s">
        <v>131</v>
      </c>
      <c r="D331" s="60" t="s">
        <v>29</v>
      </c>
      <c r="E331" s="60">
        <v>1</v>
      </c>
      <c r="F331" s="60" t="s">
        <v>132</v>
      </c>
      <c r="G331" s="60">
        <v>1</v>
      </c>
      <c r="H331" s="60" t="s">
        <v>31</v>
      </c>
      <c r="I331" s="60">
        <v>3</v>
      </c>
      <c r="J331" s="60">
        <v>51</v>
      </c>
      <c r="K331" s="60">
        <v>51</v>
      </c>
      <c r="L331" s="60">
        <v>2</v>
      </c>
      <c r="M331" s="60" t="s">
        <v>31</v>
      </c>
      <c r="N331" s="3">
        <f t="shared" si="186"/>
        <v>47.6</v>
      </c>
      <c r="O331" s="9">
        <f t="shared" si="187"/>
        <v>47.6</v>
      </c>
      <c r="P331" s="4">
        <f t="shared" si="191"/>
        <v>4.4879999999999995</v>
      </c>
      <c r="Q331" s="11">
        <f t="shared" si="192"/>
        <v>9.428571428571427</v>
      </c>
      <c r="R331" s="10">
        <f t="shared" si="190"/>
        <v>3.8197866666666669</v>
      </c>
      <c r="S331" s="8"/>
    </row>
    <row r="332" spans="1:19">
      <c r="A332" s="60">
        <v>4</v>
      </c>
      <c r="B332" s="60" t="s">
        <v>101</v>
      </c>
      <c r="C332" s="12" t="s">
        <v>131</v>
      </c>
      <c r="D332" s="60" t="s">
        <v>29</v>
      </c>
      <c r="E332" s="60">
        <v>1</v>
      </c>
      <c r="F332" s="60" t="s">
        <v>132</v>
      </c>
      <c r="G332" s="60">
        <v>1</v>
      </c>
      <c r="H332" s="60" t="s">
        <v>31</v>
      </c>
      <c r="I332" s="60">
        <v>3</v>
      </c>
      <c r="J332" s="60">
        <v>51</v>
      </c>
      <c r="K332" s="60">
        <v>51</v>
      </c>
      <c r="L332" s="60">
        <v>2</v>
      </c>
      <c r="M332" s="60" t="s">
        <v>32</v>
      </c>
      <c r="N332" s="3">
        <f t="shared" si="186"/>
        <v>47.6</v>
      </c>
      <c r="O332" s="9">
        <f t="shared" si="187"/>
        <v>47.6</v>
      </c>
      <c r="P332" s="4">
        <f t="shared" si="191"/>
        <v>4.4879999999999995</v>
      </c>
      <c r="Q332" s="11">
        <f t="shared" si="192"/>
        <v>9.428571428571427</v>
      </c>
      <c r="R332" s="10">
        <f t="shared" si="190"/>
        <v>7.6395733333333338</v>
      </c>
      <c r="S332" s="8"/>
    </row>
    <row r="333" spans="1:19">
      <c r="A333" s="70" t="s">
        <v>34</v>
      </c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2"/>
      <c r="R333" s="10">
        <f>SUM(R329:R332)</f>
        <v>44.342320000000001</v>
      </c>
      <c r="S333" s="8"/>
    </row>
    <row r="334" spans="1:19" ht="15.75">
      <c r="A334" s="24" t="s">
        <v>138</v>
      </c>
      <c r="B334" s="2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6"/>
      <c r="S334" s="8"/>
    </row>
    <row r="335" spans="1:19">
      <c r="A335" s="49" t="s">
        <v>51</v>
      </c>
      <c r="B335" s="49"/>
      <c r="C335" s="49"/>
      <c r="D335" s="49"/>
      <c r="E335" s="49"/>
      <c r="F335" s="49"/>
      <c r="G335" s="49"/>
      <c r="H335" s="49"/>
      <c r="I335" s="49"/>
      <c r="J335" s="15"/>
      <c r="K335" s="15"/>
      <c r="L335" s="15"/>
      <c r="M335" s="15"/>
      <c r="N335" s="15"/>
      <c r="O335" s="15"/>
      <c r="P335" s="15"/>
      <c r="Q335" s="15"/>
      <c r="R335" s="16"/>
      <c r="S335" s="8"/>
    </row>
    <row r="336" spans="1:19" s="8" customFormat="1">
      <c r="A336" s="49"/>
      <c r="B336" s="49"/>
      <c r="C336" s="49"/>
      <c r="D336" s="49"/>
      <c r="E336" s="49"/>
      <c r="F336" s="49"/>
      <c r="G336" s="49"/>
      <c r="H336" s="49"/>
      <c r="I336" s="49"/>
      <c r="J336" s="15"/>
      <c r="K336" s="15"/>
      <c r="L336" s="15"/>
      <c r="M336" s="15"/>
      <c r="N336" s="15"/>
      <c r="O336" s="15"/>
      <c r="P336" s="15"/>
      <c r="Q336" s="15"/>
      <c r="R336" s="16"/>
    </row>
    <row r="337" spans="1:19">
      <c r="A337" s="66" t="s">
        <v>139</v>
      </c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56"/>
      <c r="R337" s="8"/>
      <c r="S337" s="8"/>
    </row>
    <row r="338" spans="1:19" ht="18">
      <c r="A338" s="68" t="s">
        <v>38</v>
      </c>
      <c r="B338" s="69"/>
      <c r="C338" s="69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6"/>
      <c r="R338" s="8"/>
      <c r="S338" s="8"/>
    </row>
    <row r="339" spans="1:19">
      <c r="A339" s="66" t="s">
        <v>39</v>
      </c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56"/>
      <c r="R339" s="8"/>
      <c r="S339" s="8"/>
    </row>
    <row r="340" spans="1:19">
      <c r="A340" s="60">
        <v>1</v>
      </c>
      <c r="B340" s="60" t="s">
        <v>84</v>
      </c>
      <c r="C340" s="12" t="s">
        <v>82</v>
      </c>
      <c r="D340" s="60" t="s">
        <v>29</v>
      </c>
      <c r="E340" s="60">
        <v>1</v>
      </c>
      <c r="F340" s="60" t="s">
        <v>60</v>
      </c>
      <c r="G340" s="60">
        <v>1</v>
      </c>
      <c r="H340" s="60" t="s">
        <v>31</v>
      </c>
      <c r="I340" s="60"/>
      <c r="J340" s="60">
        <v>90</v>
      </c>
      <c r="K340" s="60">
        <v>19</v>
      </c>
      <c r="L340" s="60">
        <v>15</v>
      </c>
      <c r="M340" s="60" t="s">
        <v>32</v>
      </c>
      <c r="N340" s="3">
        <f t="shared" ref="N340:N343" si="193">(IF(F340="OŽ",IF(L340=1,550.8,IF(L340=2,426.38,IF(L340=3,342.14,IF(L340=4,181.44,IF(L340=5,168.48,IF(L340=6,155.52,IF(L340=7,148.5,IF(L340=8,144,0))))))))+IF(L340&lt;=8,0,IF(L340&lt;=16,137.7,IF(L340&lt;=24,108,IF(L340&lt;=32,80.1,IF(L340&lt;=36,52.2,0)))))-IF(L340&lt;=8,0,IF(L340&lt;=16,(L340-9)*2.754,IF(L340&lt;=24,(L340-17)* 2.754,IF(L340&lt;=32,(L340-25)* 2.754,IF(L340&lt;=36,(L340-33)*2.754,0))))),0)+IF(F340="PČ",IF(L340=1,449,IF(L340=2,314.6,IF(L340=3,238,IF(L340=4,172,IF(L340=5,159,IF(L340=6,145,IF(L340=7,132,IF(L340=8,119,0))))))))+IF(L340&lt;=8,0,IF(L340&lt;=16,88,IF(L340&lt;=24,55,IF(L340&lt;=32,22,0))))-IF(L340&lt;=8,0,IF(L340&lt;=16,(L340-9)*2.245,IF(L340&lt;=24,(L340-17)*2.245,IF(L340&lt;=32,(L340-25)*2.245,0)))),0)+IF(F340="PČneol",IF(L340=1,85,IF(L340=2,64.61,IF(L340=3,50.76,IF(L340=4,16.25,IF(L340=5,15,IF(L340=6,13.75,IF(L340=7,12.5,IF(L340=8,11.25,0))))))))+IF(L340&lt;=8,0,IF(L340&lt;=16,9,0))-IF(L340&lt;=8,0,IF(L340&lt;=16,(L340-9)*0.425,0)),0)+IF(F340="PŽ",IF(L340=1,85,IF(L340=2,59.5,IF(L340=3,45,IF(L340=4,32.5,IF(L340=5,30,IF(L340=6,27.5,IF(L340=7,25,IF(L340=8,22.5,0))))))))+IF(L340&lt;=8,0,IF(L340&lt;=16,19,IF(L340&lt;=24,13,IF(L340&lt;=32,8,0))))-IF(L340&lt;=8,0,IF(L340&lt;=16,(L340-9)*0.425,IF(L340&lt;=24,(L340-17)*0.425,IF(L340&lt;=32,(L340-25)*0.425,0)))),0)+IF(F340="EČ",IF(L340=1,204,IF(L340=2,156.24,IF(L340=3,123.84,IF(L340=4,72,IF(L340=5,66,IF(L340=6,60,IF(L340=7,54,IF(L340=8,48,0))))))))+IF(L340&lt;=8,0,IF(L340&lt;=16,40,IF(L340&lt;=24,25,0)))-IF(L340&lt;=8,0,IF(L340&lt;=16,(L340-9)*1.02,IF(L340&lt;=24,(L340-17)*1.02,0))),0)+IF(F340="EČneol",IF(L340=1,68,IF(L340=2,51.69,IF(L340=3,40.61,IF(L340=4,13,IF(L340=5,12,IF(L340=6,11,IF(L340=7,10,IF(L340=8,9,0)))))))))+IF(F340="EŽ",IF(L340=1,68,IF(L340=2,47.6,IF(L340=3,36,IF(L340=4,18,IF(L340=5,16.5,IF(L340=6,15,IF(L340=7,13.5,IF(L340=8,12,0))))))))+IF(L340&lt;=8,0,IF(L340&lt;=16,10,IF(L340&lt;=24,6,0)))-IF(L340&lt;=8,0,IF(L340&lt;=16,(L340-9)*0.34,IF(L340&lt;=24,(L340-17)*0.34,0))),0)+IF(F340="PT",IF(L340=1,68,IF(L340=2,52.08,IF(L340=3,41.28,IF(L340=4,24,IF(L340=5,22,IF(L340=6,20,IF(L340=7,18,IF(L340=8,16,0))))))))+IF(L340&lt;=8,0,IF(L340&lt;=16,13,IF(L340&lt;=24,9,IF(L340&lt;=32,4,0))))-IF(L340&lt;=8,0,IF(L340&lt;=16,(L340-9)*0.34,IF(L340&lt;=24,(L340-17)*0.34,IF(L340&lt;=32,(L340-25)*0.34,0)))),0)+IF(F340="JOŽ",IF(L340=1,85,IF(L340=2,59.5,IF(L340=3,45,IF(L340=4,32.5,IF(L340=5,30,IF(L340=6,27.5,IF(L340=7,25,IF(L340=8,22.5,0))))))))+IF(L340&lt;=8,0,IF(L340&lt;=16,19,IF(L340&lt;=24,13,0)))-IF(L340&lt;=8,0,IF(L340&lt;=16,(L340-9)*0.425,IF(L340&lt;=24,(L340-17)*0.425,0))),0)+IF(F340="JPČ",IF(L340=1,68,IF(L340=2,47.6,IF(L340=3,36,IF(L340=4,26,IF(L340=5,24,IF(L340=6,22,IF(L340=7,20,IF(L340=8,18,0))))))))+IF(L340&lt;=8,0,IF(L340&lt;=16,13,IF(L340&lt;=24,9,0)))-IF(L340&lt;=8,0,IF(L340&lt;=16,(L340-9)*0.34,IF(L340&lt;=24,(L340-17)*0.34,0))),0)+IF(F340="JEČ",IF(L340=1,34,IF(L340=2,26.04,IF(L340=3,20.6,IF(L340=4,12,IF(L340=5,11,IF(L340=6,10,IF(L340=7,9,IF(L340=8,8,0))))))))+IF(L340&lt;=8,0,IF(L340&lt;=16,6,0))-IF(L340&lt;=8,0,IF(L340&lt;=16,(L340-9)*0.17,0)),0)+IF(F340="JEOF",IF(L340=1,34,IF(L340=2,26.04,IF(L340=3,20.6,IF(L340=4,12,IF(L340=5,11,IF(L340=6,10,IF(L340=7,9,IF(L340=8,8,0))))))))+IF(L340&lt;=8,0,IF(L340&lt;=16,6,0))-IF(L340&lt;=8,0,IF(L340&lt;=16,(L340-9)*0.17,0)),0)+IF(F340="JnPČ",IF(L340=1,51,IF(L340=2,35.7,IF(L340=3,27,IF(L340=4,19.5,IF(L340=5,18,IF(L340=6,16.5,IF(L340=7,15,IF(L340=8,13.5,0))))))))+IF(L340&lt;=8,0,IF(L340&lt;=16,10,0))-IF(L340&lt;=8,0,IF(L340&lt;=16,(L340-9)*0.255,0)),0)+IF(F340="JnEČ",IF(L340=1,25.5,IF(L340=2,19.53,IF(L340=3,15.48,IF(L340=4,9,IF(L340=5,8.25,IF(L340=6,7.5,IF(L340=7,6.75,IF(L340=8,6,0))))))))+IF(L340&lt;=8,0,IF(L340&lt;=16,5,0))-IF(L340&lt;=8,0,IF(L340&lt;=16,(L340-9)*0.1275,0)),0)+IF(F340="JčPČ",IF(L340=1,21.25,IF(L340=2,14.5,IF(L340=3,11.5,IF(L340=4,7,IF(L340=5,6.5,IF(L340=6,6,IF(L340=7,5.5,IF(L340=8,5,0))))))))+IF(L340&lt;=8,0,IF(L340&lt;=16,4,0))-IF(L340&lt;=8,0,IF(L340&lt;=16,(L340-9)*0.10625,0)),0)+IF(F340="JčEČ",IF(L340=1,17,IF(L340=2,13.02,IF(L340=3,10.32,IF(L340=4,6,IF(L340=5,5.5,IF(L340=6,5,IF(L340=7,4.5,IF(L340=8,4,0))))))))+IF(L340&lt;=8,0,IF(L340&lt;=16,3,0))-IF(L340&lt;=8,0,IF(L340&lt;=16,(L340-9)*0.085,0)),0)+IF(F340="NEAK",IF(L340=1,11.48,IF(L340=2,8.79,IF(L340=3,6.97,IF(L340=4,4.05,IF(L340=5,3.71,IF(L340=6,3.38,IF(L340=7,3.04,IF(L340=8,2.7,0))))))))+IF(L340&lt;=8,0,IF(L340&lt;=16,2,IF(L340&lt;=24,1.3,0)))-IF(L340&lt;=8,0,IF(L340&lt;=16,(L340-9)*0.0574,IF(L340&lt;=24,(L340-17)*0.0574,0))),0))*IF(L340&lt;0,1,IF(OR(F340="PČ",F340="PŽ",F340="PT"),IF(J340&lt;32,J340/32,1),1))* IF(L340&lt;0,1,IF(OR(F340="EČ",F340="EŽ",F340="JOŽ",F340="JPČ",F340="NEAK"),IF(J340&lt;24,J340/24,1),1))*IF(L340&lt;0,1,IF(OR(F340="PČneol",F340="JEČ",F340="JEOF",F340="JnPČ",F340="JnEČ",F340="JčPČ",F340="JčEČ"),IF(J340&lt;16,J340/16,1),1))*IF(L340&lt;0,1,IF(F340="EČneol",IF(J340&lt;8,J340/8,1),1))</f>
        <v>74.53</v>
      </c>
      <c r="O340" s="9">
        <f t="shared" ref="O340:O343" si="194">IF(F340="OŽ",N340,IF(H340="Ne",IF(J340*0.3&lt;J340-L340,N340,0),IF(J340*0.1&lt;J340-L340,N340,0)))</f>
        <v>74.53</v>
      </c>
      <c r="P340" s="4">
        <f t="shared" ref="P340" si="195">IF(O340=0,0,IF(F340="OŽ",IF(L340&gt;35,0,IF(J340&gt;35,(36-L340)*1.836,((36-L340)-(36-J340))*1.836)),0)+IF(F340="PČ",IF(L340&gt;31,0,IF(J340&gt;31,(32-L340)*1.347,((32-L340)-(32-J340))*1.347)),0)+ IF(F340="PČneol",IF(L340&gt;15,0,IF(J340&gt;15,(16-L340)*0.255,((16-L340)-(16-J340))*0.255)),0)+IF(F340="PŽ",IF(L340&gt;31,0,IF(J340&gt;31,(32-L340)*0.255,((32-L340)-(32-J340))*0.255)),0)+IF(F340="EČ",IF(L340&gt;23,0,IF(J340&gt;23,(24-L340)*0.612,((24-L340)-(24-J340))*0.612)),0)+IF(F340="EČneol",IF(L340&gt;7,0,IF(J340&gt;7,(8-L340)*0.204,((8-L340)-(8-J340))*0.204)),0)+IF(F340="EŽ",IF(L340&gt;23,0,IF(J340&gt;23,(24-L340)*0.204,((24-L340)-(24-J340))*0.204)),0)+IF(F340="PT",IF(L340&gt;31,0,IF(J340&gt;31,(32-L340)*0.204,((32-L340)-(32-J340))*0.204)),0)+IF(F340="JOŽ",IF(L340&gt;23,0,IF(J340&gt;23,(24-L340)*0.255,((24-L340)-(24-J340))*0.255)),0)+IF(F340="JPČ",IF(L340&gt;23,0,IF(J340&gt;23,(24-L340)*0.204,((24-L340)-(24-J340))*0.204)),0)+IF(F340="JEČ",IF(L340&gt;15,0,IF(J340&gt;15,(16-L340)*0.102,((16-L340)-(16-J340))*0.102)),0)+IF(F340="JEOF",IF(L340&gt;15,0,IF(J340&gt;15,(16-L340)*0.102,((16-L340)-(16-J340))*0.102)),0)+IF(F340="JnPČ",IF(L340&gt;15,0,IF(J340&gt;15,(16-L340)*0.153,((16-L340)-(16-J340))*0.153)),0)+IF(F340="JnEČ",IF(L340&gt;15,0,IF(J340&gt;15,(16-L340)*0.0765,((16-L340)-(16-J340))*0.0765)),0)+IF(F340="JčPČ",IF(L340&gt;15,0,IF(J340&gt;15,(16-L340)*0.06375,((16-L340)-(16-J340))*0.06375)),0)+IF(F340="JčEČ",IF(L340&gt;15,0,IF(J340&gt;15,(16-L340)*0.051,((16-L340)-(16-J340))*0.051)),0)+IF(F340="NEAK",IF(L340&gt;23,0,IF(J340&gt;23,(24-L340)*0.03444,((24-L340)-(24-J340))*0.03444)),0))</f>
        <v>22.899000000000001</v>
      </c>
      <c r="Q340" s="11">
        <f t="shared" ref="Q340" si="196">IF(ISERROR(P340*100/N340),0,(P340*100/N340))</f>
        <v>30.724540453508656</v>
      </c>
      <c r="R340" s="10">
        <f t="shared" ref="R340:R343" si="197">IF(Q340&lt;=30,O340+P340,O340+O340*0.3)*IF(G340=1,0.4,IF(G340=2,0.75,IF(G340="1 (kas 4 m. 1 k. nerengiamos)",0.52,1)))*IF(D340="olimpinė",1,IF(M340="Ne",0.5,1))*IF(OR(A$5="Lietuvos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federacija"),IF(OR(J340&lt;8,K340&lt;16),0,1),1)*E340*IF(I340&lt;=1,1,1/I340)*IF(OR(A$5="Lietuvos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42.631160000000001</v>
      </c>
      <c r="S340" s="8"/>
    </row>
    <row r="341" spans="1:19" ht="30">
      <c r="A341" s="60">
        <v>2</v>
      </c>
      <c r="B341" s="60" t="s">
        <v>81</v>
      </c>
      <c r="C341" s="12" t="s">
        <v>82</v>
      </c>
      <c r="D341" s="60" t="s">
        <v>29</v>
      </c>
      <c r="E341" s="60">
        <v>1</v>
      </c>
      <c r="F341" s="60" t="s">
        <v>60</v>
      </c>
      <c r="G341" s="60">
        <v>1</v>
      </c>
      <c r="H341" s="60" t="s">
        <v>31</v>
      </c>
      <c r="I341" s="60"/>
      <c r="J341" s="60">
        <v>90</v>
      </c>
      <c r="K341" s="60">
        <v>19</v>
      </c>
      <c r="L341" s="60">
        <v>20</v>
      </c>
      <c r="M341" s="60" t="s">
        <v>32</v>
      </c>
      <c r="N341" s="3">
        <f t="shared" si="193"/>
        <v>48.265000000000001</v>
      </c>
      <c r="O341" s="9">
        <f t="shared" si="194"/>
        <v>48.265000000000001</v>
      </c>
      <c r="P341" s="4">
        <f t="shared" ref="P341:P343" si="198">IF(O341=0,0,IF(F341="OŽ",IF(L341&gt;35,0,IF(J341&gt;35,(36-L341)*1.836,((36-L341)-(36-J341))*1.836)),0)+IF(F341="PČ",IF(L341&gt;31,0,IF(J341&gt;31,(32-L341)*1.347,((32-L341)-(32-J341))*1.347)),0)+ IF(F341="PČneol",IF(L341&gt;15,0,IF(J341&gt;15,(16-L341)*0.255,((16-L341)-(16-J341))*0.255)),0)+IF(F341="PŽ",IF(L341&gt;31,0,IF(J341&gt;31,(32-L341)*0.255,((32-L341)-(32-J341))*0.255)),0)+IF(F341="EČ",IF(L341&gt;23,0,IF(J341&gt;23,(24-L341)*0.612,((24-L341)-(24-J341))*0.612)),0)+IF(F341="EČneol",IF(L341&gt;7,0,IF(J341&gt;7,(8-L341)*0.204,((8-L341)-(8-J341))*0.204)),0)+IF(F341="EŽ",IF(L341&gt;23,0,IF(J341&gt;23,(24-L341)*0.204,((24-L341)-(24-J341))*0.204)),0)+IF(F341="PT",IF(L341&gt;31,0,IF(J341&gt;31,(32-L341)*0.204,((32-L341)-(32-J341))*0.204)),0)+IF(F341="JOŽ",IF(L341&gt;23,0,IF(J341&gt;23,(24-L341)*0.255,((24-L341)-(24-J341))*0.255)),0)+IF(F341="JPČ",IF(L341&gt;23,0,IF(J341&gt;23,(24-L341)*0.204,((24-L341)-(24-J341))*0.204)),0)+IF(F341="JEČ",IF(L341&gt;15,0,IF(J341&gt;15,(16-L341)*0.102,((16-L341)-(16-J341))*0.102)),0)+IF(F341="JEOF",IF(L341&gt;15,0,IF(J341&gt;15,(16-L341)*0.102,((16-L341)-(16-J341))*0.102)),0)+IF(F341="JnPČ",IF(L341&gt;15,0,IF(J341&gt;15,(16-L341)*0.153,((16-L341)-(16-J341))*0.153)),0)+IF(F341="JnEČ",IF(L341&gt;15,0,IF(J341&gt;15,(16-L341)*0.0765,((16-L341)-(16-J341))*0.0765)),0)+IF(F341="JčPČ",IF(L341&gt;15,0,IF(J341&gt;15,(16-L341)*0.06375,((16-L341)-(16-J341))*0.06375)),0)+IF(F341="JčEČ",IF(L341&gt;15,0,IF(J341&gt;15,(16-L341)*0.051,((16-L341)-(16-J341))*0.051)),0)+IF(F341="NEAK",IF(L341&gt;23,0,IF(J341&gt;23,(24-L341)*0.03444,((24-L341)-(24-J341))*0.03444)),0))</f>
        <v>16.164000000000001</v>
      </c>
      <c r="Q341" s="11">
        <f t="shared" ref="Q341:Q343" si="199">IF(ISERROR(P341*100/N341),0,(P341*100/N341))</f>
        <v>33.49010670257951</v>
      </c>
      <c r="R341" s="10">
        <f t="shared" si="197"/>
        <v>27.607580000000006</v>
      </c>
      <c r="S341" s="8"/>
    </row>
    <row r="342" spans="1:19" ht="30">
      <c r="A342" s="60">
        <v>3</v>
      </c>
      <c r="B342" s="60" t="s">
        <v>83</v>
      </c>
      <c r="C342" s="12" t="s">
        <v>82</v>
      </c>
      <c r="D342" s="60" t="s">
        <v>29</v>
      </c>
      <c r="E342" s="60">
        <v>1</v>
      </c>
      <c r="F342" s="60" t="s">
        <v>60</v>
      </c>
      <c r="G342" s="60">
        <v>1</v>
      </c>
      <c r="H342" s="60" t="s">
        <v>31</v>
      </c>
      <c r="I342" s="60"/>
      <c r="J342" s="60">
        <v>90</v>
      </c>
      <c r="K342" s="60">
        <v>19</v>
      </c>
      <c r="L342" s="60">
        <v>26</v>
      </c>
      <c r="M342" s="60" t="s">
        <v>32</v>
      </c>
      <c r="N342" s="3">
        <f t="shared" si="193"/>
        <v>19.754999999999999</v>
      </c>
      <c r="O342" s="9">
        <f t="shared" si="194"/>
        <v>19.754999999999999</v>
      </c>
      <c r="P342" s="4">
        <f t="shared" si="198"/>
        <v>8.0820000000000007</v>
      </c>
      <c r="Q342" s="11">
        <f t="shared" si="199"/>
        <v>40.911161731207294</v>
      </c>
      <c r="R342" s="10">
        <f t="shared" si="197"/>
        <v>11.299860000000002</v>
      </c>
      <c r="S342" s="8"/>
    </row>
    <row r="343" spans="1:19" ht="30">
      <c r="A343" s="60">
        <v>4</v>
      </c>
      <c r="B343" s="60" t="s">
        <v>140</v>
      </c>
      <c r="C343" s="12" t="s">
        <v>82</v>
      </c>
      <c r="D343" s="60" t="s">
        <v>29</v>
      </c>
      <c r="E343" s="60">
        <v>1</v>
      </c>
      <c r="F343" s="60" t="s">
        <v>60</v>
      </c>
      <c r="G343" s="60">
        <v>1</v>
      </c>
      <c r="H343" s="60" t="s">
        <v>31</v>
      </c>
      <c r="I343" s="60"/>
      <c r="J343" s="60">
        <v>90</v>
      </c>
      <c r="K343" s="60">
        <v>19</v>
      </c>
      <c r="L343" s="60">
        <v>40</v>
      </c>
      <c r="M343" s="60" t="s">
        <v>32</v>
      </c>
      <c r="N343" s="3">
        <f t="shared" si="193"/>
        <v>0</v>
      </c>
      <c r="O343" s="9">
        <f t="shared" si="194"/>
        <v>0</v>
      </c>
      <c r="P343" s="4">
        <f t="shared" si="198"/>
        <v>0</v>
      </c>
      <c r="Q343" s="11">
        <f t="shared" si="199"/>
        <v>0</v>
      </c>
      <c r="R343" s="10">
        <f t="shared" si="197"/>
        <v>0</v>
      </c>
      <c r="S343" s="8"/>
    </row>
    <row r="344" spans="1:19">
      <c r="A344" s="70" t="s">
        <v>34</v>
      </c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2"/>
      <c r="R344" s="10">
        <f>SUM(R340:R343)</f>
        <v>81.538600000000002</v>
      </c>
      <c r="S344" s="8"/>
    </row>
    <row r="345" spans="1:19" ht="15.75">
      <c r="A345" s="24" t="s">
        <v>141</v>
      </c>
      <c r="B345" s="2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6"/>
      <c r="S345" s="8"/>
    </row>
    <row r="346" spans="1:19">
      <c r="A346" s="49" t="s">
        <v>51</v>
      </c>
      <c r="B346" s="49"/>
      <c r="C346" s="49"/>
      <c r="D346" s="49"/>
      <c r="E346" s="49"/>
      <c r="F346" s="49"/>
      <c r="G346" s="49"/>
      <c r="H346" s="49"/>
      <c r="I346" s="49"/>
      <c r="J346" s="15"/>
      <c r="K346" s="15"/>
      <c r="L346" s="15"/>
      <c r="M346" s="15"/>
      <c r="N346" s="15"/>
      <c r="O346" s="15"/>
      <c r="P346" s="15"/>
      <c r="Q346" s="15"/>
      <c r="R346" s="16"/>
      <c r="S346" s="8"/>
    </row>
    <row r="347" spans="1:19" s="8" customFormat="1">
      <c r="A347" s="49"/>
      <c r="B347" s="49"/>
      <c r="C347" s="49"/>
      <c r="D347" s="49"/>
      <c r="E347" s="49"/>
      <c r="F347" s="49"/>
      <c r="G347" s="49"/>
      <c r="H347" s="49"/>
      <c r="I347" s="49"/>
      <c r="J347" s="15"/>
      <c r="K347" s="15"/>
      <c r="L347" s="15"/>
      <c r="M347" s="15"/>
      <c r="N347" s="15"/>
      <c r="O347" s="15"/>
      <c r="P347" s="15"/>
      <c r="Q347" s="15"/>
      <c r="R347" s="16"/>
    </row>
    <row r="348" spans="1:19">
      <c r="A348" s="66" t="s">
        <v>142</v>
      </c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56"/>
      <c r="R348" s="8"/>
      <c r="S348" s="8"/>
    </row>
    <row r="349" spans="1:19" ht="18">
      <c r="A349" s="68" t="s">
        <v>38</v>
      </c>
      <c r="B349" s="69"/>
      <c r="C349" s="69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6"/>
      <c r="R349" s="8"/>
      <c r="S349" s="8"/>
    </row>
    <row r="350" spans="1:19">
      <c r="A350" s="66" t="s">
        <v>39</v>
      </c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56"/>
      <c r="R350" s="8"/>
      <c r="S350" s="8"/>
    </row>
    <row r="351" spans="1:19">
      <c r="A351" s="60">
        <v>1</v>
      </c>
      <c r="B351" s="60" t="s">
        <v>143</v>
      </c>
      <c r="C351" s="12" t="s">
        <v>144</v>
      </c>
      <c r="D351" s="60" t="s">
        <v>29</v>
      </c>
      <c r="E351" s="60">
        <v>1</v>
      </c>
      <c r="F351" s="60" t="s">
        <v>103</v>
      </c>
      <c r="G351" s="60">
        <v>1</v>
      </c>
      <c r="H351" s="60" t="s">
        <v>31</v>
      </c>
      <c r="I351" s="60"/>
      <c r="J351" s="60">
        <v>34</v>
      </c>
      <c r="K351" s="60">
        <v>18</v>
      </c>
      <c r="L351" s="60">
        <v>6</v>
      </c>
      <c r="M351" s="60" t="s">
        <v>32</v>
      </c>
      <c r="N351" s="3">
        <f t="shared" ref="N351" si="200">(IF(F351="OŽ",IF(L351=1,550.8,IF(L351=2,426.38,IF(L351=3,342.14,IF(L351=4,181.44,IF(L351=5,168.48,IF(L351=6,155.52,IF(L351=7,148.5,IF(L351=8,144,0))))))))+IF(L351&lt;=8,0,IF(L351&lt;=16,137.7,IF(L351&lt;=24,108,IF(L351&lt;=32,80.1,IF(L351&lt;=36,52.2,0)))))-IF(L351&lt;=8,0,IF(L351&lt;=16,(L351-9)*2.754,IF(L351&lt;=24,(L351-17)* 2.754,IF(L351&lt;=32,(L351-25)* 2.754,IF(L351&lt;=36,(L351-33)*2.754,0))))),0)+IF(F351="PČ",IF(L351=1,449,IF(L351=2,314.6,IF(L351=3,238,IF(L351=4,172,IF(L351=5,159,IF(L351=6,145,IF(L351=7,132,IF(L351=8,119,0))))))))+IF(L351&lt;=8,0,IF(L351&lt;=16,88,IF(L351&lt;=24,55,IF(L351&lt;=32,22,0))))-IF(L351&lt;=8,0,IF(L351&lt;=16,(L351-9)*2.245,IF(L351&lt;=24,(L351-17)*2.245,IF(L351&lt;=32,(L351-25)*2.245,0)))),0)+IF(F351="PČneol",IF(L351=1,85,IF(L351=2,64.61,IF(L351=3,50.76,IF(L351=4,16.25,IF(L351=5,15,IF(L351=6,13.75,IF(L351=7,12.5,IF(L351=8,11.25,0))))))))+IF(L351&lt;=8,0,IF(L351&lt;=16,9,0))-IF(L351&lt;=8,0,IF(L351&lt;=16,(L351-9)*0.425,0)),0)+IF(F351="PŽ",IF(L351=1,85,IF(L351=2,59.5,IF(L351=3,45,IF(L351=4,32.5,IF(L351=5,30,IF(L351=6,27.5,IF(L351=7,25,IF(L351=8,22.5,0))))))))+IF(L351&lt;=8,0,IF(L351&lt;=16,19,IF(L351&lt;=24,13,IF(L351&lt;=32,8,0))))-IF(L351&lt;=8,0,IF(L351&lt;=16,(L351-9)*0.425,IF(L351&lt;=24,(L351-17)*0.425,IF(L351&lt;=32,(L351-25)*0.425,0)))),0)+IF(F351="EČ",IF(L351=1,204,IF(L351=2,156.24,IF(L351=3,123.84,IF(L351=4,72,IF(L351=5,66,IF(L351=6,60,IF(L351=7,54,IF(L351=8,48,0))))))))+IF(L351&lt;=8,0,IF(L351&lt;=16,40,IF(L351&lt;=24,25,0)))-IF(L351&lt;=8,0,IF(L351&lt;=16,(L351-9)*1.02,IF(L351&lt;=24,(L351-17)*1.02,0))),0)+IF(F351="EČneol",IF(L351=1,68,IF(L351=2,51.69,IF(L351=3,40.61,IF(L351=4,13,IF(L351=5,12,IF(L351=6,11,IF(L351=7,10,IF(L351=8,9,0)))))))))+IF(F351="EŽ",IF(L351=1,68,IF(L351=2,47.6,IF(L351=3,36,IF(L351=4,18,IF(L351=5,16.5,IF(L351=6,15,IF(L351=7,13.5,IF(L351=8,12,0))))))))+IF(L351&lt;=8,0,IF(L351&lt;=16,10,IF(L351&lt;=24,6,0)))-IF(L351&lt;=8,0,IF(L351&lt;=16,(L351-9)*0.34,IF(L351&lt;=24,(L351-17)*0.34,0))),0)+IF(F351="PT",IF(L351=1,68,IF(L351=2,52.08,IF(L351=3,41.28,IF(L351=4,24,IF(L351=5,22,IF(L351=6,20,IF(L351=7,18,IF(L351=8,16,0))))))))+IF(L351&lt;=8,0,IF(L351&lt;=16,13,IF(L351&lt;=24,9,IF(L351&lt;=32,4,0))))-IF(L351&lt;=8,0,IF(L351&lt;=16,(L351-9)*0.34,IF(L351&lt;=24,(L351-17)*0.34,IF(L351&lt;=32,(L351-25)*0.34,0)))),0)+IF(F351="JOŽ",IF(L351=1,85,IF(L351=2,59.5,IF(L351=3,45,IF(L351=4,32.5,IF(L351=5,30,IF(L351=6,27.5,IF(L351=7,25,IF(L351=8,22.5,0))))))))+IF(L351&lt;=8,0,IF(L351&lt;=16,19,IF(L351&lt;=24,13,0)))-IF(L351&lt;=8,0,IF(L351&lt;=16,(L351-9)*0.425,IF(L351&lt;=24,(L351-17)*0.425,0))),0)+IF(F351="JPČ",IF(L351=1,68,IF(L351=2,47.6,IF(L351=3,36,IF(L351=4,26,IF(L351=5,24,IF(L351=6,22,IF(L351=7,20,IF(L351=8,18,0))))))))+IF(L351&lt;=8,0,IF(L351&lt;=16,13,IF(L351&lt;=24,9,0)))-IF(L351&lt;=8,0,IF(L351&lt;=16,(L351-9)*0.34,IF(L351&lt;=24,(L351-17)*0.34,0))),0)+IF(F351="JEČ",IF(L351=1,34,IF(L351=2,26.04,IF(L351=3,20.6,IF(L351=4,12,IF(L351=5,11,IF(L351=6,10,IF(L351=7,9,IF(L351=8,8,0))))))))+IF(L351&lt;=8,0,IF(L351&lt;=16,6,0))-IF(L351&lt;=8,0,IF(L351&lt;=16,(L351-9)*0.17,0)),0)+IF(F351="JEOF",IF(L351=1,34,IF(L351=2,26.04,IF(L351=3,20.6,IF(L351=4,12,IF(L351=5,11,IF(L351=6,10,IF(L351=7,9,IF(L351=8,8,0))))))))+IF(L351&lt;=8,0,IF(L351&lt;=16,6,0))-IF(L351&lt;=8,0,IF(L351&lt;=16,(L351-9)*0.17,0)),0)+IF(F351="JnPČ",IF(L351=1,51,IF(L351=2,35.7,IF(L351=3,27,IF(L351=4,19.5,IF(L351=5,18,IF(L351=6,16.5,IF(L351=7,15,IF(L351=8,13.5,0))))))))+IF(L351&lt;=8,0,IF(L351&lt;=16,10,0))-IF(L351&lt;=8,0,IF(L351&lt;=16,(L351-9)*0.255,0)),0)+IF(F351="JnEČ",IF(L351=1,25.5,IF(L351=2,19.53,IF(L351=3,15.48,IF(L351=4,9,IF(L351=5,8.25,IF(L351=6,7.5,IF(L351=7,6.75,IF(L351=8,6,0))))))))+IF(L351&lt;=8,0,IF(L351&lt;=16,5,0))-IF(L351&lt;=8,0,IF(L351&lt;=16,(L351-9)*0.1275,0)),0)+IF(F351="JčPČ",IF(L351=1,21.25,IF(L351=2,14.5,IF(L351=3,11.5,IF(L351=4,7,IF(L351=5,6.5,IF(L351=6,6,IF(L351=7,5.5,IF(L351=8,5,0))))))))+IF(L351&lt;=8,0,IF(L351&lt;=16,4,0))-IF(L351&lt;=8,0,IF(L351&lt;=16,(L351-9)*0.10625,0)),0)+IF(F351="JčEČ",IF(L351=1,17,IF(L351=2,13.02,IF(L351=3,10.32,IF(L351=4,6,IF(L351=5,5.5,IF(L351=6,5,IF(L351=7,4.5,IF(L351=8,4,0))))))))+IF(L351&lt;=8,0,IF(L351&lt;=16,3,0))-IF(L351&lt;=8,0,IF(L351&lt;=16,(L351-9)*0.085,0)),0)+IF(F351="NEAK",IF(L351=1,11.48,IF(L351=2,8.79,IF(L351=3,6.97,IF(L351=4,4.05,IF(L351=5,3.71,IF(L351=6,3.38,IF(L351=7,3.04,IF(L351=8,2.7,0))))))))+IF(L351&lt;=8,0,IF(L351&lt;=16,2,IF(L351&lt;=24,1.3,0)))-IF(L351&lt;=8,0,IF(L351&lt;=16,(L351-9)*0.0574,IF(L351&lt;=24,(L351-17)*0.0574,0))),0))*IF(L351&lt;0,1,IF(OR(F351="PČ",F351="PŽ",F351="PT"),IF(J351&lt;32,J351/32,1),1))* IF(L351&lt;0,1,IF(OR(F351="EČ",F351="EŽ",F351="JOŽ",F351="JPČ",F351="NEAK"),IF(J351&lt;24,J351/24,1),1))*IF(L351&lt;0,1,IF(OR(F351="PČneol",F351="JEČ",F351="JEOF",F351="JnPČ",F351="JnEČ",F351="JčPČ",F351="JčEČ"),IF(J351&lt;16,J351/16,1),1))*IF(L351&lt;0,1,IF(F351="EČneol",IF(J351&lt;8,J351/8,1),1))</f>
        <v>16.5</v>
      </c>
      <c r="O351" s="9">
        <f t="shared" ref="O351" si="201">IF(F351="OŽ",N351,IF(H351="Ne",IF(J351*0.3&lt;J351-L351,N351,0),IF(J351*0.1&lt;J351-L351,N351,0)))</f>
        <v>16.5</v>
      </c>
      <c r="P351" s="4">
        <f t="shared" ref="P351" si="202">IF(O351=0,0,IF(F351="OŽ",IF(L351&gt;35,0,IF(J351&gt;35,(36-L351)*1.836,((36-L351)-(36-J351))*1.836)),0)+IF(F351="PČ",IF(L351&gt;31,0,IF(J351&gt;31,(32-L351)*1.347,((32-L351)-(32-J351))*1.347)),0)+ IF(F351="PČneol",IF(L351&gt;15,0,IF(J351&gt;15,(16-L351)*0.255,((16-L351)-(16-J351))*0.255)),0)+IF(F351="PŽ",IF(L351&gt;31,0,IF(J351&gt;31,(32-L351)*0.255,((32-L351)-(32-J351))*0.255)),0)+IF(F351="EČ",IF(L351&gt;23,0,IF(J351&gt;23,(24-L351)*0.612,((24-L351)-(24-J351))*0.612)),0)+IF(F351="EČneol",IF(L351&gt;7,0,IF(J351&gt;7,(8-L351)*0.204,((8-L351)-(8-J351))*0.204)),0)+IF(F351="EŽ",IF(L351&gt;23,0,IF(J351&gt;23,(24-L351)*0.204,((24-L351)-(24-J351))*0.204)),0)+IF(F351="PT",IF(L351&gt;31,0,IF(J351&gt;31,(32-L351)*0.204,((32-L351)-(32-J351))*0.204)),0)+IF(F351="JOŽ",IF(L351&gt;23,0,IF(J351&gt;23,(24-L351)*0.255,((24-L351)-(24-J351))*0.255)),0)+IF(F351="JPČ",IF(L351&gt;23,0,IF(J351&gt;23,(24-L351)*0.204,((24-L351)-(24-J351))*0.204)),0)+IF(F351="JEČ",IF(L351&gt;15,0,IF(J351&gt;15,(16-L351)*0.102,((16-L351)-(16-J351))*0.102)),0)+IF(F351="JEOF",IF(L351&gt;15,0,IF(J351&gt;15,(16-L351)*0.102,((16-L351)-(16-J351))*0.102)),0)+IF(F351="JnPČ",IF(L351&gt;15,0,IF(J351&gt;15,(16-L351)*0.153,((16-L351)-(16-J351))*0.153)),0)+IF(F351="JnEČ",IF(L351&gt;15,0,IF(J351&gt;15,(16-L351)*0.0765,((16-L351)-(16-J351))*0.0765)),0)+IF(F351="JčPČ",IF(L351&gt;15,0,IF(J351&gt;15,(16-L351)*0.06375,((16-L351)-(16-J351))*0.06375)),0)+IF(F351="JčEČ",IF(L351&gt;15,0,IF(J351&gt;15,(16-L351)*0.051,((16-L351)-(16-J351))*0.051)),0)+IF(F351="NEAK",IF(L351&gt;23,0,IF(J351&gt;23,(24-L351)*0.03444,((24-L351)-(24-J351))*0.03444)),0))</f>
        <v>1.53</v>
      </c>
      <c r="Q351" s="11">
        <f t="shared" ref="Q351" si="203">IF(ISERROR(P351*100/N351),0,(P351*100/N351))</f>
        <v>9.2727272727272734</v>
      </c>
      <c r="R351" s="10">
        <f t="shared" ref="R351" si="204">IF(Q351&lt;=30,O351+P351,O351+O351*0.3)*IF(G351=1,0.4,IF(G351=2,0.75,IF(G351="1 (kas 4 m. 1 k. nerengiamos)",0.52,1)))*IF(D351="olimpinė",1,IF(M351="Ne",0.5,1))*IF(OR(A$5="Lietuvos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federacija"),IF(OR(J351&lt;8,K351&lt;16),0,1),1)*E351*IF(I351&lt;=1,1,1/I351)*IF(OR(A$5="Lietuvos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7.9332000000000011</v>
      </c>
      <c r="S351" s="8"/>
    </row>
    <row r="352" spans="1:19">
      <c r="A352" s="70" t="s">
        <v>34</v>
      </c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2"/>
      <c r="R352" s="10">
        <f>SUM(R351:R351)</f>
        <v>7.9332000000000011</v>
      </c>
      <c r="S352" s="8"/>
    </row>
    <row r="353" spans="1:19" ht="15.75">
      <c r="A353" s="24" t="s">
        <v>145</v>
      </c>
      <c r="B353" s="2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6"/>
      <c r="S353" s="8"/>
    </row>
    <row r="354" spans="1:19">
      <c r="A354" s="49" t="s">
        <v>51</v>
      </c>
      <c r="B354" s="49"/>
      <c r="C354" s="49"/>
      <c r="D354" s="49"/>
      <c r="E354" s="49"/>
      <c r="F354" s="49"/>
      <c r="G354" s="49"/>
      <c r="H354" s="49"/>
      <c r="I354" s="49"/>
      <c r="J354" s="15"/>
      <c r="K354" s="15"/>
      <c r="L354" s="15"/>
      <c r="M354" s="15"/>
      <c r="N354" s="15"/>
      <c r="O354" s="15"/>
      <c r="P354" s="15"/>
      <c r="Q354" s="15"/>
      <c r="R354" s="16"/>
      <c r="S354" s="8"/>
    </row>
    <row r="355" spans="1:19" s="8" customFormat="1">
      <c r="A355" s="49"/>
      <c r="B355" s="49"/>
      <c r="C355" s="49"/>
      <c r="D355" s="49"/>
      <c r="E355" s="49"/>
      <c r="F355" s="49"/>
      <c r="G355" s="49"/>
      <c r="H355" s="49"/>
      <c r="I355" s="49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9">
      <c r="A356" s="66" t="s">
        <v>146</v>
      </c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56"/>
      <c r="R356" s="8"/>
      <c r="S356" s="8"/>
    </row>
    <row r="357" spans="1:19" ht="18">
      <c r="A357" s="68" t="s">
        <v>38</v>
      </c>
      <c r="B357" s="69"/>
      <c r="C357" s="69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6"/>
      <c r="R357" s="8"/>
      <c r="S357" s="8"/>
    </row>
    <row r="358" spans="1:19">
      <c r="A358" s="66" t="s">
        <v>39</v>
      </c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56"/>
      <c r="R358" s="8"/>
      <c r="S358" s="8"/>
    </row>
    <row r="359" spans="1:19">
      <c r="A359" s="60">
        <v>1</v>
      </c>
      <c r="B359" s="60" t="s">
        <v>101</v>
      </c>
      <c r="C359" s="12" t="s">
        <v>147</v>
      </c>
      <c r="D359" s="60" t="s">
        <v>29</v>
      </c>
      <c r="E359" s="60">
        <v>1</v>
      </c>
      <c r="F359" s="60" t="s">
        <v>60</v>
      </c>
      <c r="G359" s="60">
        <v>1</v>
      </c>
      <c r="H359" s="60" t="s">
        <v>31</v>
      </c>
      <c r="I359" s="60"/>
      <c r="J359" s="60">
        <v>36</v>
      </c>
      <c r="K359" s="60">
        <v>23</v>
      </c>
      <c r="L359" s="60">
        <v>20</v>
      </c>
      <c r="M359" s="60" t="s">
        <v>32</v>
      </c>
      <c r="N359" s="3">
        <f t="shared" ref="N359" si="205">(IF(F359="OŽ",IF(L359=1,550.8,IF(L359=2,426.38,IF(L359=3,342.14,IF(L359=4,181.44,IF(L359=5,168.48,IF(L359=6,155.52,IF(L359=7,148.5,IF(L359=8,144,0))))))))+IF(L359&lt;=8,0,IF(L359&lt;=16,137.7,IF(L359&lt;=24,108,IF(L359&lt;=32,80.1,IF(L359&lt;=36,52.2,0)))))-IF(L359&lt;=8,0,IF(L359&lt;=16,(L359-9)*2.754,IF(L359&lt;=24,(L359-17)* 2.754,IF(L359&lt;=32,(L359-25)* 2.754,IF(L359&lt;=36,(L359-33)*2.754,0))))),0)+IF(F359="PČ",IF(L359=1,449,IF(L359=2,314.6,IF(L359=3,238,IF(L359=4,172,IF(L359=5,159,IF(L359=6,145,IF(L359=7,132,IF(L359=8,119,0))))))))+IF(L359&lt;=8,0,IF(L359&lt;=16,88,IF(L359&lt;=24,55,IF(L359&lt;=32,22,0))))-IF(L359&lt;=8,0,IF(L359&lt;=16,(L359-9)*2.245,IF(L359&lt;=24,(L359-17)*2.245,IF(L359&lt;=32,(L359-25)*2.245,0)))),0)+IF(F359="PČneol",IF(L359=1,85,IF(L359=2,64.61,IF(L359=3,50.76,IF(L359=4,16.25,IF(L359=5,15,IF(L359=6,13.75,IF(L359=7,12.5,IF(L359=8,11.25,0))))))))+IF(L359&lt;=8,0,IF(L359&lt;=16,9,0))-IF(L359&lt;=8,0,IF(L359&lt;=16,(L359-9)*0.425,0)),0)+IF(F359="PŽ",IF(L359=1,85,IF(L359=2,59.5,IF(L359=3,45,IF(L359=4,32.5,IF(L359=5,30,IF(L359=6,27.5,IF(L359=7,25,IF(L359=8,22.5,0))))))))+IF(L359&lt;=8,0,IF(L359&lt;=16,19,IF(L359&lt;=24,13,IF(L359&lt;=32,8,0))))-IF(L359&lt;=8,0,IF(L359&lt;=16,(L359-9)*0.425,IF(L359&lt;=24,(L359-17)*0.425,IF(L359&lt;=32,(L359-25)*0.425,0)))),0)+IF(F359="EČ",IF(L359=1,204,IF(L359=2,156.24,IF(L359=3,123.84,IF(L359=4,72,IF(L359=5,66,IF(L359=6,60,IF(L359=7,54,IF(L359=8,48,0))))))))+IF(L359&lt;=8,0,IF(L359&lt;=16,40,IF(L359&lt;=24,25,0)))-IF(L359&lt;=8,0,IF(L359&lt;=16,(L359-9)*1.02,IF(L359&lt;=24,(L359-17)*1.02,0))),0)+IF(F359="EČneol",IF(L359=1,68,IF(L359=2,51.69,IF(L359=3,40.61,IF(L359=4,13,IF(L359=5,12,IF(L359=6,11,IF(L359=7,10,IF(L359=8,9,0)))))))))+IF(F359="EŽ",IF(L359=1,68,IF(L359=2,47.6,IF(L359=3,36,IF(L359=4,18,IF(L359=5,16.5,IF(L359=6,15,IF(L359=7,13.5,IF(L359=8,12,0))))))))+IF(L359&lt;=8,0,IF(L359&lt;=16,10,IF(L359&lt;=24,6,0)))-IF(L359&lt;=8,0,IF(L359&lt;=16,(L359-9)*0.34,IF(L359&lt;=24,(L359-17)*0.34,0))),0)+IF(F359="PT",IF(L359=1,68,IF(L359=2,52.08,IF(L359=3,41.28,IF(L359=4,24,IF(L359=5,22,IF(L359=6,20,IF(L359=7,18,IF(L359=8,16,0))))))))+IF(L359&lt;=8,0,IF(L359&lt;=16,13,IF(L359&lt;=24,9,IF(L359&lt;=32,4,0))))-IF(L359&lt;=8,0,IF(L359&lt;=16,(L359-9)*0.34,IF(L359&lt;=24,(L359-17)*0.34,IF(L359&lt;=32,(L359-25)*0.34,0)))),0)+IF(F359="JOŽ",IF(L359=1,85,IF(L359=2,59.5,IF(L359=3,45,IF(L359=4,32.5,IF(L359=5,30,IF(L359=6,27.5,IF(L359=7,25,IF(L359=8,22.5,0))))))))+IF(L359&lt;=8,0,IF(L359&lt;=16,19,IF(L359&lt;=24,13,0)))-IF(L359&lt;=8,0,IF(L359&lt;=16,(L359-9)*0.425,IF(L359&lt;=24,(L359-17)*0.425,0))),0)+IF(F359="JPČ",IF(L359=1,68,IF(L359=2,47.6,IF(L359=3,36,IF(L359=4,26,IF(L359=5,24,IF(L359=6,22,IF(L359=7,20,IF(L359=8,18,0))))))))+IF(L359&lt;=8,0,IF(L359&lt;=16,13,IF(L359&lt;=24,9,0)))-IF(L359&lt;=8,0,IF(L359&lt;=16,(L359-9)*0.34,IF(L359&lt;=24,(L359-17)*0.34,0))),0)+IF(F359="JEČ",IF(L359=1,34,IF(L359=2,26.04,IF(L359=3,20.6,IF(L359=4,12,IF(L359=5,11,IF(L359=6,10,IF(L359=7,9,IF(L359=8,8,0))))))))+IF(L359&lt;=8,0,IF(L359&lt;=16,6,0))-IF(L359&lt;=8,0,IF(L359&lt;=16,(L359-9)*0.17,0)),0)+IF(F359="JEOF",IF(L359=1,34,IF(L359=2,26.04,IF(L359=3,20.6,IF(L359=4,12,IF(L359=5,11,IF(L359=6,10,IF(L359=7,9,IF(L359=8,8,0))))))))+IF(L359&lt;=8,0,IF(L359&lt;=16,6,0))-IF(L359&lt;=8,0,IF(L359&lt;=16,(L359-9)*0.17,0)),0)+IF(F359="JnPČ",IF(L359=1,51,IF(L359=2,35.7,IF(L359=3,27,IF(L359=4,19.5,IF(L359=5,18,IF(L359=6,16.5,IF(L359=7,15,IF(L359=8,13.5,0))))))))+IF(L359&lt;=8,0,IF(L359&lt;=16,10,0))-IF(L359&lt;=8,0,IF(L359&lt;=16,(L359-9)*0.255,0)),0)+IF(F359="JnEČ",IF(L359=1,25.5,IF(L359=2,19.53,IF(L359=3,15.48,IF(L359=4,9,IF(L359=5,8.25,IF(L359=6,7.5,IF(L359=7,6.75,IF(L359=8,6,0))))))))+IF(L359&lt;=8,0,IF(L359&lt;=16,5,0))-IF(L359&lt;=8,0,IF(L359&lt;=16,(L359-9)*0.1275,0)),0)+IF(F359="JčPČ",IF(L359=1,21.25,IF(L359=2,14.5,IF(L359=3,11.5,IF(L359=4,7,IF(L359=5,6.5,IF(L359=6,6,IF(L359=7,5.5,IF(L359=8,5,0))))))))+IF(L359&lt;=8,0,IF(L359&lt;=16,4,0))-IF(L359&lt;=8,0,IF(L359&lt;=16,(L359-9)*0.10625,0)),0)+IF(F359="JčEČ",IF(L359=1,17,IF(L359=2,13.02,IF(L359=3,10.32,IF(L359=4,6,IF(L359=5,5.5,IF(L359=6,5,IF(L359=7,4.5,IF(L359=8,4,0))))))))+IF(L359&lt;=8,0,IF(L359&lt;=16,3,0))-IF(L359&lt;=8,0,IF(L359&lt;=16,(L359-9)*0.085,0)),0)+IF(F359="NEAK",IF(L359=1,11.48,IF(L359=2,8.79,IF(L359=3,6.97,IF(L359=4,4.05,IF(L359=5,3.71,IF(L359=6,3.38,IF(L359=7,3.04,IF(L359=8,2.7,0))))))))+IF(L359&lt;=8,0,IF(L359&lt;=16,2,IF(L359&lt;=24,1.3,0)))-IF(L359&lt;=8,0,IF(L359&lt;=16,(L359-9)*0.0574,IF(L359&lt;=24,(L359-17)*0.0574,0))),0))*IF(L359&lt;0,1,IF(OR(F359="PČ",F359="PŽ",F359="PT"),IF(J359&lt;32,J359/32,1),1))* IF(L359&lt;0,1,IF(OR(F359="EČ",F359="EŽ",F359="JOŽ",F359="JPČ",F359="NEAK"),IF(J359&lt;24,J359/24,1),1))*IF(L359&lt;0,1,IF(OR(F359="PČneol",F359="JEČ",F359="JEOF",F359="JnPČ",F359="JnEČ",F359="JčPČ",F359="JčEČ"),IF(J359&lt;16,J359/16,1),1))*IF(L359&lt;0,1,IF(F359="EČneol",IF(J359&lt;8,J359/8,1),1))</f>
        <v>48.265000000000001</v>
      </c>
      <c r="O359" s="9">
        <f t="shared" ref="O359" si="206">IF(F359="OŽ",N359,IF(H359="Ne",IF(J359*0.3&lt;J359-L359,N359,0),IF(J359*0.1&lt;J359-L359,N359,0)))</f>
        <v>48.265000000000001</v>
      </c>
      <c r="P359" s="4">
        <f t="shared" ref="P359" si="207">IF(O359=0,0,IF(F359="OŽ",IF(L359&gt;35,0,IF(J359&gt;35,(36-L359)*1.836,((36-L359)-(36-J359))*1.836)),0)+IF(F359="PČ",IF(L359&gt;31,0,IF(J359&gt;31,(32-L359)*1.347,((32-L359)-(32-J359))*1.347)),0)+ IF(F359="PČneol",IF(L359&gt;15,0,IF(J359&gt;15,(16-L359)*0.255,((16-L359)-(16-J359))*0.255)),0)+IF(F359="PŽ",IF(L359&gt;31,0,IF(J359&gt;31,(32-L359)*0.255,((32-L359)-(32-J359))*0.255)),0)+IF(F359="EČ",IF(L359&gt;23,0,IF(J359&gt;23,(24-L359)*0.612,((24-L359)-(24-J359))*0.612)),0)+IF(F359="EČneol",IF(L359&gt;7,0,IF(J359&gt;7,(8-L359)*0.204,((8-L359)-(8-J359))*0.204)),0)+IF(F359="EŽ",IF(L359&gt;23,0,IF(J359&gt;23,(24-L359)*0.204,((24-L359)-(24-J359))*0.204)),0)+IF(F359="PT",IF(L359&gt;31,0,IF(J359&gt;31,(32-L359)*0.204,((32-L359)-(32-J359))*0.204)),0)+IF(F359="JOŽ",IF(L359&gt;23,0,IF(J359&gt;23,(24-L359)*0.255,((24-L359)-(24-J359))*0.255)),0)+IF(F359="JPČ",IF(L359&gt;23,0,IF(J359&gt;23,(24-L359)*0.204,((24-L359)-(24-J359))*0.204)),0)+IF(F359="JEČ",IF(L359&gt;15,0,IF(J359&gt;15,(16-L359)*0.102,((16-L359)-(16-J359))*0.102)),0)+IF(F359="JEOF",IF(L359&gt;15,0,IF(J359&gt;15,(16-L359)*0.102,((16-L359)-(16-J359))*0.102)),0)+IF(F359="JnPČ",IF(L359&gt;15,0,IF(J359&gt;15,(16-L359)*0.153,((16-L359)-(16-J359))*0.153)),0)+IF(F359="JnEČ",IF(L359&gt;15,0,IF(J359&gt;15,(16-L359)*0.0765,((16-L359)-(16-J359))*0.0765)),0)+IF(F359="JčPČ",IF(L359&gt;15,0,IF(J359&gt;15,(16-L359)*0.06375,((16-L359)-(16-J359))*0.06375)),0)+IF(F359="JčEČ",IF(L359&gt;15,0,IF(J359&gt;15,(16-L359)*0.051,((16-L359)-(16-J359))*0.051)),0)+IF(F359="NEAK",IF(L359&gt;23,0,IF(J359&gt;23,(24-L359)*0.03444,((24-L359)-(24-J359))*0.03444)),0))</f>
        <v>16.164000000000001</v>
      </c>
      <c r="Q359" s="11">
        <f t="shared" ref="Q359" si="208">IF(ISERROR(P359*100/N359),0,(P359*100/N359))</f>
        <v>33.49010670257951</v>
      </c>
      <c r="R359" s="10">
        <f t="shared" ref="R359" si="209">IF(Q359&lt;=30,O359+P359,O359+O359*0.3)*IF(G359=1,0.4,IF(G359=2,0.75,IF(G359="1 (kas 4 m. 1 k. nerengiamos)",0.52,1)))*IF(D359="olimpinė",1,IF(M359="Ne",0.5,1))*IF(OR(A$5="Lietuvos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federacija"),IF(OR(J359&lt;8,K359&lt;16),0,1),1)*E359*IF(I359&lt;=1,1,1/I359)*IF(OR(A$5="Lietuvos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27.607580000000006</v>
      </c>
      <c r="S359" s="8"/>
    </row>
    <row r="360" spans="1:19">
      <c r="A360" s="70" t="s">
        <v>34</v>
      </c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2"/>
      <c r="R360" s="10">
        <f>SUM(R359:R359)</f>
        <v>27.607580000000006</v>
      </c>
      <c r="S360" s="8"/>
    </row>
    <row r="361" spans="1:19" ht="15.75">
      <c r="A361" s="24" t="s">
        <v>148</v>
      </c>
      <c r="B361" s="2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6"/>
      <c r="S361" s="8"/>
    </row>
    <row r="362" spans="1:19">
      <c r="A362" s="49" t="s">
        <v>51</v>
      </c>
      <c r="B362" s="49"/>
      <c r="C362" s="49"/>
      <c r="D362" s="49"/>
      <c r="E362" s="49"/>
      <c r="F362" s="49"/>
      <c r="G362" s="49"/>
      <c r="H362" s="49"/>
      <c r="I362" s="49"/>
      <c r="J362" s="15"/>
      <c r="K362" s="15"/>
      <c r="L362" s="15"/>
      <c r="M362" s="15"/>
      <c r="N362" s="15"/>
      <c r="O362" s="15"/>
      <c r="P362" s="15"/>
      <c r="Q362" s="15"/>
      <c r="R362" s="16"/>
      <c r="S362" s="8"/>
    </row>
    <row r="363" spans="1:19" s="8" customFormat="1">
      <c r="A363" s="49"/>
      <c r="B363" s="49"/>
      <c r="C363" s="49"/>
      <c r="D363" s="49"/>
      <c r="E363" s="49"/>
      <c r="F363" s="49"/>
      <c r="G363" s="49"/>
      <c r="H363" s="49"/>
      <c r="I363" s="49"/>
      <c r="J363" s="15"/>
      <c r="K363" s="15"/>
      <c r="L363" s="15"/>
      <c r="M363" s="15"/>
      <c r="N363" s="15"/>
      <c r="O363" s="15"/>
      <c r="P363" s="15"/>
      <c r="Q363" s="15"/>
      <c r="R363" s="16"/>
    </row>
    <row r="364" spans="1:19" hidden="1">
      <c r="A364" s="66" t="s">
        <v>149</v>
      </c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56"/>
      <c r="R364" s="8"/>
      <c r="S364" s="8"/>
    </row>
    <row r="365" spans="1:19" ht="18" hidden="1">
      <c r="A365" s="68" t="s">
        <v>38</v>
      </c>
      <c r="B365" s="69"/>
      <c r="C365" s="69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6"/>
      <c r="R365" s="8"/>
      <c r="S365" s="8"/>
    </row>
    <row r="366" spans="1:19" hidden="1">
      <c r="A366" s="66" t="s">
        <v>39</v>
      </c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56"/>
      <c r="R366" s="8"/>
      <c r="S366" s="8"/>
    </row>
    <row r="367" spans="1:19" hidden="1">
      <c r="A367" s="60">
        <v>1</v>
      </c>
      <c r="B367" s="60"/>
      <c r="C367" s="12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3">
        <f t="shared" ref="N367:N376" si="210">(IF(F367="OŽ",IF(L367=1,550.8,IF(L367=2,426.38,IF(L367=3,342.14,IF(L367=4,181.44,IF(L367=5,168.48,IF(L367=6,155.52,IF(L367=7,148.5,IF(L367=8,144,0))))))))+IF(L367&lt;=8,0,IF(L367&lt;=16,137.7,IF(L367&lt;=24,108,IF(L367&lt;=32,80.1,IF(L367&lt;=36,52.2,0)))))-IF(L367&lt;=8,0,IF(L367&lt;=16,(L367-9)*2.754,IF(L367&lt;=24,(L367-17)* 2.754,IF(L367&lt;=32,(L367-25)* 2.754,IF(L367&lt;=36,(L367-33)*2.754,0))))),0)+IF(F367="PČ",IF(L367=1,449,IF(L367=2,314.6,IF(L367=3,238,IF(L367=4,172,IF(L367=5,159,IF(L367=6,145,IF(L367=7,132,IF(L367=8,119,0))))))))+IF(L367&lt;=8,0,IF(L367&lt;=16,88,IF(L367&lt;=24,55,IF(L367&lt;=32,22,0))))-IF(L367&lt;=8,0,IF(L367&lt;=16,(L367-9)*2.245,IF(L367&lt;=24,(L367-17)*2.245,IF(L367&lt;=32,(L367-25)*2.245,0)))),0)+IF(F367="PČneol",IF(L367=1,85,IF(L367=2,64.61,IF(L367=3,50.76,IF(L367=4,16.25,IF(L367=5,15,IF(L367=6,13.75,IF(L367=7,12.5,IF(L367=8,11.25,0))))))))+IF(L367&lt;=8,0,IF(L367&lt;=16,9,0))-IF(L367&lt;=8,0,IF(L367&lt;=16,(L367-9)*0.425,0)),0)+IF(F367="PŽ",IF(L367=1,85,IF(L367=2,59.5,IF(L367=3,45,IF(L367=4,32.5,IF(L367=5,30,IF(L367=6,27.5,IF(L367=7,25,IF(L367=8,22.5,0))))))))+IF(L367&lt;=8,0,IF(L367&lt;=16,19,IF(L367&lt;=24,13,IF(L367&lt;=32,8,0))))-IF(L367&lt;=8,0,IF(L367&lt;=16,(L367-9)*0.425,IF(L367&lt;=24,(L367-17)*0.425,IF(L367&lt;=32,(L367-25)*0.425,0)))),0)+IF(F367="EČ",IF(L367=1,204,IF(L367=2,156.24,IF(L367=3,123.84,IF(L367=4,72,IF(L367=5,66,IF(L367=6,60,IF(L367=7,54,IF(L367=8,48,0))))))))+IF(L367&lt;=8,0,IF(L367&lt;=16,40,IF(L367&lt;=24,25,0)))-IF(L367&lt;=8,0,IF(L367&lt;=16,(L367-9)*1.02,IF(L367&lt;=24,(L367-17)*1.02,0))),0)+IF(F367="EČneol",IF(L367=1,68,IF(L367=2,51.69,IF(L367=3,40.61,IF(L367=4,13,IF(L367=5,12,IF(L367=6,11,IF(L367=7,10,IF(L367=8,9,0)))))))))+IF(F367="EŽ",IF(L367=1,68,IF(L367=2,47.6,IF(L367=3,36,IF(L367=4,18,IF(L367=5,16.5,IF(L367=6,15,IF(L367=7,13.5,IF(L367=8,12,0))))))))+IF(L367&lt;=8,0,IF(L367&lt;=16,10,IF(L367&lt;=24,6,0)))-IF(L367&lt;=8,0,IF(L367&lt;=16,(L367-9)*0.34,IF(L367&lt;=24,(L367-17)*0.34,0))),0)+IF(F367="PT",IF(L367=1,68,IF(L367=2,52.08,IF(L367=3,41.28,IF(L367=4,24,IF(L367=5,22,IF(L367=6,20,IF(L367=7,18,IF(L367=8,16,0))))))))+IF(L367&lt;=8,0,IF(L367&lt;=16,13,IF(L367&lt;=24,9,IF(L367&lt;=32,4,0))))-IF(L367&lt;=8,0,IF(L367&lt;=16,(L367-9)*0.34,IF(L367&lt;=24,(L367-17)*0.34,IF(L367&lt;=32,(L367-25)*0.34,0)))),0)+IF(F367="JOŽ",IF(L367=1,85,IF(L367=2,59.5,IF(L367=3,45,IF(L367=4,32.5,IF(L367=5,30,IF(L367=6,27.5,IF(L367=7,25,IF(L367=8,22.5,0))))))))+IF(L367&lt;=8,0,IF(L367&lt;=16,19,IF(L367&lt;=24,13,0)))-IF(L367&lt;=8,0,IF(L367&lt;=16,(L367-9)*0.425,IF(L367&lt;=24,(L367-17)*0.425,0))),0)+IF(F367="JPČ",IF(L367=1,68,IF(L367=2,47.6,IF(L367=3,36,IF(L367=4,26,IF(L367=5,24,IF(L367=6,22,IF(L367=7,20,IF(L367=8,18,0))))))))+IF(L367&lt;=8,0,IF(L367&lt;=16,13,IF(L367&lt;=24,9,0)))-IF(L367&lt;=8,0,IF(L367&lt;=16,(L367-9)*0.34,IF(L367&lt;=24,(L367-17)*0.34,0))),0)+IF(F367="JEČ",IF(L367=1,34,IF(L367=2,26.04,IF(L367=3,20.6,IF(L367=4,12,IF(L367=5,11,IF(L367=6,10,IF(L367=7,9,IF(L367=8,8,0))))))))+IF(L367&lt;=8,0,IF(L367&lt;=16,6,0))-IF(L367&lt;=8,0,IF(L367&lt;=16,(L367-9)*0.17,0)),0)+IF(F367="JEOF",IF(L367=1,34,IF(L367=2,26.04,IF(L367=3,20.6,IF(L367=4,12,IF(L367=5,11,IF(L367=6,10,IF(L367=7,9,IF(L367=8,8,0))))))))+IF(L367&lt;=8,0,IF(L367&lt;=16,6,0))-IF(L367&lt;=8,0,IF(L367&lt;=16,(L367-9)*0.17,0)),0)+IF(F367="JnPČ",IF(L367=1,51,IF(L367=2,35.7,IF(L367=3,27,IF(L367=4,19.5,IF(L367=5,18,IF(L367=6,16.5,IF(L367=7,15,IF(L367=8,13.5,0))))))))+IF(L367&lt;=8,0,IF(L367&lt;=16,10,0))-IF(L367&lt;=8,0,IF(L367&lt;=16,(L367-9)*0.255,0)),0)+IF(F367="JnEČ",IF(L367=1,25.5,IF(L367=2,19.53,IF(L367=3,15.48,IF(L367=4,9,IF(L367=5,8.25,IF(L367=6,7.5,IF(L367=7,6.75,IF(L367=8,6,0))))))))+IF(L367&lt;=8,0,IF(L367&lt;=16,5,0))-IF(L367&lt;=8,0,IF(L367&lt;=16,(L367-9)*0.1275,0)),0)+IF(F367="JčPČ",IF(L367=1,21.25,IF(L367=2,14.5,IF(L367=3,11.5,IF(L367=4,7,IF(L367=5,6.5,IF(L367=6,6,IF(L367=7,5.5,IF(L367=8,5,0))))))))+IF(L367&lt;=8,0,IF(L367&lt;=16,4,0))-IF(L367&lt;=8,0,IF(L367&lt;=16,(L367-9)*0.10625,0)),0)+IF(F367="JčEČ",IF(L367=1,17,IF(L367=2,13.02,IF(L367=3,10.32,IF(L367=4,6,IF(L367=5,5.5,IF(L367=6,5,IF(L367=7,4.5,IF(L367=8,4,0))))))))+IF(L367&lt;=8,0,IF(L367&lt;=16,3,0))-IF(L367&lt;=8,0,IF(L367&lt;=16,(L367-9)*0.085,0)),0)+IF(F367="NEAK",IF(L367=1,11.48,IF(L367=2,8.79,IF(L367=3,6.97,IF(L367=4,4.05,IF(L367=5,3.71,IF(L367=6,3.38,IF(L367=7,3.04,IF(L367=8,2.7,0))))))))+IF(L367&lt;=8,0,IF(L367&lt;=16,2,IF(L367&lt;=24,1.3,0)))-IF(L367&lt;=8,0,IF(L367&lt;=16,(L367-9)*0.0574,IF(L367&lt;=24,(L367-17)*0.0574,0))),0))*IF(L367&lt;0,1,IF(OR(F367="PČ",F367="PŽ",F367="PT"),IF(J367&lt;32,J367/32,1),1))* IF(L367&lt;0,1,IF(OR(F367="EČ",F367="EŽ",F367="JOŽ",F367="JPČ",F367="NEAK"),IF(J367&lt;24,J367/24,1),1))*IF(L367&lt;0,1,IF(OR(F367="PČneol",F367="JEČ",F367="JEOF",F367="JnPČ",F367="JnEČ",F367="JčPČ",F367="JčEČ"),IF(J367&lt;16,J367/16,1),1))*IF(L367&lt;0,1,IF(F367="EČneol",IF(J367&lt;8,J367/8,1),1))</f>
        <v>0</v>
      </c>
      <c r="O367" s="9">
        <f t="shared" ref="O367:O376" si="211">IF(F367="OŽ",N367,IF(H367="Ne",IF(J367*0.3&lt;J367-L367,N367,0),IF(J367*0.1&lt;J367-L367,N367,0)))</f>
        <v>0</v>
      </c>
      <c r="P367" s="4">
        <f t="shared" ref="P367" si="212">IF(O367=0,0,IF(F367="OŽ",IF(L367&gt;35,0,IF(J367&gt;35,(36-L367)*1.836,((36-L367)-(36-J367))*1.836)),0)+IF(F367="PČ",IF(L367&gt;31,0,IF(J367&gt;31,(32-L367)*1.347,((32-L367)-(32-J367))*1.347)),0)+ IF(F367="PČneol",IF(L367&gt;15,0,IF(J367&gt;15,(16-L367)*0.255,((16-L367)-(16-J367))*0.255)),0)+IF(F367="PŽ",IF(L367&gt;31,0,IF(J367&gt;31,(32-L367)*0.255,((32-L367)-(32-J367))*0.255)),0)+IF(F367="EČ",IF(L367&gt;23,0,IF(J367&gt;23,(24-L367)*0.612,((24-L367)-(24-J367))*0.612)),0)+IF(F367="EČneol",IF(L367&gt;7,0,IF(J367&gt;7,(8-L367)*0.204,((8-L367)-(8-J367))*0.204)),0)+IF(F367="EŽ",IF(L367&gt;23,0,IF(J367&gt;23,(24-L367)*0.204,((24-L367)-(24-J367))*0.204)),0)+IF(F367="PT",IF(L367&gt;31,0,IF(J367&gt;31,(32-L367)*0.204,((32-L367)-(32-J367))*0.204)),0)+IF(F367="JOŽ",IF(L367&gt;23,0,IF(J367&gt;23,(24-L367)*0.255,((24-L367)-(24-J367))*0.255)),0)+IF(F367="JPČ",IF(L367&gt;23,0,IF(J367&gt;23,(24-L367)*0.204,((24-L367)-(24-J367))*0.204)),0)+IF(F367="JEČ",IF(L367&gt;15,0,IF(J367&gt;15,(16-L367)*0.102,((16-L367)-(16-J367))*0.102)),0)+IF(F367="JEOF",IF(L367&gt;15,0,IF(J367&gt;15,(16-L367)*0.102,((16-L367)-(16-J367))*0.102)),0)+IF(F367="JnPČ",IF(L367&gt;15,0,IF(J367&gt;15,(16-L367)*0.153,((16-L367)-(16-J367))*0.153)),0)+IF(F367="JnEČ",IF(L367&gt;15,0,IF(J367&gt;15,(16-L367)*0.0765,((16-L367)-(16-J367))*0.0765)),0)+IF(F367="JčPČ",IF(L367&gt;15,0,IF(J367&gt;15,(16-L367)*0.06375,((16-L367)-(16-J367))*0.06375)),0)+IF(F367="JčEČ",IF(L367&gt;15,0,IF(J367&gt;15,(16-L367)*0.051,((16-L367)-(16-J367))*0.051)),0)+IF(F367="NEAK",IF(L367&gt;23,0,IF(J367&gt;23,(24-L367)*0.03444,((24-L367)-(24-J367))*0.03444)),0))</f>
        <v>0</v>
      </c>
      <c r="Q367" s="11">
        <f t="shared" ref="Q367" si="213">IF(ISERROR(P367*100/N367),0,(P367*100/N367))</f>
        <v>0</v>
      </c>
      <c r="R367" s="10">
        <f t="shared" ref="R367:R376" si="214">IF(Q367&lt;=30,O367+P367,O367+O367*0.3)*IF(G367=1,0.4,IF(G367=2,0.75,IF(G367="1 (kas 4 m. 1 k. nerengiamos)",0.52,1)))*IF(D367="olimpinė",1,IF(M367="Ne",0.5,1))*IF(OR(A$5="Lietuvos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federacija"),IF(OR(J367&lt;8,K367&lt;16),0,1),1)*E367*IF(I367&lt;=1,1,1/I367)*IF(OR(A$5="Lietuvos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7" s="8"/>
    </row>
    <row r="368" spans="1:19" hidden="1">
      <c r="A368" s="60">
        <v>2</v>
      </c>
      <c r="B368" s="60"/>
      <c r="C368" s="12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3">
        <f t="shared" si="210"/>
        <v>0</v>
      </c>
      <c r="O368" s="9">
        <f t="shared" si="211"/>
        <v>0</v>
      </c>
      <c r="P368" s="4">
        <f t="shared" ref="P368:P376" si="215">IF(O368=0,0,IF(F368="OŽ",IF(L368&gt;35,0,IF(J368&gt;35,(36-L368)*1.836,((36-L368)-(36-J368))*1.836)),0)+IF(F368="PČ",IF(L368&gt;31,0,IF(J368&gt;31,(32-L368)*1.347,((32-L368)-(32-J368))*1.347)),0)+ IF(F368="PČneol",IF(L368&gt;15,0,IF(J368&gt;15,(16-L368)*0.255,((16-L368)-(16-J368))*0.255)),0)+IF(F368="PŽ",IF(L368&gt;31,0,IF(J368&gt;31,(32-L368)*0.255,((32-L368)-(32-J368))*0.255)),0)+IF(F368="EČ",IF(L368&gt;23,0,IF(J368&gt;23,(24-L368)*0.612,((24-L368)-(24-J368))*0.612)),0)+IF(F368="EČneol",IF(L368&gt;7,0,IF(J368&gt;7,(8-L368)*0.204,((8-L368)-(8-J368))*0.204)),0)+IF(F368="EŽ",IF(L368&gt;23,0,IF(J368&gt;23,(24-L368)*0.204,((24-L368)-(24-J368))*0.204)),0)+IF(F368="PT",IF(L368&gt;31,0,IF(J368&gt;31,(32-L368)*0.204,((32-L368)-(32-J368))*0.204)),0)+IF(F368="JOŽ",IF(L368&gt;23,0,IF(J368&gt;23,(24-L368)*0.255,((24-L368)-(24-J368))*0.255)),0)+IF(F368="JPČ",IF(L368&gt;23,0,IF(J368&gt;23,(24-L368)*0.204,((24-L368)-(24-J368))*0.204)),0)+IF(F368="JEČ",IF(L368&gt;15,0,IF(J368&gt;15,(16-L368)*0.102,((16-L368)-(16-J368))*0.102)),0)+IF(F368="JEOF",IF(L368&gt;15,0,IF(J368&gt;15,(16-L368)*0.102,((16-L368)-(16-J368))*0.102)),0)+IF(F368="JnPČ",IF(L368&gt;15,0,IF(J368&gt;15,(16-L368)*0.153,((16-L368)-(16-J368))*0.153)),0)+IF(F368="JnEČ",IF(L368&gt;15,0,IF(J368&gt;15,(16-L368)*0.0765,((16-L368)-(16-J368))*0.0765)),0)+IF(F368="JčPČ",IF(L368&gt;15,0,IF(J368&gt;15,(16-L368)*0.06375,((16-L368)-(16-J368))*0.06375)),0)+IF(F368="JčEČ",IF(L368&gt;15,0,IF(J368&gt;15,(16-L368)*0.051,((16-L368)-(16-J368))*0.051)),0)+IF(F368="NEAK",IF(L368&gt;23,0,IF(J368&gt;23,(24-L368)*0.03444,((24-L368)-(24-J368))*0.03444)),0))</f>
        <v>0</v>
      </c>
      <c r="Q368" s="11">
        <f t="shared" ref="Q368:Q376" si="216">IF(ISERROR(P368*100/N368),0,(P368*100/N368))</f>
        <v>0</v>
      </c>
      <c r="R368" s="10">
        <f t="shared" si="214"/>
        <v>0</v>
      </c>
      <c r="S368" s="8"/>
    </row>
    <row r="369" spans="1:19" hidden="1">
      <c r="A369" s="60">
        <v>3</v>
      </c>
      <c r="B369" s="60"/>
      <c r="C369" s="12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3">
        <f t="shared" si="210"/>
        <v>0</v>
      </c>
      <c r="O369" s="9">
        <f t="shared" si="211"/>
        <v>0</v>
      </c>
      <c r="P369" s="4">
        <f t="shared" si="215"/>
        <v>0</v>
      </c>
      <c r="Q369" s="11">
        <f t="shared" si="216"/>
        <v>0</v>
      </c>
      <c r="R369" s="10">
        <f t="shared" si="214"/>
        <v>0</v>
      </c>
      <c r="S369" s="8"/>
    </row>
    <row r="370" spans="1:19" hidden="1">
      <c r="A370" s="60">
        <v>4</v>
      </c>
      <c r="B370" s="60"/>
      <c r="C370" s="12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3">
        <f t="shared" si="210"/>
        <v>0</v>
      </c>
      <c r="O370" s="9">
        <f t="shared" si="211"/>
        <v>0</v>
      </c>
      <c r="P370" s="4">
        <f t="shared" si="215"/>
        <v>0</v>
      </c>
      <c r="Q370" s="11">
        <f t="shared" si="216"/>
        <v>0</v>
      </c>
      <c r="R370" s="10">
        <f t="shared" si="214"/>
        <v>0</v>
      </c>
      <c r="S370" s="8"/>
    </row>
    <row r="371" spans="1:19" hidden="1">
      <c r="A371" s="60">
        <v>5</v>
      </c>
      <c r="B371" s="60"/>
      <c r="C371" s="12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3">
        <f t="shared" si="210"/>
        <v>0</v>
      </c>
      <c r="O371" s="9">
        <f t="shared" si="211"/>
        <v>0</v>
      </c>
      <c r="P371" s="4">
        <f t="shared" si="215"/>
        <v>0</v>
      </c>
      <c r="Q371" s="11">
        <f t="shared" si="216"/>
        <v>0</v>
      </c>
      <c r="R371" s="10">
        <f t="shared" si="214"/>
        <v>0</v>
      </c>
      <c r="S371" s="8"/>
    </row>
    <row r="372" spans="1:19" hidden="1">
      <c r="A372" s="60">
        <v>6</v>
      </c>
      <c r="B372" s="60"/>
      <c r="C372" s="12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3">
        <f t="shared" si="210"/>
        <v>0</v>
      </c>
      <c r="O372" s="9">
        <f t="shared" si="211"/>
        <v>0</v>
      </c>
      <c r="P372" s="4">
        <f t="shared" si="215"/>
        <v>0</v>
      </c>
      <c r="Q372" s="11">
        <f t="shared" si="216"/>
        <v>0</v>
      </c>
      <c r="R372" s="10">
        <f t="shared" si="214"/>
        <v>0</v>
      </c>
      <c r="S372" s="8"/>
    </row>
    <row r="373" spans="1:19" hidden="1">
      <c r="A373" s="60">
        <v>7</v>
      </c>
      <c r="B373" s="60"/>
      <c r="C373" s="12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3">
        <f t="shared" si="210"/>
        <v>0</v>
      </c>
      <c r="O373" s="9">
        <f t="shared" si="211"/>
        <v>0</v>
      </c>
      <c r="P373" s="4">
        <f t="shared" si="215"/>
        <v>0</v>
      </c>
      <c r="Q373" s="11">
        <f t="shared" si="216"/>
        <v>0</v>
      </c>
      <c r="R373" s="10">
        <f t="shared" si="214"/>
        <v>0</v>
      </c>
      <c r="S373" s="8"/>
    </row>
    <row r="374" spans="1:19" hidden="1">
      <c r="A374" s="60">
        <v>8</v>
      </c>
      <c r="B374" s="60"/>
      <c r="C374" s="12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3">
        <f t="shared" si="210"/>
        <v>0</v>
      </c>
      <c r="O374" s="9">
        <f t="shared" si="211"/>
        <v>0</v>
      </c>
      <c r="P374" s="4">
        <f t="shared" si="215"/>
        <v>0</v>
      </c>
      <c r="Q374" s="11">
        <f t="shared" si="216"/>
        <v>0</v>
      </c>
      <c r="R374" s="10">
        <f t="shared" si="214"/>
        <v>0</v>
      </c>
      <c r="S374" s="8"/>
    </row>
    <row r="375" spans="1:19" hidden="1">
      <c r="A375" s="60">
        <v>9</v>
      </c>
      <c r="B375" s="60"/>
      <c r="C375" s="12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3">
        <f t="shared" si="210"/>
        <v>0</v>
      </c>
      <c r="O375" s="9">
        <f t="shared" si="211"/>
        <v>0</v>
      </c>
      <c r="P375" s="4">
        <f t="shared" si="215"/>
        <v>0</v>
      </c>
      <c r="Q375" s="11">
        <f t="shared" si="216"/>
        <v>0</v>
      </c>
      <c r="R375" s="10">
        <f t="shared" si="214"/>
        <v>0</v>
      </c>
      <c r="S375" s="8"/>
    </row>
    <row r="376" spans="1:19" hidden="1">
      <c r="A376" s="60">
        <v>10</v>
      </c>
      <c r="B376" s="60"/>
      <c r="C376" s="12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3">
        <f t="shared" si="210"/>
        <v>0</v>
      </c>
      <c r="O376" s="9">
        <f t="shared" si="211"/>
        <v>0</v>
      </c>
      <c r="P376" s="4">
        <f t="shared" si="215"/>
        <v>0</v>
      </c>
      <c r="Q376" s="11">
        <f t="shared" si="216"/>
        <v>0</v>
      </c>
      <c r="R376" s="10">
        <f t="shared" si="214"/>
        <v>0</v>
      </c>
      <c r="S376" s="8"/>
    </row>
    <row r="377" spans="1:19" hidden="1">
      <c r="A377" s="70" t="s">
        <v>34</v>
      </c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2"/>
      <c r="R377" s="10">
        <f>SUM(R367:R376)</f>
        <v>0</v>
      </c>
      <c r="S377" s="8"/>
    </row>
    <row r="378" spans="1:19" ht="15.75" hidden="1">
      <c r="A378" s="24" t="s">
        <v>150</v>
      </c>
      <c r="B378" s="2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6"/>
      <c r="S378" s="8"/>
    </row>
    <row r="379" spans="1:19" hidden="1">
      <c r="A379" s="49" t="s">
        <v>51</v>
      </c>
      <c r="B379" s="49"/>
      <c r="C379" s="49"/>
      <c r="D379" s="49"/>
      <c r="E379" s="49"/>
      <c r="F379" s="49"/>
      <c r="G379" s="49"/>
      <c r="H379" s="49"/>
      <c r="I379" s="49"/>
      <c r="J379" s="15"/>
      <c r="K379" s="15"/>
      <c r="L379" s="15"/>
      <c r="M379" s="15"/>
      <c r="N379" s="15"/>
      <c r="O379" s="15"/>
      <c r="P379" s="15"/>
      <c r="Q379" s="15"/>
      <c r="R379" s="16"/>
      <c r="S379" s="8"/>
    </row>
    <row r="380" spans="1:19" s="8" customFormat="1" hidden="1">
      <c r="A380" s="49"/>
      <c r="B380" s="49"/>
      <c r="C380" s="49"/>
      <c r="D380" s="49"/>
      <c r="E380" s="49"/>
      <c r="F380" s="49"/>
      <c r="G380" s="49"/>
      <c r="H380" s="49"/>
      <c r="I380" s="49"/>
      <c r="J380" s="15"/>
      <c r="K380" s="15"/>
      <c r="L380" s="15"/>
      <c r="M380" s="15"/>
      <c r="N380" s="15"/>
      <c r="O380" s="15"/>
      <c r="P380" s="15"/>
      <c r="Q380" s="15"/>
      <c r="R380" s="16"/>
    </row>
    <row r="381" spans="1:19" ht="13.9" hidden="1" customHeight="1">
      <c r="A381" s="66" t="s">
        <v>149</v>
      </c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56"/>
      <c r="R381" s="8"/>
      <c r="S381" s="8"/>
    </row>
    <row r="382" spans="1:19" ht="15.6" hidden="1" customHeight="1">
      <c r="A382" s="68" t="s">
        <v>38</v>
      </c>
      <c r="B382" s="69"/>
      <c r="C382" s="69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6"/>
      <c r="R382" s="8"/>
      <c r="S382" s="8"/>
    </row>
    <row r="383" spans="1:19" ht="13.9" hidden="1" customHeight="1">
      <c r="A383" s="110" t="s">
        <v>39</v>
      </c>
      <c r="B383" s="111"/>
      <c r="C383" s="111"/>
      <c r="D383" s="111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  <c r="O383" s="111"/>
      <c r="P383" s="111"/>
      <c r="Q383" s="56"/>
      <c r="R383" s="8"/>
      <c r="S383" s="8"/>
    </row>
    <row r="384" spans="1:19" hidden="1">
      <c r="A384" s="60">
        <v>1</v>
      </c>
      <c r="B384" s="60"/>
      <c r="C384" s="12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3">
        <f t="shared" ref="N384:N393" si="217">(IF(F384="OŽ",IF(L384=1,550.8,IF(L384=2,426.38,IF(L384=3,342.14,IF(L384=4,181.44,IF(L384=5,168.48,IF(L384=6,155.52,IF(L384=7,148.5,IF(L384=8,144,0))))))))+IF(L384&lt;=8,0,IF(L384&lt;=16,137.7,IF(L384&lt;=24,108,IF(L384&lt;=32,80.1,IF(L384&lt;=36,52.2,0)))))-IF(L384&lt;=8,0,IF(L384&lt;=16,(L384-9)*2.754,IF(L384&lt;=24,(L384-17)* 2.754,IF(L384&lt;=32,(L384-25)* 2.754,IF(L384&lt;=36,(L384-33)*2.754,0))))),0)+IF(F384="PČ",IF(L384=1,449,IF(L384=2,314.6,IF(L384=3,238,IF(L384=4,172,IF(L384=5,159,IF(L384=6,145,IF(L384=7,132,IF(L384=8,119,0))))))))+IF(L384&lt;=8,0,IF(L384&lt;=16,88,IF(L384&lt;=24,55,IF(L384&lt;=32,22,0))))-IF(L384&lt;=8,0,IF(L384&lt;=16,(L384-9)*2.245,IF(L384&lt;=24,(L384-17)*2.245,IF(L384&lt;=32,(L384-25)*2.245,0)))),0)+IF(F384="PČneol",IF(L384=1,85,IF(L384=2,64.61,IF(L384=3,50.76,IF(L384=4,16.25,IF(L384=5,15,IF(L384=6,13.75,IF(L384=7,12.5,IF(L384=8,11.25,0))))))))+IF(L384&lt;=8,0,IF(L384&lt;=16,9,0))-IF(L384&lt;=8,0,IF(L384&lt;=16,(L384-9)*0.425,0)),0)+IF(F384="PŽ",IF(L384=1,85,IF(L384=2,59.5,IF(L384=3,45,IF(L384=4,32.5,IF(L384=5,30,IF(L384=6,27.5,IF(L384=7,25,IF(L384=8,22.5,0))))))))+IF(L384&lt;=8,0,IF(L384&lt;=16,19,IF(L384&lt;=24,13,IF(L384&lt;=32,8,0))))-IF(L384&lt;=8,0,IF(L384&lt;=16,(L384-9)*0.425,IF(L384&lt;=24,(L384-17)*0.425,IF(L384&lt;=32,(L384-25)*0.425,0)))),0)+IF(F384="EČ",IF(L384=1,204,IF(L384=2,156.24,IF(L384=3,123.84,IF(L384=4,72,IF(L384=5,66,IF(L384=6,60,IF(L384=7,54,IF(L384=8,48,0))))))))+IF(L384&lt;=8,0,IF(L384&lt;=16,40,IF(L384&lt;=24,25,0)))-IF(L384&lt;=8,0,IF(L384&lt;=16,(L384-9)*1.02,IF(L384&lt;=24,(L384-17)*1.02,0))),0)+IF(F384="EČneol",IF(L384=1,68,IF(L384=2,51.69,IF(L384=3,40.61,IF(L384=4,13,IF(L384=5,12,IF(L384=6,11,IF(L384=7,10,IF(L384=8,9,0)))))))))+IF(F384="EŽ",IF(L384=1,68,IF(L384=2,47.6,IF(L384=3,36,IF(L384=4,18,IF(L384=5,16.5,IF(L384=6,15,IF(L384=7,13.5,IF(L384=8,12,0))))))))+IF(L384&lt;=8,0,IF(L384&lt;=16,10,IF(L384&lt;=24,6,0)))-IF(L384&lt;=8,0,IF(L384&lt;=16,(L384-9)*0.34,IF(L384&lt;=24,(L384-17)*0.34,0))),0)+IF(F384="PT",IF(L384=1,68,IF(L384=2,52.08,IF(L384=3,41.28,IF(L384=4,24,IF(L384=5,22,IF(L384=6,20,IF(L384=7,18,IF(L384=8,16,0))))))))+IF(L384&lt;=8,0,IF(L384&lt;=16,13,IF(L384&lt;=24,9,IF(L384&lt;=32,4,0))))-IF(L384&lt;=8,0,IF(L384&lt;=16,(L384-9)*0.34,IF(L384&lt;=24,(L384-17)*0.34,IF(L384&lt;=32,(L384-25)*0.34,0)))),0)+IF(F384="JOŽ",IF(L384=1,85,IF(L384=2,59.5,IF(L384=3,45,IF(L384=4,32.5,IF(L384=5,30,IF(L384=6,27.5,IF(L384=7,25,IF(L384=8,22.5,0))))))))+IF(L384&lt;=8,0,IF(L384&lt;=16,19,IF(L384&lt;=24,13,0)))-IF(L384&lt;=8,0,IF(L384&lt;=16,(L384-9)*0.425,IF(L384&lt;=24,(L384-17)*0.425,0))),0)+IF(F384="JPČ",IF(L384=1,68,IF(L384=2,47.6,IF(L384=3,36,IF(L384=4,26,IF(L384=5,24,IF(L384=6,22,IF(L384=7,20,IF(L384=8,18,0))))))))+IF(L384&lt;=8,0,IF(L384&lt;=16,13,IF(L384&lt;=24,9,0)))-IF(L384&lt;=8,0,IF(L384&lt;=16,(L384-9)*0.34,IF(L384&lt;=24,(L384-17)*0.34,0))),0)+IF(F384="JEČ",IF(L384=1,34,IF(L384=2,26.04,IF(L384=3,20.6,IF(L384=4,12,IF(L384=5,11,IF(L384=6,10,IF(L384=7,9,IF(L384=8,8,0))))))))+IF(L384&lt;=8,0,IF(L384&lt;=16,6,0))-IF(L384&lt;=8,0,IF(L384&lt;=16,(L384-9)*0.17,0)),0)+IF(F384="JEOF",IF(L384=1,34,IF(L384=2,26.04,IF(L384=3,20.6,IF(L384=4,12,IF(L384=5,11,IF(L384=6,10,IF(L384=7,9,IF(L384=8,8,0))))))))+IF(L384&lt;=8,0,IF(L384&lt;=16,6,0))-IF(L384&lt;=8,0,IF(L384&lt;=16,(L384-9)*0.17,0)),0)+IF(F384="JnPČ",IF(L384=1,51,IF(L384=2,35.7,IF(L384=3,27,IF(L384=4,19.5,IF(L384=5,18,IF(L384=6,16.5,IF(L384=7,15,IF(L384=8,13.5,0))))))))+IF(L384&lt;=8,0,IF(L384&lt;=16,10,0))-IF(L384&lt;=8,0,IF(L384&lt;=16,(L384-9)*0.255,0)),0)+IF(F384="JnEČ",IF(L384=1,25.5,IF(L384=2,19.53,IF(L384=3,15.48,IF(L384=4,9,IF(L384=5,8.25,IF(L384=6,7.5,IF(L384=7,6.75,IF(L384=8,6,0))))))))+IF(L384&lt;=8,0,IF(L384&lt;=16,5,0))-IF(L384&lt;=8,0,IF(L384&lt;=16,(L384-9)*0.1275,0)),0)+IF(F384="JčPČ",IF(L384=1,21.25,IF(L384=2,14.5,IF(L384=3,11.5,IF(L384=4,7,IF(L384=5,6.5,IF(L384=6,6,IF(L384=7,5.5,IF(L384=8,5,0))))))))+IF(L384&lt;=8,0,IF(L384&lt;=16,4,0))-IF(L384&lt;=8,0,IF(L384&lt;=16,(L384-9)*0.10625,0)),0)+IF(F384="JčEČ",IF(L384=1,17,IF(L384=2,13.02,IF(L384=3,10.32,IF(L384=4,6,IF(L384=5,5.5,IF(L384=6,5,IF(L384=7,4.5,IF(L384=8,4,0))))))))+IF(L384&lt;=8,0,IF(L384&lt;=16,3,0))-IF(L384&lt;=8,0,IF(L384&lt;=16,(L384-9)*0.085,0)),0)+IF(F384="NEAK",IF(L384=1,11.48,IF(L384=2,8.79,IF(L384=3,6.97,IF(L384=4,4.05,IF(L384=5,3.71,IF(L384=6,3.38,IF(L384=7,3.04,IF(L384=8,2.7,0))))))))+IF(L384&lt;=8,0,IF(L384&lt;=16,2,IF(L384&lt;=24,1.3,0)))-IF(L384&lt;=8,0,IF(L384&lt;=16,(L384-9)*0.0574,IF(L384&lt;=24,(L384-17)*0.0574,0))),0))*IF(L384&lt;0,1,IF(OR(F384="PČ",F384="PŽ",F384="PT"),IF(J384&lt;32,J384/32,1),1))* IF(L384&lt;0,1,IF(OR(F384="EČ",F384="EŽ",F384="JOŽ",F384="JPČ",F384="NEAK"),IF(J384&lt;24,J384/24,1),1))*IF(L384&lt;0,1,IF(OR(F384="PČneol",F384="JEČ",F384="JEOF",F384="JnPČ",F384="JnEČ",F384="JčPČ",F384="JčEČ"),IF(J384&lt;16,J384/16,1),1))*IF(L384&lt;0,1,IF(F384="EČneol",IF(J384&lt;8,J384/8,1),1))</f>
        <v>0</v>
      </c>
      <c r="O384" s="9">
        <f t="shared" ref="O384:O393" si="218">IF(F384="OŽ",N384,IF(H384="Ne",IF(J384*0.3&lt;J384-L384,N384,0),IF(J384*0.1&lt;J384-L384,N384,0)))</f>
        <v>0</v>
      </c>
      <c r="P384" s="4">
        <f t="shared" ref="P384" si="219">IF(O384=0,0,IF(F384="OŽ",IF(L384&gt;35,0,IF(J384&gt;35,(36-L384)*1.836,((36-L384)-(36-J384))*1.836)),0)+IF(F384="PČ",IF(L384&gt;31,0,IF(J384&gt;31,(32-L384)*1.347,((32-L384)-(32-J384))*1.347)),0)+ IF(F384="PČneol",IF(L384&gt;15,0,IF(J384&gt;15,(16-L384)*0.255,((16-L384)-(16-J384))*0.255)),0)+IF(F384="PŽ",IF(L384&gt;31,0,IF(J384&gt;31,(32-L384)*0.255,((32-L384)-(32-J384))*0.255)),0)+IF(F384="EČ",IF(L384&gt;23,0,IF(J384&gt;23,(24-L384)*0.612,((24-L384)-(24-J384))*0.612)),0)+IF(F384="EČneol",IF(L384&gt;7,0,IF(J384&gt;7,(8-L384)*0.204,((8-L384)-(8-J384))*0.204)),0)+IF(F384="EŽ",IF(L384&gt;23,0,IF(J384&gt;23,(24-L384)*0.204,((24-L384)-(24-J384))*0.204)),0)+IF(F384="PT",IF(L384&gt;31,0,IF(J384&gt;31,(32-L384)*0.204,((32-L384)-(32-J384))*0.204)),0)+IF(F384="JOŽ",IF(L384&gt;23,0,IF(J384&gt;23,(24-L384)*0.255,((24-L384)-(24-J384))*0.255)),0)+IF(F384="JPČ",IF(L384&gt;23,0,IF(J384&gt;23,(24-L384)*0.204,((24-L384)-(24-J384))*0.204)),0)+IF(F384="JEČ",IF(L384&gt;15,0,IF(J384&gt;15,(16-L384)*0.102,((16-L384)-(16-J384))*0.102)),0)+IF(F384="JEOF",IF(L384&gt;15,0,IF(J384&gt;15,(16-L384)*0.102,((16-L384)-(16-J384))*0.102)),0)+IF(F384="JnPČ",IF(L384&gt;15,0,IF(J384&gt;15,(16-L384)*0.153,((16-L384)-(16-J384))*0.153)),0)+IF(F384="JnEČ",IF(L384&gt;15,0,IF(J384&gt;15,(16-L384)*0.0765,((16-L384)-(16-J384))*0.0765)),0)+IF(F384="JčPČ",IF(L384&gt;15,0,IF(J384&gt;15,(16-L384)*0.06375,((16-L384)-(16-J384))*0.06375)),0)+IF(F384="JčEČ",IF(L384&gt;15,0,IF(J384&gt;15,(16-L384)*0.051,((16-L384)-(16-J384))*0.051)),0)+IF(F384="NEAK",IF(L384&gt;23,0,IF(J384&gt;23,(24-L384)*0.03444,((24-L384)-(24-J384))*0.03444)),0))</f>
        <v>0</v>
      </c>
      <c r="Q384" s="11">
        <f t="shared" ref="Q384" si="220">IF(ISERROR(P384*100/N384),0,(P384*100/N384))</f>
        <v>0</v>
      </c>
      <c r="R384" s="10">
        <f t="shared" ref="R384:R393" si="221">IF(Q384&lt;=30,O384+P384,O384+O384*0.3)*IF(G384=1,0.4,IF(G384=2,0.75,IF(G384="1 (kas 4 m. 1 k. nerengiamos)",0.52,1)))*IF(D384="olimpinė",1,IF(M384="Ne",0.5,1))*IF(OR(A$5="Lietuvos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federacija"),IF(OR(J384&lt;8,K384&lt;16),0,1),1)*E384*IF(I384&lt;=1,1,1/I384)*IF(OR(A$5="Lietuvos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4" s="8"/>
    </row>
    <row r="385" spans="1:19" hidden="1">
      <c r="A385" s="60">
        <v>2</v>
      </c>
      <c r="B385" s="60"/>
      <c r="C385" s="12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3">
        <f t="shared" si="217"/>
        <v>0</v>
      </c>
      <c r="O385" s="9">
        <f t="shared" si="218"/>
        <v>0</v>
      </c>
      <c r="P385" s="4">
        <f t="shared" ref="P385:P393" si="222">IF(O385=0,0,IF(F385="OŽ",IF(L385&gt;35,0,IF(J385&gt;35,(36-L385)*1.836,((36-L385)-(36-J385))*1.836)),0)+IF(F385="PČ",IF(L385&gt;31,0,IF(J385&gt;31,(32-L385)*1.347,((32-L385)-(32-J385))*1.347)),0)+ IF(F385="PČneol",IF(L385&gt;15,0,IF(J385&gt;15,(16-L385)*0.255,((16-L385)-(16-J385))*0.255)),0)+IF(F385="PŽ",IF(L385&gt;31,0,IF(J385&gt;31,(32-L385)*0.255,((32-L385)-(32-J385))*0.255)),0)+IF(F385="EČ",IF(L385&gt;23,0,IF(J385&gt;23,(24-L385)*0.612,((24-L385)-(24-J385))*0.612)),0)+IF(F385="EČneol",IF(L385&gt;7,0,IF(J385&gt;7,(8-L385)*0.204,((8-L385)-(8-J385))*0.204)),0)+IF(F385="EŽ",IF(L385&gt;23,0,IF(J385&gt;23,(24-L385)*0.204,((24-L385)-(24-J385))*0.204)),0)+IF(F385="PT",IF(L385&gt;31,0,IF(J385&gt;31,(32-L385)*0.204,((32-L385)-(32-J385))*0.204)),0)+IF(F385="JOŽ",IF(L385&gt;23,0,IF(J385&gt;23,(24-L385)*0.255,((24-L385)-(24-J385))*0.255)),0)+IF(F385="JPČ",IF(L385&gt;23,0,IF(J385&gt;23,(24-L385)*0.204,((24-L385)-(24-J385))*0.204)),0)+IF(F385="JEČ",IF(L385&gt;15,0,IF(J385&gt;15,(16-L385)*0.102,((16-L385)-(16-J385))*0.102)),0)+IF(F385="JEOF",IF(L385&gt;15,0,IF(J385&gt;15,(16-L385)*0.102,((16-L385)-(16-J385))*0.102)),0)+IF(F385="JnPČ",IF(L385&gt;15,0,IF(J385&gt;15,(16-L385)*0.153,((16-L385)-(16-J385))*0.153)),0)+IF(F385="JnEČ",IF(L385&gt;15,0,IF(J385&gt;15,(16-L385)*0.0765,((16-L385)-(16-J385))*0.0765)),0)+IF(F385="JčPČ",IF(L385&gt;15,0,IF(J385&gt;15,(16-L385)*0.06375,((16-L385)-(16-J385))*0.06375)),0)+IF(F385="JčEČ",IF(L385&gt;15,0,IF(J385&gt;15,(16-L385)*0.051,((16-L385)-(16-J385))*0.051)),0)+IF(F385="NEAK",IF(L385&gt;23,0,IF(J385&gt;23,(24-L385)*0.03444,((24-L385)-(24-J385))*0.03444)),0))</f>
        <v>0</v>
      </c>
      <c r="Q385" s="11">
        <f t="shared" ref="Q385:Q393" si="223">IF(ISERROR(P385*100/N385),0,(P385*100/N385))</f>
        <v>0</v>
      </c>
      <c r="R385" s="10">
        <f t="shared" si="221"/>
        <v>0</v>
      </c>
      <c r="S385" s="8"/>
    </row>
    <row r="386" spans="1:19" hidden="1">
      <c r="A386" s="60">
        <v>3</v>
      </c>
      <c r="B386" s="60"/>
      <c r="C386" s="12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3">
        <f t="shared" si="217"/>
        <v>0</v>
      </c>
      <c r="O386" s="9">
        <f t="shared" si="218"/>
        <v>0</v>
      </c>
      <c r="P386" s="4">
        <f t="shared" si="222"/>
        <v>0</v>
      </c>
      <c r="Q386" s="11">
        <f t="shared" si="223"/>
        <v>0</v>
      </c>
      <c r="R386" s="10">
        <f t="shared" si="221"/>
        <v>0</v>
      </c>
      <c r="S386" s="8"/>
    </row>
    <row r="387" spans="1:19" hidden="1">
      <c r="A387" s="60">
        <v>4</v>
      </c>
      <c r="B387" s="60"/>
      <c r="C387" s="12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3">
        <f t="shared" si="217"/>
        <v>0</v>
      </c>
      <c r="O387" s="9">
        <f t="shared" si="218"/>
        <v>0</v>
      </c>
      <c r="P387" s="4">
        <f t="shared" si="222"/>
        <v>0</v>
      </c>
      <c r="Q387" s="11">
        <f t="shared" si="223"/>
        <v>0</v>
      </c>
      <c r="R387" s="10">
        <f t="shared" si="221"/>
        <v>0</v>
      </c>
      <c r="S387" s="8"/>
    </row>
    <row r="388" spans="1:19" hidden="1">
      <c r="A388" s="60">
        <v>5</v>
      </c>
      <c r="B388" s="60"/>
      <c r="C388" s="12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3">
        <f t="shared" si="217"/>
        <v>0</v>
      </c>
      <c r="O388" s="9">
        <f t="shared" si="218"/>
        <v>0</v>
      </c>
      <c r="P388" s="4">
        <f t="shared" si="222"/>
        <v>0</v>
      </c>
      <c r="Q388" s="11">
        <f t="shared" si="223"/>
        <v>0</v>
      </c>
      <c r="R388" s="10">
        <f t="shared" si="221"/>
        <v>0</v>
      </c>
      <c r="S388" s="8"/>
    </row>
    <row r="389" spans="1:19" hidden="1">
      <c r="A389" s="60">
        <v>6</v>
      </c>
      <c r="B389" s="60"/>
      <c r="C389" s="12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3">
        <f t="shared" si="217"/>
        <v>0</v>
      </c>
      <c r="O389" s="9">
        <f t="shared" si="218"/>
        <v>0</v>
      </c>
      <c r="P389" s="4">
        <f t="shared" si="222"/>
        <v>0</v>
      </c>
      <c r="Q389" s="11">
        <f t="shared" si="223"/>
        <v>0</v>
      </c>
      <c r="R389" s="10">
        <f t="shared" si="221"/>
        <v>0</v>
      </c>
      <c r="S389" s="8"/>
    </row>
    <row r="390" spans="1:19" hidden="1">
      <c r="A390" s="60">
        <v>7</v>
      </c>
      <c r="B390" s="60"/>
      <c r="C390" s="12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3">
        <f t="shared" si="217"/>
        <v>0</v>
      </c>
      <c r="O390" s="9">
        <f t="shared" si="218"/>
        <v>0</v>
      </c>
      <c r="P390" s="4">
        <f t="shared" si="222"/>
        <v>0</v>
      </c>
      <c r="Q390" s="11">
        <f t="shared" si="223"/>
        <v>0</v>
      </c>
      <c r="R390" s="10">
        <f t="shared" si="221"/>
        <v>0</v>
      </c>
      <c r="S390" s="8"/>
    </row>
    <row r="391" spans="1:19" hidden="1">
      <c r="A391" s="60">
        <v>8</v>
      </c>
      <c r="B391" s="60"/>
      <c r="C391" s="12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3">
        <f t="shared" si="217"/>
        <v>0</v>
      </c>
      <c r="O391" s="9">
        <f t="shared" si="218"/>
        <v>0</v>
      </c>
      <c r="P391" s="4">
        <f t="shared" si="222"/>
        <v>0</v>
      </c>
      <c r="Q391" s="11">
        <f t="shared" si="223"/>
        <v>0</v>
      </c>
      <c r="R391" s="10">
        <f t="shared" si="221"/>
        <v>0</v>
      </c>
      <c r="S391" s="8"/>
    </row>
    <row r="392" spans="1:19" hidden="1">
      <c r="A392" s="60">
        <v>9</v>
      </c>
      <c r="B392" s="60"/>
      <c r="C392" s="12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3">
        <f t="shared" si="217"/>
        <v>0</v>
      </c>
      <c r="O392" s="9">
        <f t="shared" si="218"/>
        <v>0</v>
      </c>
      <c r="P392" s="4">
        <f t="shared" si="222"/>
        <v>0</v>
      </c>
      <c r="Q392" s="11">
        <f t="shared" si="223"/>
        <v>0</v>
      </c>
      <c r="R392" s="10">
        <f t="shared" si="221"/>
        <v>0</v>
      </c>
      <c r="S392" s="8"/>
    </row>
    <row r="393" spans="1:19" hidden="1">
      <c r="A393" s="60">
        <v>10</v>
      </c>
      <c r="B393" s="60"/>
      <c r="C393" s="12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3">
        <f t="shared" si="217"/>
        <v>0</v>
      </c>
      <c r="O393" s="9">
        <f t="shared" si="218"/>
        <v>0</v>
      </c>
      <c r="P393" s="4">
        <f t="shared" si="222"/>
        <v>0</v>
      </c>
      <c r="Q393" s="11">
        <f t="shared" si="223"/>
        <v>0</v>
      </c>
      <c r="R393" s="10">
        <f t="shared" si="221"/>
        <v>0</v>
      </c>
      <c r="S393" s="8"/>
    </row>
    <row r="394" spans="1:19" ht="13.9" hidden="1" customHeight="1">
      <c r="A394" s="70" t="s">
        <v>34</v>
      </c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2"/>
      <c r="R394" s="10">
        <f>SUM(R384:R393)</f>
        <v>0</v>
      </c>
      <c r="S394" s="8"/>
    </row>
    <row r="395" spans="1:19" ht="15.75" hidden="1">
      <c r="A395" s="24" t="s">
        <v>150</v>
      </c>
      <c r="B395" s="2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6"/>
      <c r="S395" s="8"/>
    </row>
    <row r="396" spans="1:19" hidden="1">
      <c r="A396" s="49" t="s">
        <v>51</v>
      </c>
      <c r="B396" s="49"/>
      <c r="C396" s="49"/>
      <c r="D396" s="49"/>
      <c r="E396" s="49"/>
      <c r="F396" s="49"/>
      <c r="G396" s="49"/>
      <c r="H396" s="49"/>
      <c r="I396" s="49"/>
      <c r="J396" s="15"/>
      <c r="K396" s="15"/>
      <c r="L396" s="15"/>
      <c r="M396" s="15"/>
      <c r="N396" s="15"/>
      <c r="O396" s="15"/>
      <c r="P396" s="15"/>
      <c r="Q396" s="15"/>
      <c r="R396" s="16"/>
      <c r="S396" s="8"/>
    </row>
    <row r="397" spans="1:19" s="8" customFormat="1" hidden="1">
      <c r="A397" s="49"/>
      <c r="B397" s="49"/>
      <c r="C397" s="49"/>
      <c r="D397" s="49"/>
      <c r="E397" s="49"/>
      <c r="F397" s="49"/>
      <c r="G397" s="49"/>
      <c r="H397" s="49"/>
      <c r="I397" s="49"/>
      <c r="J397" s="15"/>
      <c r="K397" s="15"/>
      <c r="L397" s="15"/>
      <c r="M397" s="15"/>
      <c r="N397" s="15"/>
      <c r="O397" s="15"/>
      <c r="P397" s="15"/>
      <c r="Q397" s="15"/>
      <c r="R397" s="16"/>
    </row>
    <row r="398" spans="1:19" ht="15" hidden="1" customHeight="1">
      <c r="A398" s="66" t="s">
        <v>149</v>
      </c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56"/>
      <c r="R398" s="8"/>
      <c r="S398" s="8"/>
    </row>
    <row r="399" spans="1:19" ht="15" hidden="1" customHeight="1">
      <c r="A399" s="68" t="s">
        <v>38</v>
      </c>
      <c r="B399" s="69"/>
      <c r="C399" s="69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6"/>
      <c r="R399" s="8"/>
      <c r="S399" s="8"/>
    </row>
    <row r="400" spans="1:19" ht="15" hidden="1" customHeight="1">
      <c r="A400" s="110" t="s">
        <v>39</v>
      </c>
      <c r="B400" s="111"/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O400" s="111"/>
      <c r="P400" s="111"/>
      <c r="Q400" s="56"/>
      <c r="R400" s="8"/>
      <c r="S400" s="8"/>
    </row>
    <row r="401" spans="1:19" hidden="1">
      <c r="A401" s="60">
        <v>1</v>
      </c>
      <c r="B401" s="60"/>
      <c r="C401" s="12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3">
        <f t="shared" ref="N401:N410" si="224">(IF(F401="OŽ",IF(L401=1,550.8,IF(L401=2,426.38,IF(L401=3,342.14,IF(L401=4,181.44,IF(L401=5,168.48,IF(L401=6,155.52,IF(L401=7,148.5,IF(L401=8,144,0))))))))+IF(L401&lt;=8,0,IF(L401&lt;=16,137.7,IF(L401&lt;=24,108,IF(L401&lt;=32,80.1,IF(L401&lt;=36,52.2,0)))))-IF(L401&lt;=8,0,IF(L401&lt;=16,(L401-9)*2.754,IF(L401&lt;=24,(L401-17)* 2.754,IF(L401&lt;=32,(L401-25)* 2.754,IF(L401&lt;=36,(L401-33)*2.754,0))))),0)+IF(F401="PČ",IF(L401=1,449,IF(L401=2,314.6,IF(L401=3,238,IF(L401=4,172,IF(L401=5,159,IF(L401=6,145,IF(L401=7,132,IF(L401=8,119,0))))))))+IF(L401&lt;=8,0,IF(L401&lt;=16,88,IF(L401&lt;=24,55,IF(L401&lt;=32,22,0))))-IF(L401&lt;=8,0,IF(L401&lt;=16,(L401-9)*2.245,IF(L401&lt;=24,(L401-17)*2.245,IF(L401&lt;=32,(L401-25)*2.245,0)))),0)+IF(F401="PČneol",IF(L401=1,85,IF(L401=2,64.61,IF(L401=3,50.76,IF(L401=4,16.25,IF(L401=5,15,IF(L401=6,13.75,IF(L401=7,12.5,IF(L401=8,11.25,0))))))))+IF(L401&lt;=8,0,IF(L401&lt;=16,9,0))-IF(L401&lt;=8,0,IF(L401&lt;=16,(L401-9)*0.425,0)),0)+IF(F401="PŽ",IF(L401=1,85,IF(L401=2,59.5,IF(L401=3,45,IF(L401=4,32.5,IF(L401=5,30,IF(L401=6,27.5,IF(L401=7,25,IF(L401=8,22.5,0))))))))+IF(L401&lt;=8,0,IF(L401&lt;=16,19,IF(L401&lt;=24,13,IF(L401&lt;=32,8,0))))-IF(L401&lt;=8,0,IF(L401&lt;=16,(L401-9)*0.425,IF(L401&lt;=24,(L401-17)*0.425,IF(L401&lt;=32,(L401-25)*0.425,0)))),0)+IF(F401="EČ",IF(L401=1,204,IF(L401=2,156.24,IF(L401=3,123.84,IF(L401=4,72,IF(L401=5,66,IF(L401=6,60,IF(L401=7,54,IF(L401=8,48,0))))))))+IF(L401&lt;=8,0,IF(L401&lt;=16,40,IF(L401&lt;=24,25,0)))-IF(L401&lt;=8,0,IF(L401&lt;=16,(L401-9)*1.02,IF(L401&lt;=24,(L401-17)*1.02,0))),0)+IF(F401="EČneol",IF(L401=1,68,IF(L401=2,51.69,IF(L401=3,40.61,IF(L401=4,13,IF(L401=5,12,IF(L401=6,11,IF(L401=7,10,IF(L401=8,9,0)))))))))+IF(F401="EŽ",IF(L401=1,68,IF(L401=2,47.6,IF(L401=3,36,IF(L401=4,18,IF(L401=5,16.5,IF(L401=6,15,IF(L401=7,13.5,IF(L401=8,12,0))))))))+IF(L401&lt;=8,0,IF(L401&lt;=16,10,IF(L401&lt;=24,6,0)))-IF(L401&lt;=8,0,IF(L401&lt;=16,(L401-9)*0.34,IF(L401&lt;=24,(L401-17)*0.34,0))),0)+IF(F401="PT",IF(L401=1,68,IF(L401=2,52.08,IF(L401=3,41.28,IF(L401=4,24,IF(L401=5,22,IF(L401=6,20,IF(L401=7,18,IF(L401=8,16,0))))))))+IF(L401&lt;=8,0,IF(L401&lt;=16,13,IF(L401&lt;=24,9,IF(L401&lt;=32,4,0))))-IF(L401&lt;=8,0,IF(L401&lt;=16,(L401-9)*0.34,IF(L401&lt;=24,(L401-17)*0.34,IF(L401&lt;=32,(L401-25)*0.34,0)))),0)+IF(F401="JOŽ",IF(L401=1,85,IF(L401=2,59.5,IF(L401=3,45,IF(L401=4,32.5,IF(L401=5,30,IF(L401=6,27.5,IF(L401=7,25,IF(L401=8,22.5,0))))))))+IF(L401&lt;=8,0,IF(L401&lt;=16,19,IF(L401&lt;=24,13,0)))-IF(L401&lt;=8,0,IF(L401&lt;=16,(L401-9)*0.425,IF(L401&lt;=24,(L401-17)*0.425,0))),0)+IF(F401="JPČ",IF(L401=1,68,IF(L401=2,47.6,IF(L401=3,36,IF(L401=4,26,IF(L401=5,24,IF(L401=6,22,IF(L401=7,20,IF(L401=8,18,0))))))))+IF(L401&lt;=8,0,IF(L401&lt;=16,13,IF(L401&lt;=24,9,0)))-IF(L401&lt;=8,0,IF(L401&lt;=16,(L401-9)*0.34,IF(L401&lt;=24,(L401-17)*0.34,0))),0)+IF(F401="JEČ",IF(L401=1,34,IF(L401=2,26.04,IF(L401=3,20.6,IF(L401=4,12,IF(L401=5,11,IF(L401=6,10,IF(L401=7,9,IF(L401=8,8,0))))))))+IF(L401&lt;=8,0,IF(L401&lt;=16,6,0))-IF(L401&lt;=8,0,IF(L401&lt;=16,(L401-9)*0.17,0)),0)+IF(F401="JEOF",IF(L401=1,34,IF(L401=2,26.04,IF(L401=3,20.6,IF(L401=4,12,IF(L401=5,11,IF(L401=6,10,IF(L401=7,9,IF(L401=8,8,0))))))))+IF(L401&lt;=8,0,IF(L401&lt;=16,6,0))-IF(L401&lt;=8,0,IF(L401&lt;=16,(L401-9)*0.17,0)),0)+IF(F401="JnPČ",IF(L401=1,51,IF(L401=2,35.7,IF(L401=3,27,IF(L401=4,19.5,IF(L401=5,18,IF(L401=6,16.5,IF(L401=7,15,IF(L401=8,13.5,0))))))))+IF(L401&lt;=8,0,IF(L401&lt;=16,10,0))-IF(L401&lt;=8,0,IF(L401&lt;=16,(L401-9)*0.255,0)),0)+IF(F401="JnEČ",IF(L401=1,25.5,IF(L401=2,19.53,IF(L401=3,15.48,IF(L401=4,9,IF(L401=5,8.25,IF(L401=6,7.5,IF(L401=7,6.75,IF(L401=8,6,0))))))))+IF(L401&lt;=8,0,IF(L401&lt;=16,5,0))-IF(L401&lt;=8,0,IF(L401&lt;=16,(L401-9)*0.1275,0)),0)+IF(F401="JčPČ",IF(L401=1,21.25,IF(L401=2,14.5,IF(L401=3,11.5,IF(L401=4,7,IF(L401=5,6.5,IF(L401=6,6,IF(L401=7,5.5,IF(L401=8,5,0))))))))+IF(L401&lt;=8,0,IF(L401&lt;=16,4,0))-IF(L401&lt;=8,0,IF(L401&lt;=16,(L401-9)*0.10625,0)),0)+IF(F401="JčEČ",IF(L401=1,17,IF(L401=2,13.02,IF(L401=3,10.32,IF(L401=4,6,IF(L401=5,5.5,IF(L401=6,5,IF(L401=7,4.5,IF(L401=8,4,0))))))))+IF(L401&lt;=8,0,IF(L401&lt;=16,3,0))-IF(L401&lt;=8,0,IF(L401&lt;=16,(L401-9)*0.085,0)),0)+IF(F401="NEAK",IF(L401=1,11.48,IF(L401=2,8.79,IF(L401=3,6.97,IF(L401=4,4.05,IF(L401=5,3.71,IF(L401=6,3.38,IF(L401=7,3.04,IF(L401=8,2.7,0))))))))+IF(L401&lt;=8,0,IF(L401&lt;=16,2,IF(L401&lt;=24,1.3,0)))-IF(L401&lt;=8,0,IF(L401&lt;=16,(L401-9)*0.0574,IF(L401&lt;=24,(L401-17)*0.0574,0))),0))*IF(L401&lt;0,1,IF(OR(F401="PČ",F401="PŽ",F401="PT"),IF(J401&lt;32,J401/32,1),1))* IF(L401&lt;0,1,IF(OR(F401="EČ",F401="EŽ",F401="JOŽ",F401="JPČ",F401="NEAK"),IF(J401&lt;24,J401/24,1),1))*IF(L401&lt;0,1,IF(OR(F401="PČneol",F401="JEČ",F401="JEOF",F401="JnPČ",F401="JnEČ",F401="JčPČ",F401="JčEČ"),IF(J401&lt;16,J401/16,1),1))*IF(L401&lt;0,1,IF(F401="EČneol",IF(J401&lt;8,J401/8,1),1))</f>
        <v>0</v>
      </c>
      <c r="O401" s="9">
        <f t="shared" ref="O401:O410" si="225">IF(F401="OŽ",N401,IF(H401="Ne",IF(J401*0.3&lt;J401-L401,N401,0),IF(J401*0.1&lt;J401-L401,N401,0)))</f>
        <v>0</v>
      </c>
      <c r="P401" s="4">
        <f t="shared" ref="P401" si="226">IF(O401=0,0,IF(F401="OŽ",IF(L401&gt;35,0,IF(J401&gt;35,(36-L401)*1.836,((36-L401)-(36-J401))*1.836)),0)+IF(F401="PČ",IF(L401&gt;31,0,IF(J401&gt;31,(32-L401)*1.347,((32-L401)-(32-J401))*1.347)),0)+ IF(F401="PČneol",IF(L401&gt;15,0,IF(J401&gt;15,(16-L401)*0.255,((16-L401)-(16-J401))*0.255)),0)+IF(F401="PŽ",IF(L401&gt;31,0,IF(J401&gt;31,(32-L401)*0.255,((32-L401)-(32-J401))*0.255)),0)+IF(F401="EČ",IF(L401&gt;23,0,IF(J401&gt;23,(24-L401)*0.612,((24-L401)-(24-J401))*0.612)),0)+IF(F401="EČneol",IF(L401&gt;7,0,IF(J401&gt;7,(8-L401)*0.204,((8-L401)-(8-J401))*0.204)),0)+IF(F401="EŽ",IF(L401&gt;23,0,IF(J401&gt;23,(24-L401)*0.204,((24-L401)-(24-J401))*0.204)),0)+IF(F401="PT",IF(L401&gt;31,0,IF(J401&gt;31,(32-L401)*0.204,((32-L401)-(32-J401))*0.204)),0)+IF(F401="JOŽ",IF(L401&gt;23,0,IF(J401&gt;23,(24-L401)*0.255,((24-L401)-(24-J401))*0.255)),0)+IF(F401="JPČ",IF(L401&gt;23,0,IF(J401&gt;23,(24-L401)*0.204,((24-L401)-(24-J401))*0.204)),0)+IF(F401="JEČ",IF(L401&gt;15,0,IF(J401&gt;15,(16-L401)*0.102,((16-L401)-(16-J401))*0.102)),0)+IF(F401="JEOF",IF(L401&gt;15,0,IF(J401&gt;15,(16-L401)*0.102,((16-L401)-(16-J401))*0.102)),0)+IF(F401="JnPČ",IF(L401&gt;15,0,IF(J401&gt;15,(16-L401)*0.153,((16-L401)-(16-J401))*0.153)),0)+IF(F401="JnEČ",IF(L401&gt;15,0,IF(J401&gt;15,(16-L401)*0.0765,((16-L401)-(16-J401))*0.0765)),0)+IF(F401="JčPČ",IF(L401&gt;15,0,IF(J401&gt;15,(16-L401)*0.06375,((16-L401)-(16-J401))*0.06375)),0)+IF(F401="JčEČ",IF(L401&gt;15,0,IF(J401&gt;15,(16-L401)*0.051,((16-L401)-(16-J401))*0.051)),0)+IF(F401="NEAK",IF(L401&gt;23,0,IF(J401&gt;23,(24-L401)*0.03444,((24-L401)-(24-J401))*0.03444)),0))</f>
        <v>0</v>
      </c>
      <c r="Q401" s="11">
        <f t="shared" ref="Q401" si="227">IF(ISERROR(P401*100/N401),0,(P401*100/N401))</f>
        <v>0</v>
      </c>
      <c r="R401" s="10">
        <f t="shared" ref="R401:R410" si="228">IF(Q401&lt;=30,O401+P401,O401+O401*0.3)*IF(G401=1,0.4,IF(G401=2,0.75,IF(G401="1 (kas 4 m. 1 k. nerengiamos)",0.52,1)))*IF(D401="olimpinė",1,IF(M401="Ne",0.5,1))*IF(OR(A$5="Lietuvos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federacija"),IF(OR(J401&lt;8,K401&lt;16),0,1),1)*E401*IF(I401&lt;=1,1,1/I401)*IF(OR(A$5="Lietuvos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01" s="8"/>
    </row>
    <row r="402" spans="1:19" hidden="1">
      <c r="A402" s="60">
        <v>2</v>
      </c>
      <c r="B402" s="60"/>
      <c r="C402" s="12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3">
        <f t="shared" si="224"/>
        <v>0</v>
      </c>
      <c r="O402" s="9">
        <f t="shared" si="225"/>
        <v>0</v>
      </c>
      <c r="P402" s="4">
        <f t="shared" ref="P402:P410" si="229">IF(O402=0,0,IF(F402="OŽ",IF(L402&gt;35,0,IF(J402&gt;35,(36-L402)*1.836,((36-L402)-(36-J402))*1.836)),0)+IF(F402="PČ",IF(L402&gt;31,0,IF(J402&gt;31,(32-L402)*1.347,((32-L402)-(32-J402))*1.347)),0)+ IF(F402="PČneol",IF(L402&gt;15,0,IF(J402&gt;15,(16-L402)*0.255,((16-L402)-(16-J402))*0.255)),0)+IF(F402="PŽ",IF(L402&gt;31,0,IF(J402&gt;31,(32-L402)*0.255,((32-L402)-(32-J402))*0.255)),0)+IF(F402="EČ",IF(L402&gt;23,0,IF(J402&gt;23,(24-L402)*0.612,((24-L402)-(24-J402))*0.612)),0)+IF(F402="EČneol",IF(L402&gt;7,0,IF(J402&gt;7,(8-L402)*0.204,((8-L402)-(8-J402))*0.204)),0)+IF(F402="EŽ",IF(L402&gt;23,0,IF(J402&gt;23,(24-L402)*0.204,((24-L402)-(24-J402))*0.204)),0)+IF(F402="PT",IF(L402&gt;31,0,IF(J402&gt;31,(32-L402)*0.204,((32-L402)-(32-J402))*0.204)),0)+IF(F402="JOŽ",IF(L402&gt;23,0,IF(J402&gt;23,(24-L402)*0.255,((24-L402)-(24-J402))*0.255)),0)+IF(F402="JPČ",IF(L402&gt;23,0,IF(J402&gt;23,(24-L402)*0.204,((24-L402)-(24-J402))*0.204)),0)+IF(F402="JEČ",IF(L402&gt;15,0,IF(J402&gt;15,(16-L402)*0.102,((16-L402)-(16-J402))*0.102)),0)+IF(F402="JEOF",IF(L402&gt;15,0,IF(J402&gt;15,(16-L402)*0.102,((16-L402)-(16-J402))*0.102)),0)+IF(F402="JnPČ",IF(L402&gt;15,0,IF(J402&gt;15,(16-L402)*0.153,((16-L402)-(16-J402))*0.153)),0)+IF(F402="JnEČ",IF(L402&gt;15,0,IF(J402&gt;15,(16-L402)*0.0765,((16-L402)-(16-J402))*0.0765)),0)+IF(F402="JčPČ",IF(L402&gt;15,0,IF(J402&gt;15,(16-L402)*0.06375,((16-L402)-(16-J402))*0.06375)),0)+IF(F402="JčEČ",IF(L402&gt;15,0,IF(J402&gt;15,(16-L402)*0.051,((16-L402)-(16-J402))*0.051)),0)+IF(F402="NEAK",IF(L402&gt;23,0,IF(J402&gt;23,(24-L402)*0.03444,((24-L402)-(24-J402))*0.03444)),0))</f>
        <v>0</v>
      </c>
      <c r="Q402" s="11">
        <f t="shared" ref="Q402:Q410" si="230">IF(ISERROR(P402*100/N402),0,(P402*100/N402))</f>
        <v>0</v>
      </c>
      <c r="R402" s="10">
        <f t="shared" si="228"/>
        <v>0</v>
      </c>
      <c r="S402" s="8"/>
    </row>
    <row r="403" spans="1:19" hidden="1">
      <c r="A403" s="60">
        <v>3</v>
      </c>
      <c r="B403" s="60"/>
      <c r="C403" s="12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3">
        <f t="shared" si="224"/>
        <v>0</v>
      </c>
      <c r="O403" s="9">
        <f t="shared" si="225"/>
        <v>0</v>
      </c>
      <c r="P403" s="4">
        <f t="shared" si="229"/>
        <v>0</v>
      </c>
      <c r="Q403" s="11">
        <f t="shared" si="230"/>
        <v>0</v>
      </c>
      <c r="R403" s="10">
        <f t="shared" si="228"/>
        <v>0</v>
      </c>
      <c r="S403" s="8"/>
    </row>
    <row r="404" spans="1:19" hidden="1">
      <c r="A404" s="60">
        <v>4</v>
      </c>
      <c r="B404" s="60"/>
      <c r="C404" s="12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3">
        <f t="shared" si="224"/>
        <v>0</v>
      </c>
      <c r="O404" s="9">
        <f t="shared" si="225"/>
        <v>0</v>
      </c>
      <c r="P404" s="4">
        <f t="shared" si="229"/>
        <v>0</v>
      </c>
      <c r="Q404" s="11">
        <f t="shared" si="230"/>
        <v>0</v>
      </c>
      <c r="R404" s="10">
        <f t="shared" si="228"/>
        <v>0</v>
      </c>
      <c r="S404" s="8"/>
    </row>
    <row r="405" spans="1:19" hidden="1">
      <c r="A405" s="60">
        <v>5</v>
      </c>
      <c r="B405" s="60"/>
      <c r="C405" s="12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3">
        <f t="shared" si="224"/>
        <v>0</v>
      </c>
      <c r="O405" s="9">
        <f t="shared" si="225"/>
        <v>0</v>
      </c>
      <c r="P405" s="4">
        <f t="shared" si="229"/>
        <v>0</v>
      </c>
      <c r="Q405" s="11">
        <f t="shared" si="230"/>
        <v>0</v>
      </c>
      <c r="R405" s="10">
        <f t="shared" si="228"/>
        <v>0</v>
      </c>
      <c r="S405" s="8"/>
    </row>
    <row r="406" spans="1:19" hidden="1">
      <c r="A406" s="60">
        <v>6</v>
      </c>
      <c r="B406" s="60"/>
      <c r="C406" s="12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3">
        <f t="shared" si="224"/>
        <v>0</v>
      </c>
      <c r="O406" s="9">
        <f t="shared" si="225"/>
        <v>0</v>
      </c>
      <c r="P406" s="4">
        <f t="shared" si="229"/>
        <v>0</v>
      </c>
      <c r="Q406" s="11">
        <f t="shared" si="230"/>
        <v>0</v>
      </c>
      <c r="R406" s="10">
        <f t="shared" si="228"/>
        <v>0</v>
      </c>
      <c r="S406" s="8"/>
    </row>
    <row r="407" spans="1:19" hidden="1">
      <c r="A407" s="60">
        <v>7</v>
      </c>
      <c r="B407" s="60"/>
      <c r="C407" s="12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3">
        <f t="shared" si="224"/>
        <v>0</v>
      </c>
      <c r="O407" s="9">
        <f t="shared" si="225"/>
        <v>0</v>
      </c>
      <c r="P407" s="4">
        <f t="shared" si="229"/>
        <v>0</v>
      </c>
      <c r="Q407" s="11">
        <f t="shared" si="230"/>
        <v>0</v>
      </c>
      <c r="R407" s="10">
        <f t="shared" si="228"/>
        <v>0</v>
      </c>
      <c r="S407" s="8"/>
    </row>
    <row r="408" spans="1:19" hidden="1">
      <c r="A408" s="60">
        <v>8</v>
      </c>
      <c r="B408" s="60"/>
      <c r="C408" s="12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3">
        <f t="shared" si="224"/>
        <v>0</v>
      </c>
      <c r="O408" s="9">
        <f t="shared" si="225"/>
        <v>0</v>
      </c>
      <c r="P408" s="4">
        <f t="shared" si="229"/>
        <v>0</v>
      </c>
      <c r="Q408" s="11">
        <f t="shared" si="230"/>
        <v>0</v>
      </c>
      <c r="R408" s="10">
        <f t="shared" si="228"/>
        <v>0</v>
      </c>
      <c r="S408" s="8"/>
    </row>
    <row r="409" spans="1:19" hidden="1">
      <c r="A409" s="60">
        <v>9</v>
      </c>
      <c r="B409" s="60"/>
      <c r="C409" s="12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3">
        <f t="shared" si="224"/>
        <v>0</v>
      </c>
      <c r="O409" s="9">
        <f t="shared" si="225"/>
        <v>0</v>
      </c>
      <c r="P409" s="4">
        <f t="shared" si="229"/>
        <v>0</v>
      </c>
      <c r="Q409" s="11">
        <f t="shared" si="230"/>
        <v>0</v>
      </c>
      <c r="R409" s="10">
        <f t="shared" si="228"/>
        <v>0</v>
      </c>
      <c r="S409" s="8"/>
    </row>
    <row r="410" spans="1:19" hidden="1">
      <c r="A410" s="60">
        <v>10</v>
      </c>
      <c r="B410" s="60"/>
      <c r="C410" s="12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3">
        <f t="shared" si="224"/>
        <v>0</v>
      </c>
      <c r="O410" s="9">
        <f t="shared" si="225"/>
        <v>0</v>
      </c>
      <c r="P410" s="4">
        <f t="shared" si="229"/>
        <v>0</v>
      </c>
      <c r="Q410" s="11">
        <f t="shared" si="230"/>
        <v>0</v>
      </c>
      <c r="R410" s="10">
        <f t="shared" si="228"/>
        <v>0</v>
      </c>
      <c r="S410" s="8"/>
    </row>
    <row r="411" spans="1:19" ht="15" hidden="1" customHeight="1">
      <c r="A411" s="70" t="s">
        <v>34</v>
      </c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2"/>
      <c r="R411" s="10">
        <f>SUM(R401:R410)</f>
        <v>0</v>
      </c>
      <c r="S411" s="8"/>
    </row>
    <row r="412" spans="1:19" ht="15.75" hidden="1">
      <c r="A412" s="24" t="s">
        <v>150</v>
      </c>
      <c r="B412" s="2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6"/>
      <c r="S412" s="8"/>
    </row>
    <row r="413" spans="1:19" hidden="1">
      <c r="A413" s="49" t="s">
        <v>51</v>
      </c>
      <c r="B413" s="49"/>
      <c r="C413" s="49"/>
      <c r="D413" s="49"/>
      <c r="E413" s="49"/>
      <c r="F413" s="49"/>
      <c r="G413" s="49"/>
      <c r="H413" s="49"/>
      <c r="I413" s="49"/>
      <c r="J413" s="15"/>
      <c r="K413" s="15"/>
      <c r="L413" s="15"/>
      <c r="M413" s="15"/>
      <c r="N413" s="15"/>
      <c r="O413" s="15"/>
      <c r="P413" s="15"/>
      <c r="Q413" s="15"/>
      <c r="R413" s="16"/>
      <c r="S413" s="8"/>
    </row>
    <row r="414" spans="1:19" s="8" customFormat="1" hidden="1">
      <c r="A414" s="49"/>
      <c r="B414" s="49"/>
      <c r="C414" s="49"/>
      <c r="D414" s="49"/>
      <c r="E414" s="49"/>
      <c r="F414" s="49"/>
      <c r="G414" s="49"/>
      <c r="H414" s="49"/>
      <c r="I414" s="49"/>
      <c r="J414" s="15"/>
      <c r="K414" s="15"/>
      <c r="L414" s="15"/>
      <c r="M414" s="15"/>
      <c r="N414" s="15"/>
      <c r="O414" s="15"/>
      <c r="P414" s="15"/>
      <c r="Q414" s="15"/>
      <c r="R414" s="16"/>
    </row>
    <row r="415" spans="1:19" ht="15" hidden="1" customHeight="1">
      <c r="A415" s="66" t="s">
        <v>149</v>
      </c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56"/>
      <c r="R415" s="8"/>
      <c r="S415" s="8"/>
    </row>
    <row r="416" spans="1:19" ht="15" hidden="1" customHeight="1">
      <c r="A416" s="68" t="s">
        <v>38</v>
      </c>
      <c r="B416" s="69"/>
      <c r="C416" s="69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6"/>
      <c r="R416" s="8"/>
      <c r="S416" s="8"/>
    </row>
    <row r="417" spans="1:19" ht="15" hidden="1" customHeight="1">
      <c r="A417" s="110" t="s">
        <v>39</v>
      </c>
      <c r="B417" s="111"/>
      <c r="C417" s="111"/>
      <c r="D417" s="111"/>
      <c r="E417" s="111"/>
      <c r="F417" s="111"/>
      <c r="G417" s="111"/>
      <c r="H417" s="111"/>
      <c r="I417" s="111"/>
      <c r="J417" s="111"/>
      <c r="K417" s="111"/>
      <c r="L417" s="111"/>
      <c r="M417" s="111"/>
      <c r="N417" s="111"/>
      <c r="O417" s="111"/>
      <c r="P417" s="111"/>
      <c r="Q417" s="56"/>
      <c r="R417" s="8"/>
      <c r="S417" s="8"/>
    </row>
    <row r="418" spans="1:19" hidden="1">
      <c r="A418" s="60">
        <v>1</v>
      </c>
      <c r="B418" s="60"/>
      <c r="C418" s="12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3">
        <f t="shared" ref="N418:N427" si="231">(IF(F418="OŽ",IF(L418=1,550.8,IF(L418=2,426.38,IF(L418=3,342.14,IF(L418=4,181.44,IF(L418=5,168.48,IF(L418=6,155.52,IF(L418=7,148.5,IF(L418=8,144,0))))))))+IF(L418&lt;=8,0,IF(L418&lt;=16,137.7,IF(L418&lt;=24,108,IF(L418&lt;=32,80.1,IF(L418&lt;=36,52.2,0)))))-IF(L418&lt;=8,0,IF(L418&lt;=16,(L418-9)*2.754,IF(L418&lt;=24,(L418-17)* 2.754,IF(L418&lt;=32,(L418-25)* 2.754,IF(L418&lt;=36,(L418-33)*2.754,0))))),0)+IF(F418="PČ",IF(L418=1,449,IF(L418=2,314.6,IF(L418=3,238,IF(L418=4,172,IF(L418=5,159,IF(L418=6,145,IF(L418=7,132,IF(L418=8,119,0))))))))+IF(L418&lt;=8,0,IF(L418&lt;=16,88,IF(L418&lt;=24,55,IF(L418&lt;=32,22,0))))-IF(L418&lt;=8,0,IF(L418&lt;=16,(L418-9)*2.245,IF(L418&lt;=24,(L418-17)*2.245,IF(L418&lt;=32,(L418-25)*2.245,0)))),0)+IF(F418="PČneol",IF(L418=1,85,IF(L418=2,64.61,IF(L418=3,50.76,IF(L418=4,16.25,IF(L418=5,15,IF(L418=6,13.75,IF(L418=7,12.5,IF(L418=8,11.25,0))))))))+IF(L418&lt;=8,0,IF(L418&lt;=16,9,0))-IF(L418&lt;=8,0,IF(L418&lt;=16,(L418-9)*0.425,0)),0)+IF(F418="PŽ",IF(L418=1,85,IF(L418=2,59.5,IF(L418=3,45,IF(L418=4,32.5,IF(L418=5,30,IF(L418=6,27.5,IF(L418=7,25,IF(L418=8,22.5,0))))))))+IF(L418&lt;=8,0,IF(L418&lt;=16,19,IF(L418&lt;=24,13,IF(L418&lt;=32,8,0))))-IF(L418&lt;=8,0,IF(L418&lt;=16,(L418-9)*0.425,IF(L418&lt;=24,(L418-17)*0.425,IF(L418&lt;=32,(L418-25)*0.425,0)))),0)+IF(F418="EČ",IF(L418=1,204,IF(L418=2,156.24,IF(L418=3,123.84,IF(L418=4,72,IF(L418=5,66,IF(L418=6,60,IF(L418=7,54,IF(L418=8,48,0))))))))+IF(L418&lt;=8,0,IF(L418&lt;=16,40,IF(L418&lt;=24,25,0)))-IF(L418&lt;=8,0,IF(L418&lt;=16,(L418-9)*1.02,IF(L418&lt;=24,(L418-17)*1.02,0))),0)+IF(F418="EČneol",IF(L418=1,68,IF(L418=2,51.69,IF(L418=3,40.61,IF(L418=4,13,IF(L418=5,12,IF(L418=6,11,IF(L418=7,10,IF(L418=8,9,0)))))))))+IF(F418="EŽ",IF(L418=1,68,IF(L418=2,47.6,IF(L418=3,36,IF(L418=4,18,IF(L418=5,16.5,IF(L418=6,15,IF(L418=7,13.5,IF(L418=8,12,0))))))))+IF(L418&lt;=8,0,IF(L418&lt;=16,10,IF(L418&lt;=24,6,0)))-IF(L418&lt;=8,0,IF(L418&lt;=16,(L418-9)*0.34,IF(L418&lt;=24,(L418-17)*0.34,0))),0)+IF(F418="PT",IF(L418=1,68,IF(L418=2,52.08,IF(L418=3,41.28,IF(L418=4,24,IF(L418=5,22,IF(L418=6,20,IF(L418=7,18,IF(L418=8,16,0))))))))+IF(L418&lt;=8,0,IF(L418&lt;=16,13,IF(L418&lt;=24,9,IF(L418&lt;=32,4,0))))-IF(L418&lt;=8,0,IF(L418&lt;=16,(L418-9)*0.34,IF(L418&lt;=24,(L418-17)*0.34,IF(L418&lt;=32,(L418-25)*0.34,0)))),0)+IF(F418="JOŽ",IF(L418=1,85,IF(L418=2,59.5,IF(L418=3,45,IF(L418=4,32.5,IF(L418=5,30,IF(L418=6,27.5,IF(L418=7,25,IF(L418=8,22.5,0))))))))+IF(L418&lt;=8,0,IF(L418&lt;=16,19,IF(L418&lt;=24,13,0)))-IF(L418&lt;=8,0,IF(L418&lt;=16,(L418-9)*0.425,IF(L418&lt;=24,(L418-17)*0.425,0))),0)+IF(F418="JPČ",IF(L418=1,68,IF(L418=2,47.6,IF(L418=3,36,IF(L418=4,26,IF(L418=5,24,IF(L418=6,22,IF(L418=7,20,IF(L418=8,18,0))))))))+IF(L418&lt;=8,0,IF(L418&lt;=16,13,IF(L418&lt;=24,9,0)))-IF(L418&lt;=8,0,IF(L418&lt;=16,(L418-9)*0.34,IF(L418&lt;=24,(L418-17)*0.34,0))),0)+IF(F418="JEČ",IF(L418=1,34,IF(L418=2,26.04,IF(L418=3,20.6,IF(L418=4,12,IF(L418=5,11,IF(L418=6,10,IF(L418=7,9,IF(L418=8,8,0))))))))+IF(L418&lt;=8,0,IF(L418&lt;=16,6,0))-IF(L418&lt;=8,0,IF(L418&lt;=16,(L418-9)*0.17,0)),0)+IF(F418="JEOF",IF(L418=1,34,IF(L418=2,26.04,IF(L418=3,20.6,IF(L418=4,12,IF(L418=5,11,IF(L418=6,10,IF(L418=7,9,IF(L418=8,8,0))))))))+IF(L418&lt;=8,0,IF(L418&lt;=16,6,0))-IF(L418&lt;=8,0,IF(L418&lt;=16,(L418-9)*0.17,0)),0)+IF(F418="JnPČ",IF(L418=1,51,IF(L418=2,35.7,IF(L418=3,27,IF(L418=4,19.5,IF(L418=5,18,IF(L418=6,16.5,IF(L418=7,15,IF(L418=8,13.5,0))))))))+IF(L418&lt;=8,0,IF(L418&lt;=16,10,0))-IF(L418&lt;=8,0,IF(L418&lt;=16,(L418-9)*0.255,0)),0)+IF(F418="JnEČ",IF(L418=1,25.5,IF(L418=2,19.53,IF(L418=3,15.48,IF(L418=4,9,IF(L418=5,8.25,IF(L418=6,7.5,IF(L418=7,6.75,IF(L418=8,6,0))))))))+IF(L418&lt;=8,0,IF(L418&lt;=16,5,0))-IF(L418&lt;=8,0,IF(L418&lt;=16,(L418-9)*0.1275,0)),0)+IF(F418="JčPČ",IF(L418=1,21.25,IF(L418=2,14.5,IF(L418=3,11.5,IF(L418=4,7,IF(L418=5,6.5,IF(L418=6,6,IF(L418=7,5.5,IF(L418=8,5,0))))))))+IF(L418&lt;=8,0,IF(L418&lt;=16,4,0))-IF(L418&lt;=8,0,IF(L418&lt;=16,(L418-9)*0.10625,0)),0)+IF(F418="JčEČ",IF(L418=1,17,IF(L418=2,13.02,IF(L418=3,10.32,IF(L418=4,6,IF(L418=5,5.5,IF(L418=6,5,IF(L418=7,4.5,IF(L418=8,4,0))))))))+IF(L418&lt;=8,0,IF(L418&lt;=16,3,0))-IF(L418&lt;=8,0,IF(L418&lt;=16,(L418-9)*0.085,0)),0)+IF(F418="NEAK",IF(L418=1,11.48,IF(L418=2,8.79,IF(L418=3,6.97,IF(L418=4,4.05,IF(L418=5,3.71,IF(L418=6,3.38,IF(L418=7,3.04,IF(L418=8,2.7,0))))))))+IF(L418&lt;=8,0,IF(L418&lt;=16,2,IF(L418&lt;=24,1.3,0)))-IF(L418&lt;=8,0,IF(L418&lt;=16,(L418-9)*0.0574,IF(L418&lt;=24,(L418-17)*0.0574,0))),0))*IF(L418&lt;0,1,IF(OR(F418="PČ",F418="PŽ",F418="PT"),IF(J418&lt;32,J418/32,1),1))* IF(L418&lt;0,1,IF(OR(F418="EČ",F418="EŽ",F418="JOŽ",F418="JPČ",F418="NEAK"),IF(J418&lt;24,J418/24,1),1))*IF(L418&lt;0,1,IF(OR(F418="PČneol",F418="JEČ",F418="JEOF",F418="JnPČ",F418="JnEČ",F418="JčPČ",F418="JčEČ"),IF(J418&lt;16,J418/16,1),1))*IF(L418&lt;0,1,IF(F418="EČneol",IF(J418&lt;8,J418/8,1),1))</f>
        <v>0</v>
      </c>
      <c r="O418" s="9">
        <f t="shared" ref="O418:O427" si="232">IF(F418="OŽ",N418,IF(H418="Ne",IF(J418*0.3&lt;J418-L418,N418,0),IF(J418*0.1&lt;J418-L418,N418,0)))</f>
        <v>0</v>
      </c>
      <c r="P418" s="4">
        <f t="shared" ref="P418" si="233">IF(O418=0,0,IF(F418="OŽ",IF(L418&gt;35,0,IF(J418&gt;35,(36-L418)*1.836,((36-L418)-(36-J418))*1.836)),0)+IF(F418="PČ",IF(L418&gt;31,0,IF(J418&gt;31,(32-L418)*1.347,((32-L418)-(32-J418))*1.347)),0)+ IF(F418="PČneol",IF(L418&gt;15,0,IF(J418&gt;15,(16-L418)*0.255,((16-L418)-(16-J418))*0.255)),0)+IF(F418="PŽ",IF(L418&gt;31,0,IF(J418&gt;31,(32-L418)*0.255,((32-L418)-(32-J418))*0.255)),0)+IF(F418="EČ",IF(L418&gt;23,0,IF(J418&gt;23,(24-L418)*0.612,((24-L418)-(24-J418))*0.612)),0)+IF(F418="EČneol",IF(L418&gt;7,0,IF(J418&gt;7,(8-L418)*0.204,((8-L418)-(8-J418))*0.204)),0)+IF(F418="EŽ",IF(L418&gt;23,0,IF(J418&gt;23,(24-L418)*0.204,((24-L418)-(24-J418))*0.204)),0)+IF(F418="PT",IF(L418&gt;31,0,IF(J418&gt;31,(32-L418)*0.204,((32-L418)-(32-J418))*0.204)),0)+IF(F418="JOŽ",IF(L418&gt;23,0,IF(J418&gt;23,(24-L418)*0.255,((24-L418)-(24-J418))*0.255)),0)+IF(F418="JPČ",IF(L418&gt;23,0,IF(J418&gt;23,(24-L418)*0.204,((24-L418)-(24-J418))*0.204)),0)+IF(F418="JEČ",IF(L418&gt;15,0,IF(J418&gt;15,(16-L418)*0.102,((16-L418)-(16-J418))*0.102)),0)+IF(F418="JEOF",IF(L418&gt;15,0,IF(J418&gt;15,(16-L418)*0.102,((16-L418)-(16-J418))*0.102)),0)+IF(F418="JnPČ",IF(L418&gt;15,0,IF(J418&gt;15,(16-L418)*0.153,((16-L418)-(16-J418))*0.153)),0)+IF(F418="JnEČ",IF(L418&gt;15,0,IF(J418&gt;15,(16-L418)*0.0765,((16-L418)-(16-J418))*0.0765)),0)+IF(F418="JčPČ",IF(L418&gt;15,0,IF(J418&gt;15,(16-L418)*0.06375,((16-L418)-(16-J418))*0.06375)),0)+IF(F418="JčEČ",IF(L418&gt;15,0,IF(J418&gt;15,(16-L418)*0.051,((16-L418)-(16-J418))*0.051)),0)+IF(F418="NEAK",IF(L418&gt;23,0,IF(J418&gt;23,(24-L418)*0.03444,((24-L418)-(24-J418))*0.03444)),0))</f>
        <v>0</v>
      </c>
      <c r="Q418" s="11">
        <f t="shared" ref="Q418" si="234">IF(ISERROR(P418*100/N418),0,(P418*100/N418))</f>
        <v>0</v>
      </c>
      <c r="R418" s="10">
        <f t="shared" ref="R418:R427" si="235">IF(Q418&lt;=30,O418+P418,O418+O418*0.3)*IF(G418=1,0.4,IF(G418=2,0.75,IF(G418="1 (kas 4 m. 1 k. nerengiamos)",0.52,1)))*IF(D418="olimpinė",1,IF(M418="Ne",0.5,1))*IF(OR(A$5="Lietuvos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federacija"),IF(OR(J418&lt;8,K418&lt;16),0,1),1)*E418*IF(I418&lt;=1,1,1/I418)*IF(OR(A$5="Lietuvos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8" s="8"/>
    </row>
    <row r="419" spans="1:19" hidden="1">
      <c r="A419" s="60">
        <v>2</v>
      </c>
      <c r="B419" s="60"/>
      <c r="C419" s="12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3">
        <f t="shared" si="231"/>
        <v>0</v>
      </c>
      <c r="O419" s="9">
        <f t="shared" si="232"/>
        <v>0</v>
      </c>
      <c r="P419" s="4">
        <f t="shared" ref="P419:P427" si="236">IF(O419=0,0,IF(F419="OŽ",IF(L419&gt;35,0,IF(J419&gt;35,(36-L419)*1.836,((36-L419)-(36-J419))*1.836)),0)+IF(F419="PČ",IF(L419&gt;31,0,IF(J419&gt;31,(32-L419)*1.347,((32-L419)-(32-J419))*1.347)),0)+ IF(F419="PČneol",IF(L419&gt;15,0,IF(J419&gt;15,(16-L419)*0.255,((16-L419)-(16-J419))*0.255)),0)+IF(F419="PŽ",IF(L419&gt;31,0,IF(J419&gt;31,(32-L419)*0.255,((32-L419)-(32-J419))*0.255)),0)+IF(F419="EČ",IF(L419&gt;23,0,IF(J419&gt;23,(24-L419)*0.612,((24-L419)-(24-J419))*0.612)),0)+IF(F419="EČneol",IF(L419&gt;7,0,IF(J419&gt;7,(8-L419)*0.204,((8-L419)-(8-J419))*0.204)),0)+IF(F419="EŽ",IF(L419&gt;23,0,IF(J419&gt;23,(24-L419)*0.204,((24-L419)-(24-J419))*0.204)),0)+IF(F419="PT",IF(L419&gt;31,0,IF(J419&gt;31,(32-L419)*0.204,((32-L419)-(32-J419))*0.204)),0)+IF(F419="JOŽ",IF(L419&gt;23,0,IF(J419&gt;23,(24-L419)*0.255,((24-L419)-(24-J419))*0.255)),0)+IF(F419="JPČ",IF(L419&gt;23,0,IF(J419&gt;23,(24-L419)*0.204,((24-L419)-(24-J419))*0.204)),0)+IF(F419="JEČ",IF(L419&gt;15,0,IF(J419&gt;15,(16-L419)*0.102,((16-L419)-(16-J419))*0.102)),0)+IF(F419="JEOF",IF(L419&gt;15,0,IF(J419&gt;15,(16-L419)*0.102,((16-L419)-(16-J419))*0.102)),0)+IF(F419="JnPČ",IF(L419&gt;15,0,IF(J419&gt;15,(16-L419)*0.153,((16-L419)-(16-J419))*0.153)),0)+IF(F419="JnEČ",IF(L419&gt;15,0,IF(J419&gt;15,(16-L419)*0.0765,((16-L419)-(16-J419))*0.0765)),0)+IF(F419="JčPČ",IF(L419&gt;15,0,IF(J419&gt;15,(16-L419)*0.06375,((16-L419)-(16-J419))*0.06375)),0)+IF(F419="JčEČ",IF(L419&gt;15,0,IF(J419&gt;15,(16-L419)*0.051,((16-L419)-(16-J419))*0.051)),0)+IF(F419="NEAK",IF(L419&gt;23,0,IF(J419&gt;23,(24-L419)*0.03444,((24-L419)-(24-J419))*0.03444)),0))</f>
        <v>0</v>
      </c>
      <c r="Q419" s="11">
        <f t="shared" ref="Q419:Q427" si="237">IF(ISERROR(P419*100/N419),0,(P419*100/N419))</f>
        <v>0</v>
      </c>
      <c r="R419" s="10">
        <f t="shared" si="235"/>
        <v>0</v>
      </c>
      <c r="S419" s="8"/>
    </row>
    <row r="420" spans="1:19" hidden="1">
      <c r="A420" s="60">
        <v>3</v>
      </c>
      <c r="B420" s="60"/>
      <c r="C420" s="12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3">
        <f t="shared" si="231"/>
        <v>0</v>
      </c>
      <c r="O420" s="9">
        <f t="shared" si="232"/>
        <v>0</v>
      </c>
      <c r="P420" s="4">
        <f t="shared" si="236"/>
        <v>0</v>
      </c>
      <c r="Q420" s="11">
        <f t="shared" si="237"/>
        <v>0</v>
      </c>
      <c r="R420" s="10">
        <f t="shared" si="235"/>
        <v>0</v>
      </c>
      <c r="S420" s="8"/>
    </row>
    <row r="421" spans="1:19" hidden="1">
      <c r="A421" s="60">
        <v>4</v>
      </c>
      <c r="B421" s="60"/>
      <c r="C421" s="12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3">
        <f t="shared" si="231"/>
        <v>0</v>
      </c>
      <c r="O421" s="9">
        <f t="shared" si="232"/>
        <v>0</v>
      </c>
      <c r="P421" s="4">
        <f t="shared" si="236"/>
        <v>0</v>
      </c>
      <c r="Q421" s="11">
        <f t="shared" si="237"/>
        <v>0</v>
      </c>
      <c r="R421" s="10">
        <f t="shared" si="235"/>
        <v>0</v>
      </c>
      <c r="S421" s="8"/>
    </row>
    <row r="422" spans="1:19" hidden="1">
      <c r="A422" s="60">
        <v>5</v>
      </c>
      <c r="B422" s="60"/>
      <c r="C422" s="12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3">
        <f t="shared" si="231"/>
        <v>0</v>
      </c>
      <c r="O422" s="9">
        <f t="shared" si="232"/>
        <v>0</v>
      </c>
      <c r="P422" s="4">
        <f t="shared" si="236"/>
        <v>0</v>
      </c>
      <c r="Q422" s="11">
        <f t="shared" si="237"/>
        <v>0</v>
      </c>
      <c r="R422" s="10">
        <f t="shared" si="235"/>
        <v>0</v>
      </c>
      <c r="S422" s="8"/>
    </row>
    <row r="423" spans="1:19" hidden="1">
      <c r="A423" s="60">
        <v>6</v>
      </c>
      <c r="B423" s="60"/>
      <c r="C423" s="12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3">
        <f t="shared" si="231"/>
        <v>0</v>
      </c>
      <c r="O423" s="9">
        <f t="shared" si="232"/>
        <v>0</v>
      </c>
      <c r="P423" s="4">
        <f t="shared" si="236"/>
        <v>0</v>
      </c>
      <c r="Q423" s="11">
        <f t="shared" si="237"/>
        <v>0</v>
      </c>
      <c r="R423" s="10">
        <f t="shared" si="235"/>
        <v>0</v>
      </c>
      <c r="S423" s="8"/>
    </row>
    <row r="424" spans="1:19" hidden="1">
      <c r="A424" s="60">
        <v>7</v>
      </c>
      <c r="B424" s="60"/>
      <c r="C424" s="12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3">
        <f t="shared" si="231"/>
        <v>0</v>
      </c>
      <c r="O424" s="9">
        <f t="shared" si="232"/>
        <v>0</v>
      </c>
      <c r="P424" s="4">
        <f t="shared" si="236"/>
        <v>0</v>
      </c>
      <c r="Q424" s="11">
        <f t="shared" si="237"/>
        <v>0</v>
      </c>
      <c r="R424" s="10">
        <f t="shared" si="235"/>
        <v>0</v>
      </c>
      <c r="S424" s="8"/>
    </row>
    <row r="425" spans="1:19" hidden="1">
      <c r="A425" s="60">
        <v>8</v>
      </c>
      <c r="B425" s="60"/>
      <c r="C425" s="12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3">
        <f t="shared" si="231"/>
        <v>0</v>
      </c>
      <c r="O425" s="9">
        <f t="shared" si="232"/>
        <v>0</v>
      </c>
      <c r="P425" s="4">
        <f t="shared" si="236"/>
        <v>0</v>
      </c>
      <c r="Q425" s="11">
        <f t="shared" si="237"/>
        <v>0</v>
      </c>
      <c r="R425" s="10">
        <f t="shared" si="235"/>
        <v>0</v>
      </c>
      <c r="S425" s="8"/>
    </row>
    <row r="426" spans="1:19" hidden="1">
      <c r="A426" s="60">
        <v>9</v>
      </c>
      <c r="B426" s="60"/>
      <c r="C426" s="12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3">
        <f t="shared" si="231"/>
        <v>0</v>
      </c>
      <c r="O426" s="9">
        <f t="shared" si="232"/>
        <v>0</v>
      </c>
      <c r="P426" s="4">
        <f t="shared" si="236"/>
        <v>0</v>
      </c>
      <c r="Q426" s="11">
        <f t="shared" si="237"/>
        <v>0</v>
      </c>
      <c r="R426" s="10">
        <f t="shared" si="235"/>
        <v>0</v>
      </c>
      <c r="S426" s="8"/>
    </row>
    <row r="427" spans="1:19" hidden="1">
      <c r="A427" s="60">
        <v>10</v>
      </c>
      <c r="B427" s="60"/>
      <c r="C427" s="12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3">
        <f t="shared" si="231"/>
        <v>0</v>
      </c>
      <c r="O427" s="9">
        <f t="shared" si="232"/>
        <v>0</v>
      </c>
      <c r="P427" s="4">
        <f t="shared" si="236"/>
        <v>0</v>
      </c>
      <c r="Q427" s="11">
        <f t="shared" si="237"/>
        <v>0</v>
      </c>
      <c r="R427" s="10">
        <f t="shared" si="235"/>
        <v>0</v>
      </c>
      <c r="S427" s="8"/>
    </row>
    <row r="428" spans="1:19" ht="15" hidden="1" customHeight="1">
      <c r="A428" s="70" t="s">
        <v>34</v>
      </c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2"/>
      <c r="R428" s="10">
        <f>SUM(R418:R427)</f>
        <v>0</v>
      </c>
      <c r="S428" s="8"/>
    </row>
    <row r="429" spans="1:19" ht="15.75" hidden="1">
      <c r="A429" s="24" t="s">
        <v>150</v>
      </c>
      <c r="B429" s="2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6"/>
      <c r="S429" s="8"/>
    </row>
    <row r="430" spans="1:19" hidden="1">
      <c r="A430" s="49" t="s">
        <v>51</v>
      </c>
      <c r="B430" s="49"/>
      <c r="C430" s="49"/>
      <c r="D430" s="49"/>
      <c r="E430" s="49"/>
      <c r="F430" s="49"/>
      <c r="G430" s="49"/>
      <c r="H430" s="49"/>
      <c r="I430" s="49"/>
      <c r="J430" s="15"/>
      <c r="K430" s="15"/>
      <c r="L430" s="15"/>
      <c r="M430" s="15"/>
      <c r="N430" s="15"/>
      <c r="O430" s="15"/>
      <c r="P430" s="15"/>
      <c r="Q430" s="15"/>
      <c r="R430" s="16"/>
      <c r="S430" s="8"/>
    </row>
    <row r="431" spans="1:19" s="8" customFormat="1" hidden="1">
      <c r="A431" s="49"/>
      <c r="B431" s="49"/>
      <c r="C431" s="49"/>
      <c r="D431" s="49"/>
      <c r="E431" s="49"/>
      <c r="F431" s="49"/>
      <c r="G431" s="49"/>
      <c r="H431" s="49"/>
      <c r="I431" s="49"/>
      <c r="J431" s="15"/>
      <c r="K431" s="15"/>
      <c r="L431" s="15"/>
      <c r="M431" s="15"/>
      <c r="N431" s="15"/>
      <c r="O431" s="15"/>
      <c r="P431" s="15"/>
      <c r="Q431" s="15"/>
      <c r="R431" s="16"/>
    </row>
    <row r="432" spans="1:19" ht="15" hidden="1" customHeight="1">
      <c r="A432" s="66" t="s">
        <v>149</v>
      </c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56"/>
      <c r="R432" s="8"/>
      <c r="S432" s="8"/>
    </row>
    <row r="433" spans="1:19" ht="15" hidden="1" customHeight="1">
      <c r="A433" s="68" t="s">
        <v>38</v>
      </c>
      <c r="B433" s="69"/>
      <c r="C433" s="69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6"/>
      <c r="R433" s="8"/>
      <c r="S433" s="8"/>
    </row>
    <row r="434" spans="1:19" ht="15" hidden="1" customHeight="1">
      <c r="A434" s="110" t="s">
        <v>39</v>
      </c>
      <c r="B434" s="111"/>
      <c r="C434" s="111"/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1"/>
      <c r="O434" s="111"/>
      <c r="P434" s="111"/>
      <c r="Q434" s="56"/>
      <c r="R434" s="8"/>
      <c r="S434" s="8"/>
    </row>
    <row r="435" spans="1:19" hidden="1">
      <c r="A435" s="60">
        <v>1</v>
      </c>
      <c r="B435" s="60"/>
      <c r="C435" s="12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3">
        <f t="shared" ref="N435:N443" si="238">(IF(F435="OŽ",IF(L435=1,550.8,IF(L435=2,426.38,IF(L435=3,342.14,IF(L435=4,181.44,IF(L435=5,168.48,IF(L435=6,155.52,IF(L435=7,148.5,IF(L435=8,144,0))))))))+IF(L435&lt;=8,0,IF(L435&lt;=16,137.7,IF(L435&lt;=24,108,IF(L435&lt;=32,80.1,IF(L435&lt;=36,52.2,0)))))-IF(L435&lt;=8,0,IF(L435&lt;=16,(L435-9)*2.754,IF(L435&lt;=24,(L435-17)* 2.754,IF(L435&lt;=32,(L435-25)* 2.754,IF(L435&lt;=36,(L435-33)*2.754,0))))),0)+IF(F435="PČ",IF(L435=1,449,IF(L435=2,314.6,IF(L435=3,238,IF(L435=4,172,IF(L435=5,159,IF(L435=6,145,IF(L435=7,132,IF(L435=8,119,0))))))))+IF(L435&lt;=8,0,IF(L435&lt;=16,88,IF(L435&lt;=24,55,IF(L435&lt;=32,22,0))))-IF(L435&lt;=8,0,IF(L435&lt;=16,(L435-9)*2.245,IF(L435&lt;=24,(L435-17)*2.245,IF(L435&lt;=32,(L435-25)*2.245,0)))),0)+IF(F435="PČneol",IF(L435=1,85,IF(L435=2,64.61,IF(L435=3,50.76,IF(L435=4,16.25,IF(L435=5,15,IF(L435=6,13.75,IF(L435=7,12.5,IF(L435=8,11.25,0))))))))+IF(L435&lt;=8,0,IF(L435&lt;=16,9,0))-IF(L435&lt;=8,0,IF(L435&lt;=16,(L435-9)*0.425,0)),0)+IF(F435="PŽ",IF(L435=1,85,IF(L435=2,59.5,IF(L435=3,45,IF(L435=4,32.5,IF(L435=5,30,IF(L435=6,27.5,IF(L435=7,25,IF(L435=8,22.5,0))))))))+IF(L435&lt;=8,0,IF(L435&lt;=16,19,IF(L435&lt;=24,13,IF(L435&lt;=32,8,0))))-IF(L435&lt;=8,0,IF(L435&lt;=16,(L435-9)*0.425,IF(L435&lt;=24,(L435-17)*0.425,IF(L435&lt;=32,(L435-25)*0.425,0)))),0)+IF(F435="EČ",IF(L435=1,204,IF(L435=2,156.24,IF(L435=3,123.84,IF(L435=4,72,IF(L435=5,66,IF(L435=6,60,IF(L435=7,54,IF(L435=8,48,0))))))))+IF(L435&lt;=8,0,IF(L435&lt;=16,40,IF(L435&lt;=24,25,0)))-IF(L435&lt;=8,0,IF(L435&lt;=16,(L435-9)*1.02,IF(L435&lt;=24,(L435-17)*1.02,0))),0)+IF(F435="EČneol",IF(L435=1,68,IF(L435=2,51.69,IF(L435=3,40.61,IF(L435=4,13,IF(L435=5,12,IF(L435=6,11,IF(L435=7,10,IF(L435=8,9,0)))))))))+IF(F435="EŽ",IF(L435=1,68,IF(L435=2,47.6,IF(L435=3,36,IF(L435=4,18,IF(L435=5,16.5,IF(L435=6,15,IF(L435=7,13.5,IF(L435=8,12,0))))))))+IF(L435&lt;=8,0,IF(L435&lt;=16,10,IF(L435&lt;=24,6,0)))-IF(L435&lt;=8,0,IF(L435&lt;=16,(L435-9)*0.34,IF(L435&lt;=24,(L435-17)*0.34,0))),0)+IF(F435="PT",IF(L435=1,68,IF(L435=2,52.08,IF(L435=3,41.28,IF(L435=4,24,IF(L435=5,22,IF(L435=6,20,IF(L435=7,18,IF(L435=8,16,0))))))))+IF(L435&lt;=8,0,IF(L435&lt;=16,13,IF(L435&lt;=24,9,IF(L435&lt;=32,4,0))))-IF(L435&lt;=8,0,IF(L435&lt;=16,(L435-9)*0.34,IF(L435&lt;=24,(L435-17)*0.34,IF(L435&lt;=32,(L435-25)*0.34,0)))),0)+IF(F435="JOŽ",IF(L435=1,85,IF(L435=2,59.5,IF(L435=3,45,IF(L435=4,32.5,IF(L435=5,30,IF(L435=6,27.5,IF(L435=7,25,IF(L435=8,22.5,0))))))))+IF(L435&lt;=8,0,IF(L435&lt;=16,19,IF(L435&lt;=24,13,0)))-IF(L435&lt;=8,0,IF(L435&lt;=16,(L435-9)*0.425,IF(L435&lt;=24,(L435-17)*0.425,0))),0)+IF(F435="JPČ",IF(L435=1,68,IF(L435=2,47.6,IF(L435=3,36,IF(L435=4,26,IF(L435=5,24,IF(L435=6,22,IF(L435=7,20,IF(L435=8,18,0))))))))+IF(L435&lt;=8,0,IF(L435&lt;=16,13,IF(L435&lt;=24,9,0)))-IF(L435&lt;=8,0,IF(L435&lt;=16,(L435-9)*0.34,IF(L435&lt;=24,(L435-17)*0.34,0))),0)+IF(F435="JEČ",IF(L435=1,34,IF(L435=2,26.04,IF(L435=3,20.6,IF(L435=4,12,IF(L435=5,11,IF(L435=6,10,IF(L435=7,9,IF(L435=8,8,0))))))))+IF(L435&lt;=8,0,IF(L435&lt;=16,6,0))-IF(L435&lt;=8,0,IF(L435&lt;=16,(L435-9)*0.17,0)),0)+IF(F435="JEOF",IF(L435=1,34,IF(L435=2,26.04,IF(L435=3,20.6,IF(L435=4,12,IF(L435=5,11,IF(L435=6,10,IF(L435=7,9,IF(L435=8,8,0))))))))+IF(L435&lt;=8,0,IF(L435&lt;=16,6,0))-IF(L435&lt;=8,0,IF(L435&lt;=16,(L435-9)*0.17,0)),0)+IF(F435="JnPČ",IF(L435=1,51,IF(L435=2,35.7,IF(L435=3,27,IF(L435=4,19.5,IF(L435=5,18,IF(L435=6,16.5,IF(L435=7,15,IF(L435=8,13.5,0))))))))+IF(L435&lt;=8,0,IF(L435&lt;=16,10,0))-IF(L435&lt;=8,0,IF(L435&lt;=16,(L435-9)*0.255,0)),0)+IF(F435="JnEČ",IF(L435=1,25.5,IF(L435=2,19.53,IF(L435=3,15.48,IF(L435=4,9,IF(L435=5,8.25,IF(L435=6,7.5,IF(L435=7,6.75,IF(L435=8,6,0))))))))+IF(L435&lt;=8,0,IF(L435&lt;=16,5,0))-IF(L435&lt;=8,0,IF(L435&lt;=16,(L435-9)*0.1275,0)),0)+IF(F435="JčPČ",IF(L435=1,21.25,IF(L435=2,14.5,IF(L435=3,11.5,IF(L435=4,7,IF(L435=5,6.5,IF(L435=6,6,IF(L435=7,5.5,IF(L435=8,5,0))))))))+IF(L435&lt;=8,0,IF(L435&lt;=16,4,0))-IF(L435&lt;=8,0,IF(L435&lt;=16,(L435-9)*0.10625,0)),0)+IF(F435="JčEČ",IF(L435=1,17,IF(L435=2,13.02,IF(L435=3,10.32,IF(L435=4,6,IF(L435=5,5.5,IF(L435=6,5,IF(L435=7,4.5,IF(L435=8,4,0))))))))+IF(L435&lt;=8,0,IF(L435&lt;=16,3,0))-IF(L435&lt;=8,0,IF(L435&lt;=16,(L435-9)*0.085,0)),0)+IF(F435="NEAK",IF(L435=1,11.48,IF(L435=2,8.79,IF(L435=3,6.97,IF(L435=4,4.05,IF(L435=5,3.71,IF(L435=6,3.38,IF(L435=7,3.04,IF(L435=8,2.7,0))))))))+IF(L435&lt;=8,0,IF(L435&lt;=16,2,IF(L435&lt;=24,1.3,0)))-IF(L435&lt;=8,0,IF(L435&lt;=16,(L435-9)*0.0574,IF(L435&lt;=24,(L435-17)*0.0574,0))),0))*IF(L435&lt;0,1,IF(OR(F435="PČ",F435="PŽ",F435="PT"),IF(J435&lt;32,J435/32,1),1))* IF(L435&lt;0,1,IF(OR(F435="EČ",F435="EŽ",F435="JOŽ",F435="JPČ",F435="NEAK"),IF(J435&lt;24,J435/24,1),1))*IF(L435&lt;0,1,IF(OR(F435="PČneol",F435="JEČ",F435="JEOF",F435="JnPČ",F435="JnEČ",F435="JčPČ",F435="JčEČ"),IF(J435&lt;16,J435/16,1),1))*IF(L435&lt;0,1,IF(F435="EČneol",IF(J435&lt;8,J435/8,1),1))</f>
        <v>0</v>
      </c>
      <c r="O435" s="9">
        <f t="shared" ref="O435:O443" si="239">IF(F435="OŽ",N435,IF(H435="Ne",IF(J435*0.3&lt;J435-L435,N435,0),IF(J435*0.1&lt;J435-L435,N435,0)))</f>
        <v>0</v>
      </c>
      <c r="P435" s="4">
        <f t="shared" ref="P435" si="240">IF(O435=0,0,IF(F435="OŽ",IF(L435&gt;35,0,IF(J435&gt;35,(36-L435)*1.836,((36-L435)-(36-J435))*1.836)),0)+IF(F435="PČ",IF(L435&gt;31,0,IF(J435&gt;31,(32-L435)*1.347,((32-L435)-(32-J435))*1.347)),0)+ IF(F435="PČneol",IF(L435&gt;15,0,IF(J435&gt;15,(16-L435)*0.255,((16-L435)-(16-J435))*0.255)),0)+IF(F435="PŽ",IF(L435&gt;31,0,IF(J435&gt;31,(32-L435)*0.255,((32-L435)-(32-J435))*0.255)),0)+IF(F435="EČ",IF(L435&gt;23,0,IF(J435&gt;23,(24-L435)*0.612,((24-L435)-(24-J435))*0.612)),0)+IF(F435="EČneol",IF(L435&gt;7,0,IF(J435&gt;7,(8-L435)*0.204,((8-L435)-(8-J435))*0.204)),0)+IF(F435="EŽ",IF(L435&gt;23,0,IF(J435&gt;23,(24-L435)*0.204,((24-L435)-(24-J435))*0.204)),0)+IF(F435="PT",IF(L435&gt;31,0,IF(J435&gt;31,(32-L435)*0.204,((32-L435)-(32-J435))*0.204)),0)+IF(F435="JOŽ",IF(L435&gt;23,0,IF(J435&gt;23,(24-L435)*0.255,((24-L435)-(24-J435))*0.255)),0)+IF(F435="JPČ",IF(L435&gt;23,0,IF(J435&gt;23,(24-L435)*0.204,((24-L435)-(24-J435))*0.204)),0)+IF(F435="JEČ",IF(L435&gt;15,0,IF(J435&gt;15,(16-L435)*0.102,((16-L435)-(16-J435))*0.102)),0)+IF(F435="JEOF",IF(L435&gt;15,0,IF(J435&gt;15,(16-L435)*0.102,((16-L435)-(16-J435))*0.102)),0)+IF(F435="JnPČ",IF(L435&gt;15,0,IF(J435&gt;15,(16-L435)*0.153,((16-L435)-(16-J435))*0.153)),0)+IF(F435="JnEČ",IF(L435&gt;15,0,IF(J435&gt;15,(16-L435)*0.0765,((16-L435)-(16-J435))*0.0765)),0)+IF(F435="JčPČ",IF(L435&gt;15,0,IF(J435&gt;15,(16-L435)*0.06375,((16-L435)-(16-J435))*0.06375)),0)+IF(F435="JčEČ",IF(L435&gt;15,0,IF(J435&gt;15,(16-L435)*0.051,((16-L435)-(16-J435))*0.051)),0)+IF(F435="NEAK",IF(L435&gt;23,0,IF(J435&gt;23,(24-L435)*0.03444,((24-L435)-(24-J435))*0.03444)),0))</f>
        <v>0</v>
      </c>
      <c r="Q435" s="11">
        <f t="shared" ref="Q435" si="241">IF(ISERROR(P435*100/N435),0,(P435*100/N435))</f>
        <v>0</v>
      </c>
      <c r="R435" s="10">
        <f t="shared" ref="R435:R443" si="242">IF(Q435&lt;=30,O435+P435,O435+O435*0.3)*IF(G435=1,0.4,IF(G435=2,0.75,IF(G435="1 (kas 4 m. 1 k. nerengiamos)",0.52,1)))*IF(D435="olimpinė",1,IF(M435="Ne",0.5,1))*IF(OR(A$5="Lietuvos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federacija"),IF(OR(J435&lt;8,K435&lt;16),0,1),1)*E435*IF(I435&lt;=1,1,1/I435)*IF(OR(A$5="Lietuvos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35" s="8"/>
    </row>
    <row r="436" spans="1:19" hidden="1">
      <c r="A436" s="60">
        <v>2</v>
      </c>
      <c r="B436" s="60"/>
      <c r="C436" s="12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3">
        <f t="shared" si="238"/>
        <v>0</v>
      </c>
      <c r="O436" s="9">
        <f t="shared" si="239"/>
        <v>0</v>
      </c>
      <c r="P436" s="4">
        <f t="shared" ref="P436:P444" si="243">IF(O436=0,0,IF(F436="OŽ",IF(L436&gt;35,0,IF(J436&gt;35,(36-L436)*1.836,((36-L436)-(36-J436))*1.836)),0)+IF(F436="PČ",IF(L436&gt;31,0,IF(J436&gt;31,(32-L436)*1.347,((32-L436)-(32-J436))*1.347)),0)+ IF(F436="PČneol",IF(L436&gt;15,0,IF(J436&gt;15,(16-L436)*0.255,((16-L436)-(16-J436))*0.255)),0)+IF(F436="PŽ",IF(L436&gt;31,0,IF(J436&gt;31,(32-L436)*0.255,((32-L436)-(32-J436))*0.255)),0)+IF(F436="EČ",IF(L436&gt;23,0,IF(J436&gt;23,(24-L436)*0.612,((24-L436)-(24-J436))*0.612)),0)+IF(F436="EČneol",IF(L436&gt;7,0,IF(J436&gt;7,(8-L436)*0.204,((8-L436)-(8-J436))*0.204)),0)+IF(F436="EŽ",IF(L436&gt;23,0,IF(J436&gt;23,(24-L436)*0.204,((24-L436)-(24-J436))*0.204)),0)+IF(F436="PT",IF(L436&gt;31,0,IF(J436&gt;31,(32-L436)*0.204,((32-L436)-(32-J436))*0.204)),0)+IF(F436="JOŽ",IF(L436&gt;23,0,IF(J436&gt;23,(24-L436)*0.255,((24-L436)-(24-J436))*0.255)),0)+IF(F436="JPČ",IF(L436&gt;23,0,IF(J436&gt;23,(24-L436)*0.204,((24-L436)-(24-J436))*0.204)),0)+IF(F436="JEČ",IF(L436&gt;15,0,IF(J436&gt;15,(16-L436)*0.102,((16-L436)-(16-J436))*0.102)),0)+IF(F436="JEOF",IF(L436&gt;15,0,IF(J436&gt;15,(16-L436)*0.102,((16-L436)-(16-J436))*0.102)),0)+IF(F436="JnPČ",IF(L436&gt;15,0,IF(J436&gt;15,(16-L436)*0.153,((16-L436)-(16-J436))*0.153)),0)+IF(F436="JnEČ",IF(L436&gt;15,0,IF(J436&gt;15,(16-L436)*0.0765,((16-L436)-(16-J436))*0.0765)),0)+IF(F436="JčPČ",IF(L436&gt;15,0,IF(J436&gt;15,(16-L436)*0.06375,((16-L436)-(16-J436))*0.06375)),0)+IF(F436="JčEČ",IF(L436&gt;15,0,IF(J436&gt;15,(16-L436)*0.051,((16-L436)-(16-J436))*0.051)),0)+IF(F436="NEAK",IF(L436&gt;23,0,IF(J436&gt;23,(24-L436)*0.03444,((24-L436)-(24-J436))*0.03444)),0))</f>
        <v>0</v>
      </c>
      <c r="Q436" s="11">
        <f t="shared" ref="Q436:Q444" si="244">IF(ISERROR(P436*100/N436),0,(P436*100/N436))</f>
        <v>0</v>
      </c>
      <c r="R436" s="10">
        <f t="shared" si="242"/>
        <v>0</v>
      </c>
      <c r="S436" s="8"/>
    </row>
    <row r="437" spans="1:19" hidden="1">
      <c r="A437" s="60">
        <v>3</v>
      </c>
      <c r="B437" s="60"/>
      <c r="C437" s="12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3">
        <f t="shared" si="238"/>
        <v>0</v>
      </c>
      <c r="O437" s="9">
        <f t="shared" si="239"/>
        <v>0</v>
      </c>
      <c r="P437" s="4">
        <f t="shared" si="243"/>
        <v>0</v>
      </c>
      <c r="Q437" s="11">
        <f t="shared" si="244"/>
        <v>0</v>
      </c>
      <c r="R437" s="10">
        <f t="shared" si="242"/>
        <v>0</v>
      </c>
      <c r="S437" s="8"/>
    </row>
    <row r="438" spans="1:19" hidden="1">
      <c r="A438" s="60">
        <v>4</v>
      </c>
      <c r="B438" s="60"/>
      <c r="C438" s="12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3">
        <f t="shared" si="238"/>
        <v>0</v>
      </c>
      <c r="O438" s="9">
        <f t="shared" si="239"/>
        <v>0</v>
      </c>
      <c r="P438" s="4">
        <f t="shared" si="243"/>
        <v>0</v>
      </c>
      <c r="Q438" s="11">
        <f t="shared" si="244"/>
        <v>0</v>
      </c>
      <c r="R438" s="10">
        <f t="shared" si="242"/>
        <v>0</v>
      </c>
      <c r="S438" s="8"/>
    </row>
    <row r="439" spans="1:19" hidden="1">
      <c r="A439" s="60">
        <v>5</v>
      </c>
      <c r="B439" s="60"/>
      <c r="C439" s="12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3">
        <f t="shared" si="238"/>
        <v>0</v>
      </c>
      <c r="O439" s="9">
        <f t="shared" si="239"/>
        <v>0</v>
      </c>
      <c r="P439" s="4">
        <f t="shared" si="243"/>
        <v>0</v>
      </c>
      <c r="Q439" s="11">
        <f t="shared" si="244"/>
        <v>0</v>
      </c>
      <c r="R439" s="10">
        <f t="shared" si="242"/>
        <v>0</v>
      </c>
      <c r="S439" s="8"/>
    </row>
    <row r="440" spans="1:19" hidden="1">
      <c r="A440" s="60">
        <v>6</v>
      </c>
      <c r="B440" s="60"/>
      <c r="C440" s="12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3">
        <f t="shared" si="238"/>
        <v>0</v>
      </c>
      <c r="O440" s="9">
        <f t="shared" si="239"/>
        <v>0</v>
      </c>
      <c r="P440" s="4">
        <f t="shared" si="243"/>
        <v>0</v>
      </c>
      <c r="Q440" s="11">
        <f t="shared" si="244"/>
        <v>0</v>
      </c>
      <c r="R440" s="10">
        <f t="shared" si="242"/>
        <v>0</v>
      </c>
      <c r="S440" s="8"/>
    </row>
    <row r="441" spans="1:19" hidden="1">
      <c r="A441" s="60">
        <v>7</v>
      </c>
      <c r="B441" s="60"/>
      <c r="C441" s="12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3">
        <f t="shared" si="238"/>
        <v>0</v>
      </c>
      <c r="O441" s="9">
        <f t="shared" si="239"/>
        <v>0</v>
      </c>
      <c r="P441" s="4">
        <f t="shared" si="243"/>
        <v>0</v>
      </c>
      <c r="Q441" s="11">
        <f t="shared" si="244"/>
        <v>0</v>
      </c>
      <c r="R441" s="10">
        <f t="shared" si="242"/>
        <v>0</v>
      </c>
      <c r="S441" s="8"/>
    </row>
    <row r="442" spans="1:19" hidden="1">
      <c r="A442" s="60">
        <v>8</v>
      </c>
      <c r="B442" s="60"/>
      <c r="C442" s="12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3">
        <f t="shared" si="238"/>
        <v>0</v>
      </c>
      <c r="O442" s="9">
        <f t="shared" si="239"/>
        <v>0</v>
      </c>
      <c r="P442" s="4">
        <f t="shared" si="243"/>
        <v>0</v>
      </c>
      <c r="Q442" s="11">
        <f t="shared" si="244"/>
        <v>0</v>
      </c>
      <c r="R442" s="10">
        <f t="shared" si="242"/>
        <v>0</v>
      </c>
      <c r="S442" s="8"/>
    </row>
    <row r="443" spans="1:19" hidden="1">
      <c r="A443" s="60">
        <v>9</v>
      </c>
      <c r="B443" s="60"/>
      <c r="C443" s="12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3">
        <f t="shared" si="238"/>
        <v>0</v>
      </c>
      <c r="O443" s="9">
        <f t="shared" si="239"/>
        <v>0</v>
      </c>
      <c r="P443" s="4">
        <f t="shared" si="243"/>
        <v>0</v>
      </c>
      <c r="Q443" s="11">
        <f t="shared" si="244"/>
        <v>0</v>
      </c>
      <c r="R443" s="10">
        <f t="shared" si="242"/>
        <v>0</v>
      </c>
      <c r="S443" s="8"/>
    </row>
    <row r="444" spans="1:19" hidden="1">
      <c r="A444" s="60">
        <v>10</v>
      </c>
      <c r="B444" s="60"/>
      <c r="C444" s="12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3">
        <f>(IF(F444="OŽ",IF(L444=1,550.8,IF(L444=2,426.38,IF(L444=3,342.14,IF(L444=4,181.44,IF(L444=5,168.48,IF(L444=6,155.52,IF(L444=7,148.5,IF(L444=8,144,0))))))))+IF(L444&lt;=8,0,IF(L444&lt;=16,137.7,IF(L444&lt;=24,108,IF(L444&lt;=32,80.1,IF(L444&lt;=36,52.2,0)))))-IF(L444&lt;=8,0,IF(L444&lt;=16,(L444-9)*2.754,IF(L444&lt;=24,(L444-17)* 2.754,IF(L444&lt;=32,(L444-25)* 2.754,IF(L444&lt;=36,(L444-33)*2.754,0))))),0)+IF(F444="PČ",IF(L444=1,449,IF(L444=2,314.6,IF(L444=3,238,IF(L444=4,172,IF(L444=5,159,IF(L444=6,145,IF(L444=7,132,IF(L444=8,119,0))))))))+IF(L444&lt;=8,0,IF(L444&lt;=16,88,IF(L444&lt;=24,55,IF(L444&lt;=32,22,0))))-IF(L444&lt;=8,0,IF(L444&lt;=16,(L444-9)*2.245,IF(L444&lt;=24,(L444-17)*2.245,IF(L444&lt;=32,(L444-25)*2.245,0)))),0)+IF(F444="PČneol",IF(L444=1,85,IF(L444=2,64.61,IF(L444=3,50.76,IF(L444=4,16.25,IF(L444=5,15,IF(L444=6,13.75,IF(L444=7,12.5,IF(L444=8,11.25,0))))))))+IF(L444&lt;=8,0,IF(L444&lt;=16,9,0))-IF(L444&lt;=8,0,IF(L444&lt;=16,(L444-9)*0.425,0)),0)+IF(F444="PŽ",IF(L444=1,85,IF(L444=2,59.5,IF(L444=3,45,IF(L444=4,32.5,IF(L444=5,30,IF(L444=6,27.5,IF(L444=7,25,IF(L444=8,22.5,0))))))))+IF(L444&lt;=8,0,IF(L444&lt;=16,19,IF(L444&lt;=24,13,IF(L444&lt;=32,8,0))))-IF(L444&lt;=8,0,IF(L444&lt;=16,(L444-9)*0.425,IF(L444&lt;=24,(L444-17)*0.425,IF(L444&lt;=32,(L444-25)*0.425,0)))),0)+IF(F444="EČ",IF(L444=1,204,IF(L444=2,156.24,IF(L444=3,123.84,IF(L444=4,72,IF(L444=5,66,IF(L444=6,60,IF(L444=7,54,IF(L444=8,48,0))))))))+IF(L444&lt;=8,0,IF(L444&lt;=16,40,IF(L444&lt;=24,25,0)))-IF(L444&lt;=8,0,IF(L444&lt;=16,(L444-9)*1.02,IF(L444&lt;=24,(L444-17)*1.02,0))),0)+IF(F444="EČneol",IF(L444=1,68,IF(L444=2,51.69,IF(L444=3,40.61,IF(L444=4,13,IF(L444=5,12,IF(L444=6,11,IF(L444=7,10,IF(L444=8,9,0)))))))))+IF(F444="EŽ",IF(L444=1,68,IF(L444=2,47.6,IF(L444=3,36,IF(L444=4,18,IF(L444=5,16.5,IF(L444=6,15,IF(L444=7,13.5,IF(L444=8,12,0))))))))+IF(L444&lt;=8,0,IF(L444&lt;=16,10,IF(L444&lt;=24,6,0)))-IF(L444&lt;=8,0,IF(L444&lt;=16,(L444-9)*0.34,IF(L444&lt;=24,(L444-17)*0.34,0))),0)+IF(F444="PT",IF(L444=1,68,IF(L444=2,52.08,IF(L444=3,41.28,IF(L444=4,24,IF(L444=5,22,IF(L444=6,20,IF(L444=7,18,IF(L444=8,16,0))))))))+IF(L444&lt;=8,0,IF(L444&lt;=16,13,IF(L444&lt;=24,9,IF(L444&lt;=32,4,0))))-IF(L444&lt;=8,0,IF(L444&lt;=16,(L444-9)*0.34,IF(L444&lt;=24,(L444-17)*0.34,IF(L444&lt;=32,(L444-25)*0.34,0)))),0)+IF(F444="JOŽ",IF(L444=1,85,IF(L444=2,59.5,IF(L444=3,45,IF(L444=4,32.5,IF(L444=5,30,IF(L444=6,27.5,IF(L444=7,25,IF(L444=8,22.5,0))))))))+IF(L444&lt;=8,0,IF(L444&lt;=16,19,IF(L444&lt;=24,13,0)))-IF(L444&lt;=8,0,IF(L444&lt;=16,(L444-9)*0.425,IF(L444&lt;=24,(L444-17)*0.425,0))),0)+IF(F444="JPČ",IF(L444=1,68,IF(L444=2,47.6,IF(L444=3,36,IF(L444=4,26,IF(L444=5,24,IF(L444=6,22,IF(L444=7,20,IF(L444=8,18,0))))))))+IF(L444&lt;=8,0,IF(L444&lt;=16,13,IF(L444&lt;=24,9,0)))-IF(L444&lt;=8,0,IF(L444&lt;=16,(L444-9)*0.34,IF(L444&lt;=24,(L444-17)*0.34,0))),0)+IF(F444="JEČ",IF(L444=1,34,IF(L444=2,26.04,IF(L444=3,20.6,IF(L444=4,12,IF(L444=5,11,IF(L444=6,10,IF(L444=7,9,IF(L444=8,8,0))))))))+IF(L444&lt;=8,0,IF(L444&lt;=16,6,0))-IF(L444&lt;=8,0,IF(L444&lt;=16,(L444-9)*0.17,0)),0)+IF(F444="JEOF",IF(L444=1,34,IF(L444=2,26.04,IF(L444=3,20.6,IF(L444=4,12,IF(L444=5,11,IF(L444=6,10,IF(L444=7,9,IF(L444=8,8,0))))))))+IF(L444&lt;=8,0,IF(L444&lt;=16,6,0))-IF(L444&lt;=8,0,IF(L444&lt;=16,(L444-9)*0.17,0)),0)+IF(F444="JnPČ",IF(L444=1,51,IF(L444=2,35.7,IF(L444=3,27,IF(L444=4,19.5,IF(L444=5,18,IF(L444=6,16.5,IF(L444=7,15,IF(L444=8,13.5,0))))))))+IF(L444&lt;=8,0,IF(L444&lt;=16,10,0))-IF(L444&lt;=8,0,IF(L444&lt;=16,(L444-9)*0.255,0)),0)+IF(F444="JnEČ",IF(L444=1,25.5,IF(L444=2,19.53,IF(L444=3,15.48,IF(L444=4,9,IF(L444=5,8.25,IF(L444=6,7.5,IF(L444=7,6.75,IF(L444=8,6,0))))))))+IF(L444&lt;=8,0,IF(L444&lt;=16,5,0))-IF(L444&lt;=8,0,IF(L444&lt;=16,(L444-9)*0.1275,0)),0)+IF(F444="JčPČ",IF(L444=1,21.25,IF(L444=2,14.5,IF(L444=3,11.5,IF(L444=4,7,IF(L444=5,6.5,IF(L444=6,6,IF(L444=7,5.5,IF(L444=8,5,0))))))))+IF(L444&lt;=8,0,IF(L444&lt;=16,4,0))-IF(L444&lt;=8,0,IF(L444&lt;=16,(L444-9)*0.10625,0)),0)+IF(F444="JčEČ",IF(L444=1,17,IF(L444=2,13.02,IF(L444=3,10.32,IF(L444=4,6,IF(L444=5,5.5,IF(L444=6,5,IF(L444=7,4.5,IF(L444=8,4,0))))))))+IF(L444&lt;=8,0,IF(L444&lt;=16,3,0))-IF(L444&lt;=8,0,IF(L444&lt;=16,(L444-9)*0.085,0)),0)+IF(F444="NEAK",IF(L444=1,11.48,IF(L444=2,8.79,IF(L444=3,6.97,IF(L444=4,4.05,IF(L444=5,3.71,IF(L444=6,3.38,IF(L444=7,3.04,IF(L444=8,2.7,0))))))))+IF(L444&lt;=8,0,IF(L444&lt;=16,2,IF(L444&lt;=24,1.3,0)))-IF(L444&lt;=8,0,IF(L444&lt;=16,(L444-9)*0.0574,IF(L444&lt;=24,(L444-17)*0.0574,0))),0))*IF(L444&lt;0,1,IF(OR(F444="PČ",F444="PŽ",F444="PT"),IF(J444&lt;32,J444/32,1),1))* IF(L444&lt;0,1,IF(OR(F444="EČ",F444="EŽ",F444="JOŽ",F444="JPČ",F444="NEAK"),IF(J444&lt;24,J444/24,1),1))*IF(L444&lt;0,1,IF(OR(F444="PČneol",F444="JEČ",F444="JEOF",F444="JnPČ",F444="JnEČ",F444="JčPČ",F444="JčEČ"),IF(J444&lt;16,J444/16,1),1))*IF(L444&lt;0,1,IF(F444="EČneol",IF(J444&lt;8,J444/8,1),1))</f>
        <v>0</v>
      </c>
      <c r="O444" s="9">
        <f>IF(F444="OŽ",N444,IF(H444="Ne",IF(J444*0.3&lt;J444-L444,N444,0),IF(J444*0.1&lt;J444-L444,N444,0)))</f>
        <v>0</v>
      </c>
      <c r="P444" s="4">
        <f t="shared" si="243"/>
        <v>0</v>
      </c>
      <c r="Q444" s="11">
        <f t="shared" si="244"/>
        <v>0</v>
      </c>
      <c r="R444" s="10">
        <f>IF(Q444&lt;=30,O444+P444,O444+O444*0.3)*IF(G444=1,0.4,IF(G444=2,0.75,IF(G444="1 (kas 4 m. 1 k. nerengiamos)",0.52,1)))*IF(D444="olimpinė",1,IF(M444="Ne",0.5,1))*IF(OR(A$5="Lietuvos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federacija"),IF(OR(J444&lt;8,K444&lt;16),0,1),1)*E444*IF(I444&lt;=1,1,1/I444)*IF(OR(A$5="Lietuvos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44" s="8"/>
    </row>
    <row r="445" spans="1:19" ht="15" hidden="1" customHeight="1">
      <c r="A445" s="70" t="s">
        <v>34</v>
      </c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2"/>
      <c r="R445" s="10">
        <f>SUM(R435:R444)</f>
        <v>0</v>
      </c>
      <c r="S445" s="8"/>
    </row>
    <row r="446" spans="1:19" ht="15.75" hidden="1">
      <c r="A446" s="24" t="s">
        <v>150</v>
      </c>
      <c r="B446" s="24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6"/>
      <c r="S446" s="8"/>
    </row>
    <row r="447" spans="1:19" hidden="1">
      <c r="A447" s="49" t="s">
        <v>51</v>
      </c>
      <c r="B447" s="49"/>
      <c r="C447" s="49"/>
      <c r="D447" s="49"/>
      <c r="E447" s="49"/>
      <c r="F447" s="49"/>
      <c r="G447" s="49"/>
      <c r="H447" s="49"/>
      <c r="I447" s="49"/>
      <c r="J447" s="15"/>
      <c r="K447" s="15"/>
      <c r="L447" s="15"/>
      <c r="M447" s="15"/>
      <c r="N447" s="15"/>
      <c r="O447" s="15"/>
      <c r="P447" s="15"/>
      <c r="Q447" s="15"/>
      <c r="R447" s="16"/>
      <c r="S447" s="8"/>
    </row>
    <row r="448" spans="1:19">
      <c r="A448" s="49"/>
      <c r="B448" s="49"/>
      <c r="C448" s="49"/>
      <c r="D448" s="49"/>
      <c r="E448" s="49"/>
      <c r="F448" s="49"/>
      <c r="G448" s="49"/>
      <c r="H448" s="49"/>
      <c r="I448" s="49"/>
      <c r="J448" s="15"/>
      <c r="K448" s="15"/>
      <c r="L448" s="15"/>
      <c r="M448" s="15"/>
      <c r="N448" s="15"/>
      <c r="O448" s="15"/>
      <c r="P448" s="15"/>
      <c r="Q448" s="15"/>
      <c r="R448" s="16"/>
      <c r="S448" s="8"/>
    </row>
    <row r="449" spans="1:19">
      <c r="A449" s="104" t="s">
        <v>151</v>
      </c>
      <c r="B449" s="105"/>
      <c r="C449" s="105"/>
      <c r="D449" s="105"/>
      <c r="E449" s="105"/>
      <c r="F449" s="105"/>
      <c r="G449" s="105"/>
      <c r="H449" s="105"/>
      <c r="I449" s="105"/>
      <c r="J449" s="105"/>
      <c r="K449" s="105"/>
      <c r="L449" s="105"/>
      <c r="M449" s="105"/>
      <c r="N449" s="105"/>
      <c r="O449" s="105"/>
      <c r="P449" s="105"/>
      <c r="Q449" s="106"/>
      <c r="R449" s="100">
        <f>SUM(R33+R50+R61+R69+R85+R107+R115+R123+R134+R144+R158+R176+R186+R196+R204+R214+R224+R234+R244+R259+R272+R284+R294+R302+R310+R322+R333+R344+R352+R360+R377+R394+R411+R428+R445)</f>
        <v>2026.5439295502654</v>
      </c>
      <c r="S449" s="8"/>
    </row>
    <row r="450" spans="1:19">
      <c r="A450" s="107"/>
      <c r="B450" s="108"/>
      <c r="C450" s="108"/>
      <c r="D450" s="108"/>
      <c r="E450" s="108"/>
      <c r="F450" s="108"/>
      <c r="G450" s="108"/>
      <c r="H450" s="108"/>
      <c r="I450" s="108"/>
      <c r="J450" s="108"/>
      <c r="K450" s="108"/>
      <c r="L450" s="108"/>
      <c r="M450" s="108"/>
      <c r="N450" s="108"/>
      <c r="O450" s="108"/>
      <c r="P450" s="108"/>
      <c r="Q450" s="109"/>
      <c r="R450" s="101"/>
      <c r="S450" s="8"/>
    </row>
    <row r="451" spans="1:19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6"/>
      <c r="O451" s="6"/>
      <c r="P451" s="6"/>
      <c r="Q451" s="6"/>
      <c r="R451" s="7"/>
      <c r="S451" s="8"/>
    </row>
    <row r="452" spans="1:19" ht="15.75">
      <c r="A452" s="89" t="s">
        <v>152</v>
      </c>
      <c r="B452" s="89"/>
      <c r="C452" s="89"/>
      <c r="D452" s="89"/>
      <c r="E452" s="89"/>
      <c r="F452" s="8"/>
      <c r="G452" s="8"/>
      <c r="H452" s="8"/>
      <c r="J452" s="8"/>
      <c r="L452" s="8"/>
      <c r="M452" s="8"/>
      <c r="R452" s="8"/>
      <c r="S452" s="8"/>
    </row>
    <row r="453" spans="1:19" ht="15.75">
      <c r="A453" s="58"/>
      <c r="B453" s="58"/>
      <c r="C453" s="58"/>
      <c r="D453" s="58"/>
      <c r="E453" s="58"/>
      <c r="F453" s="8"/>
      <c r="G453" s="8"/>
      <c r="H453" s="8"/>
      <c r="J453" s="8"/>
      <c r="L453" s="8"/>
      <c r="M453" s="8"/>
      <c r="R453" s="8"/>
      <c r="S453" s="8"/>
    </row>
    <row r="454" spans="1:19" ht="15.75">
      <c r="A454" s="58"/>
      <c r="B454" s="58"/>
      <c r="C454" s="58"/>
      <c r="D454" s="58"/>
      <c r="E454" s="58"/>
      <c r="F454" s="8"/>
      <c r="G454" s="8"/>
      <c r="H454" s="8"/>
      <c r="J454" s="8"/>
      <c r="L454" s="8"/>
      <c r="M454" s="8"/>
      <c r="R454" s="8"/>
      <c r="S454" s="8"/>
    </row>
    <row r="455" spans="1:19" ht="15.75">
      <c r="A455" s="58"/>
      <c r="B455" s="58"/>
      <c r="C455" s="58"/>
      <c r="D455" s="58"/>
      <c r="E455" s="58"/>
      <c r="F455" s="8"/>
      <c r="G455" s="8"/>
      <c r="H455" s="8"/>
      <c r="J455" s="8"/>
      <c r="L455" s="8"/>
      <c r="M455" s="8"/>
      <c r="R455" s="8"/>
      <c r="S455" s="8"/>
    </row>
    <row r="456" spans="1:19" ht="15.75">
      <c r="A456" s="24" t="s">
        <v>153</v>
      </c>
      <c r="B456"/>
      <c r="C456"/>
      <c r="D456"/>
      <c r="E456"/>
      <c r="F456" s="13"/>
      <c r="G456" s="13"/>
      <c r="H456" s="8"/>
      <c r="J456" s="8"/>
      <c r="L456" s="8"/>
      <c r="M456" s="8"/>
      <c r="R456" s="8"/>
      <c r="S456" s="8"/>
    </row>
    <row r="457" spans="1:19">
      <c r="A457"/>
      <c r="B457"/>
      <c r="C457"/>
      <c r="D457"/>
      <c r="E457"/>
      <c r="F457" s="13"/>
      <c r="G457" s="13"/>
      <c r="H457" s="8"/>
      <c r="J457" s="8"/>
      <c r="L457" s="8"/>
      <c r="M457" s="8"/>
      <c r="R457" s="8"/>
      <c r="S457" s="8"/>
    </row>
    <row r="458" spans="1:19" ht="15.75">
      <c r="A458" s="24" t="s">
        <v>154</v>
      </c>
      <c r="B458"/>
      <c r="C458"/>
      <c r="D458"/>
      <c r="E458"/>
      <c r="F458" s="13"/>
      <c r="G458" s="13"/>
      <c r="H458" s="8"/>
      <c r="I458" s="8" t="s">
        <v>155</v>
      </c>
      <c r="J458" s="8"/>
      <c r="L458" s="8"/>
      <c r="M458" s="8"/>
      <c r="R458" s="8"/>
      <c r="S458" s="8"/>
    </row>
    <row r="459" spans="1:19" ht="15.75">
      <c r="A459" s="25" t="s">
        <v>156</v>
      </c>
      <c r="B459"/>
      <c r="C459"/>
      <c r="D459"/>
      <c r="E459"/>
      <c r="F459" s="13"/>
      <c r="G459" s="13"/>
      <c r="H459" s="8"/>
      <c r="J459" s="8"/>
      <c r="L459" s="8"/>
      <c r="M459" s="8"/>
      <c r="R459" s="8"/>
      <c r="S459" s="8"/>
    </row>
    <row r="460" spans="1:19">
      <c r="A460" s="25" t="s">
        <v>157</v>
      </c>
      <c r="B460"/>
      <c r="C460"/>
      <c r="D460"/>
      <c r="E460"/>
      <c r="F460" s="13"/>
      <c r="G460" s="13"/>
      <c r="H460" s="8"/>
      <c r="J460" s="8"/>
      <c r="L460" s="8"/>
      <c r="M460" s="8"/>
      <c r="R460" s="8"/>
      <c r="S460" s="8"/>
    </row>
    <row r="461" spans="1:19">
      <c r="A461" s="8"/>
      <c r="B461" s="8"/>
      <c r="C461" s="8"/>
      <c r="D461" s="8"/>
      <c r="E461" s="8"/>
      <c r="F461" s="8"/>
      <c r="G461" s="8"/>
      <c r="H461" s="8"/>
      <c r="J461" s="8"/>
      <c r="L461" s="8"/>
      <c r="M461" s="8"/>
      <c r="R461" s="8"/>
      <c r="S461" s="8"/>
    </row>
    <row r="462" spans="1:19">
      <c r="A462" s="8"/>
      <c r="B462" s="8"/>
      <c r="C462" s="8"/>
      <c r="D462" s="8"/>
      <c r="E462" s="8"/>
      <c r="F462" s="8"/>
      <c r="G462" s="8"/>
      <c r="H462" s="8"/>
      <c r="J462" s="8"/>
      <c r="L462" s="8"/>
      <c r="M462" s="8"/>
      <c r="R462" s="8"/>
      <c r="S462" s="8"/>
    </row>
    <row r="463" spans="1:19">
      <c r="A463" s="8"/>
      <c r="B463" s="8"/>
      <c r="C463" s="8"/>
      <c r="D463" s="8"/>
      <c r="E463" s="8"/>
      <c r="F463" s="8"/>
      <c r="G463" s="8"/>
      <c r="H463" s="8"/>
      <c r="J463" s="8"/>
      <c r="L463" s="8"/>
      <c r="M463" s="8"/>
      <c r="R463" s="8"/>
      <c r="S463" s="8"/>
    </row>
    <row r="464" spans="1:19">
      <c r="A464" s="8"/>
      <c r="B464" s="8"/>
      <c r="C464" s="8"/>
      <c r="D464" s="8"/>
      <c r="E464" s="8"/>
      <c r="F464" s="8"/>
      <c r="G464" s="8"/>
      <c r="H464" s="8"/>
      <c r="J464" s="8"/>
      <c r="L464" s="8"/>
      <c r="M464" s="8"/>
      <c r="R464" s="8"/>
      <c r="S464" s="8"/>
    </row>
    <row r="465" spans="1:19">
      <c r="A465" s="8"/>
      <c r="B465" s="8"/>
      <c r="C465" s="8"/>
      <c r="D465" s="8"/>
      <c r="E465" s="8"/>
      <c r="F465" s="8"/>
      <c r="G465" s="8"/>
      <c r="H465" s="8"/>
      <c r="J465" s="8"/>
      <c r="L465" s="8"/>
      <c r="M465" s="8"/>
      <c r="R465" s="8"/>
      <c r="S465" s="8"/>
    </row>
    <row r="466" spans="1:19">
      <c r="A466" s="8"/>
      <c r="B466" s="8"/>
      <c r="C466" s="8"/>
      <c r="D466" s="8"/>
      <c r="E466" s="8"/>
      <c r="F466" s="8"/>
      <c r="G466" s="8"/>
      <c r="H466" s="8"/>
      <c r="J466" s="8"/>
      <c r="L466" s="8"/>
      <c r="M466" s="8"/>
      <c r="R466" s="8"/>
      <c r="S466" s="8"/>
    </row>
    <row r="467" spans="1:19">
      <c r="A467" s="8"/>
      <c r="B467" s="8"/>
      <c r="C467" s="8"/>
      <c r="D467" s="8"/>
      <c r="E467" s="8"/>
      <c r="F467" s="8"/>
      <c r="G467" s="8"/>
      <c r="H467" s="8"/>
      <c r="J467" s="8"/>
      <c r="L467" s="8"/>
      <c r="M467" s="8"/>
      <c r="R467" s="8"/>
      <c r="S467" s="8"/>
    </row>
    <row r="468" spans="1:19">
      <c r="A468" s="8"/>
      <c r="B468" s="8"/>
      <c r="C468" s="8"/>
      <c r="D468" s="8"/>
      <c r="E468" s="8"/>
      <c r="F468" s="8"/>
      <c r="G468" s="8"/>
      <c r="H468" s="8"/>
      <c r="J468" s="8"/>
      <c r="L468" s="8"/>
      <c r="M468" s="8"/>
      <c r="R468" s="8"/>
      <c r="S468" s="8"/>
    </row>
    <row r="469" spans="1:19">
      <c r="A469" s="8"/>
      <c r="B469" s="8"/>
      <c r="C469" s="8"/>
      <c r="D469" s="8"/>
      <c r="E469" s="8"/>
      <c r="F469" s="8"/>
      <c r="G469" s="8"/>
      <c r="H469" s="8"/>
      <c r="J469" s="8"/>
      <c r="L469" s="8"/>
      <c r="M469" s="8"/>
      <c r="R469" s="8"/>
      <c r="S469" s="8"/>
    </row>
    <row r="470" spans="1:19">
      <c r="A470" s="8"/>
      <c r="B470" s="8"/>
      <c r="C470" s="8"/>
      <c r="D470" s="8"/>
      <c r="E470" s="8"/>
      <c r="F470" s="8"/>
      <c r="G470" s="8"/>
      <c r="H470" s="8"/>
      <c r="J470" s="8"/>
      <c r="L470" s="8"/>
      <c r="M470" s="8"/>
      <c r="R470" s="8"/>
      <c r="S470" s="8"/>
    </row>
    <row r="471" spans="1:19">
      <c r="A471" s="8"/>
      <c r="B471" s="8"/>
      <c r="C471" s="8"/>
      <c r="D471" s="8"/>
      <c r="E471" s="8"/>
      <c r="F471" s="8"/>
      <c r="G471" s="8"/>
      <c r="H471" s="8"/>
      <c r="J471" s="8"/>
      <c r="L471" s="8"/>
      <c r="M471" s="8"/>
      <c r="R471" s="8"/>
      <c r="S471" s="8"/>
    </row>
    <row r="472" spans="1:19">
      <c r="A472" s="8"/>
      <c r="B472" s="8"/>
      <c r="C472" s="8"/>
      <c r="D472" s="8"/>
      <c r="E472" s="8"/>
      <c r="F472" s="8"/>
      <c r="G472" s="8"/>
      <c r="H472" s="8"/>
      <c r="J472" s="8"/>
      <c r="L472" s="8"/>
      <c r="M472" s="8"/>
      <c r="R472" s="8"/>
      <c r="S472" s="8"/>
    </row>
    <row r="473" spans="1:19">
      <c r="A473" s="8"/>
      <c r="B473" s="8"/>
      <c r="C473" s="8"/>
      <c r="D473" s="8"/>
      <c r="E473" s="8"/>
      <c r="F473" s="8"/>
      <c r="G473" s="8"/>
      <c r="H473" s="8"/>
      <c r="J473" s="8"/>
      <c r="L473" s="8"/>
      <c r="M473" s="8"/>
      <c r="R473" s="8"/>
      <c r="S473" s="8"/>
    </row>
    <row r="474" spans="1:19">
      <c r="A474" s="8"/>
      <c r="B474" s="8"/>
      <c r="C474" s="8"/>
      <c r="D474" s="8"/>
      <c r="E474" s="8"/>
      <c r="F474" s="8"/>
      <c r="G474" s="8"/>
      <c r="H474" s="8"/>
      <c r="J474" s="8"/>
      <c r="L474" s="8"/>
      <c r="M474" s="8"/>
      <c r="R474" s="8"/>
      <c r="S474" s="8"/>
    </row>
    <row r="475" spans="1:19">
      <c r="A475" s="8"/>
      <c r="B475" s="8"/>
      <c r="C475" s="8"/>
      <c r="D475" s="8"/>
      <c r="E475" s="8"/>
      <c r="F475" s="8"/>
      <c r="G475" s="8"/>
      <c r="H475" s="8"/>
      <c r="J475" s="8"/>
      <c r="L475" s="8"/>
      <c r="M475" s="8"/>
      <c r="R475" s="8"/>
      <c r="S475" s="8"/>
    </row>
    <row r="476" spans="1:19">
      <c r="A476" s="8"/>
      <c r="B476" s="8"/>
      <c r="C476" s="8"/>
      <c r="D476" s="8"/>
      <c r="E476" s="8"/>
      <c r="F476" s="8"/>
      <c r="G476" s="8"/>
      <c r="H476" s="8"/>
      <c r="J476" s="8"/>
      <c r="L476" s="8"/>
      <c r="M476" s="8"/>
      <c r="R476" s="8"/>
      <c r="S476" s="8"/>
    </row>
    <row r="477" spans="1:19">
      <c r="A477" s="8"/>
      <c r="B477" s="8"/>
      <c r="C477" s="8"/>
      <c r="D477" s="8"/>
      <c r="E477" s="8"/>
      <c r="F477" s="8"/>
      <c r="G477" s="8"/>
      <c r="H477" s="8"/>
      <c r="J477" s="8"/>
      <c r="L477" s="8"/>
      <c r="M477" s="8"/>
      <c r="R477" s="8"/>
      <c r="S477" s="8"/>
    </row>
    <row r="478" spans="1:19">
      <c r="A478" s="8"/>
      <c r="B478" s="8"/>
      <c r="C478" s="8"/>
      <c r="D478" s="8"/>
      <c r="E478" s="8"/>
      <c r="F478" s="8"/>
      <c r="G478" s="8"/>
      <c r="H478" s="8"/>
      <c r="J478" s="8"/>
      <c r="L478" s="8"/>
      <c r="M478" s="8"/>
      <c r="R478" s="8"/>
      <c r="S478" s="8"/>
    </row>
    <row r="479" spans="1:19">
      <c r="A479" s="8"/>
      <c r="B479" s="8"/>
      <c r="C479" s="8"/>
      <c r="D479" s="8"/>
      <c r="E479" s="8"/>
      <c r="F479" s="8"/>
      <c r="G479" s="8"/>
      <c r="H479" s="8"/>
      <c r="J479" s="8"/>
      <c r="L479" s="8"/>
      <c r="M479" s="8"/>
      <c r="R479" s="8"/>
      <c r="S479" s="8"/>
    </row>
    <row r="480" spans="1:19">
      <c r="A480" s="8"/>
      <c r="B480" s="8"/>
      <c r="C480" s="8"/>
      <c r="D480" s="8"/>
      <c r="E480" s="8"/>
      <c r="F480" s="8"/>
      <c r="G480" s="8"/>
      <c r="H480" s="8"/>
      <c r="J480" s="8"/>
      <c r="L480" s="8"/>
      <c r="M480" s="8"/>
      <c r="R480" s="8"/>
      <c r="S480" s="8"/>
    </row>
    <row r="481" spans="1:19">
      <c r="A481" s="8"/>
      <c r="B481" s="8"/>
      <c r="C481" s="8"/>
      <c r="D481" s="8"/>
      <c r="E481" s="8"/>
      <c r="F481" s="8"/>
      <c r="G481" s="8"/>
      <c r="H481" s="8"/>
      <c r="J481" s="8"/>
      <c r="L481" s="8"/>
      <c r="M481" s="8"/>
      <c r="R481" s="8"/>
      <c r="S481" s="8"/>
    </row>
    <row r="482" spans="1:19">
      <c r="A482" s="8"/>
      <c r="B482" s="8"/>
      <c r="C482" s="8"/>
      <c r="D482" s="8"/>
      <c r="E482" s="8"/>
      <c r="F482" s="8"/>
      <c r="G482" s="8"/>
      <c r="H482" s="8"/>
      <c r="J482" s="8"/>
      <c r="L482" s="8"/>
      <c r="M482" s="8"/>
      <c r="R482" s="8"/>
      <c r="S482" s="8"/>
    </row>
    <row r="483" spans="1:19">
      <c r="A483" s="8"/>
      <c r="B483" s="8"/>
      <c r="C483" s="8"/>
      <c r="D483" s="8"/>
      <c r="E483" s="8"/>
      <c r="F483" s="8"/>
      <c r="G483" s="8"/>
      <c r="H483" s="8"/>
      <c r="J483" s="8"/>
      <c r="L483" s="8"/>
      <c r="M483" s="8"/>
      <c r="R483" s="8"/>
      <c r="S483" s="8"/>
    </row>
    <row r="484" spans="1:19">
      <c r="A484" s="8"/>
      <c r="B484" s="8"/>
      <c r="C484" s="8"/>
      <c r="D484" s="8"/>
      <c r="E484" s="8"/>
      <c r="F484" s="8"/>
      <c r="G484" s="8"/>
      <c r="H484" s="8"/>
      <c r="J484" s="8"/>
      <c r="L484" s="8"/>
      <c r="M484" s="8"/>
      <c r="R484" s="8"/>
      <c r="S484" s="8"/>
    </row>
    <row r="485" spans="1:19">
      <c r="A485" s="8"/>
      <c r="B485" s="8"/>
      <c r="C485" s="8"/>
      <c r="D485" s="8"/>
      <c r="E485" s="8"/>
      <c r="F485" s="8"/>
      <c r="G485" s="8"/>
      <c r="H485" s="8"/>
      <c r="J485" s="8"/>
      <c r="L485" s="8"/>
      <c r="M485" s="8"/>
      <c r="R485" s="8"/>
      <c r="S485" s="8"/>
    </row>
    <row r="486" spans="1:19">
      <c r="A486" s="8"/>
      <c r="B486" s="8"/>
      <c r="C486" s="8"/>
      <c r="D486" s="8"/>
      <c r="E486" s="8"/>
      <c r="F486" s="8"/>
      <c r="G486" s="8"/>
      <c r="H486" s="8"/>
      <c r="J486" s="8"/>
      <c r="L486" s="8"/>
      <c r="M486" s="8"/>
      <c r="R486" s="8"/>
      <c r="S486" s="8"/>
    </row>
    <row r="487" spans="1:19">
      <c r="A487" s="8"/>
      <c r="B487" s="8"/>
      <c r="C487" s="8"/>
      <c r="D487" s="8"/>
      <c r="E487" s="8"/>
      <c r="F487" s="8"/>
      <c r="G487" s="8"/>
      <c r="H487" s="8"/>
      <c r="J487" s="8"/>
      <c r="L487" s="8"/>
      <c r="M487" s="8"/>
      <c r="R487" s="8"/>
      <c r="S487" s="8"/>
    </row>
    <row r="488" spans="1:19">
      <c r="A488" s="8"/>
      <c r="B488" s="8"/>
      <c r="C488" s="8"/>
      <c r="D488" s="8"/>
      <c r="E488" s="8"/>
      <c r="F488" s="8"/>
      <c r="G488" s="8"/>
      <c r="H488" s="8"/>
      <c r="J488" s="8"/>
      <c r="L488" s="8"/>
      <c r="M488" s="8"/>
      <c r="R488" s="8"/>
      <c r="S488" s="8"/>
    </row>
    <row r="489" spans="1:19">
      <c r="A489" s="8"/>
      <c r="B489" s="8"/>
      <c r="C489" s="8"/>
      <c r="D489" s="8"/>
      <c r="E489" s="8"/>
      <c r="F489" s="8"/>
      <c r="G489" s="8"/>
      <c r="H489" s="8"/>
      <c r="J489" s="8"/>
      <c r="L489" s="8"/>
      <c r="M489" s="8"/>
      <c r="R489" s="8"/>
      <c r="S489" s="8"/>
    </row>
    <row r="490" spans="1:19">
      <c r="A490" s="8"/>
      <c r="B490" s="8"/>
      <c r="C490" s="8"/>
      <c r="D490" s="8"/>
      <c r="E490" s="8"/>
      <c r="F490" s="8"/>
      <c r="G490" s="8"/>
      <c r="H490" s="8"/>
      <c r="J490" s="8"/>
      <c r="L490" s="8"/>
      <c r="M490" s="8"/>
      <c r="R490" s="8"/>
      <c r="S490" s="8"/>
    </row>
    <row r="491" spans="1:19">
      <c r="A491" s="8"/>
      <c r="B491" s="8"/>
      <c r="C491" s="8"/>
      <c r="D491" s="8"/>
      <c r="E491" s="8"/>
      <c r="F491" s="8"/>
      <c r="G491" s="8"/>
      <c r="H491" s="8"/>
      <c r="J491" s="8"/>
      <c r="L491" s="8"/>
      <c r="M491" s="8"/>
      <c r="R491" s="8"/>
      <c r="S491" s="8"/>
    </row>
    <row r="492" spans="1:19">
      <c r="A492" s="8"/>
      <c r="B492" s="8"/>
      <c r="C492" s="8"/>
      <c r="D492" s="8"/>
      <c r="E492" s="8"/>
      <c r="F492" s="8"/>
      <c r="G492" s="8"/>
      <c r="H492" s="8"/>
      <c r="J492" s="8"/>
      <c r="L492" s="8"/>
      <c r="M492" s="8"/>
      <c r="R492" s="8"/>
      <c r="S492" s="8"/>
    </row>
    <row r="493" spans="1:19">
      <c r="A493" s="8"/>
      <c r="B493" s="8"/>
      <c r="C493" s="8"/>
      <c r="D493" s="8"/>
      <c r="E493" s="8"/>
      <c r="F493" s="8"/>
      <c r="G493" s="8"/>
      <c r="H493" s="8"/>
      <c r="J493" s="8"/>
      <c r="L493" s="8"/>
      <c r="M493" s="8"/>
      <c r="R493" s="8"/>
      <c r="S493" s="8"/>
    </row>
    <row r="494" spans="1:19">
      <c r="A494" s="8"/>
      <c r="B494" s="8"/>
      <c r="C494" s="8"/>
      <c r="D494" s="8"/>
      <c r="E494" s="8"/>
      <c r="F494" s="8"/>
      <c r="G494" s="8"/>
      <c r="H494" s="8"/>
      <c r="J494" s="8"/>
      <c r="L494" s="8"/>
      <c r="M494" s="8"/>
      <c r="R494" s="8"/>
      <c r="S494" s="8"/>
    </row>
    <row r="495" spans="1:19">
      <c r="A495" s="8"/>
      <c r="B495" s="8"/>
      <c r="C495" s="8"/>
      <c r="D495" s="8"/>
      <c r="E495" s="8"/>
      <c r="F495" s="8"/>
      <c r="G495" s="8"/>
      <c r="H495" s="8"/>
      <c r="J495" s="8"/>
      <c r="L495" s="8"/>
      <c r="M495" s="8"/>
      <c r="R495" s="8"/>
      <c r="S495" s="8"/>
    </row>
    <row r="496" spans="1:19">
      <c r="A496" s="8"/>
      <c r="B496" s="8"/>
      <c r="C496" s="8"/>
      <c r="D496" s="8"/>
      <c r="E496" s="8"/>
      <c r="F496" s="8"/>
      <c r="G496" s="8"/>
      <c r="H496" s="8"/>
      <c r="J496" s="8"/>
      <c r="L496" s="8"/>
      <c r="M496" s="8"/>
      <c r="R496" s="8"/>
      <c r="S496" s="8"/>
    </row>
    <row r="497" spans="1:19">
      <c r="A497" s="8"/>
      <c r="B497" s="8"/>
      <c r="C497" s="8"/>
      <c r="D497" s="8"/>
      <c r="E497" s="8"/>
      <c r="F497" s="8"/>
      <c r="G497" s="8"/>
      <c r="H497" s="8"/>
      <c r="J497" s="8"/>
      <c r="L497" s="8"/>
      <c r="M497" s="8"/>
      <c r="R497" s="8"/>
      <c r="S497" s="8"/>
    </row>
    <row r="498" spans="1:19">
      <c r="A498" s="8"/>
      <c r="B498" s="8"/>
      <c r="C498" s="8"/>
      <c r="D498" s="8"/>
      <c r="E498" s="8"/>
      <c r="F498" s="8"/>
      <c r="G498" s="8"/>
      <c r="H498" s="8"/>
      <c r="J498" s="8"/>
      <c r="L498" s="8"/>
      <c r="M498" s="8"/>
      <c r="R498" s="8"/>
      <c r="S498" s="8"/>
    </row>
    <row r="499" spans="1:19">
      <c r="A499" s="8"/>
      <c r="B499" s="8"/>
      <c r="C499" s="8"/>
      <c r="D499" s="8"/>
      <c r="E499" s="8"/>
      <c r="F499" s="8"/>
      <c r="G499" s="8"/>
      <c r="H499" s="8"/>
      <c r="J499" s="8"/>
      <c r="L499" s="8"/>
      <c r="M499" s="8"/>
      <c r="R499" s="8"/>
      <c r="S499" s="8"/>
    </row>
    <row r="500" spans="1:19">
      <c r="A500" s="8"/>
      <c r="B500" s="8"/>
      <c r="C500" s="8"/>
      <c r="D500" s="8"/>
      <c r="E500" s="8"/>
      <c r="F500" s="8"/>
      <c r="G500" s="8"/>
      <c r="H500" s="8"/>
      <c r="J500" s="8"/>
      <c r="L500" s="8"/>
      <c r="M500" s="8"/>
      <c r="R500" s="8"/>
      <c r="S500" s="8"/>
    </row>
    <row r="501" spans="1:19">
      <c r="A501" s="8"/>
      <c r="B501" s="8"/>
      <c r="C501" s="8"/>
      <c r="D501" s="8"/>
      <c r="E501" s="8"/>
      <c r="F501" s="8"/>
      <c r="G501" s="8"/>
      <c r="H501" s="8"/>
      <c r="J501" s="8"/>
      <c r="L501" s="8"/>
      <c r="M501" s="8"/>
      <c r="R501" s="8"/>
      <c r="S501" s="8"/>
    </row>
    <row r="502" spans="1:19">
      <c r="A502" s="8"/>
      <c r="B502" s="8"/>
      <c r="C502" s="8"/>
      <c r="D502" s="8"/>
      <c r="E502" s="8"/>
      <c r="F502" s="8"/>
      <c r="G502" s="8"/>
      <c r="H502" s="8"/>
      <c r="J502" s="8"/>
      <c r="L502" s="8"/>
      <c r="M502" s="8"/>
      <c r="R502" s="8"/>
      <c r="S502" s="8"/>
    </row>
    <row r="503" spans="1:19">
      <c r="A503" s="8"/>
      <c r="B503" s="8"/>
      <c r="C503" s="8"/>
      <c r="D503" s="8"/>
      <c r="E503" s="8"/>
      <c r="F503" s="8"/>
      <c r="G503" s="8"/>
      <c r="H503" s="8"/>
      <c r="J503" s="8"/>
      <c r="L503" s="8"/>
      <c r="M503" s="8"/>
      <c r="R503" s="8"/>
      <c r="S503" s="8"/>
    </row>
    <row r="504" spans="1:19">
      <c r="A504" s="8"/>
      <c r="B504" s="8"/>
      <c r="C504" s="8"/>
      <c r="D504" s="8"/>
      <c r="E504" s="8"/>
      <c r="F504" s="8"/>
      <c r="G504" s="8"/>
      <c r="H504" s="8"/>
      <c r="J504" s="8"/>
      <c r="L504" s="8"/>
      <c r="M504" s="8"/>
      <c r="R504" s="8"/>
      <c r="S504" s="8"/>
    </row>
    <row r="505" spans="1:19">
      <c r="A505" s="8"/>
      <c r="B505" s="8"/>
      <c r="C505" s="8"/>
      <c r="D505" s="8"/>
      <c r="E505" s="8"/>
      <c r="F505" s="8"/>
      <c r="G505" s="8"/>
      <c r="H505" s="8"/>
      <c r="J505" s="8"/>
      <c r="L505" s="8"/>
      <c r="M505" s="8"/>
      <c r="R505" s="8"/>
      <c r="S505" s="8"/>
    </row>
    <row r="506" spans="1:19">
      <c r="A506" s="8"/>
      <c r="B506" s="8"/>
      <c r="C506" s="8"/>
      <c r="D506" s="8"/>
      <c r="E506" s="8"/>
      <c r="F506" s="8"/>
      <c r="G506" s="8"/>
      <c r="H506" s="8"/>
      <c r="J506" s="8"/>
      <c r="L506" s="8"/>
      <c r="M506" s="8"/>
      <c r="R506" s="8"/>
      <c r="S506" s="8"/>
    </row>
    <row r="507" spans="1:19">
      <c r="A507" s="8"/>
      <c r="B507" s="8"/>
      <c r="C507" s="8"/>
      <c r="D507" s="8"/>
      <c r="E507" s="8"/>
      <c r="F507" s="8"/>
      <c r="G507" s="8"/>
      <c r="H507" s="8"/>
      <c r="J507" s="8"/>
      <c r="L507" s="8"/>
      <c r="M507" s="8"/>
      <c r="R507" s="8"/>
      <c r="S507" s="8"/>
    </row>
    <row r="508" spans="1:19">
      <c r="A508" s="8"/>
      <c r="B508" s="8"/>
      <c r="C508" s="8"/>
      <c r="D508" s="8"/>
      <c r="E508" s="8"/>
      <c r="F508" s="8"/>
      <c r="G508" s="8"/>
      <c r="H508" s="8"/>
      <c r="J508" s="8"/>
      <c r="L508" s="8"/>
      <c r="M508" s="8"/>
      <c r="R508" s="8"/>
      <c r="S508" s="8"/>
    </row>
    <row r="509" spans="1:19">
      <c r="A509" s="8"/>
      <c r="B509" s="8"/>
      <c r="C509" s="8"/>
      <c r="D509" s="8"/>
      <c r="E509" s="8"/>
      <c r="F509" s="8"/>
      <c r="G509" s="8"/>
      <c r="H509" s="8"/>
      <c r="J509" s="8"/>
      <c r="L509" s="8"/>
      <c r="M509" s="8"/>
      <c r="R509" s="8"/>
      <c r="S509" s="8"/>
    </row>
    <row r="510" spans="1:19">
      <c r="A510" s="8"/>
      <c r="B510" s="8"/>
      <c r="C510" s="8"/>
      <c r="D510" s="8"/>
      <c r="E510" s="8"/>
      <c r="F510" s="8"/>
      <c r="G510" s="8"/>
      <c r="H510" s="8"/>
      <c r="J510" s="8"/>
      <c r="L510" s="8"/>
      <c r="M510" s="8"/>
      <c r="R510" s="8"/>
      <c r="S510" s="8"/>
    </row>
    <row r="511" spans="1:19">
      <c r="A511" s="8"/>
      <c r="B511" s="8"/>
      <c r="C511" s="8"/>
      <c r="D511" s="8"/>
      <c r="E511" s="8"/>
      <c r="F511" s="8"/>
      <c r="G511" s="8"/>
      <c r="H511" s="8"/>
      <c r="J511" s="8"/>
      <c r="L511" s="8"/>
      <c r="M511" s="8"/>
      <c r="R511" s="8"/>
      <c r="S511" s="8"/>
    </row>
    <row r="512" spans="1:19">
      <c r="A512" s="8"/>
      <c r="B512" s="8"/>
      <c r="C512" s="8"/>
      <c r="D512" s="8"/>
      <c r="E512" s="8"/>
      <c r="F512" s="8"/>
      <c r="G512" s="8"/>
      <c r="H512" s="8"/>
      <c r="J512" s="8"/>
      <c r="L512" s="8"/>
      <c r="M512" s="8"/>
      <c r="R512" s="8"/>
      <c r="S512" s="8"/>
    </row>
    <row r="513" spans="1:19">
      <c r="A513" s="8"/>
      <c r="B513" s="8"/>
      <c r="C513" s="8"/>
      <c r="D513" s="8"/>
      <c r="E513" s="8"/>
      <c r="F513" s="8"/>
      <c r="G513" s="8"/>
      <c r="H513" s="8"/>
      <c r="J513" s="8"/>
      <c r="L513" s="8"/>
      <c r="M513" s="8"/>
      <c r="R513" s="8"/>
      <c r="S513" s="8"/>
    </row>
    <row r="514" spans="1:19">
      <c r="A514" s="8"/>
      <c r="B514" s="8"/>
      <c r="C514" s="8"/>
      <c r="D514" s="8"/>
      <c r="E514" s="8"/>
      <c r="F514" s="8"/>
      <c r="G514" s="8"/>
      <c r="H514" s="8"/>
      <c r="J514" s="8"/>
      <c r="L514" s="8"/>
      <c r="M514" s="8"/>
      <c r="R514" s="8"/>
      <c r="S514" s="8"/>
    </row>
    <row r="515" spans="1:19">
      <c r="A515" s="8"/>
      <c r="B515" s="8"/>
      <c r="C515" s="8"/>
      <c r="D515" s="8"/>
      <c r="E515" s="8"/>
      <c r="F515" s="8"/>
      <c r="G515" s="8"/>
      <c r="H515" s="8"/>
      <c r="J515" s="8"/>
      <c r="L515" s="8"/>
      <c r="M515" s="8"/>
      <c r="R515" s="8"/>
      <c r="S515" s="8"/>
    </row>
    <row r="516" spans="1:19">
      <c r="A516" s="8"/>
      <c r="B516" s="8"/>
      <c r="C516" s="8"/>
      <c r="D516" s="8"/>
      <c r="E516" s="8"/>
      <c r="F516" s="8"/>
      <c r="G516" s="8"/>
      <c r="H516" s="8"/>
      <c r="J516" s="8"/>
      <c r="L516" s="8"/>
      <c r="M516" s="8"/>
      <c r="R516" s="8"/>
      <c r="S516" s="8"/>
    </row>
    <row r="517" spans="1:19">
      <c r="A517" s="8"/>
      <c r="B517" s="8"/>
      <c r="C517" s="8"/>
      <c r="D517" s="8"/>
      <c r="E517" s="8"/>
      <c r="F517" s="8"/>
      <c r="G517" s="8"/>
      <c r="H517" s="8"/>
      <c r="J517" s="8"/>
      <c r="L517" s="8"/>
      <c r="M517" s="8"/>
      <c r="R517" s="8"/>
      <c r="S517" s="8"/>
    </row>
    <row r="518" spans="1:19">
      <c r="A518" s="8"/>
      <c r="B518" s="8"/>
      <c r="C518" s="8"/>
      <c r="D518" s="8"/>
      <c r="E518" s="8"/>
      <c r="F518" s="8"/>
      <c r="G518" s="8"/>
      <c r="H518" s="8"/>
      <c r="J518" s="8"/>
      <c r="L518" s="8"/>
      <c r="M518" s="8"/>
      <c r="R518" s="8"/>
      <c r="S518" s="8"/>
    </row>
    <row r="519" spans="1:19">
      <c r="A519" s="8"/>
      <c r="B519" s="8"/>
      <c r="C519" s="8"/>
      <c r="D519" s="8"/>
      <c r="E519" s="8"/>
      <c r="F519" s="8"/>
      <c r="G519" s="8"/>
      <c r="H519" s="8"/>
      <c r="J519" s="8"/>
      <c r="L519" s="8"/>
      <c r="M519" s="8"/>
      <c r="R519" s="8"/>
      <c r="S519" s="8"/>
    </row>
    <row r="520" spans="1:19">
      <c r="A520" s="8"/>
      <c r="B520" s="8"/>
      <c r="C520" s="8"/>
      <c r="D520" s="8"/>
      <c r="E520" s="8"/>
      <c r="F520" s="8"/>
      <c r="G520" s="8"/>
      <c r="H520" s="8"/>
      <c r="J520" s="8"/>
      <c r="L520" s="8"/>
      <c r="M520" s="8"/>
      <c r="R520" s="8"/>
      <c r="S520" s="8"/>
    </row>
    <row r="521" spans="1:19">
      <c r="A521" s="8"/>
      <c r="B521" s="8"/>
      <c r="C521" s="8"/>
      <c r="D521" s="8"/>
      <c r="E521" s="8"/>
      <c r="F521" s="8"/>
      <c r="G521" s="8"/>
      <c r="H521" s="8"/>
      <c r="J521" s="8"/>
      <c r="L521" s="8"/>
      <c r="M521" s="8"/>
      <c r="R521" s="8"/>
      <c r="S521" s="8"/>
    </row>
    <row r="522" spans="1:19">
      <c r="A522" s="8"/>
      <c r="B522" s="8"/>
      <c r="C522" s="8"/>
      <c r="D522" s="8"/>
      <c r="E522" s="8"/>
      <c r="F522" s="8"/>
      <c r="G522" s="8"/>
      <c r="H522" s="8"/>
      <c r="J522" s="8"/>
      <c r="L522" s="8"/>
      <c r="M522" s="8"/>
      <c r="R522" s="8"/>
      <c r="S522" s="8"/>
    </row>
    <row r="523" spans="1:19">
      <c r="A523" s="8"/>
      <c r="B523" s="8"/>
      <c r="C523" s="8"/>
      <c r="D523" s="8"/>
      <c r="E523" s="8"/>
      <c r="F523" s="8"/>
      <c r="G523" s="8"/>
      <c r="H523" s="8"/>
      <c r="J523" s="8"/>
      <c r="L523" s="8"/>
      <c r="M523" s="8"/>
      <c r="R523" s="8"/>
      <c r="S523" s="8"/>
    </row>
    <row r="524" spans="1:19">
      <c r="A524" s="8"/>
      <c r="B524" s="8"/>
      <c r="C524" s="8"/>
      <c r="D524" s="8"/>
      <c r="E524" s="8"/>
      <c r="F524" s="8"/>
      <c r="G524" s="8"/>
      <c r="H524" s="8"/>
      <c r="J524" s="8"/>
      <c r="L524" s="8"/>
      <c r="M524" s="8"/>
      <c r="R524" s="8"/>
      <c r="S524" s="8"/>
    </row>
    <row r="525" spans="1:19">
      <c r="A525" s="8"/>
      <c r="B525" s="8"/>
      <c r="C525" s="8"/>
      <c r="D525" s="8"/>
      <c r="E525" s="8"/>
      <c r="F525" s="8"/>
      <c r="G525" s="8"/>
      <c r="H525" s="8"/>
      <c r="J525" s="8"/>
      <c r="L525" s="8"/>
      <c r="M525" s="8"/>
      <c r="R525" s="8"/>
      <c r="S525" s="8"/>
    </row>
    <row r="526" spans="1:19">
      <c r="A526" s="8"/>
      <c r="B526" s="8"/>
      <c r="C526" s="8"/>
      <c r="D526" s="8"/>
      <c r="E526" s="8"/>
      <c r="F526" s="8"/>
      <c r="G526" s="8"/>
      <c r="H526" s="8"/>
      <c r="J526" s="8"/>
      <c r="L526" s="8"/>
      <c r="M526" s="8"/>
      <c r="R526" s="8"/>
      <c r="S526" s="8"/>
    </row>
    <row r="527" spans="1:19">
      <c r="A527" s="8"/>
      <c r="B527" s="8"/>
      <c r="C527" s="8"/>
      <c r="D527" s="8"/>
      <c r="E527" s="8"/>
      <c r="F527" s="8"/>
      <c r="G527" s="8"/>
      <c r="H527" s="8"/>
      <c r="J527" s="8"/>
      <c r="L527" s="8"/>
      <c r="M527" s="8"/>
      <c r="R527" s="8"/>
      <c r="S527" s="8"/>
    </row>
    <row r="528" spans="1:19">
      <c r="A528" s="8"/>
      <c r="B528" s="8"/>
      <c r="C528" s="8"/>
      <c r="D528" s="8"/>
      <c r="E528" s="8"/>
      <c r="F528" s="8"/>
      <c r="G528" s="8"/>
      <c r="H528" s="8"/>
      <c r="J528" s="8"/>
      <c r="L528" s="8"/>
      <c r="M528" s="8"/>
      <c r="R528" s="8"/>
      <c r="S528" s="8"/>
    </row>
    <row r="529" spans="1:19">
      <c r="A529" s="8"/>
      <c r="B529" s="8"/>
      <c r="C529" s="8"/>
      <c r="D529" s="8"/>
      <c r="E529" s="8"/>
      <c r="F529" s="8"/>
      <c r="G529" s="8"/>
      <c r="H529" s="8"/>
      <c r="J529" s="8"/>
      <c r="L529" s="8"/>
      <c r="M529" s="8"/>
      <c r="R529" s="8"/>
      <c r="S529" s="8"/>
    </row>
    <row r="530" spans="1:19">
      <c r="A530" s="8"/>
      <c r="B530" s="8"/>
      <c r="C530" s="8"/>
      <c r="D530" s="8"/>
      <c r="E530" s="8"/>
      <c r="F530" s="8"/>
      <c r="G530" s="8"/>
      <c r="H530" s="8"/>
      <c r="J530" s="8"/>
      <c r="L530" s="8"/>
      <c r="M530" s="8"/>
      <c r="R530" s="8"/>
      <c r="S530" s="8"/>
    </row>
    <row r="531" spans="1:19">
      <c r="A531" s="8"/>
      <c r="B531" s="8"/>
      <c r="C531" s="8"/>
      <c r="D531" s="8"/>
      <c r="E531" s="8"/>
      <c r="F531" s="8"/>
      <c r="G531" s="8"/>
      <c r="H531" s="8"/>
      <c r="J531" s="8"/>
      <c r="L531" s="8"/>
      <c r="M531" s="8"/>
      <c r="R531" s="8"/>
      <c r="S531" s="8"/>
    </row>
    <row r="532" spans="1:19">
      <c r="A532" s="8"/>
      <c r="B532" s="8"/>
      <c r="C532" s="8"/>
      <c r="D532" s="8"/>
      <c r="E532" s="8"/>
      <c r="F532" s="8"/>
      <c r="G532" s="8"/>
      <c r="H532" s="8"/>
      <c r="J532" s="8"/>
      <c r="L532" s="8"/>
      <c r="M532" s="8"/>
      <c r="R532" s="8"/>
      <c r="S532" s="8"/>
    </row>
    <row r="533" spans="1:19">
      <c r="A533" s="8"/>
      <c r="B533" s="8"/>
      <c r="C533" s="8"/>
      <c r="D533" s="8"/>
      <c r="E533" s="8"/>
      <c r="F533" s="8"/>
      <c r="G533" s="8"/>
      <c r="H533" s="8"/>
      <c r="J533" s="8"/>
      <c r="L533" s="8"/>
      <c r="M533" s="8"/>
      <c r="R533" s="8"/>
      <c r="S533" s="8"/>
    </row>
    <row r="534" spans="1:19">
      <c r="A534" s="8"/>
      <c r="B534" s="8"/>
      <c r="C534" s="8"/>
      <c r="D534" s="8"/>
      <c r="E534" s="8"/>
      <c r="F534" s="8"/>
      <c r="G534" s="8"/>
      <c r="H534" s="8"/>
      <c r="J534" s="8"/>
      <c r="L534" s="8"/>
      <c r="M534" s="8"/>
      <c r="R534" s="8"/>
      <c r="S534" s="8"/>
    </row>
    <row r="535" spans="1:19">
      <c r="A535" s="8"/>
      <c r="B535" s="8"/>
      <c r="C535" s="8"/>
      <c r="D535" s="8"/>
      <c r="E535" s="8"/>
      <c r="F535" s="8"/>
      <c r="G535" s="8"/>
      <c r="H535" s="8"/>
      <c r="J535" s="8"/>
      <c r="L535" s="8"/>
      <c r="M535" s="8"/>
      <c r="R535" s="8"/>
      <c r="S535" s="8"/>
    </row>
    <row r="536" spans="1:19">
      <c r="A536" s="8"/>
      <c r="B536" s="8"/>
      <c r="C536" s="8"/>
      <c r="D536" s="8"/>
      <c r="E536" s="8"/>
      <c r="F536" s="8"/>
      <c r="G536" s="8"/>
      <c r="H536" s="8"/>
      <c r="J536" s="8"/>
      <c r="L536" s="8"/>
      <c r="M536" s="8"/>
      <c r="R536" s="8"/>
      <c r="S536" s="8"/>
    </row>
    <row r="537" spans="1:19">
      <c r="A537" s="8"/>
      <c r="B537" s="8"/>
      <c r="C537" s="8"/>
      <c r="D537" s="8"/>
      <c r="E537" s="8"/>
      <c r="F537" s="8"/>
      <c r="G537" s="8"/>
      <c r="H537" s="8"/>
      <c r="J537" s="8"/>
      <c r="L537" s="8"/>
      <c r="M537" s="8"/>
      <c r="R537" s="8"/>
      <c r="S537" s="8"/>
    </row>
    <row r="538" spans="1:19">
      <c r="A538" s="8"/>
      <c r="B538" s="8"/>
      <c r="C538" s="8"/>
      <c r="D538" s="8"/>
      <c r="E538" s="8"/>
      <c r="F538" s="8"/>
      <c r="G538" s="8"/>
      <c r="H538" s="8"/>
      <c r="J538" s="8"/>
      <c r="L538" s="8"/>
      <c r="M538" s="8"/>
      <c r="R538" s="8"/>
      <c r="S538" s="8"/>
    </row>
    <row r="539" spans="1:19">
      <c r="A539" s="8"/>
      <c r="B539" s="8"/>
      <c r="C539" s="8"/>
      <c r="D539" s="8"/>
      <c r="E539" s="8"/>
      <c r="F539" s="8"/>
      <c r="G539" s="8"/>
      <c r="H539" s="8"/>
      <c r="J539" s="8"/>
      <c r="L539" s="8"/>
      <c r="M539" s="8"/>
      <c r="R539" s="8"/>
      <c r="S539" s="8"/>
    </row>
    <row r="540" spans="1:19">
      <c r="A540" s="8"/>
      <c r="B540" s="8"/>
      <c r="C540" s="8"/>
      <c r="D540" s="8"/>
      <c r="E540" s="8"/>
      <c r="F540" s="8"/>
      <c r="G540" s="8"/>
      <c r="H540" s="8"/>
      <c r="J540" s="8"/>
      <c r="L540" s="8"/>
      <c r="M540" s="8"/>
      <c r="R540" s="8"/>
      <c r="S540" s="8"/>
    </row>
    <row r="541" spans="1:19">
      <c r="A541" s="8"/>
      <c r="B541" s="8"/>
      <c r="C541" s="8"/>
      <c r="D541" s="8"/>
      <c r="E541" s="8"/>
      <c r="F541" s="8"/>
      <c r="G541" s="8"/>
      <c r="H541" s="8"/>
      <c r="J541" s="8"/>
      <c r="L541" s="8"/>
      <c r="M541" s="8"/>
      <c r="R541" s="8"/>
      <c r="S541" s="8"/>
    </row>
    <row r="542" spans="1:19">
      <c r="A542" s="8"/>
      <c r="B542" s="8"/>
      <c r="C542" s="8"/>
      <c r="D542" s="8"/>
      <c r="E542" s="8"/>
      <c r="F542" s="8"/>
      <c r="G542" s="8"/>
      <c r="H542" s="8"/>
      <c r="J542" s="8"/>
      <c r="L542" s="8"/>
      <c r="M542" s="8"/>
      <c r="R542" s="8"/>
      <c r="S542" s="8"/>
    </row>
    <row r="543" spans="1:19">
      <c r="A543" s="8"/>
      <c r="B543" s="8"/>
      <c r="C543" s="8"/>
      <c r="D543" s="8"/>
      <c r="E543" s="8"/>
      <c r="F543" s="8"/>
      <c r="G543" s="8"/>
      <c r="H543" s="8"/>
      <c r="J543" s="8"/>
      <c r="L543" s="8"/>
      <c r="M543" s="8"/>
      <c r="R543" s="8"/>
      <c r="S543" s="8"/>
    </row>
    <row r="544" spans="1:19">
      <c r="A544" s="8"/>
      <c r="B544" s="8"/>
      <c r="C544" s="8"/>
      <c r="D544" s="8"/>
      <c r="E544" s="8"/>
      <c r="F544" s="8"/>
      <c r="G544" s="8"/>
      <c r="H544" s="8"/>
      <c r="J544" s="8"/>
      <c r="L544" s="8"/>
      <c r="M544" s="8"/>
      <c r="R544" s="8"/>
      <c r="S544" s="8"/>
    </row>
    <row r="545" spans="1:19">
      <c r="A545" s="8"/>
      <c r="B545" s="8"/>
      <c r="C545" s="8"/>
      <c r="D545" s="8"/>
      <c r="E545" s="8"/>
      <c r="F545" s="8"/>
      <c r="G545" s="8"/>
      <c r="H545" s="8"/>
      <c r="J545" s="8"/>
      <c r="L545" s="8"/>
      <c r="M545" s="8"/>
      <c r="R545" s="8"/>
      <c r="S545" s="8"/>
    </row>
    <row r="546" spans="1:19">
      <c r="A546" s="8"/>
      <c r="B546" s="8"/>
      <c r="C546" s="8"/>
      <c r="D546" s="8"/>
      <c r="E546" s="8"/>
      <c r="F546" s="8"/>
      <c r="G546" s="8"/>
      <c r="H546" s="8"/>
      <c r="J546" s="8"/>
      <c r="L546" s="8"/>
      <c r="M546" s="8"/>
      <c r="R546" s="8"/>
      <c r="S546" s="8"/>
    </row>
    <row r="547" spans="1:19">
      <c r="A547" s="8"/>
      <c r="B547" s="8"/>
      <c r="C547" s="8"/>
      <c r="D547" s="8"/>
      <c r="E547" s="8"/>
      <c r="F547" s="8"/>
      <c r="G547" s="8"/>
      <c r="H547" s="8"/>
      <c r="J547" s="8"/>
      <c r="L547" s="8"/>
      <c r="M547" s="8"/>
      <c r="R547" s="8"/>
      <c r="S547" s="8"/>
    </row>
    <row r="548" spans="1:19">
      <c r="A548" s="8"/>
      <c r="B548" s="8"/>
      <c r="C548" s="8"/>
      <c r="D548" s="8"/>
      <c r="E548" s="8"/>
      <c r="F548" s="8"/>
      <c r="G548" s="8"/>
      <c r="H548" s="8"/>
      <c r="J548" s="8"/>
      <c r="L548" s="8"/>
      <c r="M548" s="8"/>
      <c r="R548" s="8"/>
      <c r="S548" s="8"/>
    </row>
    <row r="549" spans="1:19">
      <c r="A549" s="8"/>
      <c r="B549" s="8"/>
      <c r="C549" s="8"/>
      <c r="D549" s="8"/>
      <c r="E549" s="8"/>
      <c r="F549" s="8"/>
      <c r="G549" s="8"/>
      <c r="H549" s="8"/>
      <c r="J549" s="8"/>
      <c r="L549" s="8"/>
      <c r="M549" s="8"/>
      <c r="R549" s="8"/>
      <c r="S549" s="8"/>
    </row>
    <row r="550" spans="1:19">
      <c r="A550" s="8"/>
      <c r="B550" s="8"/>
      <c r="C550" s="8"/>
      <c r="D550" s="8"/>
      <c r="E550" s="8"/>
      <c r="F550" s="8"/>
      <c r="G550" s="8"/>
      <c r="H550" s="8"/>
      <c r="J550" s="8"/>
      <c r="L550" s="8"/>
      <c r="M550" s="8"/>
      <c r="R550" s="8"/>
      <c r="S550" s="8"/>
    </row>
    <row r="551" spans="1:19">
      <c r="A551" s="8"/>
      <c r="B551" s="8"/>
      <c r="C551" s="8"/>
      <c r="D551" s="8"/>
      <c r="E551" s="8"/>
      <c r="F551" s="8"/>
      <c r="G551" s="8"/>
      <c r="H551" s="8"/>
      <c r="J551" s="8"/>
      <c r="L551" s="8"/>
      <c r="M551" s="8"/>
      <c r="R551" s="8"/>
      <c r="S551" s="8"/>
    </row>
    <row r="552" spans="1:19">
      <c r="A552" s="8"/>
      <c r="B552" s="8"/>
      <c r="C552" s="8"/>
      <c r="D552" s="8"/>
      <c r="E552" s="8"/>
      <c r="F552" s="8"/>
      <c r="G552" s="8"/>
      <c r="H552" s="8"/>
      <c r="J552" s="8"/>
      <c r="L552" s="8"/>
      <c r="M552" s="8"/>
      <c r="R552" s="8"/>
      <c r="S552" s="8"/>
    </row>
    <row r="553" spans="1:19">
      <c r="A553" s="8"/>
      <c r="B553" s="8"/>
      <c r="C553" s="8"/>
      <c r="D553" s="8"/>
      <c r="E553" s="8"/>
      <c r="F553" s="8"/>
      <c r="G553" s="8"/>
      <c r="H553" s="8"/>
      <c r="J553" s="8"/>
      <c r="L553" s="8"/>
      <c r="M553" s="8"/>
      <c r="R553" s="8"/>
      <c r="S553" s="8"/>
    </row>
    <row r="554" spans="1:19">
      <c r="A554" s="8"/>
      <c r="B554" s="8"/>
      <c r="C554" s="8"/>
      <c r="D554" s="8"/>
      <c r="E554" s="8"/>
      <c r="F554" s="8"/>
      <c r="G554" s="8"/>
      <c r="H554" s="8"/>
      <c r="J554" s="8"/>
      <c r="L554" s="8"/>
      <c r="M554" s="8"/>
      <c r="R554" s="8"/>
      <c r="S554" s="8"/>
    </row>
    <row r="555" spans="1:19">
      <c r="A555" s="8"/>
      <c r="B555" s="8"/>
      <c r="C555" s="8"/>
      <c r="D555" s="8"/>
      <c r="E555" s="8"/>
      <c r="F555" s="8"/>
      <c r="G555" s="8"/>
      <c r="H555" s="8"/>
      <c r="J555" s="8"/>
      <c r="L555" s="8"/>
      <c r="M555" s="8"/>
      <c r="R555" s="8"/>
      <c r="S555" s="8"/>
    </row>
    <row r="556" spans="1:19">
      <c r="A556" s="8"/>
      <c r="B556" s="8"/>
      <c r="C556" s="8"/>
      <c r="D556" s="8"/>
      <c r="E556" s="8"/>
      <c r="F556" s="8"/>
      <c r="G556" s="8"/>
      <c r="H556" s="8"/>
      <c r="J556" s="8"/>
      <c r="L556" s="8"/>
      <c r="M556" s="8"/>
      <c r="R556" s="8"/>
      <c r="S556" s="8"/>
    </row>
    <row r="557" spans="1:19">
      <c r="A557" s="8"/>
      <c r="B557" s="8"/>
      <c r="C557" s="8"/>
      <c r="D557" s="8"/>
      <c r="E557" s="8"/>
      <c r="F557" s="8"/>
      <c r="G557" s="8"/>
      <c r="H557" s="8"/>
      <c r="J557" s="8"/>
      <c r="L557" s="8"/>
      <c r="M557" s="8"/>
      <c r="R557" s="8"/>
      <c r="S557" s="8"/>
    </row>
    <row r="558" spans="1:19">
      <c r="A558" s="8"/>
      <c r="B558" s="8"/>
      <c r="C558" s="8"/>
      <c r="D558" s="8"/>
      <c r="E558" s="8"/>
      <c r="F558" s="8"/>
      <c r="G558" s="8"/>
      <c r="H558" s="8"/>
      <c r="J558" s="8"/>
      <c r="L558" s="8"/>
      <c r="M558" s="8"/>
      <c r="R558" s="8"/>
      <c r="S558" s="8"/>
    </row>
    <row r="559" spans="1:19">
      <c r="A559" s="8"/>
      <c r="B559" s="8"/>
      <c r="C559" s="8"/>
      <c r="D559" s="8"/>
      <c r="E559" s="8"/>
      <c r="F559" s="8"/>
      <c r="G559" s="8"/>
      <c r="H559" s="8"/>
      <c r="J559" s="8"/>
      <c r="L559" s="8"/>
      <c r="M559" s="8"/>
      <c r="R559" s="8"/>
      <c r="S559" s="8"/>
    </row>
    <row r="560" spans="1:19">
      <c r="A560" s="8"/>
      <c r="B560" s="8"/>
      <c r="C560" s="8"/>
      <c r="D560" s="8"/>
      <c r="E560" s="8"/>
      <c r="F560" s="8"/>
      <c r="G560" s="8"/>
      <c r="H560" s="8"/>
      <c r="J560" s="8"/>
      <c r="L560" s="8"/>
      <c r="M560" s="8"/>
      <c r="R560" s="8"/>
      <c r="S560" s="8"/>
    </row>
    <row r="561" spans="1:19">
      <c r="A561" s="8"/>
      <c r="B561" s="8"/>
      <c r="C561" s="8"/>
      <c r="D561" s="8"/>
      <c r="E561" s="8"/>
      <c r="F561" s="8"/>
      <c r="G561" s="8"/>
      <c r="H561" s="8"/>
      <c r="J561" s="8"/>
      <c r="L561" s="8"/>
      <c r="M561" s="8"/>
      <c r="R561" s="8"/>
      <c r="S561" s="8"/>
    </row>
    <row r="562" spans="1:19">
      <c r="A562" s="8"/>
      <c r="B562" s="8"/>
      <c r="C562" s="8"/>
      <c r="D562" s="8"/>
      <c r="E562" s="8"/>
      <c r="F562" s="8"/>
      <c r="G562" s="8"/>
      <c r="H562" s="8"/>
      <c r="J562" s="8"/>
      <c r="L562" s="8"/>
      <c r="M562" s="8"/>
      <c r="R562" s="8"/>
      <c r="S562" s="8"/>
    </row>
    <row r="563" spans="1:19">
      <c r="A563" s="8"/>
      <c r="B563" s="8"/>
      <c r="C563" s="8"/>
      <c r="D563" s="8"/>
      <c r="E563" s="8"/>
      <c r="F563" s="8"/>
      <c r="G563" s="8"/>
      <c r="H563" s="8"/>
      <c r="J563" s="8"/>
      <c r="L563" s="8"/>
      <c r="M563" s="8"/>
      <c r="R563" s="8"/>
      <c r="S563" s="8"/>
    </row>
    <row r="564" spans="1:19">
      <c r="A564" s="8"/>
      <c r="B564" s="8"/>
      <c r="C564" s="8"/>
      <c r="D564" s="8"/>
      <c r="E564" s="8"/>
      <c r="F564" s="8"/>
      <c r="G564" s="8"/>
      <c r="H564" s="8"/>
      <c r="J564" s="8"/>
      <c r="L564" s="8"/>
      <c r="M564" s="8"/>
      <c r="R564" s="8"/>
      <c r="S564" s="8"/>
    </row>
    <row r="565" spans="1:19">
      <c r="A565" s="8"/>
      <c r="B565" s="8"/>
      <c r="C565" s="8"/>
      <c r="D565" s="8"/>
      <c r="E565" s="8"/>
      <c r="F565" s="8"/>
      <c r="G565" s="8"/>
      <c r="H565" s="8"/>
      <c r="J565" s="8"/>
      <c r="L565" s="8"/>
      <c r="M565" s="8"/>
      <c r="R565" s="8"/>
      <c r="S565" s="8"/>
    </row>
    <row r="566" spans="1:19">
      <c r="A566" s="8"/>
      <c r="B566" s="8"/>
      <c r="C566" s="8"/>
      <c r="D566" s="8"/>
      <c r="E566" s="8"/>
      <c r="F566" s="8"/>
      <c r="G566" s="8"/>
      <c r="H566" s="8"/>
      <c r="J566" s="8"/>
      <c r="L566" s="8"/>
      <c r="M566" s="8"/>
      <c r="R566" s="8"/>
      <c r="S566" s="8"/>
    </row>
    <row r="567" spans="1:19">
      <c r="A567" s="8"/>
      <c r="B567" s="8"/>
      <c r="C567" s="8"/>
      <c r="D567" s="8"/>
      <c r="E567" s="8"/>
      <c r="F567" s="8"/>
      <c r="G567" s="8"/>
      <c r="H567" s="8"/>
      <c r="J567" s="8"/>
      <c r="L567" s="8"/>
      <c r="M567" s="8"/>
      <c r="R567" s="8"/>
      <c r="S567" s="8"/>
    </row>
    <row r="568" spans="1:19">
      <c r="A568" s="8"/>
      <c r="B568" s="8"/>
      <c r="C568" s="8"/>
      <c r="D568" s="8"/>
      <c r="E568" s="8"/>
      <c r="F568" s="8"/>
      <c r="G568" s="8"/>
      <c r="H568" s="8"/>
      <c r="J568" s="8"/>
      <c r="L568" s="8"/>
      <c r="M568" s="8"/>
      <c r="R568" s="8"/>
      <c r="S568" s="8"/>
    </row>
    <row r="569" spans="1:19">
      <c r="A569" s="8"/>
      <c r="B569" s="8"/>
      <c r="C569" s="8"/>
      <c r="D569" s="8"/>
      <c r="E569" s="8"/>
      <c r="F569" s="8"/>
      <c r="G569" s="8"/>
      <c r="H569" s="8"/>
      <c r="J569" s="8"/>
      <c r="L569" s="8"/>
      <c r="M569" s="8"/>
      <c r="R569" s="8"/>
      <c r="S569" s="8"/>
    </row>
    <row r="570" spans="1:19">
      <c r="A570" s="8"/>
      <c r="B570" s="8"/>
      <c r="C570" s="8"/>
      <c r="D570" s="8"/>
      <c r="E570" s="8"/>
      <c r="F570" s="8"/>
      <c r="G570" s="8"/>
      <c r="H570" s="8"/>
      <c r="J570" s="8"/>
      <c r="L570" s="8"/>
      <c r="M570" s="8"/>
      <c r="R570" s="8"/>
      <c r="S570" s="8"/>
    </row>
    <row r="571" spans="1:19">
      <c r="A571" s="8"/>
      <c r="B571" s="8"/>
      <c r="C571" s="8"/>
      <c r="D571" s="8"/>
      <c r="E571" s="8"/>
      <c r="F571" s="8"/>
      <c r="G571" s="8"/>
      <c r="H571" s="8"/>
      <c r="J571" s="8"/>
      <c r="L571" s="8"/>
      <c r="M571" s="8"/>
      <c r="R571" s="8"/>
      <c r="S571" s="8"/>
    </row>
    <row r="572" spans="1:19">
      <c r="A572" s="8"/>
      <c r="B572" s="8"/>
      <c r="C572" s="8"/>
      <c r="D572" s="8"/>
      <c r="E572" s="8"/>
      <c r="F572" s="8"/>
      <c r="G572" s="8"/>
      <c r="H572" s="8"/>
      <c r="J572" s="8"/>
      <c r="L572" s="8"/>
      <c r="M572" s="8"/>
      <c r="R572" s="8"/>
      <c r="S572" s="8"/>
    </row>
    <row r="573" spans="1:19">
      <c r="A573" s="8"/>
      <c r="B573" s="8"/>
      <c r="C573" s="8"/>
      <c r="D573" s="8"/>
      <c r="E573" s="8"/>
      <c r="F573" s="8"/>
      <c r="G573" s="8"/>
      <c r="H573" s="8"/>
      <c r="J573" s="8"/>
      <c r="L573" s="8"/>
      <c r="M573" s="8"/>
      <c r="R573" s="8"/>
      <c r="S573" s="8"/>
    </row>
    <row r="574" spans="1:19">
      <c r="A574" s="8"/>
      <c r="B574" s="8"/>
      <c r="C574" s="8"/>
      <c r="D574" s="8"/>
      <c r="E574" s="8"/>
      <c r="F574" s="8"/>
      <c r="G574" s="8"/>
      <c r="H574" s="8"/>
      <c r="J574" s="8"/>
      <c r="L574" s="8"/>
      <c r="M574" s="8"/>
      <c r="R574" s="8"/>
      <c r="S574" s="8"/>
    </row>
    <row r="575" spans="1:19">
      <c r="A575" s="8"/>
      <c r="B575" s="8"/>
      <c r="C575" s="8"/>
      <c r="D575" s="8"/>
      <c r="E575" s="8"/>
      <c r="F575" s="8"/>
      <c r="G575" s="8"/>
      <c r="H575" s="8"/>
      <c r="J575" s="8"/>
      <c r="L575" s="8"/>
      <c r="M575" s="8"/>
      <c r="R575" s="8"/>
      <c r="S575" s="8"/>
    </row>
    <row r="576" spans="1:19">
      <c r="A576" s="8"/>
      <c r="B576" s="8"/>
      <c r="C576" s="8"/>
      <c r="D576" s="8"/>
      <c r="E576" s="8"/>
      <c r="F576" s="8"/>
      <c r="G576" s="8"/>
      <c r="H576" s="8"/>
      <c r="J576" s="8"/>
      <c r="L576" s="8"/>
      <c r="M576" s="8"/>
      <c r="R576" s="8"/>
      <c r="S576" s="8"/>
    </row>
    <row r="577" spans="1:19">
      <c r="A577" s="8"/>
      <c r="B577" s="8"/>
      <c r="C577" s="8"/>
      <c r="D577" s="8"/>
      <c r="E577" s="8"/>
      <c r="F577" s="8"/>
      <c r="G577" s="8"/>
      <c r="H577" s="8"/>
      <c r="J577" s="8"/>
      <c r="L577" s="8"/>
      <c r="M577" s="8"/>
      <c r="R577" s="8"/>
      <c r="S577" s="8"/>
    </row>
    <row r="578" spans="1:19">
      <c r="A578" s="8"/>
      <c r="B578" s="8"/>
      <c r="C578" s="8"/>
      <c r="D578" s="8"/>
      <c r="E578" s="8"/>
      <c r="F578" s="8"/>
      <c r="G578" s="8"/>
      <c r="H578" s="8"/>
      <c r="J578" s="8"/>
      <c r="L578" s="8"/>
      <c r="M578" s="8"/>
      <c r="R578" s="8"/>
      <c r="S578" s="8"/>
    </row>
    <row r="579" spans="1:19">
      <c r="A579" s="8"/>
      <c r="B579" s="8"/>
      <c r="C579" s="8"/>
      <c r="D579" s="8"/>
      <c r="E579" s="8"/>
      <c r="F579" s="8"/>
      <c r="G579" s="8"/>
      <c r="H579" s="8"/>
      <c r="J579" s="8"/>
      <c r="L579" s="8"/>
      <c r="M579" s="8"/>
      <c r="R579" s="8"/>
      <c r="S579" s="8"/>
    </row>
    <row r="580" spans="1:19">
      <c r="A580" s="8"/>
      <c r="B580" s="8"/>
      <c r="C580" s="8"/>
      <c r="D580" s="8"/>
      <c r="E580" s="8"/>
      <c r="F580" s="8"/>
      <c r="G580" s="8"/>
      <c r="H580" s="8"/>
      <c r="J580" s="8"/>
      <c r="L580" s="8"/>
      <c r="M580" s="8"/>
      <c r="R580" s="8"/>
      <c r="S580" s="8"/>
    </row>
    <row r="581" spans="1:19">
      <c r="A581" s="8"/>
      <c r="B581" s="8"/>
      <c r="C581" s="8"/>
      <c r="D581" s="8"/>
      <c r="E581" s="8"/>
      <c r="F581" s="8"/>
      <c r="G581" s="8"/>
      <c r="H581" s="8"/>
      <c r="J581" s="8"/>
      <c r="L581" s="8"/>
      <c r="M581" s="8"/>
      <c r="R581" s="8"/>
      <c r="S581" s="8"/>
    </row>
    <row r="582" spans="1:19">
      <c r="A582" s="8"/>
      <c r="B582" s="8"/>
      <c r="C582" s="8"/>
      <c r="D582" s="8"/>
      <c r="E582" s="8"/>
      <c r="F582" s="8"/>
      <c r="G582" s="8"/>
      <c r="H582" s="8"/>
      <c r="J582" s="8"/>
      <c r="L582" s="8"/>
      <c r="M582" s="8"/>
      <c r="R582" s="8"/>
      <c r="S582" s="8"/>
    </row>
    <row r="583" spans="1:19">
      <c r="A583" s="8"/>
      <c r="B583" s="8"/>
      <c r="C583" s="8"/>
      <c r="D583" s="8"/>
      <c r="E583" s="8"/>
      <c r="F583" s="8"/>
      <c r="G583" s="8"/>
      <c r="H583" s="8"/>
      <c r="J583" s="8"/>
      <c r="L583" s="8"/>
      <c r="M583" s="8"/>
      <c r="R583" s="8"/>
      <c r="S583" s="8"/>
    </row>
    <row r="584" spans="1:19">
      <c r="A584" s="8"/>
      <c r="B584" s="8"/>
      <c r="C584" s="8"/>
      <c r="D584" s="8"/>
      <c r="E584" s="8"/>
      <c r="F584" s="8"/>
      <c r="G584" s="8"/>
      <c r="H584" s="8"/>
      <c r="J584" s="8"/>
      <c r="L584" s="8"/>
      <c r="M584" s="8"/>
      <c r="R584" s="8"/>
      <c r="S584" s="8"/>
    </row>
    <row r="585" spans="1:19">
      <c r="A585" s="8"/>
      <c r="B585" s="8"/>
      <c r="C585" s="8"/>
      <c r="D585" s="8"/>
      <c r="E585" s="8"/>
      <c r="F585" s="8"/>
      <c r="G585" s="8"/>
      <c r="H585" s="8"/>
      <c r="J585" s="8"/>
      <c r="L585" s="8"/>
      <c r="M585" s="8"/>
      <c r="R585" s="8"/>
      <c r="S585" s="8"/>
    </row>
    <row r="586" spans="1:19">
      <c r="A586" s="8"/>
      <c r="B586" s="8"/>
      <c r="C586" s="8"/>
      <c r="D586" s="8"/>
      <c r="E586" s="8"/>
      <c r="F586" s="8"/>
      <c r="G586" s="8"/>
      <c r="H586" s="8"/>
      <c r="J586" s="8"/>
      <c r="L586" s="8"/>
      <c r="M586" s="8"/>
      <c r="R586" s="8"/>
      <c r="S586" s="8"/>
    </row>
    <row r="587" spans="1:19">
      <c r="A587" s="8"/>
      <c r="B587" s="8"/>
      <c r="C587" s="8"/>
      <c r="D587" s="8"/>
      <c r="E587" s="8"/>
      <c r="F587" s="8"/>
      <c r="G587" s="8"/>
      <c r="H587" s="8"/>
      <c r="J587" s="8"/>
      <c r="L587" s="8"/>
      <c r="M587" s="8"/>
      <c r="R587" s="8"/>
      <c r="S587" s="8"/>
    </row>
    <row r="588" spans="1:19">
      <c r="A588" s="8"/>
      <c r="B588" s="8"/>
      <c r="C588" s="8"/>
      <c r="D588" s="8"/>
      <c r="E588" s="8"/>
      <c r="F588" s="8"/>
      <c r="G588" s="8"/>
      <c r="H588" s="8"/>
      <c r="J588" s="8"/>
      <c r="L588" s="8"/>
      <c r="M588" s="8"/>
      <c r="R588" s="8"/>
      <c r="S588" s="8"/>
    </row>
    <row r="589" spans="1:19">
      <c r="A589" s="8"/>
      <c r="B589" s="8"/>
      <c r="C589" s="8"/>
      <c r="D589" s="8"/>
      <c r="E589" s="8"/>
      <c r="F589" s="8"/>
      <c r="G589" s="8"/>
      <c r="H589" s="8"/>
      <c r="J589" s="8"/>
      <c r="L589" s="8"/>
      <c r="M589" s="8"/>
      <c r="R589" s="8"/>
      <c r="S589" s="8"/>
    </row>
    <row r="590" spans="1:19">
      <c r="A590" s="8"/>
      <c r="B590" s="8"/>
      <c r="C590" s="8"/>
      <c r="D590" s="8"/>
      <c r="E590" s="8"/>
      <c r="F590" s="8"/>
      <c r="G590" s="8"/>
      <c r="H590" s="8"/>
      <c r="J590" s="8"/>
      <c r="L590" s="8"/>
      <c r="M590" s="8"/>
      <c r="R590" s="8"/>
      <c r="S590" s="8"/>
    </row>
    <row r="591" spans="1:19">
      <c r="A591" s="8"/>
      <c r="B591" s="8"/>
      <c r="C591" s="8"/>
      <c r="D591" s="8"/>
      <c r="E591" s="8"/>
      <c r="F591" s="8"/>
      <c r="G591" s="8"/>
      <c r="H591" s="8"/>
      <c r="J591" s="8"/>
      <c r="L591" s="8"/>
      <c r="M591" s="8"/>
      <c r="R591" s="8"/>
      <c r="S591" s="8"/>
    </row>
    <row r="592" spans="1:19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</row>
    <row r="593" spans="1:19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</row>
    <row r="594" spans="1:19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  <row r="626" spans="1:19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</row>
    <row r="627" spans="1:19">
      <c r="A627" s="8"/>
      <c r="B627" s="8"/>
      <c r="C627" s="8"/>
      <c r="D627" s="8"/>
      <c r="E627" s="8"/>
      <c r="F627" s="8"/>
      <c r="G627" s="8"/>
      <c r="H627" s="8"/>
      <c r="J627" s="8"/>
      <c r="L627" s="8"/>
      <c r="M627" s="8"/>
      <c r="R627" s="8"/>
      <c r="S627" s="8"/>
    </row>
    <row r="628" spans="1:19">
      <c r="A628" s="8"/>
      <c r="B628" s="8"/>
      <c r="C628" s="8"/>
      <c r="D628" s="8"/>
      <c r="E628" s="8"/>
      <c r="F628" s="8"/>
      <c r="G628" s="8"/>
      <c r="H628" s="8"/>
      <c r="J628" s="8"/>
      <c r="L628" s="8"/>
      <c r="M628" s="8"/>
      <c r="R628" s="8"/>
      <c r="S628" s="8"/>
    </row>
    <row r="629" spans="1:19">
      <c r="A629" s="8"/>
      <c r="B629" s="8"/>
      <c r="C629" s="8"/>
      <c r="D629" s="8"/>
      <c r="E629" s="8"/>
      <c r="F629" s="8"/>
      <c r="G629" s="8"/>
      <c r="H629" s="8"/>
      <c r="J629" s="8"/>
      <c r="L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</row>
    <row r="632" spans="1:19">
      <c r="A632" s="8"/>
      <c r="B632" s="8"/>
      <c r="C632" s="8"/>
      <c r="D632" s="8"/>
      <c r="E632" s="8"/>
      <c r="F632" s="8"/>
      <c r="G632" s="8"/>
      <c r="H632" s="8"/>
      <c r="J632" s="8"/>
      <c r="L632" s="8"/>
      <c r="M632" s="8"/>
      <c r="R632" s="8"/>
      <c r="S632" s="8"/>
    </row>
    <row r="633" spans="1:19">
      <c r="A633" s="8"/>
      <c r="B633" s="8"/>
      <c r="C633" s="8"/>
      <c r="D633" s="8"/>
      <c r="E633" s="8"/>
      <c r="F633" s="8"/>
      <c r="G633" s="8"/>
      <c r="H633" s="8"/>
      <c r="J633" s="8"/>
      <c r="L633" s="8"/>
      <c r="M633" s="8"/>
      <c r="R633" s="8"/>
      <c r="S633" s="8"/>
    </row>
    <row r="634" spans="1:19">
      <c r="A634" s="8"/>
      <c r="B634" s="8"/>
      <c r="C634" s="8"/>
      <c r="D634" s="8"/>
      <c r="E634" s="8"/>
      <c r="F634" s="8"/>
      <c r="G634" s="8"/>
      <c r="H634" s="8"/>
      <c r="J634" s="8"/>
      <c r="L634" s="8"/>
      <c r="M634" s="8"/>
      <c r="R634" s="8"/>
      <c r="S634" s="8"/>
    </row>
    <row r="635" spans="1:19">
      <c r="A635" s="8"/>
      <c r="B635" s="8"/>
      <c r="C635" s="8"/>
      <c r="D635" s="8"/>
      <c r="E635" s="8"/>
      <c r="F635" s="8"/>
      <c r="G635" s="8"/>
      <c r="H635" s="8"/>
      <c r="J635" s="8"/>
      <c r="L635" s="8"/>
      <c r="M635" s="8"/>
      <c r="R635" s="8"/>
      <c r="S635" s="8"/>
    </row>
    <row r="636" spans="1:19">
      <c r="A636" s="8"/>
      <c r="B636" s="8"/>
      <c r="C636" s="8"/>
      <c r="D636" s="8"/>
      <c r="E636" s="8"/>
      <c r="F636" s="8"/>
      <c r="G636" s="8"/>
      <c r="H636" s="8"/>
      <c r="J636" s="8"/>
      <c r="L636" s="8"/>
      <c r="M636" s="8"/>
      <c r="R636" s="8"/>
      <c r="S636" s="8"/>
    </row>
    <row r="637" spans="1:19">
      <c r="A637" s="8"/>
      <c r="B637" s="8"/>
      <c r="C637" s="8"/>
      <c r="D637" s="8"/>
      <c r="E637" s="8"/>
      <c r="F637" s="8"/>
      <c r="G637" s="8"/>
      <c r="H637" s="8"/>
      <c r="J637" s="8"/>
      <c r="L637" s="8"/>
      <c r="M637" s="8"/>
      <c r="R637" s="8"/>
      <c r="S637" s="8"/>
    </row>
    <row r="638" spans="1:19">
      <c r="A638" s="8"/>
      <c r="B638" s="8"/>
      <c r="C638" s="8"/>
      <c r="D638" s="8"/>
      <c r="E638" s="8"/>
      <c r="F638" s="8"/>
      <c r="G638" s="8"/>
      <c r="H638" s="8"/>
      <c r="J638" s="8"/>
      <c r="L638" s="8"/>
      <c r="M638" s="8"/>
      <c r="R638" s="8"/>
      <c r="S638" s="8"/>
    </row>
    <row r="639" spans="1:19">
      <c r="A639" s="8"/>
      <c r="B639" s="8"/>
      <c r="C639" s="8"/>
      <c r="D639" s="8"/>
      <c r="E639" s="8"/>
      <c r="F639" s="8"/>
      <c r="G639" s="8"/>
      <c r="H639" s="8"/>
      <c r="J639" s="8"/>
      <c r="L639" s="8"/>
      <c r="M639" s="8"/>
      <c r="R639" s="8"/>
      <c r="S639" s="8"/>
    </row>
  </sheetData>
  <mergeCells count="165">
    <mergeCell ref="A445:Q445"/>
    <mergeCell ref="A417:P417"/>
    <mergeCell ref="A428:Q428"/>
    <mergeCell ref="A432:P432"/>
    <mergeCell ref="A433:C433"/>
    <mergeCell ref="A434:P434"/>
    <mergeCell ref="A399:C399"/>
    <mergeCell ref="A400:P400"/>
    <mergeCell ref="A411:Q411"/>
    <mergeCell ref="A415:P415"/>
    <mergeCell ref="A416:C416"/>
    <mergeCell ref="A381:P381"/>
    <mergeCell ref="A382:C382"/>
    <mergeCell ref="A383:P383"/>
    <mergeCell ref="A394:Q394"/>
    <mergeCell ref="A398:P398"/>
    <mergeCell ref="A360:Q360"/>
    <mergeCell ref="A364:P364"/>
    <mergeCell ref="A365:C365"/>
    <mergeCell ref="A366:P366"/>
    <mergeCell ref="A377:Q377"/>
    <mergeCell ref="A350:P350"/>
    <mergeCell ref="A352:Q352"/>
    <mergeCell ref="A356:P356"/>
    <mergeCell ref="A357:C357"/>
    <mergeCell ref="A358:P358"/>
    <mergeCell ref="A338:C338"/>
    <mergeCell ref="A339:P339"/>
    <mergeCell ref="A344:Q344"/>
    <mergeCell ref="A348:P348"/>
    <mergeCell ref="A349:C349"/>
    <mergeCell ref="A326:P326"/>
    <mergeCell ref="A327:C327"/>
    <mergeCell ref="A328:P328"/>
    <mergeCell ref="A333:Q333"/>
    <mergeCell ref="A337:P337"/>
    <mergeCell ref="A310:Q310"/>
    <mergeCell ref="A314:P314"/>
    <mergeCell ref="A315:C315"/>
    <mergeCell ref="A316:P316"/>
    <mergeCell ref="A322:Q322"/>
    <mergeCell ref="A265:P265"/>
    <mergeCell ref="A272:Q272"/>
    <mergeCell ref="A300:P300"/>
    <mergeCell ref="A302:Q302"/>
    <mergeCell ref="A306:P306"/>
    <mergeCell ref="A307:C307"/>
    <mergeCell ref="A308:P308"/>
    <mergeCell ref="A289:C289"/>
    <mergeCell ref="A290:P290"/>
    <mergeCell ref="A294:Q294"/>
    <mergeCell ref="A298:P298"/>
    <mergeCell ref="A299:C299"/>
    <mergeCell ref="A449:Q450"/>
    <mergeCell ref="A218:P218"/>
    <mergeCell ref="A219:C219"/>
    <mergeCell ref="A220:P220"/>
    <mergeCell ref="A224:Q224"/>
    <mergeCell ref="A228:P228"/>
    <mergeCell ref="A229:C229"/>
    <mergeCell ref="A230:P230"/>
    <mergeCell ref="A234:Q234"/>
    <mergeCell ref="A238:P238"/>
    <mergeCell ref="A239:C239"/>
    <mergeCell ref="A240:P240"/>
    <mergeCell ref="A244:Q244"/>
    <mergeCell ref="A248:P248"/>
    <mergeCell ref="A249:C249"/>
    <mergeCell ref="A250:P250"/>
    <mergeCell ref="A276:P276"/>
    <mergeCell ref="A277:C277"/>
    <mergeCell ref="A278:P278"/>
    <mergeCell ref="A284:Q284"/>
    <mergeCell ref="A288:P288"/>
    <mergeCell ref="A259:Q259"/>
    <mergeCell ref="A263:P263"/>
    <mergeCell ref="A264:C264"/>
    <mergeCell ref="A204:Q204"/>
    <mergeCell ref="A207:P207"/>
    <mergeCell ref="A208:C208"/>
    <mergeCell ref="A209:P209"/>
    <mergeCell ref="A214:Q214"/>
    <mergeCell ref="A192:P192"/>
    <mergeCell ref="A196:Q196"/>
    <mergeCell ref="A200:P200"/>
    <mergeCell ref="A201:C201"/>
    <mergeCell ref="A202:P202"/>
    <mergeCell ref="A181:C181"/>
    <mergeCell ref="A182:P182"/>
    <mergeCell ref="A186:Q186"/>
    <mergeCell ref="A190:P190"/>
    <mergeCell ref="A191:C191"/>
    <mergeCell ref="A162:P162"/>
    <mergeCell ref="A163:C163"/>
    <mergeCell ref="A164:P164"/>
    <mergeCell ref="A176:Q176"/>
    <mergeCell ref="A180:P180"/>
    <mergeCell ref="A144:Q144"/>
    <mergeCell ref="A148:P148"/>
    <mergeCell ref="A149:C149"/>
    <mergeCell ref="A150:P150"/>
    <mergeCell ref="A158:Q158"/>
    <mergeCell ref="A129:P129"/>
    <mergeCell ref="A134:Q134"/>
    <mergeCell ref="A138:P138"/>
    <mergeCell ref="A139:C139"/>
    <mergeCell ref="A140:P140"/>
    <mergeCell ref="A120:C120"/>
    <mergeCell ref="A121:P121"/>
    <mergeCell ref="A123:Q123"/>
    <mergeCell ref="A127:P127"/>
    <mergeCell ref="A128:C128"/>
    <mergeCell ref="A111:P111"/>
    <mergeCell ref="A112:C112"/>
    <mergeCell ref="A113:P113"/>
    <mergeCell ref="A115:Q115"/>
    <mergeCell ref="A119:P119"/>
    <mergeCell ref="A85:Q85"/>
    <mergeCell ref="A89:P89"/>
    <mergeCell ref="A90:C90"/>
    <mergeCell ref="A91:P91"/>
    <mergeCell ref="A107:Q107"/>
    <mergeCell ref="A452:E452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449:R450"/>
    <mergeCell ref="A65:P65"/>
    <mergeCell ref="A33:Q33"/>
    <mergeCell ref="A17:P17"/>
    <mergeCell ref="A38:P38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69:Q69"/>
    <mergeCell ref="A74:P74"/>
    <mergeCell ref="A75:C75"/>
    <mergeCell ref="A40:P40"/>
    <mergeCell ref="A50:Q50"/>
    <mergeCell ref="A56:P56"/>
    <mergeCell ref="A58:P58"/>
    <mergeCell ref="A61:Q61"/>
    <mergeCell ref="A39:C39"/>
    <mergeCell ref="A57:C57"/>
    <mergeCell ref="A66:C66"/>
    <mergeCell ref="A67:P67"/>
  </mergeCells>
  <phoneticPr fontId="0" type="noConversion"/>
  <dataValidations count="4">
    <dataValidation type="list" allowBlank="1" showInputMessage="1" showErrorMessage="1" sqref="D59:D60 D435:D444 D19:D32 D68 D41:D49 D76:D84 D114 D130:D133 D141:D143 D122 D151:D157 D183:D185 D193:D195 D203 D165:D175 D221:D223 D231:D233 D241:D243 D210:D213 D251:D258 D279:D283 D291:D293 D301 D309 D266:D271 D317:D321 D340:D343 D351 D359 D367:D376 D384:D393 D401:D410 D418:D427 D92:D106 D329:D332">
      <formula1>"olimpinė,neolimpinė"</formula1>
    </dataValidation>
    <dataValidation type="list" allowBlank="1" showInputMessage="1" showErrorMessage="1" sqref="M59:M60 H19:H32 H59:H60 M19:M32 H435:H444 M68 H68 M76:M84 M41:M49 M92:M106 H76:H84 M114 H114 M130:M133 H130:H133 M141:M143 H141:H143 M151:M157 M122 H165:H175 H151:H157 M183:M185 M165:M175 M193:M195 H193:H195 M203 H203 H210:H213 H183:H185 M221:M223 H221:H223 M231:M233 H231:H233 M241:M243 H241:H243 M251:M258 M210:M213 M266:M271 H251:H258 M279:M283 H266:H271 M291:M293 H291:H293 M301 H301 M309 H309 M317:M321 H279:H283 M329:M332 H317:H321 M340:M343 H340:H343 M351 H351 M359 H359 M367:M376 H367:H376 M384:M393 H384:H393 M401:M410 H401:H410 M418:M427 H418:H427 M435:M444 H41:H49 H92:H106 H122 H329:H332">
      <formula1>"Taip,Ne"</formula1>
    </dataValidation>
    <dataValidation type="list" allowBlank="1" showInputMessage="1" showErrorMessage="1" sqref="F435:F444 F19:F32 F59:F60 F68 F41:F49 F76:F84 F114 F130:F133 F141:F143 F122 F151:F157 F183:F185 F193:F195 F203 F165:F175 F221:F223 F231:F233 F241:F243 F210:F213 F251:F258 F279:F283 F291:F293 F301 F309 F266:F271 F317:F321 F340:F343 F351 F359 F367:F376 F384:F393 F401:F410 F418:F427 F92:F106 F329:F332">
      <formula1>"OŽ,PČ,PČneol,EČ,EČneol,JOŽ,JPČ,JEČ,JnPČ,JnEČ,NEAK"</formula1>
    </dataValidation>
    <dataValidation type="list" allowBlank="1" showInputMessage="1" showErrorMessage="1" sqref="G435:G444 G19:G32 G59:G60 G68 G41:G49 G76:G84 G114 G130:G133 G141:G143 G122 G151:G157 G165:G175 G193:G195 G203 G183:G185 G221:G223 G231:G233 G241:G243 G210:G213 G251:G258 G266:G271 G291:G293 G301 G309 G279:G283 G317:G321 G340:G343 G351 G359 G367:G376 G384:G393 G401:G410 G418:G427 G92:G106 G329:G332">
      <formula1>"1,1 (kas 4 m. 1 k. nerengiamos),2,4 arba 5"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158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159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160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161</v>
      </c>
      <c r="AL4" s="51"/>
      <c r="AM4" s="51"/>
      <c r="AN4" s="51"/>
    </row>
    <row r="5" spans="1:41" ht="15.75">
      <c r="A5" s="115" t="s">
        <v>162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6" t="s">
        <v>8</v>
      </c>
      <c r="B7" s="118" t="s">
        <v>163</v>
      </c>
      <c r="C7" s="121" t="s">
        <v>164</v>
      </c>
      <c r="D7" s="123" t="s">
        <v>165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30" t="s">
        <v>13</v>
      </c>
      <c r="AO7" s="31"/>
    </row>
    <row r="8" spans="1:41">
      <c r="A8" s="117"/>
      <c r="B8" s="119"/>
      <c r="C8" s="122"/>
      <c r="D8" s="112" t="s">
        <v>166</v>
      </c>
      <c r="E8" s="112" t="s">
        <v>167</v>
      </c>
      <c r="F8" s="112" t="s">
        <v>168</v>
      </c>
      <c r="G8" s="112" t="s">
        <v>169</v>
      </c>
      <c r="H8" s="112" t="s">
        <v>170</v>
      </c>
      <c r="I8" s="112" t="s">
        <v>171</v>
      </c>
      <c r="J8" s="112" t="s">
        <v>172</v>
      </c>
      <c r="K8" s="112" t="s">
        <v>173</v>
      </c>
      <c r="L8" s="112" t="s">
        <v>174</v>
      </c>
      <c r="M8" s="112" t="s">
        <v>175</v>
      </c>
      <c r="N8" s="112" t="s">
        <v>176</v>
      </c>
      <c r="O8" s="112" t="s">
        <v>177</v>
      </c>
      <c r="P8" s="112" t="s">
        <v>178</v>
      </c>
      <c r="Q8" s="112" t="s">
        <v>179</v>
      </c>
      <c r="R8" s="112" t="s">
        <v>180</v>
      </c>
      <c r="S8" s="112" t="s">
        <v>181</v>
      </c>
      <c r="T8" s="112" t="s">
        <v>182</v>
      </c>
      <c r="U8" s="112" t="s">
        <v>183</v>
      </c>
      <c r="V8" s="112" t="s">
        <v>184</v>
      </c>
      <c r="W8" s="112" t="s">
        <v>185</v>
      </c>
      <c r="X8" s="112" t="s">
        <v>186</v>
      </c>
      <c r="Y8" s="112" t="s">
        <v>187</v>
      </c>
      <c r="Z8" s="112" t="s">
        <v>188</v>
      </c>
      <c r="AA8" s="112" t="s">
        <v>189</v>
      </c>
      <c r="AB8" s="112" t="s">
        <v>190</v>
      </c>
      <c r="AC8" s="112" t="s">
        <v>191</v>
      </c>
      <c r="AD8" s="112" t="s">
        <v>192</v>
      </c>
      <c r="AE8" s="112" t="s">
        <v>193</v>
      </c>
      <c r="AF8" s="112" t="s">
        <v>194</v>
      </c>
      <c r="AG8" s="112" t="s">
        <v>195</v>
      </c>
      <c r="AH8" s="112" t="s">
        <v>196</v>
      </c>
      <c r="AI8" s="112" t="s">
        <v>197</v>
      </c>
      <c r="AJ8" s="112" t="s">
        <v>198</v>
      </c>
      <c r="AK8" s="112" t="s">
        <v>199</v>
      </c>
      <c r="AL8" s="112" t="s">
        <v>200</v>
      </c>
      <c r="AM8" s="112" t="s">
        <v>201</v>
      </c>
      <c r="AN8" s="113" t="s">
        <v>202</v>
      </c>
    </row>
    <row r="9" spans="1:41">
      <c r="A9" s="117"/>
      <c r="B9" s="120"/>
      <c r="C9" s="12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4"/>
    </row>
    <row r="10" spans="1:41" s="55" customFormat="1">
      <c r="A10" s="52" t="s">
        <v>203</v>
      </c>
      <c r="B10" s="53" t="s">
        <v>204</v>
      </c>
      <c r="C10" s="35" t="s">
        <v>205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2" t="s">
        <v>206</v>
      </c>
      <c r="B11" s="44" t="s">
        <v>60</v>
      </c>
      <c r="C11" s="35" t="s">
        <v>207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208</v>
      </c>
      <c r="AK11" s="36" t="s">
        <v>208</v>
      </c>
      <c r="AL11" s="36" t="s">
        <v>208</v>
      </c>
      <c r="AM11" s="36" t="s">
        <v>208</v>
      </c>
      <c r="AN11" s="61">
        <f t="shared" ref="AN11:AN26" si="1">SUM(D11*0.3/100)</f>
        <v>1.347</v>
      </c>
    </row>
    <row r="12" spans="1:41">
      <c r="A12" s="62" t="s">
        <v>209</v>
      </c>
      <c r="B12" s="44" t="s">
        <v>30</v>
      </c>
      <c r="C12" s="35" t="s">
        <v>210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208</v>
      </c>
      <c r="AC12" s="36" t="s">
        <v>208</v>
      </c>
      <c r="AD12" s="36" t="s">
        <v>208</v>
      </c>
      <c r="AE12" s="36" t="s">
        <v>208</v>
      </c>
      <c r="AF12" s="36" t="s">
        <v>208</v>
      </c>
      <c r="AG12" s="36" t="s">
        <v>208</v>
      </c>
      <c r="AH12" s="36" t="s">
        <v>208</v>
      </c>
      <c r="AI12" s="36" t="s">
        <v>208</v>
      </c>
      <c r="AJ12" s="36" t="s">
        <v>208</v>
      </c>
      <c r="AK12" s="36" t="s">
        <v>208</v>
      </c>
      <c r="AL12" s="36" t="s">
        <v>208</v>
      </c>
      <c r="AM12" s="36" t="s">
        <v>208</v>
      </c>
      <c r="AN12" s="61">
        <f t="shared" si="1"/>
        <v>0.61199999999999999</v>
      </c>
    </row>
    <row r="13" spans="1:41" ht="84">
      <c r="A13" s="62" t="s">
        <v>211</v>
      </c>
      <c r="B13" s="44" t="s">
        <v>212</v>
      </c>
      <c r="C13" s="22" t="s">
        <v>213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208</v>
      </c>
      <c r="U13" s="36" t="s">
        <v>208</v>
      </c>
      <c r="V13" s="36" t="s">
        <v>208</v>
      </c>
      <c r="W13" s="36" t="s">
        <v>208</v>
      </c>
      <c r="X13" s="36" t="s">
        <v>208</v>
      </c>
      <c r="Y13" s="36" t="s">
        <v>208</v>
      </c>
      <c r="Z13" s="36" t="s">
        <v>208</v>
      </c>
      <c r="AA13" s="36" t="s">
        <v>208</v>
      </c>
      <c r="AB13" s="36" t="s">
        <v>208</v>
      </c>
      <c r="AC13" s="36" t="s">
        <v>208</v>
      </c>
      <c r="AD13" s="36" t="s">
        <v>208</v>
      </c>
      <c r="AE13" s="36" t="s">
        <v>208</v>
      </c>
      <c r="AF13" s="36" t="s">
        <v>208</v>
      </c>
      <c r="AG13" s="36" t="s">
        <v>208</v>
      </c>
      <c r="AH13" s="36" t="s">
        <v>208</v>
      </c>
      <c r="AI13" s="36" t="s">
        <v>208</v>
      </c>
      <c r="AJ13" s="36" t="s">
        <v>208</v>
      </c>
      <c r="AK13" s="36" t="s">
        <v>208</v>
      </c>
      <c r="AL13" s="36" t="s">
        <v>208</v>
      </c>
      <c r="AM13" s="36" t="s">
        <v>208</v>
      </c>
      <c r="AN13" s="61">
        <f t="shared" si="1"/>
        <v>0.255</v>
      </c>
    </row>
    <row r="14" spans="1:41" ht="36">
      <c r="A14" s="62" t="s">
        <v>214</v>
      </c>
      <c r="B14" s="44" t="s">
        <v>215</v>
      </c>
      <c r="C14" s="22" t="s">
        <v>216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208</v>
      </c>
      <c r="AK14" s="36" t="s">
        <v>208</v>
      </c>
      <c r="AL14" s="36" t="s">
        <v>208</v>
      </c>
      <c r="AM14" s="36" t="s">
        <v>208</v>
      </c>
      <c r="AN14" s="61">
        <f t="shared" si="1"/>
        <v>0.255</v>
      </c>
    </row>
    <row r="15" spans="1:41">
      <c r="A15" s="62" t="s">
        <v>217</v>
      </c>
      <c r="B15" s="44" t="s">
        <v>218</v>
      </c>
      <c r="C15" s="32" t="s">
        <v>219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208</v>
      </c>
      <c r="AC15" s="36" t="s">
        <v>208</v>
      </c>
      <c r="AD15" s="36" t="s">
        <v>208</v>
      </c>
      <c r="AE15" s="36" t="s">
        <v>208</v>
      </c>
      <c r="AF15" s="36" t="s">
        <v>208</v>
      </c>
      <c r="AG15" s="36" t="s">
        <v>208</v>
      </c>
      <c r="AH15" s="36" t="s">
        <v>208</v>
      </c>
      <c r="AI15" s="36" t="s">
        <v>208</v>
      </c>
      <c r="AJ15" s="36" t="s">
        <v>208</v>
      </c>
      <c r="AK15" s="36" t="s">
        <v>208</v>
      </c>
      <c r="AL15" s="36" t="s">
        <v>208</v>
      </c>
      <c r="AM15" s="36" t="s">
        <v>208</v>
      </c>
      <c r="AN15" s="61">
        <f t="shared" si="1"/>
        <v>0.255</v>
      </c>
    </row>
    <row r="16" spans="1:41" ht="84">
      <c r="A16" s="62" t="s">
        <v>220</v>
      </c>
      <c r="B16" s="44" t="s">
        <v>221</v>
      </c>
      <c r="C16" s="22" t="s">
        <v>222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208</v>
      </c>
      <c r="M16" s="37" t="s">
        <v>208</v>
      </c>
      <c r="N16" s="37" t="s">
        <v>208</v>
      </c>
      <c r="O16" s="37" t="s">
        <v>208</v>
      </c>
      <c r="P16" s="37" t="s">
        <v>208</v>
      </c>
      <c r="Q16" s="37" t="s">
        <v>208</v>
      </c>
      <c r="R16" s="37" t="s">
        <v>208</v>
      </c>
      <c r="S16" s="37" t="s">
        <v>208</v>
      </c>
      <c r="T16" s="37" t="s">
        <v>208</v>
      </c>
      <c r="U16" s="36" t="s">
        <v>208</v>
      </c>
      <c r="V16" s="36" t="s">
        <v>208</v>
      </c>
      <c r="W16" s="36" t="s">
        <v>208</v>
      </c>
      <c r="X16" s="36" t="s">
        <v>208</v>
      </c>
      <c r="Y16" s="36" t="s">
        <v>208</v>
      </c>
      <c r="Z16" s="36" t="s">
        <v>208</v>
      </c>
      <c r="AA16" s="36" t="s">
        <v>208</v>
      </c>
      <c r="AB16" s="36" t="s">
        <v>208</v>
      </c>
      <c r="AC16" s="36" t="s">
        <v>208</v>
      </c>
      <c r="AD16" s="36" t="s">
        <v>208</v>
      </c>
      <c r="AE16" s="36" t="s">
        <v>208</v>
      </c>
      <c r="AF16" s="36" t="s">
        <v>208</v>
      </c>
      <c r="AG16" s="36" t="s">
        <v>208</v>
      </c>
      <c r="AH16" s="36" t="s">
        <v>208</v>
      </c>
      <c r="AI16" s="36" t="s">
        <v>208</v>
      </c>
      <c r="AJ16" s="36" t="s">
        <v>208</v>
      </c>
      <c r="AK16" s="36" t="s">
        <v>208</v>
      </c>
      <c r="AL16" s="36" t="s">
        <v>208</v>
      </c>
      <c r="AM16" s="36" t="s">
        <v>208</v>
      </c>
      <c r="AN16" s="61">
        <f t="shared" si="1"/>
        <v>0.20399999999999999</v>
      </c>
    </row>
    <row r="17" spans="1:40">
      <c r="A17" s="62" t="s">
        <v>223</v>
      </c>
      <c r="B17" s="44" t="s">
        <v>224</v>
      </c>
      <c r="C17" s="32" t="s">
        <v>225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208</v>
      </c>
      <c r="AC17" s="36" t="s">
        <v>208</v>
      </c>
      <c r="AD17" s="36" t="s">
        <v>208</v>
      </c>
      <c r="AE17" s="36" t="s">
        <v>208</v>
      </c>
      <c r="AF17" s="36" t="s">
        <v>208</v>
      </c>
      <c r="AG17" s="36" t="s">
        <v>208</v>
      </c>
      <c r="AH17" s="36" t="s">
        <v>208</v>
      </c>
      <c r="AI17" s="36" t="s">
        <v>208</v>
      </c>
      <c r="AJ17" s="36" t="s">
        <v>208</v>
      </c>
      <c r="AK17" s="36" t="s">
        <v>208</v>
      </c>
      <c r="AL17" s="36" t="s">
        <v>208</v>
      </c>
      <c r="AM17" s="36" t="s">
        <v>208</v>
      </c>
      <c r="AN17" s="61">
        <f t="shared" si="1"/>
        <v>0.20399999999999999</v>
      </c>
    </row>
    <row r="18" spans="1:40" ht="24">
      <c r="A18" s="62" t="s">
        <v>226</v>
      </c>
      <c r="B18" s="44" t="s">
        <v>227</v>
      </c>
      <c r="C18" s="22" t="s">
        <v>228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208</v>
      </c>
      <c r="AK18" s="36" t="s">
        <v>208</v>
      </c>
      <c r="AL18" s="36" t="s">
        <v>208</v>
      </c>
      <c r="AM18" s="36" t="s">
        <v>208</v>
      </c>
      <c r="AN18" s="61">
        <f t="shared" si="1"/>
        <v>0.20399999999999999</v>
      </c>
    </row>
    <row r="19" spans="1:40">
      <c r="A19" s="62" t="s">
        <v>229</v>
      </c>
      <c r="B19" s="44" t="s">
        <v>132</v>
      </c>
      <c r="C19" s="32" t="s">
        <v>230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208</v>
      </c>
      <c r="AC19" s="36" t="s">
        <v>208</v>
      </c>
      <c r="AD19" s="36" t="s">
        <v>208</v>
      </c>
      <c r="AE19" s="36" t="s">
        <v>208</v>
      </c>
      <c r="AF19" s="36" t="s">
        <v>208</v>
      </c>
      <c r="AG19" s="36" t="s">
        <v>208</v>
      </c>
      <c r="AH19" s="36" t="s">
        <v>208</v>
      </c>
      <c r="AI19" s="36" t="s">
        <v>208</v>
      </c>
      <c r="AJ19" s="36" t="s">
        <v>208</v>
      </c>
      <c r="AK19" s="36" t="s">
        <v>208</v>
      </c>
      <c r="AL19" s="36" t="s">
        <v>208</v>
      </c>
      <c r="AM19" s="36" t="s">
        <v>208</v>
      </c>
      <c r="AN19" s="61">
        <f t="shared" si="1"/>
        <v>0.20399999999999999</v>
      </c>
    </row>
    <row r="20" spans="1:40">
      <c r="A20" s="62" t="s">
        <v>231</v>
      </c>
      <c r="B20" s="44" t="s">
        <v>103</v>
      </c>
      <c r="C20" s="32" t="s">
        <v>232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208</v>
      </c>
      <c r="U20" s="36" t="s">
        <v>208</v>
      </c>
      <c r="V20" s="36" t="s">
        <v>208</v>
      </c>
      <c r="W20" s="36" t="s">
        <v>208</v>
      </c>
      <c r="X20" s="36" t="s">
        <v>208</v>
      </c>
      <c r="Y20" s="36" t="s">
        <v>208</v>
      </c>
      <c r="Z20" s="36" t="s">
        <v>208</v>
      </c>
      <c r="AA20" s="36" t="s">
        <v>208</v>
      </c>
      <c r="AB20" s="36" t="s">
        <v>208</v>
      </c>
      <c r="AC20" s="36" t="s">
        <v>208</v>
      </c>
      <c r="AD20" s="36" t="s">
        <v>208</v>
      </c>
      <c r="AE20" s="36" t="s">
        <v>208</v>
      </c>
      <c r="AF20" s="36" t="s">
        <v>208</v>
      </c>
      <c r="AG20" s="36" t="s">
        <v>208</v>
      </c>
      <c r="AH20" s="36" t="s">
        <v>208</v>
      </c>
      <c r="AI20" s="36" t="s">
        <v>208</v>
      </c>
      <c r="AJ20" s="36" t="s">
        <v>208</v>
      </c>
      <c r="AK20" s="36" t="s">
        <v>208</v>
      </c>
      <c r="AL20" s="36" t="s">
        <v>208</v>
      </c>
      <c r="AM20" s="36" t="s">
        <v>208</v>
      </c>
      <c r="AN20" s="61">
        <f t="shared" si="1"/>
        <v>0.153</v>
      </c>
    </row>
    <row r="21" spans="1:40">
      <c r="A21" s="62" t="s">
        <v>233</v>
      </c>
      <c r="B21" s="44" t="s">
        <v>135</v>
      </c>
      <c r="C21" s="32" t="s">
        <v>234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208</v>
      </c>
      <c r="U21" s="36" t="s">
        <v>208</v>
      </c>
      <c r="V21" s="36" t="s">
        <v>208</v>
      </c>
      <c r="W21" s="36" t="s">
        <v>208</v>
      </c>
      <c r="X21" s="36" t="s">
        <v>208</v>
      </c>
      <c r="Y21" s="36" t="s">
        <v>208</v>
      </c>
      <c r="Z21" s="36" t="s">
        <v>208</v>
      </c>
      <c r="AA21" s="36" t="s">
        <v>208</v>
      </c>
      <c r="AB21" s="36" t="s">
        <v>208</v>
      </c>
      <c r="AC21" s="36" t="s">
        <v>208</v>
      </c>
      <c r="AD21" s="36" t="s">
        <v>208</v>
      </c>
      <c r="AE21" s="36" t="s">
        <v>208</v>
      </c>
      <c r="AF21" s="36" t="s">
        <v>208</v>
      </c>
      <c r="AG21" s="36" t="s">
        <v>208</v>
      </c>
      <c r="AH21" s="36" t="s">
        <v>208</v>
      </c>
      <c r="AI21" s="36" t="s">
        <v>208</v>
      </c>
      <c r="AJ21" s="36" t="s">
        <v>208</v>
      </c>
      <c r="AK21" s="36" t="s">
        <v>208</v>
      </c>
      <c r="AL21" s="36" t="s">
        <v>208</v>
      </c>
      <c r="AM21" s="36" t="s">
        <v>208</v>
      </c>
      <c r="AN21" s="61">
        <f t="shared" si="1"/>
        <v>0.10199999999999999</v>
      </c>
    </row>
    <row r="22" spans="1:40">
      <c r="A22" s="62" t="s">
        <v>235</v>
      </c>
      <c r="B22" s="44" t="s">
        <v>236</v>
      </c>
      <c r="C22" s="32" t="s">
        <v>237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208</v>
      </c>
      <c r="U22" s="36" t="s">
        <v>208</v>
      </c>
      <c r="V22" s="36" t="s">
        <v>208</v>
      </c>
      <c r="W22" s="36" t="s">
        <v>208</v>
      </c>
      <c r="X22" s="36" t="s">
        <v>208</v>
      </c>
      <c r="Y22" s="36" t="s">
        <v>208</v>
      </c>
      <c r="Z22" s="36" t="s">
        <v>208</v>
      </c>
      <c r="AA22" s="36" t="s">
        <v>208</v>
      </c>
      <c r="AB22" s="36" t="s">
        <v>208</v>
      </c>
      <c r="AC22" s="36" t="s">
        <v>208</v>
      </c>
      <c r="AD22" s="36" t="s">
        <v>208</v>
      </c>
      <c r="AE22" s="36" t="s">
        <v>208</v>
      </c>
      <c r="AF22" s="36" t="s">
        <v>208</v>
      </c>
      <c r="AG22" s="36" t="s">
        <v>208</v>
      </c>
      <c r="AH22" s="36" t="s">
        <v>208</v>
      </c>
      <c r="AI22" s="36" t="s">
        <v>208</v>
      </c>
      <c r="AJ22" s="36" t="s">
        <v>208</v>
      </c>
      <c r="AK22" s="36" t="s">
        <v>208</v>
      </c>
      <c r="AL22" s="36" t="s">
        <v>208</v>
      </c>
      <c r="AM22" s="36" t="s">
        <v>208</v>
      </c>
      <c r="AN22" s="61">
        <f t="shared" si="1"/>
        <v>0.10199999999999999</v>
      </c>
    </row>
    <row r="23" spans="1:40">
      <c r="A23" s="62" t="s">
        <v>238</v>
      </c>
      <c r="B23" s="44" t="s">
        <v>239</v>
      </c>
      <c r="C23" s="32" t="s">
        <v>240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208</v>
      </c>
      <c r="U23" s="36" t="s">
        <v>208</v>
      </c>
      <c r="V23" s="36" t="s">
        <v>208</v>
      </c>
      <c r="W23" s="36" t="s">
        <v>208</v>
      </c>
      <c r="X23" s="36" t="s">
        <v>208</v>
      </c>
      <c r="Y23" s="36" t="s">
        <v>208</v>
      </c>
      <c r="Z23" s="36" t="s">
        <v>208</v>
      </c>
      <c r="AA23" s="36" t="s">
        <v>208</v>
      </c>
      <c r="AB23" s="36" t="s">
        <v>208</v>
      </c>
      <c r="AC23" s="36" t="s">
        <v>208</v>
      </c>
      <c r="AD23" s="36" t="s">
        <v>208</v>
      </c>
      <c r="AE23" s="36" t="s">
        <v>208</v>
      </c>
      <c r="AF23" s="36" t="s">
        <v>208</v>
      </c>
      <c r="AG23" s="36" t="s">
        <v>208</v>
      </c>
      <c r="AH23" s="36" t="s">
        <v>208</v>
      </c>
      <c r="AI23" s="36" t="s">
        <v>208</v>
      </c>
      <c r="AJ23" s="36" t="s">
        <v>208</v>
      </c>
      <c r="AK23" s="36" t="s">
        <v>208</v>
      </c>
      <c r="AL23" s="36" t="s">
        <v>208</v>
      </c>
      <c r="AM23" s="36" t="s">
        <v>208</v>
      </c>
      <c r="AN23" s="61">
        <f t="shared" si="1"/>
        <v>7.6499999999999999E-2</v>
      </c>
    </row>
    <row r="24" spans="1:40">
      <c r="A24" s="62" t="s">
        <v>241</v>
      </c>
      <c r="B24" s="44" t="s">
        <v>242</v>
      </c>
      <c r="C24" s="32" t="s">
        <v>243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208</v>
      </c>
      <c r="U24" s="36" t="s">
        <v>208</v>
      </c>
      <c r="V24" s="36" t="s">
        <v>208</v>
      </c>
      <c r="W24" s="36" t="s">
        <v>208</v>
      </c>
      <c r="X24" s="36" t="s">
        <v>208</v>
      </c>
      <c r="Y24" s="36" t="s">
        <v>208</v>
      </c>
      <c r="Z24" s="36" t="s">
        <v>208</v>
      </c>
      <c r="AA24" s="36" t="s">
        <v>208</v>
      </c>
      <c r="AB24" s="36" t="s">
        <v>208</v>
      </c>
      <c r="AC24" s="36" t="s">
        <v>208</v>
      </c>
      <c r="AD24" s="36" t="s">
        <v>208</v>
      </c>
      <c r="AE24" s="36" t="s">
        <v>208</v>
      </c>
      <c r="AF24" s="36" t="s">
        <v>208</v>
      </c>
      <c r="AG24" s="36" t="s">
        <v>208</v>
      </c>
      <c r="AH24" s="36" t="s">
        <v>208</v>
      </c>
      <c r="AI24" s="36" t="s">
        <v>208</v>
      </c>
      <c r="AJ24" s="36" t="s">
        <v>208</v>
      </c>
      <c r="AK24" s="36" t="s">
        <v>208</v>
      </c>
      <c r="AL24" s="36" t="s">
        <v>208</v>
      </c>
      <c r="AM24" s="36" t="s">
        <v>208</v>
      </c>
      <c r="AN24" s="61">
        <f t="shared" si="1"/>
        <v>6.3750000000000001E-2</v>
      </c>
    </row>
    <row r="25" spans="1:40">
      <c r="A25" s="62" t="s">
        <v>244</v>
      </c>
      <c r="B25" s="44" t="s">
        <v>245</v>
      </c>
      <c r="C25" s="32" t="s">
        <v>246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208</v>
      </c>
      <c r="U25" s="36" t="s">
        <v>208</v>
      </c>
      <c r="V25" s="36" t="s">
        <v>208</v>
      </c>
      <c r="W25" s="36" t="s">
        <v>208</v>
      </c>
      <c r="X25" s="36" t="s">
        <v>208</v>
      </c>
      <c r="Y25" s="36" t="s">
        <v>208</v>
      </c>
      <c r="Z25" s="36" t="s">
        <v>208</v>
      </c>
      <c r="AA25" s="36" t="s">
        <v>208</v>
      </c>
      <c r="AB25" s="36" t="s">
        <v>208</v>
      </c>
      <c r="AC25" s="36" t="s">
        <v>208</v>
      </c>
      <c r="AD25" s="36" t="s">
        <v>208</v>
      </c>
      <c r="AE25" s="36" t="s">
        <v>208</v>
      </c>
      <c r="AF25" s="36" t="s">
        <v>208</v>
      </c>
      <c r="AG25" s="36" t="s">
        <v>208</v>
      </c>
      <c r="AH25" s="36" t="s">
        <v>208</v>
      </c>
      <c r="AI25" s="36" t="s">
        <v>208</v>
      </c>
      <c r="AJ25" s="36" t="s">
        <v>208</v>
      </c>
      <c r="AK25" s="36" t="s">
        <v>208</v>
      </c>
      <c r="AL25" s="36" t="s">
        <v>208</v>
      </c>
      <c r="AM25" s="36" t="s">
        <v>208</v>
      </c>
      <c r="AN25" s="61">
        <f t="shared" si="1"/>
        <v>5.0999999999999997E-2</v>
      </c>
    </row>
    <row r="26" spans="1:40" ht="24.75" thickBot="1">
      <c r="A26" s="39" t="s">
        <v>247</v>
      </c>
      <c r="B26" s="45" t="s">
        <v>248</v>
      </c>
      <c r="C26" s="23" t="s">
        <v>249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208</v>
      </c>
      <c r="AC26" s="42" t="s">
        <v>208</v>
      </c>
      <c r="AD26" s="42" t="s">
        <v>208</v>
      </c>
      <c r="AE26" s="42" t="s">
        <v>208</v>
      </c>
      <c r="AF26" s="42" t="s">
        <v>208</v>
      </c>
      <c r="AG26" s="42" t="s">
        <v>208</v>
      </c>
      <c r="AH26" s="42" t="s">
        <v>208</v>
      </c>
      <c r="AI26" s="42" t="s">
        <v>208</v>
      </c>
      <c r="AJ26" s="42" t="s">
        <v>208</v>
      </c>
      <c r="AK26" s="42" t="s">
        <v>208</v>
      </c>
      <c r="AL26" s="42" t="s">
        <v>208</v>
      </c>
      <c r="AM26" s="42" t="s">
        <v>208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250</v>
      </c>
    </row>
    <row r="2" spans="1:1" s="19" customFormat="1" ht="15" customHeight="1">
      <c r="A2" s="18" t="s">
        <v>251</v>
      </c>
    </row>
    <row r="3" spans="1:1" s="19" customFormat="1" ht="15" customHeight="1">
      <c r="A3" s="18" t="s">
        <v>252</v>
      </c>
    </row>
    <row r="4" spans="1:1" s="19" customFormat="1" ht="15" customHeight="1">
      <c r="A4" s="18" t="s">
        <v>253</v>
      </c>
    </row>
    <row r="5" spans="1:1" s="19" customFormat="1" ht="15" customHeight="1">
      <c r="A5" s="18" t="s">
        <v>2</v>
      </c>
    </row>
    <row r="6" spans="1:1" s="19" customFormat="1" ht="15" customHeight="1">
      <c r="A6" s="18" t="s">
        <v>254</v>
      </c>
    </row>
    <row r="7" spans="1:1" s="19" customFormat="1" ht="15" customHeight="1">
      <c r="A7" s="18" t="s">
        <v>255</v>
      </c>
    </row>
    <row r="8" spans="1:1" s="19" customFormat="1" ht="15" customHeight="1">
      <c r="A8" s="18" t="s">
        <v>256</v>
      </c>
    </row>
    <row r="9" spans="1:1" s="19" customFormat="1" ht="15" customHeight="1">
      <c r="A9" s="18" t="s">
        <v>257</v>
      </c>
    </row>
    <row r="10" spans="1:1" s="19" customFormat="1" ht="15" customHeight="1">
      <c r="A10" s="18" t="s">
        <v>258</v>
      </c>
    </row>
    <row r="11" spans="1:1" s="19" customFormat="1" ht="15" customHeight="1">
      <c r="A11" s="18" t="s">
        <v>259</v>
      </c>
    </row>
    <row r="12" spans="1:1" s="19" customFormat="1" ht="15" customHeight="1">
      <c r="A12" s="18" t="s">
        <v>260</v>
      </c>
    </row>
    <row r="13" spans="1:1" s="19" customFormat="1" ht="15" customHeight="1">
      <c r="A13" s="18" t="s">
        <v>261</v>
      </c>
    </row>
    <row r="14" spans="1:1" s="19" customFormat="1" ht="15" customHeight="1">
      <c r="A14" s="18" t="s">
        <v>262</v>
      </c>
    </row>
    <row r="15" spans="1:1" s="19" customFormat="1" ht="15" customHeight="1">
      <c r="A15" s="18" t="s">
        <v>263</v>
      </c>
    </row>
    <row r="16" spans="1:1" s="19" customFormat="1" ht="15" customHeight="1">
      <c r="A16" s="18" t="s">
        <v>264</v>
      </c>
    </row>
    <row r="17" spans="1:1" s="19" customFormat="1" ht="15" customHeight="1">
      <c r="A17" s="18" t="s">
        <v>265</v>
      </c>
    </row>
    <row r="18" spans="1:1" s="19" customFormat="1" ht="15" customHeight="1">
      <c r="A18" s="18" t="s">
        <v>266</v>
      </c>
    </row>
    <row r="19" spans="1:1" s="19" customFormat="1" ht="15" customHeight="1">
      <c r="A19" s="18" t="s">
        <v>267</v>
      </c>
    </row>
    <row r="20" spans="1:1" s="19" customFormat="1" ht="15" customHeight="1">
      <c r="A20" s="18" t="s">
        <v>268</v>
      </c>
    </row>
    <row r="21" spans="1:1" s="19" customFormat="1" ht="15" customHeight="1">
      <c r="A21" s="18" t="s">
        <v>269</v>
      </c>
    </row>
    <row r="22" spans="1:1" s="19" customFormat="1" ht="15" customHeight="1">
      <c r="A22" s="18" t="s">
        <v>270</v>
      </c>
    </row>
    <row r="23" spans="1:1" s="19" customFormat="1" ht="15" customHeight="1">
      <c r="A23" s="18" t="s">
        <v>271</v>
      </c>
    </row>
    <row r="24" spans="1:1" s="19" customFormat="1" ht="15" customHeight="1">
      <c r="A24" s="18" t="s">
        <v>272</v>
      </c>
    </row>
    <row r="25" spans="1:1" s="19" customFormat="1" ht="15" customHeight="1">
      <c r="A25" s="18" t="s">
        <v>273</v>
      </c>
    </row>
    <row r="26" spans="1:1" s="19" customFormat="1" ht="15" customHeight="1">
      <c r="A26" s="18" t="s">
        <v>274</v>
      </c>
    </row>
    <row r="27" spans="1:1" s="19" customFormat="1" ht="15" customHeight="1">
      <c r="A27" s="18" t="s">
        <v>275</v>
      </c>
    </row>
    <row r="28" spans="1:1" s="19" customFormat="1" ht="15" customHeight="1">
      <c r="A28" s="18" t="s">
        <v>276</v>
      </c>
    </row>
    <row r="29" spans="1:1" s="19" customFormat="1" ht="15" customHeight="1">
      <c r="A29" s="18" t="s">
        <v>277</v>
      </c>
    </row>
    <row r="30" spans="1:1" s="19" customFormat="1" ht="15" customHeight="1">
      <c r="A30" s="18" t="s">
        <v>278</v>
      </c>
    </row>
    <row r="31" spans="1:1" s="19" customFormat="1" ht="15" customHeight="1">
      <c r="A31" s="18" t="s">
        <v>279</v>
      </c>
    </row>
    <row r="32" spans="1:1" s="19" customFormat="1" ht="15" customHeight="1">
      <c r="A32" s="18" t="s">
        <v>280</v>
      </c>
    </row>
    <row r="33" spans="1:1" s="19" customFormat="1" ht="15" customHeight="1">
      <c r="A33" s="18" t="s">
        <v>281</v>
      </c>
    </row>
    <row r="34" spans="1:1" s="19" customFormat="1" ht="15" customHeight="1">
      <c r="A34" s="18" t="s">
        <v>282</v>
      </c>
    </row>
    <row r="35" spans="1:1" s="19" customFormat="1" ht="15" customHeight="1">
      <c r="A35" s="18" t="s">
        <v>283</v>
      </c>
    </row>
    <row r="36" spans="1:1" s="19" customFormat="1" ht="15" customHeight="1">
      <c r="A36" s="18" t="s">
        <v>284</v>
      </c>
    </row>
    <row r="37" spans="1:1" s="19" customFormat="1" ht="15" customHeight="1">
      <c r="A37" s="18" t="s">
        <v>285</v>
      </c>
    </row>
    <row r="38" spans="1:1" s="19" customFormat="1" ht="15" customHeight="1">
      <c r="A38" s="18" t="s">
        <v>286</v>
      </c>
    </row>
    <row r="39" spans="1:1" s="19" customFormat="1" ht="15" customHeight="1">
      <c r="A39" s="18" t="s">
        <v>287</v>
      </c>
    </row>
    <row r="40" spans="1:1" s="19" customFormat="1" ht="15" customHeight="1">
      <c r="A40" s="18" t="s">
        <v>288</v>
      </c>
    </row>
    <row r="41" spans="1:1" s="19" customFormat="1" ht="15" customHeight="1">
      <c r="A41" s="18" t="s">
        <v>289</v>
      </c>
    </row>
    <row r="42" spans="1:1" s="19" customFormat="1" ht="15" customHeight="1">
      <c r="A42" s="18" t="s">
        <v>290</v>
      </c>
    </row>
    <row r="43" spans="1:1" s="19" customFormat="1" ht="15" customHeight="1">
      <c r="A43" s="18" t="s">
        <v>291</v>
      </c>
    </row>
    <row r="44" spans="1:1" s="19" customFormat="1" ht="15" customHeight="1">
      <c r="A44" s="18" t="s">
        <v>292</v>
      </c>
    </row>
    <row r="45" spans="1:1" s="19" customFormat="1" ht="15" customHeight="1">
      <c r="A45" s="18" t="s">
        <v>293</v>
      </c>
    </row>
    <row r="46" spans="1:1" s="19" customFormat="1" ht="15" customHeight="1">
      <c r="A46" s="18" t="s">
        <v>294</v>
      </c>
    </row>
    <row r="47" spans="1:1" s="19" customFormat="1" ht="15" customHeight="1">
      <c r="A47" s="18" t="s">
        <v>295</v>
      </c>
    </row>
    <row r="48" spans="1:1" s="19" customFormat="1" ht="15" customHeight="1">
      <c r="A48" s="18" t="s">
        <v>296</v>
      </c>
    </row>
    <row r="49" spans="1:1" s="19" customFormat="1" ht="15" customHeight="1">
      <c r="A49" s="18" t="s">
        <v>297</v>
      </c>
    </row>
    <row r="50" spans="1:1" s="19" customFormat="1" ht="15" customHeight="1">
      <c r="A50" s="18" t="s">
        <v>298</v>
      </c>
    </row>
    <row r="51" spans="1:1" s="19" customFormat="1" ht="15" customHeight="1">
      <c r="A51" s="18" t="s">
        <v>299</v>
      </c>
    </row>
    <row r="52" spans="1:1" s="19" customFormat="1" ht="15" customHeight="1">
      <c r="A52" s="18" t="s">
        <v>300</v>
      </c>
    </row>
    <row r="53" spans="1:1" s="19" customFormat="1" ht="15" customHeight="1">
      <c r="A53" s="18" t="s">
        <v>301</v>
      </c>
    </row>
    <row r="54" spans="1:1" s="19" customFormat="1" ht="15" customHeight="1">
      <c r="A54" s="18" t="s">
        <v>302</v>
      </c>
    </row>
    <row r="55" spans="1:1" s="19" customFormat="1" ht="15" customHeight="1">
      <c r="A55" s="18" t="s">
        <v>303</v>
      </c>
    </row>
    <row r="56" spans="1:1" s="19" customFormat="1" ht="15" customHeight="1">
      <c r="A56" s="18" t="s">
        <v>304</v>
      </c>
    </row>
    <row r="57" spans="1:1" s="19" customFormat="1" ht="15" customHeight="1">
      <c r="A57" s="18" t="s">
        <v>305</v>
      </c>
    </row>
    <row r="58" spans="1:1" s="19" customFormat="1" ht="15" customHeight="1">
      <c r="A58" s="18" t="s">
        <v>306</v>
      </c>
    </row>
    <row r="59" spans="1:1" s="19" customFormat="1" ht="15" customHeight="1">
      <c r="A59" s="18" t="s">
        <v>307</v>
      </c>
    </row>
    <row r="60" spans="1:1" s="19" customFormat="1" ht="15" customHeight="1">
      <c r="A60" s="18" t="s">
        <v>308</v>
      </c>
    </row>
    <row r="61" spans="1:1" s="19" customFormat="1" ht="15" customHeight="1">
      <c r="A61" s="18" t="s">
        <v>309</v>
      </c>
    </row>
    <row r="62" spans="1:1" s="19" customFormat="1" ht="15" customHeight="1">
      <c r="A62" s="18" t="s">
        <v>310</v>
      </c>
    </row>
    <row r="63" spans="1:1" s="19" customFormat="1" ht="15" customHeight="1">
      <c r="A63" s="18" t="s">
        <v>311</v>
      </c>
    </row>
    <row r="64" spans="1:1" s="19" customFormat="1" ht="15" customHeight="1">
      <c r="A64" s="18" t="s">
        <v>312</v>
      </c>
    </row>
    <row r="65" spans="1:1" s="19" customFormat="1" ht="15" customHeight="1">
      <c r="A65" s="18" t="s">
        <v>313</v>
      </c>
    </row>
    <row r="66" spans="1:1" s="19" customFormat="1" ht="15" customHeight="1">
      <c r="A66" s="18" t="s">
        <v>314</v>
      </c>
    </row>
    <row r="67" spans="1:1" s="19" customFormat="1" ht="15" customHeight="1">
      <c r="A67" s="18" t="s">
        <v>315</v>
      </c>
    </row>
    <row r="68" spans="1:1" s="19" customFormat="1" ht="15" customHeight="1">
      <c r="A68" s="18" t="s">
        <v>316</v>
      </c>
    </row>
    <row r="69" spans="1:1" s="19" customFormat="1" ht="15" customHeight="1">
      <c r="A69" s="18" t="s">
        <v>317</v>
      </c>
    </row>
    <row r="70" spans="1:1" s="19" customFormat="1" ht="15" customHeight="1">
      <c r="A70" s="18" t="s">
        <v>318</v>
      </c>
    </row>
    <row r="71" spans="1:1" s="19" customFormat="1" ht="15" customHeight="1">
      <c r="A71" s="18" t="s">
        <v>319</v>
      </c>
    </row>
    <row r="72" spans="1:1" s="19" customFormat="1" ht="15" customHeight="1">
      <c r="A72" s="18" t="s">
        <v>320</v>
      </c>
    </row>
    <row r="73" spans="1:1" s="19" customFormat="1" ht="15" customHeight="1">
      <c r="A73" s="18" t="s">
        <v>321</v>
      </c>
    </row>
    <row r="74" spans="1:1" s="19" customFormat="1" ht="15" customHeight="1">
      <c r="A74" s="18" t="s">
        <v>322</v>
      </c>
    </row>
    <row r="75" spans="1:1" s="19" customFormat="1" ht="15" customHeight="1">
      <c r="A75" s="18" t="s">
        <v>323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B2BE9D16-7D66-4EA0-A670-4FC903EBE7A5" xsi:nil="true"/>
    <Comments xmlns="B2BE9D16-7D66-4EA0-A670-4FC903EBE7A5" xsi:nil="true"/>
    <xd_ProgID xmlns="http://schemas.microsoft.com/sharepoint/v3" xsi:nil="true"/>
    <alreadyChecked xmlns="B2BE9D16-7D66-4EA0-A670-4FC903EBE7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67AAAE311E8F04489C91D2608B08766B" ma:contentTypeVersion="" ma:contentTypeDescription="" ma:contentTypeScope="" ma:versionID="43c9f01e263ca2c39300234e7981fd20">
  <xsd:schema xmlns:xsd="http://www.w3.org/2001/XMLSchema" xmlns:xs="http://www.w3.org/2001/XMLSchema" xmlns:p="http://schemas.microsoft.com/office/2006/metadata/properties" xmlns:ns1="http://schemas.microsoft.com/sharepoint/v3" xmlns:ns2="B2BE9D16-7D66-4EA0-A670-4FC903EBE7A5" targetNamespace="http://schemas.microsoft.com/office/2006/metadata/properties" ma:root="true" ma:fieldsID="eb0ec3af09b4e83ac403bfc4a68c3ff4" ns1:_="" ns2:_="">
    <xsd:import namespace="http://schemas.microsoft.com/sharepoint/v3"/>
    <xsd:import namespace="B2BE9D16-7D66-4EA0-A670-4FC903EBE7A5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E9D16-7D66-4EA0-A670-4FC903EBE7A5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B2BE9D16-7D66-4EA0-A670-4FC903EBE7A5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8DD29EF-10BB-44CC-9D91-D218AA020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BE9D16-7D66-4EA0-A670-4FC903EBE7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0x0101006CB92C11A11C4849B1A04E87CB5CBA3E0067AAAE311E8F04489C91D2608B08766B</vt:lpwstr>
  </property>
</Properties>
</file>