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AppData\Roaming\Microsoft\Windows\Network Shortcuts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5" i="2" l="1"/>
  <c r="R117" i="2"/>
  <c r="R126" i="2"/>
  <c r="R134" i="2"/>
  <c r="R178" i="2"/>
  <c r="R185" i="2"/>
  <c r="N194" i="2"/>
  <c r="O194" i="2"/>
  <c r="P194" i="2"/>
  <c r="Q194" i="2"/>
  <c r="R194" i="2"/>
  <c r="N199" i="2"/>
  <c r="O199" i="2"/>
  <c r="P199" i="2"/>
  <c r="Q199" i="2"/>
  <c r="R199" i="2"/>
  <c r="R202" i="2"/>
  <c r="N245" i="2"/>
  <c r="O245" i="2"/>
  <c r="P245" i="2"/>
  <c r="Q245" i="2"/>
  <c r="R245" i="2"/>
  <c r="R253" i="2"/>
  <c r="R276" i="2"/>
  <c r="R277" i="2"/>
  <c r="R278" i="2"/>
  <c r="R279" i="2"/>
  <c r="R286" i="2"/>
  <c r="R141" i="2"/>
  <c r="R151" i="2"/>
  <c r="R613" i="2"/>
  <c r="N112" i="2"/>
  <c r="O112" i="2"/>
  <c r="P112" i="2"/>
  <c r="Q112" i="2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5" i="2"/>
  <c r="N196" i="2"/>
  <c r="N197" i="2"/>
  <c r="N198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5" i="2"/>
  <c r="O196" i="2"/>
  <c r="O197" i="2"/>
  <c r="O198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P278" i="2"/>
  <c r="Q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P125" i="2"/>
  <c r="Q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Q182" i="2"/>
  <c r="R182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Q276" i="2"/>
  <c r="Q267" i="2"/>
  <c r="R267" i="2"/>
  <c r="R270" i="2"/>
  <c r="Q246" i="2"/>
  <c r="R246" i="2"/>
  <c r="Q233" i="2"/>
  <c r="R233" i="2"/>
  <c r="R236" i="2"/>
  <c r="Q161" i="2"/>
  <c r="R161" i="2"/>
  <c r="Q158" i="2"/>
  <c r="R158" i="2"/>
  <c r="Q148" i="2"/>
  <c r="R148" i="2"/>
  <c r="Q129" i="2"/>
  <c r="R129" i="2"/>
  <c r="Q126" i="2"/>
  <c r="Q76" i="2"/>
  <c r="R76" i="2"/>
  <c r="Q73" i="2"/>
  <c r="R73" i="2"/>
  <c r="Q63" i="2"/>
  <c r="R63" i="2"/>
  <c r="Q39" i="2"/>
  <c r="R39" i="2"/>
  <c r="R609" i="2"/>
  <c r="R473" i="2"/>
  <c r="R439" i="2"/>
  <c r="R405" i="2"/>
  <c r="R575" i="2"/>
  <c r="R541" i="2"/>
  <c r="R507" i="2"/>
  <c r="R371" i="2"/>
  <c r="R337" i="2"/>
  <c r="R168" i="2"/>
  <c r="R83" i="2"/>
  <c r="P19" i="2"/>
  <c r="Q19" i="2"/>
  <c r="R19" i="2"/>
  <c r="R29" i="2"/>
  <c r="R66" i="2"/>
  <c r="R47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<sst xmlns="http://schemas.openxmlformats.org/spreadsheetml/2006/main" count="1175" uniqueCount="308">
  <si>
    <t>2021    m.  sausio 12   d.</t>
  </si>
  <si>
    <t>Pareiškėjas:</t>
  </si>
  <si>
    <t>Lietuvos baidarių ir kanojų irklavimo federacija</t>
  </si>
  <si>
    <t xml:space="preserve">           (Pareiškėjo pavadinimas)</t>
  </si>
  <si>
    <t>Žemaitės g. 6-418, Vilnius, tel nr +37067092625, el. paštas: info@canoe.lt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</si>
  <si>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</si>
  <si>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</si>
  <si>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</si>
  <si>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</si>
  <si>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</si>
  <si>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</si>
  <si>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</si>
  <si>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</si>
  <si>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</si>
  <si>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</si>
  <si>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</si>
  <si>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</si>
  <si>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</si>
  <si>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</si>
  <si>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</si>
  <si>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</si>
  <si>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</si>
  <si>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</si>
  <si>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</si>
  <si>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</si>
  <si>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</si>
  <si>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čempionatas Maskva, Rusija</t>
  </si>
  <si>
    <t xml:space="preserve">(sporto renginio pavadinimas) </t>
  </si>
  <si>
    <t>H. Žustautas</t>
  </si>
  <si>
    <t>C-1 200</t>
  </si>
  <si>
    <t>olimpinė</t>
  </si>
  <si>
    <t>EČ</t>
  </si>
  <si>
    <t>Ne</t>
  </si>
  <si>
    <t>A. Lankas, E. Ramanauskas</t>
  </si>
  <si>
    <t>K-2 200</t>
  </si>
  <si>
    <t>R. Nekriošius, A. Olijnik</t>
  </si>
  <si>
    <t>K-2 1000</t>
  </si>
  <si>
    <t>I. Navakauskas</t>
  </si>
  <si>
    <t>K-1 200</t>
  </si>
  <si>
    <t>M. Maldonis</t>
  </si>
  <si>
    <t>K-1 1000</t>
  </si>
  <si>
    <t>Iš viso:</t>
  </si>
  <si>
    <t>PRIDEDAMA. ____________________________________________________________________________________________________</t>
  </si>
  <si>
    <t>http://www.europecanoeevents.com/events/results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</si>
  <si>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</si>
  <si>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Pasaulio jaunių ir jaunimo čempionatas, Minskas, Baltarusija</t>
  </si>
  <si>
    <t>Nuoroda į protokolą: http://www.canoeminsk2016.by/en/results/</t>
  </si>
  <si>
    <t>L. Šakalys</t>
  </si>
  <si>
    <t>JnPČ</t>
  </si>
  <si>
    <t>M. Talačka, P. Dambrauskas</t>
  </si>
  <si>
    <t>C-2 1000</t>
  </si>
  <si>
    <t>R. Puzonas, S. Maldonis</t>
  </si>
  <si>
    <t>JPČ</t>
  </si>
  <si>
    <t>O. Murza, J. Kuračionok</t>
  </si>
  <si>
    <t>I. Davidovskij</t>
  </si>
  <si>
    <t>J. Jermakova</t>
  </si>
  <si>
    <t>neolimpinė</t>
  </si>
  <si>
    <t>A. Seja</t>
  </si>
  <si>
    <t>V. Korobov</t>
  </si>
  <si>
    <t>R. Dagytė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</si>
  <si>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</si>
  <si>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Nuoroda į protokolą:http://www.canoeminsk2016.by/en/results/</t>
  </si>
  <si>
    <t>J. Klimnetjev, L. Adomavičius</t>
  </si>
  <si>
    <t>2016 m. Europos jaunių ir jaunimo čempionatas, Plovdivas, Bulgarija</t>
  </si>
  <si>
    <t>Nuoroda į protokolą:https://plovdiv.canoe-bg.com/Results-c17.html</t>
  </si>
  <si>
    <t>JEČ</t>
  </si>
  <si>
    <t>S.Maldonis</t>
  </si>
  <si>
    <t>R.Puzonas, S.Maldonis</t>
  </si>
  <si>
    <t>L.Šakalys</t>
  </si>
  <si>
    <t>JnEČ</t>
  </si>
  <si>
    <t>K-1 500</t>
  </si>
  <si>
    <t>I.Davidovskij</t>
  </si>
  <si>
    <t>2016 m. Olimpinės žaidynės, Rio de Žaneiras, Brazilija</t>
  </si>
  <si>
    <t>A.Lankas, E.Ramanauskas</t>
  </si>
  <si>
    <t>OŽ</t>
  </si>
  <si>
    <t>4 arba 5</t>
  </si>
  <si>
    <t>Taip</t>
  </si>
  <si>
    <t>I.Navakauskas</t>
  </si>
  <si>
    <t>R.Nekriošius, A.Olijnik</t>
  </si>
  <si>
    <t>H.Žustautas</t>
  </si>
  <si>
    <t>https://www.olympic.org/rio-2016/canoe-sprint</t>
  </si>
  <si>
    <t>2017  m. Europos jaunių ir jaunimo čempionatas, Belgradas, Serbija</t>
  </si>
  <si>
    <t>Nuoroda į protokolą:http://europecanoeevents.com/live-results?gmt=0&amp;gmt2=0_</t>
  </si>
  <si>
    <t xml:space="preserve">K-1 500 </t>
  </si>
  <si>
    <t>I.Vaitiekūnaitė</t>
  </si>
  <si>
    <t>V.Korobov</t>
  </si>
  <si>
    <t>C-1 1000</t>
  </si>
  <si>
    <t>2017   m. Europos čempionatas, Plovdivas, Bulgarija</t>
  </si>
  <si>
    <t>Nuoroda į protokolą:http://www.europecanoeevents.com/live-results</t>
  </si>
  <si>
    <t>A.Seja</t>
  </si>
  <si>
    <t>R.Nekriošius,A.Olijnik</t>
  </si>
  <si>
    <t>2017    m. Pasaulio jaunių ir jaunimo čempionatas, Pitesti, Rumunija</t>
  </si>
  <si>
    <t>Nuoroda į protokolą:https://www.canoeicf.com/canoe-sprint-world-championships/pitesti-2017/results</t>
  </si>
  <si>
    <t>R.Dagytė</t>
  </si>
  <si>
    <t>2017 m. Pasaulio čempionatas, Račica, Čekija</t>
  </si>
  <si>
    <t>Nuoroda į protokolą:http://www.canoeracice.com/en/</t>
  </si>
  <si>
    <t>PČ</t>
  </si>
  <si>
    <t>1 (kas 4 m. 1 k. nerengiamos)</t>
  </si>
  <si>
    <t>PČneol</t>
  </si>
  <si>
    <t>A.Olijnik, R.Nekriošius</t>
  </si>
  <si>
    <t>A.Lankas, E.Ramanauskas, M.Maldonis, S.Maldonis</t>
  </si>
  <si>
    <t>K-4 500</t>
  </si>
  <si>
    <t>2018    m. Europos jaunių ir jaunimo čempionatas, Auronzo, Italija</t>
  </si>
  <si>
    <t>G.Čerepokaitė, E.Serafinaitė</t>
  </si>
  <si>
    <t>C-2 500</t>
  </si>
  <si>
    <t>K- 1 200</t>
  </si>
  <si>
    <t>G.Pališauskaitė</t>
  </si>
  <si>
    <t>G.Čerepokaitė</t>
  </si>
  <si>
    <t>2018  m.Pasaulio jaunių ir jaunimo čempionatas, Plovdivas, Bulgarija</t>
  </si>
  <si>
    <t>Nuoroda į protokolą: http://www.results.imas-sport.com/imas/regatta.php?competition=wettkampf_184</t>
  </si>
  <si>
    <t>A.Golovač, R.Tamašauskas</t>
  </si>
  <si>
    <t>2018   m. Pasaulio čempionatas, Montemoras, Portugalija</t>
  </si>
  <si>
    <t>Nuoroda į protokolą:http://timetable.canoesprintportugal.com</t>
  </si>
  <si>
    <t>H.Žustautas, I.Davidovskij</t>
  </si>
  <si>
    <t>A.Olijnik, R. Nekriošius</t>
  </si>
  <si>
    <t>K-2 500</t>
  </si>
  <si>
    <t>A.Lankas,E.Ramanauskas, M.Maldonis, S. Maldonis</t>
  </si>
  <si>
    <t>E.Ramanauskas, I. Navakauskas</t>
  </si>
  <si>
    <t>2019  m. Europos jaunių ir jaunimo čempionatas, Račica, Čekija</t>
  </si>
  <si>
    <t>Nuoroda į protokolą:http://www.europecanoeevents.com/events/results</t>
  </si>
  <si>
    <t>T.Liaudinskas</t>
  </si>
  <si>
    <t>D. Pažėra</t>
  </si>
  <si>
    <t>C- 1 1000</t>
  </si>
  <si>
    <t>2018  m. Europos čempionatas, Belgradas, Serbija</t>
  </si>
  <si>
    <t>Nuoroda į protokolą: http://www.europecanoeevents.com/events/results</t>
  </si>
  <si>
    <t>EČneol</t>
  </si>
  <si>
    <t>2019  m.Pasaulio jaunių ir jaunimo čempionatas, Pitesti, Rumunija</t>
  </si>
  <si>
    <t>Nuoroda į protokolą:https://www.canoeicf.com/canoe-sprint-world-championships/pitesti-2019/results</t>
  </si>
  <si>
    <t>A.Golovač, M. Gadeikis</t>
  </si>
  <si>
    <t>2019 m. Europos žaidynės - Europos čempionatas, Minskas, Baltarusija</t>
  </si>
  <si>
    <t>Nuoroda į protokolą:https://minsk2019.by/en/tsrd/CSP/results</t>
  </si>
  <si>
    <t>2019 M. Pasaulio čempionatas Segedas, Vengrija</t>
  </si>
  <si>
    <t>Nuoroda į protokolą: https://results.szeged2019.com/competition/1/races</t>
  </si>
  <si>
    <t>A. Lankas, E.Ramanauskas, M. Maldonis, S. Maldonis</t>
  </si>
  <si>
    <t>2019  m. Europos kanupolo jaunimo čempionatas, Koimbra, Portugalija</t>
  </si>
  <si>
    <t>Nuoroda į protokolą:https://www.canoeicf.com/sites/default/files/2019_eca_cap_-_coimbra_portugal_-_ranking_and_game_results.pdf</t>
  </si>
  <si>
    <t>K. Latauskas, M. Kuc, J. Zacharevičius, M. Kancleris, K. Tuska,L. Kudaba, L. Stachovski, K. Totorovas, J. Gerdvilis</t>
  </si>
  <si>
    <t xml:space="preserve">Kanupolas 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</si>
  <si>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</si>
  <si>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</si>
  <si>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</si>
  <si>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</si>
  <si>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</si>
  <si>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                 _________________                                                            ____________________          Generalinis sekretoriusRomualdas Petrukanecas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</si>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</sst>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2" fontId="6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lympic.org/rio-2016/canoe-sprint" TargetMode="External"/><Relationship Id="rId2" Type="http://schemas.openxmlformats.org/officeDocument/2006/relationships/hyperlink" Target="http://www.europecanoeevents.com/events/results" TargetMode="External"/><Relationship Id="rId1" Type="http://schemas.openxmlformats.org/officeDocument/2006/relationships/hyperlink" Target="../../../../../Downloads/&#381;emait&#279;s%20g.%206-418,%20Vilnius,%20tel%20nr%20+37067092625,%20el.%20pa&#353;tas:%20info@canoe.l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80" zoomScaleNormal="100" workbookViewId="0">
      <selection activeCell="A191" sqref="A191:P191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8.5703125" style="1" customWidth="1"/>
    <col min="19" max="16384" width="9.140625" style="1"/>
  </cols>
  <sheetData>
    <row r="1" spans="1:18" s="8" customFormat="1" ht="15.75">
      <c r="D1" s="63"/>
      <c r="E1" s="63"/>
      <c r="F1" s="63"/>
      <c r="G1" s="63"/>
      <c r="H1" s="63"/>
      <c r="I1" s="63"/>
      <c r="J1" s="63"/>
      <c r="K1" s="63"/>
      <c r="L1" s="63"/>
      <c r="N1" s="2"/>
      <c r="O1" s="2"/>
      <c r="P1" s="2"/>
      <c r="Q1" s="2"/>
    </row>
    <row r="2" spans="1:18" s="8" customFormat="1" ht="15.75">
      <c r="B2" s="8" t="s">
        <v>0</v>
      </c>
      <c r="D2" s="63"/>
      <c r="E2" s="63"/>
      <c r="F2" s="63"/>
      <c r="G2" s="63"/>
      <c r="H2" s="63"/>
      <c r="I2" s="63"/>
      <c r="J2" s="63"/>
      <c r="K2" s="63"/>
      <c r="L2" s="63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8"/>
    </row>
    <row r="6" spans="1:18" ht="18.75">
      <c r="A6" s="107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"/>
    </row>
    <row r="7" spans="1:18" s="8" customFormat="1" ht="15.75">
      <c r="A7" s="63"/>
      <c r="B7" s="84" t="s">
        <v>4</v>
      </c>
      <c r="C7" s="84"/>
      <c r="D7" s="84"/>
      <c r="E7" s="84"/>
      <c r="F7" s="84"/>
      <c r="G7" s="84"/>
      <c r="H7" s="84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3"/>
      <c r="B8" s="85" t="s">
        <v>5</v>
      </c>
      <c r="C8" s="85"/>
      <c r="D8" s="8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3"/>
      <c r="B9" s="48">
        <v>191684452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3"/>
      <c r="B10" s="62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6" t="s">
        <v>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0" t="s">
        <v>8</v>
      </c>
      <c r="B13" s="91" t="s">
        <v>9</v>
      </c>
      <c r="C13" s="91" t="s">
        <v>10</v>
      </c>
      <c r="D13" s="91" t="s">
        <v>11</v>
      </c>
      <c r="E13" s="92" t="s">
        <v>12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6"/>
      <c r="P13" s="108" t="s">
        <v>13</v>
      </c>
      <c r="Q13" s="95" t="s">
        <v>14</v>
      </c>
      <c r="R13" s="87" t="s">
        <v>15</v>
      </c>
    </row>
    <row r="14" spans="1:18" s="8" customFormat="1" ht="45" customHeight="1">
      <c r="A14" s="90"/>
      <c r="B14" s="91"/>
      <c r="C14" s="91"/>
      <c r="D14" s="91"/>
      <c r="E14" s="94"/>
      <c r="F14" s="92" t="s">
        <v>16</v>
      </c>
      <c r="G14" s="92" t="s">
        <v>17</v>
      </c>
      <c r="H14" s="92" t="s">
        <v>18</v>
      </c>
      <c r="I14" s="110" t="s">
        <v>19</v>
      </c>
      <c r="J14" s="92" t="s">
        <v>20</v>
      </c>
      <c r="K14" s="92" t="s">
        <v>21</v>
      </c>
      <c r="L14" s="92" t="s">
        <v>22</v>
      </c>
      <c r="M14" s="92" t="s">
        <v>23</v>
      </c>
      <c r="N14" s="102" t="s">
        <v>24</v>
      </c>
      <c r="O14" s="102" t="s">
        <v>25</v>
      </c>
      <c r="P14" s="109"/>
      <c r="Q14" s="96"/>
      <c r="R14" s="88"/>
    </row>
    <row r="15" spans="1:18" s="8" customFormat="1" ht="76.150000000000006" customHeight="1">
      <c r="A15" s="90"/>
      <c r="B15" s="91"/>
      <c r="C15" s="91"/>
      <c r="D15" s="91"/>
      <c r="E15" s="93"/>
      <c r="F15" s="93"/>
      <c r="G15" s="93"/>
      <c r="H15" s="93"/>
      <c r="I15" s="111"/>
      <c r="J15" s="93"/>
      <c r="K15" s="93"/>
      <c r="L15" s="93"/>
      <c r="M15" s="93"/>
      <c r="N15" s="103"/>
      <c r="O15" s="103"/>
      <c r="P15" s="109"/>
      <c r="Q15" s="97"/>
      <c r="R15" s="89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0" t="s">
        <v>26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60"/>
      <c r="R17" s="8"/>
      <c r="S17" s="8"/>
    </row>
    <row r="18" spans="1:19" ht="16.899999999999999" customHeight="1">
      <c r="A18" s="72" t="s">
        <v>27</v>
      </c>
      <c r="B18" s="73"/>
      <c r="C18" s="73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60"/>
      <c r="R18" s="8"/>
      <c r="S18" s="8"/>
    </row>
    <row r="19" spans="1:19">
      <c r="A19" s="64">
        <v>1</v>
      </c>
      <c r="B19" s="64" t="s">
        <v>28</v>
      </c>
      <c r="C19" s="12" t="s">
        <v>29</v>
      </c>
      <c r="D19" s="64" t="s">
        <v>30</v>
      </c>
      <c r="E19" s="64">
        <v>1</v>
      </c>
      <c r="F19" s="64" t="s">
        <v>31</v>
      </c>
      <c r="G19" s="64">
        <v>1</v>
      </c>
      <c r="H19" s="64" t="s">
        <v>32</v>
      </c>
      <c r="I19" s="64"/>
      <c r="J19" s="64">
        <v>16</v>
      </c>
      <c r="K19" s="64"/>
      <c r="L19" s="64">
        <v>2</v>
      </c>
      <c r="M19" s="64"/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104.16</v>
      </c>
      <c r="O19" s="9">
        <f>IF(F19="OŽ",N19,IF(H19="Ne",IF(J19*0.3&lt;J19-L19,N19,0),IF(J19*0.1&lt;J19-L19,N19,0)))</f>
        <v>104.16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8.5679999999999996</v>
      </c>
      <c r="Q19" s="11">
        <f>IF(ISERROR(P19*100/N19),0,(P19*100/N19))</f>
        <v>8.2258064516129039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47.345760000000006</v>
      </c>
      <c r="S19" s="20"/>
    </row>
    <row r="20" spans="1:19">
      <c r="A20" s="64">
        <v>2</v>
      </c>
      <c r="B20" s="64" t="s">
        <v>33</v>
      </c>
      <c r="C20" s="12" t="s">
        <v>34</v>
      </c>
      <c r="D20" s="64" t="s">
        <v>30</v>
      </c>
      <c r="E20" s="64">
        <v>2</v>
      </c>
      <c r="F20" s="64" t="s">
        <v>31</v>
      </c>
      <c r="G20" s="64">
        <v>1</v>
      </c>
      <c r="H20" s="64" t="s">
        <v>32</v>
      </c>
      <c r="I20" s="64"/>
      <c r="J20" s="64">
        <v>17</v>
      </c>
      <c r="K20" s="64"/>
      <c r="L20" s="64">
        <v>9</v>
      </c>
      <c r="M20" s="64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28.333333333333336</v>
      </c>
      <c r="O20" s="9">
        <f t="shared" ref="O20:O28" si="1">IF(F20="OŽ",N20,IF(H20="Ne",IF(J20*0.3&lt;J20-L20,N20,0),IF(J20*0.1&lt;J20-L20,N20,0)))</f>
        <v>28.333333333333336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4.8959999999999999</v>
      </c>
      <c r="Q20" s="11">
        <f t="shared" ref="Q20:Q28" si="3">IF(ISERROR(P20*100/N20),0,(P20*100/N20))</f>
        <v>17.279999999999998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27.912640000000003</v>
      </c>
      <c r="S20" s="20"/>
    </row>
    <row r="21" spans="1:19">
      <c r="A21" s="64">
        <v>3</v>
      </c>
      <c r="B21" s="64" t="s">
        <v>35</v>
      </c>
      <c r="C21" s="12" t="s">
        <v>36</v>
      </c>
      <c r="D21" s="64" t="s">
        <v>30</v>
      </c>
      <c r="E21" s="64">
        <v>2</v>
      </c>
      <c r="F21" s="64" t="s">
        <v>31</v>
      </c>
      <c r="G21" s="64">
        <v>1</v>
      </c>
      <c r="H21" s="64" t="s">
        <v>32</v>
      </c>
      <c r="I21" s="64"/>
      <c r="J21" s="64">
        <v>19</v>
      </c>
      <c r="K21" s="64"/>
      <c r="L21" s="64">
        <v>6</v>
      </c>
      <c r="M21" s="64"/>
      <c r="N21" s="3">
        <f t="shared" si="0"/>
        <v>47.5</v>
      </c>
      <c r="O21" s="9">
        <f t="shared" si="1"/>
        <v>47.5</v>
      </c>
      <c r="P21" s="4">
        <f t="shared" si="2"/>
        <v>7.9559999999999995</v>
      </c>
      <c r="Q21" s="11">
        <f t="shared" si="3"/>
        <v>16.749473684210525</v>
      </c>
      <c r="R21" s="10">
        <f t="shared" si="4"/>
        <v>46.583040000000004</v>
      </c>
      <c r="S21" s="8"/>
    </row>
    <row r="22" spans="1:19">
      <c r="A22" s="64">
        <v>4</v>
      </c>
      <c r="B22" s="64" t="s">
        <v>37</v>
      </c>
      <c r="C22" s="12" t="s">
        <v>38</v>
      </c>
      <c r="D22" s="64" t="s">
        <v>30</v>
      </c>
      <c r="E22" s="64">
        <v>1</v>
      </c>
      <c r="F22" s="64" t="s">
        <v>31</v>
      </c>
      <c r="G22" s="64">
        <v>1</v>
      </c>
      <c r="H22" s="64" t="s">
        <v>32</v>
      </c>
      <c r="I22" s="64"/>
      <c r="J22" s="64">
        <v>21</v>
      </c>
      <c r="K22" s="64"/>
      <c r="L22" s="64">
        <v>3</v>
      </c>
      <c r="M22" s="64"/>
      <c r="N22" s="3">
        <f t="shared" si="0"/>
        <v>108.36</v>
      </c>
      <c r="O22" s="9">
        <f t="shared" si="1"/>
        <v>108.36</v>
      </c>
      <c r="P22" s="4">
        <f t="shared" si="2"/>
        <v>11.016</v>
      </c>
      <c r="Q22" s="11">
        <f t="shared" si="3"/>
        <v>10.166112956810631</v>
      </c>
      <c r="R22" s="10">
        <f t="shared" si="4"/>
        <v>50.137920000000008</v>
      </c>
      <c r="S22" s="8"/>
    </row>
    <row r="23" spans="1:19">
      <c r="A23" s="64">
        <v>5</v>
      </c>
      <c r="B23" s="64" t="s">
        <v>39</v>
      </c>
      <c r="C23" s="12" t="s">
        <v>40</v>
      </c>
      <c r="D23" s="64" t="s">
        <v>30</v>
      </c>
      <c r="E23" s="64">
        <v>1</v>
      </c>
      <c r="F23" s="64" t="s">
        <v>31</v>
      </c>
      <c r="G23" s="64">
        <v>1</v>
      </c>
      <c r="H23" s="64" t="s">
        <v>32</v>
      </c>
      <c r="I23" s="64"/>
      <c r="J23" s="64">
        <v>24</v>
      </c>
      <c r="K23" s="64"/>
      <c r="L23" s="64">
        <v>16</v>
      </c>
      <c r="M23" s="64"/>
      <c r="N23" s="3">
        <f t="shared" si="0"/>
        <v>32.86</v>
      </c>
      <c r="O23" s="9">
        <f t="shared" si="1"/>
        <v>32.86</v>
      </c>
      <c r="P23" s="4">
        <f t="shared" si="2"/>
        <v>4.8959999999999999</v>
      </c>
      <c r="Q23" s="11">
        <f t="shared" si="3"/>
        <v>14.899573950091296</v>
      </c>
      <c r="R23" s="10">
        <f t="shared" si="4"/>
        <v>15.857520000000003</v>
      </c>
      <c r="S23" s="8"/>
    </row>
    <row r="24" spans="1:19">
      <c r="A24" s="64">
        <v>6</v>
      </c>
      <c r="B24" s="64"/>
      <c r="C24" s="12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4">
        <v>7</v>
      </c>
      <c r="B25" s="64"/>
      <c r="C25" s="12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4">
        <v>8</v>
      </c>
      <c r="B26" s="64"/>
      <c r="C26" s="12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4">
        <v>9</v>
      </c>
      <c r="B27" s="64"/>
      <c r="C27" s="12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4">
        <v>10</v>
      </c>
      <c r="B28" s="64"/>
      <c r="C28" s="12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80" t="s">
        <v>41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2"/>
      <c r="R29" s="10">
        <f>SUM(R19:R28)</f>
        <v>187.83688000000001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42</v>
      </c>
      <c r="B31" s="56" t="s">
        <v>43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44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70" t="s">
        <v>45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0"/>
    </row>
    <row r="35" spans="1:18" s="8" customFormat="1" ht="16.899999999999999" customHeight="1">
      <c r="A35" s="72" t="s">
        <v>27</v>
      </c>
      <c r="B35" s="73"/>
      <c r="C35" s="73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60"/>
    </row>
    <row r="36" spans="1:18" s="8" customFormat="1">
      <c r="A36" s="70" t="s">
        <v>46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0"/>
    </row>
    <row r="37" spans="1:18" s="8" customFormat="1">
      <c r="A37" s="64">
        <v>1</v>
      </c>
      <c r="B37" s="64" t="s">
        <v>47</v>
      </c>
      <c r="C37" s="12" t="s">
        <v>40</v>
      </c>
      <c r="D37" s="64" t="s">
        <v>30</v>
      </c>
      <c r="E37" s="64">
        <v>1</v>
      </c>
      <c r="F37" s="64" t="s">
        <v>48</v>
      </c>
      <c r="G37" s="64">
        <v>1</v>
      </c>
      <c r="H37" s="64" t="s">
        <v>32</v>
      </c>
      <c r="I37" s="64"/>
      <c r="J37" s="64">
        <v>32</v>
      </c>
      <c r="K37" s="64"/>
      <c r="L37" s="64">
        <v>12</v>
      </c>
      <c r="M37" s="64"/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9.2349999999999994</v>
      </c>
      <c r="O37" s="9">
        <f t="shared" ref="O37:O46" si="6">IF(F37="OŽ",N37,IF(H37="Ne",IF(J37*0.3&lt;J37-L37,N37,0),IF(J37*0.1&lt;J37-L37,N37,0)))</f>
        <v>9.2349999999999994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0.61199999999999999</v>
      </c>
      <c r="Q37" s="11">
        <f>IF(ISERROR(P37*100/N37),0,(P37*100/N37))</f>
        <v>6.6269626421223604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4.1357400000000002</v>
      </c>
    </row>
    <row r="38" spans="1:18" s="8" customFormat="1" ht="30">
      <c r="A38" s="64">
        <v>2</v>
      </c>
      <c r="B38" s="64" t="s">
        <v>49</v>
      </c>
      <c r="C38" s="12" t="s">
        <v>50</v>
      </c>
      <c r="D38" s="64" t="s">
        <v>30</v>
      </c>
      <c r="E38" s="64">
        <v>2</v>
      </c>
      <c r="F38" s="64" t="s">
        <v>48</v>
      </c>
      <c r="G38" s="64">
        <v>1</v>
      </c>
      <c r="H38" s="64" t="s">
        <v>32</v>
      </c>
      <c r="I38" s="64"/>
      <c r="J38" s="64">
        <v>20</v>
      </c>
      <c r="K38" s="64"/>
      <c r="L38" s="64">
        <v>12</v>
      </c>
      <c r="M38" s="64"/>
      <c r="N38" s="3">
        <f t="shared" si="5"/>
        <v>9.2349999999999994</v>
      </c>
      <c r="O38" s="9">
        <f t="shared" si="6"/>
        <v>9.2349999999999994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0.61199999999999999</v>
      </c>
      <c r="Q38" s="11">
        <f t="shared" ref="Q38:Q46" si="9">IF(ISERROR(P38*100/N38),0,(P38*100/N38))</f>
        <v>6.6269626421223604</v>
      </c>
      <c r="R38" s="10">
        <f t="shared" si="7"/>
        <v>8.2714800000000004</v>
      </c>
    </row>
    <row r="39" spans="1:18" s="8" customFormat="1">
      <c r="A39" s="64">
        <v>3</v>
      </c>
      <c r="B39" s="64" t="s">
        <v>51</v>
      </c>
      <c r="C39" s="12" t="s">
        <v>34</v>
      </c>
      <c r="D39" s="64" t="s">
        <v>30</v>
      </c>
      <c r="E39" s="64">
        <v>2</v>
      </c>
      <c r="F39" s="64" t="s">
        <v>52</v>
      </c>
      <c r="G39" s="64">
        <v>1</v>
      </c>
      <c r="H39" s="64" t="s">
        <v>32</v>
      </c>
      <c r="I39" s="64"/>
      <c r="J39" s="64">
        <v>27</v>
      </c>
      <c r="K39" s="64"/>
      <c r="L39" s="64">
        <v>9</v>
      </c>
      <c r="M39" s="64"/>
      <c r="N39" s="3">
        <f t="shared" si="5"/>
        <v>13</v>
      </c>
      <c r="O39" s="9">
        <f t="shared" si="6"/>
        <v>13</v>
      </c>
      <c r="P39" s="4">
        <f t="shared" si="8"/>
        <v>3.0599999999999996</v>
      </c>
      <c r="Q39" s="11">
        <f t="shared" si="9"/>
        <v>23.538461538461533</v>
      </c>
      <c r="R39" s="10">
        <f t="shared" si="7"/>
        <v>13.490399999999999</v>
      </c>
    </row>
    <row r="40" spans="1:18" s="8" customFormat="1">
      <c r="A40" s="64">
        <v>4</v>
      </c>
      <c r="B40" s="64" t="s">
        <v>53</v>
      </c>
      <c r="C40" s="12" t="s">
        <v>50</v>
      </c>
      <c r="D40" s="64" t="s">
        <v>30</v>
      </c>
      <c r="E40" s="64">
        <v>2</v>
      </c>
      <c r="F40" s="64" t="s">
        <v>52</v>
      </c>
      <c r="G40" s="64">
        <v>1</v>
      </c>
      <c r="H40" s="64" t="s">
        <v>32</v>
      </c>
      <c r="I40" s="64"/>
      <c r="J40" s="64">
        <v>21</v>
      </c>
      <c r="K40" s="64"/>
      <c r="L40" s="64">
        <v>13</v>
      </c>
      <c r="M40" s="64"/>
      <c r="N40" s="3">
        <f t="shared" si="5"/>
        <v>10.185</v>
      </c>
      <c r="O40" s="9">
        <f t="shared" si="6"/>
        <v>10.185</v>
      </c>
      <c r="P40" s="4">
        <f t="shared" si="8"/>
        <v>1.6319999999999999</v>
      </c>
      <c r="Q40" s="11">
        <f t="shared" si="9"/>
        <v>16.023564064801175</v>
      </c>
      <c r="R40" s="10">
        <f t="shared" si="7"/>
        <v>9.9262800000000002</v>
      </c>
    </row>
    <row r="41" spans="1:18" s="8" customFormat="1">
      <c r="A41" s="64">
        <v>5</v>
      </c>
      <c r="B41" s="64" t="s">
        <v>54</v>
      </c>
      <c r="C41" s="12" t="s">
        <v>29</v>
      </c>
      <c r="D41" s="64" t="s">
        <v>30</v>
      </c>
      <c r="E41" s="64">
        <v>1</v>
      </c>
      <c r="F41" s="64" t="s">
        <v>48</v>
      </c>
      <c r="G41" s="64">
        <v>1</v>
      </c>
      <c r="H41" s="64" t="s">
        <v>32</v>
      </c>
      <c r="I41" s="64"/>
      <c r="J41" s="64">
        <v>35</v>
      </c>
      <c r="K41" s="64"/>
      <c r="L41" s="64">
        <v>9</v>
      </c>
      <c r="M41" s="64"/>
      <c r="N41" s="3">
        <f t="shared" si="5"/>
        <v>10</v>
      </c>
      <c r="O41" s="9">
        <f t="shared" si="6"/>
        <v>10</v>
      </c>
      <c r="P41" s="4">
        <f t="shared" si="8"/>
        <v>1.071</v>
      </c>
      <c r="Q41" s="11">
        <f t="shared" si="9"/>
        <v>10.709999999999999</v>
      </c>
      <c r="R41" s="10">
        <f t="shared" si="7"/>
        <v>4.6498200000000001</v>
      </c>
    </row>
    <row r="42" spans="1:18" s="8" customFormat="1">
      <c r="A42" s="64">
        <v>6</v>
      </c>
      <c r="B42" s="64" t="s">
        <v>55</v>
      </c>
      <c r="C42" s="12" t="s">
        <v>29</v>
      </c>
      <c r="D42" s="64" t="s">
        <v>56</v>
      </c>
      <c r="E42" s="64">
        <v>1</v>
      </c>
      <c r="F42" s="64" t="s">
        <v>48</v>
      </c>
      <c r="G42" s="64">
        <v>1</v>
      </c>
      <c r="H42" s="64" t="s">
        <v>32</v>
      </c>
      <c r="I42" s="64"/>
      <c r="J42" s="64">
        <v>21</v>
      </c>
      <c r="K42" s="64">
        <v>60</v>
      </c>
      <c r="L42" s="64">
        <v>12</v>
      </c>
      <c r="M42" s="64"/>
      <c r="N42" s="3">
        <f t="shared" si="5"/>
        <v>9.2349999999999994</v>
      </c>
      <c r="O42" s="9">
        <f t="shared" si="6"/>
        <v>9.2349999999999994</v>
      </c>
      <c r="P42" s="4">
        <f t="shared" si="8"/>
        <v>0.61199999999999999</v>
      </c>
      <c r="Q42" s="11">
        <f t="shared" si="9"/>
        <v>6.6269626421223604</v>
      </c>
      <c r="R42" s="10">
        <f t="shared" si="7"/>
        <v>4.1357400000000002</v>
      </c>
    </row>
    <row r="43" spans="1:18" s="8" customFormat="1">
      <c r="A43" s="64">
        <v>7</v>
      </c>
      <c r="B43" s="64" t="s">
        <v>57</v>
      </c>
      <c r="C43" s="12" t="s">
        <v>38</v>
      </c>
      <c r="D43" s="64" t="s">
        <v>30</v>
      </c>
      <c r="E43" s="64">
        <v>1</v>
      </c>
      <c r="F43" s="64" t="s">
        <v>52</v>
      </c>
      <c r="G43" s="64">
        <v>1</v>
      </c>
      <c r="H43" s="64" t="s">
        <v>32</v>
      </c>
      <c r="I43" s="64"/>
      <c r="J43" s="64">
        <v>35</v>
      </c>
      <c r="K43" s="64"/>
      <c r="L43" s="64">
        <v>8</v>
      </c>
      <c r="M43" s="64"/>
      <c r="N43" s="3">
        <f t="shared" si="5"/>
        <v>18</v>
      </c>
      <c r="O43" s="9">
        <f t="shared" si="6"/>
        <v>18</v>
      </c>
      <c r="P43" s="4">
        <f t="shared" si="8"/>
        <v>3.2639999999999998</v>
      </c>
      <c r="Q43" s="11">
        <f t="shared" si="9"/>
        <v>18.133333333333333</v>
      </c>
      <c r="R43" s="10">
        <f t="shared" si="7"/>
        <v>8.9308800000000002</v>
      </c>
    </row>
    <row r="44" spans="1:18" s="8" customFormat="1">
      <c r="A44" s="64">
        <v>8</v>
      </c>
      <c r="B44" s="64" t="s">
        <v>58</v>
      </c>
      <c r="C44" s="12" t="s">
        <v>29</v>
      </c>
      <c r="D44" s="64" t="s">
        <v>30</v>
      </c>
      <c r="E44" s="64">
        <v>1</v>
      </c>
      <c r="F44" s="64" t="s">
        <v>52</v>
      </c>
      <c r="G44" s="64">
        <v>1</v>
      </c>
      <c r="H44" s="64" t="s">
        <v>32</v>
      </c>
      <c r="I44" s="64"/>
      <c r="J44" s="64">
        <v>20</v>
      </c>
      <c r="K44" s="64"/>
      <c r="L44" s="64">
        <v>2</v>
      </c>
      <c r="M44" s="64"/>
      <c r="N44" s="3">
        <f t="shared" si="5"/>
        <v>39.666666666666671</v>
      </c>
      <c r="O44" s="9">
        <f t="shared" si="6"/>
        <v>39.666666666666671</v>
      </c>
      <c r="P44" s="4">
        <f t="shared" si="8"/>
        <v>3.6719999999999997</v>
      </c>
      <c r="Q44" s="11">
        <f t="shared" si="9"/>
        <v>9.2571428571428562</v>
      </c>
      <c r="R44" s="10">
        <f t="shared" si="7"/>
        <v>18.202240000000003</v>
      </c>
    </row>
    <row r="45" spans="1:18" s="8" customFormat="1">
      <c r="A45" s="64">
        <v>9</v>
      </c>
      <c r="B45" s="64" t="s">
        <v>59</v>
      </c>
      <c r="C45" s="12" t="s">
        <v>29</v>
      </c>
      <c r="D45" s="64" t="s">
        <v>56</v>
      </c>
      <c r="E45" s="64">
        <v>1</v>
      </c>
      <c r="F45" s="64" t="s">
        <v>52</v>
      </c>
      <c r="G45" s="64">
        <v>1</v>
      </c>
      <c r="H45" s="64" t="s">
        <v>32</v>
      </c>
      <c r="I45" s="64"/>
      <c r="J45" s="64">
        <v>22</v>
      </c>
      <c r="K45" s="64">
        <v>60</v>
      </c>
      <c r="L45" s="64">
        <v>15</v>
      </c>
      <c r="M45" s="64"/>
      <c r="N45" s="3">
        <f t="shared" si="5"/>
        <v>10.046666666666667</v>
      </c>
      <c r="O45" s="9">
        <f t="shared" si="6"/>
        <v>10.046666666666667</v>
      </c>
      <c r="P45" s="4">
        <f t="shared" si="8"/>
        <v>1.4279999999999999</v>
      </c>
      <c r="Q45" s="11">
        <f t="shared" si="9"/>
        <v>14.213669542136694</v>
      </c>
      <c r="R45" s="10">
        <f t="shared" si="7"/>
        <v>4.8193600000000014</v>
      </c>
    </row>
    <row r="46" spans="1:18" s="8" customFormat="1">
      <c r="A46" s="64">
        <v>10</v>
      </c>
      <c r="B46" s="64" t="s">
        <v>47</v>
      </c>
      <c r="C46" s="12" t="s">
        <v>38</v>
      </c>
      <c r="D46" s="64" t="s">
        <v>30</v>
      </c>
      <c r="E46" s="64">
        <v>1</v>
      </c>
      <c r="F46" s="64" t="s">
        <v>48</v>
      </c>
      <c r="G46" s="64">
        <v>1</v>
      </c>
      <c r="H46" s="64" t="s">
        <v>32</v>
      </c>
      <c r="I46" s="64"/>
      <c r="J46" s="64">
        <v>39</v>
      </c>
      <c r="K46" s="64"/>
      <c r="L46" s="64">
        <v>8</v>
      </c>
      <c r="M46" s="64"/>
      <c r="N46" s="3">
        <f t="shared" si="5"/>
        <v>13.5</v>
      </c>
      <c r="O46" s="9">
        <f t="shared" si="6"/>
        <v>13.5</v>
      </c>
      <c r="P46" s="4">
        <f t="shared" si="8"/>
        <v>1.224</v>
      </c>
      <c r="Q46" s="11">
        <f t="shared" si="9"/>
        <v>9.0666666666666664</v>
      </c>
      <c r="R46" s="10">
        <f t="shared" si="7"/>
        <v>6.1840800000000007</v>
      </c>
    </row>
    <row r="47" spans="1:18" s="8" customFormat="1" ht="15.75" customHeight="1">
      <c r="A47" s="80" t="s">
        <v>41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2"/>
      <c r="R47" s="10">
        <f>SUM(R37:R46)</f>
        <v>82.746020000000001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42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60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70" t="s">
        <v>45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60"/>
    </row>
    <row r="54" spans="1:18" s="8" customFormat="1" ht="13.9" customHeight="1">
      <c r="A54" s="72" t="s">
        <v>27</v>
      </c>
      <c r="B54" s="73"/>
      <c r="C54" s="73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60"/>
    </row>
    <row r="55" spans="1:18" s="8" customFormat="1">
      <c r="A55" s="70" t="s">
        <v>61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60"/>
    </row>
    <row r="56" spans="1:18" s="8" customFormat="1" ht="30">
      <c r="A56" s="64">
        <v>1</v>
      </c>
      <c r="B56" s="64" t="s">
        <v>62</v>
      </c>
      <c r="C56" s="12" t="s">
        <v>34</v>
      </c>
      <c r="D56" s="64" t="s">
        <v>30</v>
      </c>
      <c r="E56" s="64">
        <v>2</v>
      </c>
      <c r="F56" s="64" t="s">
        <v>48</v>
      </c>
      <c r="G56" s="64">
        <v>1</v>
      </c>
      <c r="H56" s="64" t="s">
        <v>32</v>
      </c>
      <c r="I56" s="64"/>
      <c r="J56" s="64">
        <v>22</v>
      </c>
      <c r="K56" s="64"/>
      <c r="L56" s="64">
        <v>14</v>
      </c>
      <c r="M56" s="64"/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8.7249999999999996</v>
      </c>
      <c r="O56" s="9">
        <f t="shared" ref="O56:O65" si="11">IF(F56="OŽ",N56,IF(H56="Ne",IF(J56*0.3&lt;J56-L56,N56,0),IF(J56*0.1&lt;J56-L56,N56,0)))</f>
        <v>8.7249999999999996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0.30599999999999999</v>
      </c>
      <c r="Q56" s="11">
        <f t="shared" ref="Q56" si="13">IF(ISERROR(P56*100/N56),0,(P56*100/N56))</f>
        <v>3.5071633237822351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7.5860399999999997</v>
      </c>
    </row>
    <row r="57" spans="1:18" s="8" customFormat="1">
      <c r="A57" s="64">
        <v>2</v>
      </c>
      <c r="B57" s="64"/>
      <c r="C57" s="12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3">
        <f t="shared" si="10"/>
        <v>0</v>
      </c>
      <c r="O57" s="9">
        <f t="shared" si="11"/>
        <v>0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:Q65" si="16">IF(ISERROR(P57*100/N57),0,(P57*100/N57))</f>
        <v>0</v>
      </c>
      <c r="R57" s="10">
        <f t="shared" si="14"/>
        <v>0</v>
      </c>
    </row>
    <row r="58" spans="1:18" s="8" customFormat="1">
      <c r="A58" s="64">
        <v>3</v>
      </c>
      <c r="B58" s="64"/>
      <c r="C58" s="12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3">
        <f t="shared" si="10"/>
        <v>0</v>
      </c>
      <c r="O58" s="9">
        <f t="shared" si="11"/>
        <v>0</v>
      </c>
      <c r="P58" s="4">
        <f t="shared" si="15"/>
        <v>0</v>
      </c>
      <c r="Q58" s="11">
        <f t="shared" si="16"/>
        <v>0</v>
      </c>
      <c r="R58" s="10">
        <f t="shared" si="14"/>
        <v>0</v>
      </c>
    </row>
    <row r="59" spans="1:18" s="8" customFormat="1">
      <c r="A59" s="64">
        <v>4</v>
      </c>
      <c r="B59" s="64"/>
      <c r="C59" s="12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4">
        <v>5</v>
      </c>
      <c r="B60" s="64"/>
      <c r="C60" s="12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4">
        <v>6</v>
      </c>
      <c r="B61" s="64"/>
      <c r="C61" s="12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4">
        <v>7</v>
      </c>
      <c r="B62" s="64"/>
      <c r="C62" s="12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4">
        <v>8</v>
      </c>
      <c r="B63" s="64"/>
      <c r="C63" s="12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4">
        <v>9</v>
      </c>
      <c r="B64" s="64"/>
      <c r="C64" s="12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4">
        <v>10</v>
      </c>
      <c r="B65" s="64"/>
      <c r="C65" s="12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7" t="s">
        <v>41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9"/>
      <c r="R66" s="10">
        <f>SUM(R56:R65)</f>
        <v>7.5860399999999997</v>
      </c>
    </row>
    <row r="67" spans="1:19" s="8" customFormat="1" ht="15.75" customHeight="1">
      <c r="A67" s="24" t="s">
        <v>42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60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70" t="s">
        <v>63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60"/>
    </row>
    <row r="71" spans="1:19" ht="15.75" customHeight="1">
      <c r="A71" s="72" t="s">
        <v>27</v>
      </c>
      <c r="B71" s="73"/>
      <c r="C71" s="73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60"/>
      <c r="R71" s="8"/>
      <c r="S71" s="8"/>
    </row>
    <row r="72" spans="1:19" ht="15.75" customHeight="1">
      <c r="A72" s="70" t="s">
        <v>64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60"/>
      <c r="R72" s="8"/>
      <c r="S72" s="8"/>
    </row>
    <row r="73" spans="1:19" s="7" customFormat="1">
      <c r="A73" s="64">
        <v>1</v>
      </c>
      <c r="B73" s="64" t="s">
        <v>58</v>
      </c>
      <c r="C73" s="12" t="s">
        <v>29</v>
      </c>
      <c r="D73" s="64" t="s">
        <v>30</v>
      </c>
      <c r="E73" s="64">
        <v>1</v>
      </c>
      <c r="F73" s="64" t="s">
        <v>65</v>
      </c>
      <c r="G73" s="64">
        <v>1</v>
      </c>
      <c r="H73" s="64" t="s">
        <v>32</v>
      </c>
      <c r="I73" s="64"/>
      <c r="J73" s="64">
        <v>21</v>
      </c>
      <c r="K73" s="64"/>
      <c r="L73" s="64">
        <v>1</v>
      </c>
      <c r="M73" s="64"/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34</v>
      </c>
      <c r="O73" s="9">
        <f t="shared" ref="O73:O82" si="18">IF(F73="OŽ",N73,IF(H73="Ne",IF(J73*0.3&lt;J73-L73,N73,0),IF(J73*0.1&lt;J73-L73,N73,0)))</f>
        <v>34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1.5299999999999998</v>
      </c>
      <c r="Q73" s="11">
        <f t="shared" ref="Q73" si="20">IF(ISERROR(P73*100/N73),0,(P73*100/N73))</f>
        <v>4.4999999999999991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14.922600000000003</v>
      </c>
      <c r="S73" s="8"/>
    </row>
    <row r="74" spans="1:19">
      <c r="A74" s="64">
        <v>2</v>
      </c>
      <c r="B74" s="64" t="s">
        <v>66</v>
      </c>
      <c r="C74" s="12" t="s">
        <v>38</v>
      </c>
      <c r="D74" s="64" t="s">
        <v>30</v>
      </c>
      <c r="E74" s="64">
        <v>1</v>
      </c>
      <c r="F74" s="64" t="s">
        <v>65</v>
      </c>
      <c r="G74" s="64">
        <v>1</v>
      </c>
      <c r="H74" s="64" t="s">
        <v>32</v>
      </c>
      <c r="I74" s="64"/>
      <c r="J74" s="64">
        <v>23</v>
      </c>
      <c r="K74" s="64"/>
      <c r="L74" s="64">
        <v>9</v>
      </c>
      <c r="M74" s="64"/>
      <c r="N74" s="3">
        <f t="shared" si="17"/>
        <v>6</v>
      </c>
      <c r="O74" s="9">
        <f t="shared" si="18"/>
        <v>6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0.71399999999999997</v>
      </c>
      <c r="Q74" s="11">
        <f t="shared" ref="Q74:Q82" si="23">IF(ISERROR(P74*100/N74),0,(P74*100/N74))</f>
        <v>11.899999999999999</v>
      </c>
      <c r="R74" s="10">
        <f t="shared" si="21"/>
        <v>2.8198800000000004</v>
      </c>
      <c r="S74" s="8"/>
    </row>
    <row r="75" spans="1:19" s="8" customFormat="1">
      <c r="A75" s="64">
        <v>3</v>
      </c>
      <c r="B75" s="64" t="s">
        <v>67</v>
      </c>
      <c r="C75" s="12" t="s">
        <v>34</v>
      </c>
      <c r="D75" s="64" t="s">
        <v>30</v>
      </c>
      <c r="E75" s="64">
        <v>2</v>
      </c>
      <c r="F75" s="64" t="s">
        <v>65</v>
      </c>
      <c r="G75" s="64">
        <v>1</v>
      </c>
      <c r="H75" s="64" t="s">
        <v>32</v>
      </c>
      <c r="I75" s="64"/>
      <c r="J75" s="64">
        <v>21</v>
      </c>
      <c r="K75" s="64"/>
      <c r="L75" s="64">
        <v>5</v>
      </c>
      <c r="M75" s="64"/>
      <c r="N75" s="3">
        <f t="shared" si="17"/>
        <v>11</v>
      </c>
      <c r="O75" s="9">
        <f t="shared" si="18"/>
        <v>11</v>
      </c>
      <c r="P75" s="4">
        <f t="shared" si="22"/>
        <v>1.1219999999999999</v>
      </c>
      <c r="Q75" s="11">
        <f t="shared" si="23"/>
        <v>10.199999999999999</v>
      </c>
      <c r="R75" s="10">
        <f t="shared" si="21"/>
        <v>10.182480000000002</v>
      </c>
    </row>
    <row r="76" spans="1:19" s="8" customFormat="1">
      <c r="A76" s="64">
        <v>4</v>
      </c>
      <c r="B76" s="64" t="s">
        <v>68</v>
      </c>
      <c r="C76" s="12" t="s">
        <v>38</v>
      </c>
      <c r="D76" s="64" t="s">
        <v>30</v>
      </c>
      <c r="E76" s="64">
        <v>1</v>
      </c>
      <c r="F76" s="64" t="s">
        <v>69</v>
      </c>
      <c r="G76" s="64">
        <v>1</v>
      </c>
      <c r="H76" s="64" t="s">
        <v>32</v>
      </c>
      <c r="I76" s="64"/>
      <c r="J76" s="64">
        <v>22</v>
      </c>
      <c r="K76" s="64"/>
      <c r="L76" s="64">
        <v>11</v>
      </c>
      <c r="M76" s="64"/>
      <c r="N76" s="3">
        <f t="shared" si="17"/>
        <v>4.7450000000000001</v>
      </c>
      <c r="O76" s="9">
        <f t="shared" si="18"/>
        <v>4.7450000000000001</v>
      </c>
      <c r="P76" s="4">
        <f t="shared" si="22"/>
        <v>0.38250000000000001</v>
      </c>
      <c r="Q76" s="11">
        <f t="shared" si="23"/>
        <v>8.0611169652265549</v>
      </c>
      <c r="R76" s="10">
        <f t="shared" si="21"/>
        <v>2.1535500000000001</v>
      </c>
    </row>
    <row r="77" spans="1:19" s="8" customFormat="1">
      <c r="A77" s="64">
        <v>5</v>
      </c>
      <c r="B77" s="64" t="s">
        <v>68</v>
      </c>
      <c r="C77" s="12" t="s">
        <v>40</v>
      </c>
      <c r="D77" s="64" t="s">
        <v>30</v>
      </c>
      <c r="E77" s="64">
        <v>1</v>
      </c>
      <c r="F77" s="64" t="s">
        <v>69</v>
      </c>
      <c r="G77" s="64">
        <v>1</v>
      </c>
      <c r="H77" s="64" t="s">
        <v>32</v>
      </c>
      <c r="I77" s="64"/>
      <c r="J77" s="64">
        <v>21</v>
      </c>
      <c r="K77" s="64"/>
      <c r="L77" s="64">
        <v>11</v>
      </c>
      <c r="M77" s="64"/>
      <c r="N77" s="3">
        <f t="shared" si="17"/>
        <v>4.7450000000000001</v>
      </c>
      <c r="O77" s="9">
        <f t="shared" si="18"/>
        <v>4.7450000000000001</v>
      </c>
      <c r="P77" s="4">
        <f t="shared" si="22"/>
        <v>0.38250000000000001</v>
      </c>
      <c r="Q77" s="11">
        <f t="shared" si="23"/>
        <v>8.0611169652265549</v>
      </c>
      <c r="R77" s="10">
        <f t="shared" si="21"/>
        <v>2.1535500000000001</v>
      </c>
    </row>
    <row r="78" spans="1:19">
      <c r="A78" s="64">
        <v>6</v>
      </c>
      <c r="B78" s="64" t="s">
        <v>68</v>
      </c>
      <c r="C78" s="12" t="s">
        <v>70</v>
      </c>
      <c r="D78" s="64" t="s">
        <v>56</v>
      </c>
      <c r="E78" s="64">
        <v>1</v>
      </c>
      <c r="F78" s="64" t="s">
        <v>69</v>
      </c>
      <c r="G78" s="64">
        <v>1</v>
      </c>
      <c r="H78" s="64" t="s">
        <v>32</v>
      </c>
      <c r="I78" s="64"/>
      <c r="J78" s="64">
        <v>19</v>
      </c>
      <c r="K78" s="64">
        <v>35</v>
      </c>
      <c r="L78" s="64">
        <v>9</v>
      </c>
      <c r="M78" s="64"/>
      <c r="N78" s="3">
        <f t="shared" si="17"/>
        <v>5</v>
      </c>
      <c r="O78" s="9">
        <f t="shared" si="18"/>
        <v>5</v>
      </c>
      <c r="P78" s="4">
        <f t="shared" si="22"/>
        <v>0.53549999999999998</v>
      </c>
      <c r="Q78" s="11">
        <f t="shared" si="23"/>
        <v>10.709999999999999</v>
      </c>
      <c r="R78" s="10">
        <f t="shared" si="21"/>
        <v>2.32491</v>
      </c>
      <c r="S78" s="8"/>
    </row>
    <row r="79" spans="1:19">
      <c r="A79" s="64">
        <v>7</v>
      </c>
      <c r="B79" s="64" t="s">
        <v>71</v>
      </c>
      <c r="C79" s="12" t="s">
        <v>29</v>
      </c>
      <c r="D79" s="64" t="s">
        <v>30</v>
      </c>
      <c r="E79" s="64">
        <v>1</v>
      </c>
      <c r="F79" s="64" t="s">
        <v>69</v>
      </c>
      <c r="G79" s="64">
        <v>1</v>
      </c>
      <c r="H79" s="64" t="s">
        <v>32</v>
      </c>
      <c r="I79" s="64"/>
      <c r="J79" s="64">
        <v>19</v>
      </c>
      <c r="K79" s="64"/>
      <c r="L79" s="64">
        <v>9</v>
      </c>
      <c r="M79" s="64"/>
      <c r="N79" s="3">
        <f t="shared" si="17"/>
        <v>5</v>
      </c>
      <c r="O79" s="9">
        <f t="shared" si="18"/>
        <v>5</v>
      </c>
      <c r="P79" s="4">
        <f t="shared" si="22"/>
        <v>0.53549999999999998</v>
      </c>
      <c r="Q79" s="11">
        <f t="shared" si="23"/>
        <v>10.709999999999999</v>
      </c>
      <c r="R79" s="10">
        <f t="shared" si="21"/>
        <v>2.32491</v>
      </c>
      <c r="S79" s="8"/>
    </row>
    <row r="80" spans="1:19">
      <c r="A80" s="64">
        <v>8</v>
      </c>
      <c r="B80" s="64"/>
      <c r="C80" s="12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>
      <c r="A81" s="64">
        <v>9</v>
      </c>
      <c r="B81" s="64"/>
      <c r="C81" s="12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4">
        <v>10</v>
      </c>
      <c r="B82" s="64"/>
      <c r="C82" s="12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80" t="s">
        <v>41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2"/>
      <c r="R83" s="10">
        <f>SUM(R73:R82)</f>
        <v>36.88188000000001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42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60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70" t="s">
        <v>72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60"/>
      <c r="R88" s="8"/>
      <c r="S88" s="8"/>
    </row>
    <row r="89" spans="1:19" ht="18">
      <c r="A89" s="72" t="s">
        <v>27</v>
      </c>
      <c r="B89" s="73"/>
      <c r="C89" s="73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60"/>
      <c r="R89" s="8"/>
      <c r="S89" s="8"/>
    </row>
    <row r="90" spans="1:19">
      <c r="A90" s="64">
        <v>1</v>
      </c>
      <c r="B90" s="64" t="s">
        <v>73</v>
      </c>
      <c r="C90" s="12" t="s">
        <v>34</v>
      </c>
      <c r="D90" s="64" t="s">
        <v>30</v>
      </c>
      <c r="E90" s="64">
        <v>2</v>
      </c>
      <c r="F90" s="64" t="s">
        <v>74</v>
      </c>
      <c r="G90" s="64" t="s">
        <v>75</v>
      </c>
      <c r="H90" s="64" t="s">
        <v>76</v>
      </c>
      <c r="I90" s="64"/>
      <c r="J90" s="64">
        <v>13</v>
      </c>
      <c r="K90" s="64"/>
      <c r="L90" s="64">
        <v>3</v>
      </c>
      <c r="M90" s="64"/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342.14</v>
      </c>
      <c r="O90" s="9">
        <f t="shared" ref="O90:O99" si="25">IF(F90="OŽ",N90,IF(H90="Ne",IF(J90*0.3&lt;J90-L90,N90,0),IF(J90*0.1&lt;J90-L90,N90,0)))</f>
        <v>342.14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18.36</v>
      </c>
      <c r="Q90" s="11">
        <f t="shared" ref="Q90" si="27">IF(ISERROR(P90*100/N90),0,(P90*100/N90))</f>
        <v>5.3662243526041973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757.05000000000007</v>
      </c>
      <c r="S90" s="8"/>
    </row>
    <row r="91" spans="1:19">
      <c r="A91" s="64">
        <v>2</v>
      </c>
      <c r="B91" s="64" t="s">
        <v>77</v>
      </c>
      <c r="C91" s="12" t="s">
        <v>38</v>
      </c>
      <c r="D91" s="64" t="s">
        <v>30</v>
      </c>
      <c r="E91" s="64">
        <v>1</v>
      </c>
      <c r="F91" s="64" t="s">
        <v>74</v>
      </c>
      <c r="G91" s="64" t="s">
        <v>75</v>
      </c>
      <c r="H91" s="64" t="s">
        <v>76</v>
      </c>
      <c r="I91" s="64"/>
      <c r="J91" s="64">
        <v>22</v>
      </c>
      <c r="K91" s="64"/>
      <c r="L91" s="64">
        <v>9</v>
      </c>
      <c r="M91" s="64"/>
      <c r="N91" s="3">
        <f t="shared" si="24"/>
        <v>137.69999999999999</v>
      </c>
      <c r="O91" s="9">
        <f t="shared" si="25"/>
        <v>137.69999999999999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23.868000000000002</v>
      </c>
      <c r="Q91" s="11">
        <f t="shared" ref="Q91:Q99" si="30">IF(ISERROR(P91*100/N91),0,(P91*100/N91))</f>
        <v>17.333333333333336</v>
      </c>
      <c r="R91" s="10">
        <f t="shared" si="28"/>
        <v>169.6464</v>
      </c>
      <c r="S91" s="7"/>
    </row>
    <row r="92" spans="1:19">
      <c r="A92" s="64">
        <v>3</v>
      </c>
      <c r="B92" s="64" t="s">
        <v>78</v>
      </c>
      <c r="C92" s="12" t="s">
        <v>36</v>
      </c>
      <c r="D92" s="64" t="s">
        <v>30</v>
      </c>
      <c r="E92" s="64">
        <v>2</v>
      </c>
      <c r="F92" s="64" t="s">
        <v>74</v>
      </c>
      <c r="G92" s="64" t="s">
        <v>75</v>
      </c>
      <c r="H92" s="64" t="s">
        <v>76</v>
      </c>
      <c r="I92" s="64"/>
      <c r="J92" s="64">
        <v>12</v>
      </c>
      <c r="K92" s="64"/>
      <c r="L92" s="64">
        <v>5</v>
      </c>
      <c r="M92" s="64"/>
      <c r="N92" s="3">
        <f t="shared" si="24"/>
        <v>168.48</v>
      </c>
      <c r="O92" s="9">
        <f t="shared" si="25"/>
        <v>168.48</v>
      </c>
      <c r="P92" s="4">
        <f t="shared" si="29"/>
        <v>12.852</v>
      </c>
      <c r="Q92" s="11">
        <f t="shared" si="30"/>
        <v>7.6282051282051286</v>
      </c>
      <c r="R92" s="10">
        <f t="shared" si="28"/>
        <v>380.79719999999998</v>
      </c>
      <c r="S92" s="8"/>
    </row>
    <row r="93" spans="1:19">
      <c r="A93" s="64">
        <v>4</v>
      </c>
      <c r="B93" s="64" t="s">
        <v>79</v>
      </c>
      <c r="C93" s="12" t="s">
        <v>29</v>
      </c>
      <c r="D93" s="64" t="s">
        <v>30</v>
      </c>
      <c r="E93" s="64">
        <v>1</v>
      </c>
      <c r="F93" s="64" t="s">
        <v>74</v>
      </c>
      <c r="G93" s="64" t="s">
        <v>75</v>
      </c>
      <c r="H93" s="64" t="s">
        <v>76</v>
      </c>
      <c r="I93" s="64"/>
      <c r="J93" s="64">
        <v>20</v>
      </c>
      <c r="K93" s="64"/>
      <c r="L93" s="64">
        <v>11</v>
      </c>
      <c r="M93" s="64"/>
      <c r="N93" s="3">
        <f t="shared" si="24"/>
        <v>132.19199999999998</v>
      </c>
      <c r="O93" s="9">
        <f t="shared" si="25"/>
        <v>132.19199999999998</v>
      </c>
      <c r="P93" s="4">
        <f t="shared" si="29"/>
        <v>16.524000000000001</v>
      </c>
      <c r="Q93" s="11">
        <f t="shared" si="30"/>
        <v>12.500000000000004</v>
      </c>
      <c r="R93" s="10">
        <f t="shared" si="28"/>
        <v>156.15179999999998</v>
      </c>
      <c r="S93" s="8"/>
    </row>
    <row r="94" spans="1:19">
      <c r="A94" s="64">
        <v>5</v>
      </c>
      <c r="B94" s="64"/>
      <c r="C94" s="12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4">
        <v>6</v>
      </c>
      <c r="B95" s="64"/>
      <c r="C95" s="12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4">
        <v>7</v>
      </c>
      <c r="B96" s="64"/>
      <c r="C96" s="12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4">
        <v>8</v>
      </c>
      <c r="B97" s="64"/>
      <c r="C97" s="12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4">
        <v>9</v>
      </c>
      <c r="B98" s="64"/>
      <c r="C98" s="12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4">
        <v>10</v>
      </c>
      <c r="B99" s="64"/>
      <c r="C99" s="12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80" t="s">
        <v>41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2"/>
      <c r="R100" s="10">
        <f>SUM(R90:R99)</f>
        <v>1463.6453999999999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42</v>
      </c>
      <c r="B102" s="56" t="s">
        <v>80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60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70" t="s">
        <v>81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60"/>
      <c r="R104" s="8"/>
    </row>
    <row r="105" spans="1:18" ht="18">
      <c r="A105" s="72" t="s">
        <v>27</v>
      </c>
      <c r="B105" s="73"/>
      <c r="C105" s="73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60"/>
      <c r="R105" s="8"/>
    </row>
    <row r="106" spans="1:18">
      <c r="A106" s="70" t="s">
        <v>82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60"/>
      <c r="R106" s="8"/>
    </row>
    <row r="107" spans="1:18">
      <c r="A107" s="64">
        <v>1</v>
      </c>
      <c r="B107" s="64" t="s">
        <v>68</v>
      </c>
      <c r="C107" s="12" t="s">
        <v>38</v>
      </c>
      <c r="D107" s="64" t="s">
        <v>30</v>
      </c>
      <c r="E107" s="64">
        <v>1</v>
      </c>
      <c r="F107" s="64" t="s">
        <v>69</v>
      </c>
      <c r="G107" s="64">
        <v>1</v>
      </c>
      <c r="H107" s="64" t="s">
        <v>32</v>
      </c>
      <c r="I107" s="64"/>
      <c r="J107" s="64">
        <v>23</v>
      </c>
      <c r="K107" s="64"/>
      <c r="L107" s="64">
        <v>7</v>
      </c>
      <c r="M107" s="64"/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6.75</v>
      </c>
      <c r="O107" s="9">
        <f t="shared" ref="O107:O116" si="32">IF(F107="OŽ",N107,IF(H107="Ne",IF(J107*0.3&lt;J107-L107,N107,0),IF(J107*0.1&lt;J107-L107,N107,0)))</f>
        <v>6.75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0.6885</v>
      </c>
      <c r="Q107" s="11">
        <f t="shared" ref="Q107" si="34">IF(ISERROR(P107*100/N107),0,(P107*100/N107))</f>
        <v>10.199999999999999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3.1241700000000008</v>
      </c>
    </row>
    <row r="108" spans="1:18">
      <c r="A108" s="64">
        <v>2</v>
      </c>
      <c r="B108" s="64" t="s">
        <v>68</v>
      </c>
      <c r="C108" s="12" t="s">
        <v>83</v>
      </c>
      <c r="D108" s="64" t="s">
        <v>56</v>
      </c>
      <c r="E108" s="64">
        <v>1</v>
      </c>
      <c r="F108" s="64" t="s">
        <v>69</v>
      </c>
      <c r="G108" s="64">
        <v>1</v>
      </c>
      <c r="H108" s="64" t="s">
        <v>32</v>
      </c>
      <c r="I108" s="64"/>
      <c r="J108" s="64">
        <v>20</v>
      </c>
      <c r="K108" s="64">
        <v>35</v>
      </c>
      <c r="L108" s="64">
        <v>9</v>
      </c>
      <c r="M108" s="64"/>
      <c r="N108" s="3">
        <f t="shared" si="31"/>
        <v>5</v>
      </c>
      <c r="O108" s="9">
        <f t="shared" si="32"/>
        <v>5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0.53549999999999998</v>
      </c>
      <c r="Q108" s="11">
        <f t="shared" ref="Q108:Q116" si="37">IF(ISERROR(P108*100/N108),0,(P108*100/N108))</f>
        <v>10.709999999999999</v>
      </c>
      <c r="R108" s="10">
        <f t="shared" si="35"/>
        <v>2.32491</v>
      </c>
    </row>
    <row r="109" spans="1:18">
      <c r="A109" s="64">
        <v>3</v>
      </c>
      <c r="B109" s="64" t="s">
        <v>84</v>
      </c>
      <c r="C109" s="12" t="s">
        <v>38</v>
      </c>
      <c r="D109" s="64" t="s">
        <v>30</v>
      </c>
      <c r="E109" s="64">
        <v>1</v>
      </c>
      <c r="F109" s="64" t="s">
        <v>69</v>
      </c>
      <c r="G109" s="64">
        <v>1</v>
      </c>
      <c r="H109" s="64" t="s">
        <v>32</v>
      </c>
      <c r="I109" s="64"/>
      <c r="J109" s="64">
        <v>22</v>
      </c>
      <c r="K109" s="64"/>
      <c r="L109" s="64">
        <v>13</v>
      </c>
      <c r="M109" s="64"/>
      <c r="N109" s="3">
        <f t="shared" si="31"/>
        <v>4.49</v>
      </c>
      <c r="O109" s="9">
        <f t="shared" si="32"/>
        <v>4.49</v>
      </c>
      <c r="P109" s="4">
        <f t="shared" si="36"/>
        <v>0.22949999999999998</v>
      </c>
      <c r="Q109" s="11">
        <f t="shared" si="37"/>
        <v>5.1113585746102448</v>
      </c>
      <c r="R109" s="10">
        <f t="shared" si="35"/>
        <v>1.9821900000000003</v>
      </c>
    </row>
    <row r="110" spans="1:18">
      <c r="A110" s="64">
        <v>4</v>
      </c>
      <c r="B110" s="64" t="s">
        <v>79</v>
      </c>
      <c r="C110" s="12" t="s">
        <v>29</v>
      </c>
      <c r="D110" s="64" t="s">
        <v>30</v>
      </c>
      <c r="E110" s="64">
        <v>1</v>
      </c>
      <c r="F110" s="64" t="s">
        <v>65</v>
      </c>
      <c r="G110" s="64">
        <v>1</v>
      </c>
      <c r="H110" s="64" t="s">
        <v>32</v>
      </c>
      <c r="I110" s="64"/>
      <c r="J110" s="64">
        <v>16</v>
      </c>
      <c r="K110" s="64"/>
      <c r="L110" s="64">
        <v>1</v>
      </c>
      <c r="M110" s="64"/>
      <c r="N110" s="3">
        <f t="shared" si="31"/>
        <v>34</v>
      </c>
      <c r="O110" s="9">
        <f t="shared" si="32"/>
        <v>34</v>
      </c>
      <c r="P110" s="4">
        <f t="shared" si="36"/>
        <v>1.5299999999999998</v>
      </c>
      <c r="Q110" s="11">
        <f t="shared" si="37"/>
        <v>4.4999999999999991</v>
      </c>
      <c r="R110" s="10">
        <f t="shared" si="35"/>
        <v>14.922600000000003</v>
      </c>
    </row>
    <row r="111" spans="1:18">
      <c r="A111" s="64">
        <v>5</v>
      </c>
      <c r="B111" s="64" t="s">
        <v>71</v>
      </c>
      <c r="C111" s="12" t="s">
        <v>29</v>
      </c>
      <c r="D111" s="64" t="s">
        <v>30</v>
      </c>
      <c r="E111" s="46">
        <v>1</v>
      </c>
      <c r="F111" s="64" t="s">
        <v>69</v>
      </c>
      <c r="G111" s="64">
        <v>1</v>
      </c>
      <c r="H111" s="64" t="s">
        <v>32</v>
      </c>
      <c r="I111" s="64"/>
      <c r="J111" s="64">
        <v>17</v>
      </c>
      <c r="K111" s="64"/>
      <c r="L111" s="64">
        <v>5</v>
      </c>
      <c r="M111" s="64"/>
      <c r="N111" s="3">
        <f t="shared" si="31"/>
        <v>8.25</v>
      </c>
      <c r="O111" s="9">
        <f t="shared" si="32"/>
        <v>8.25</v>
      </c>
      <c r="P111" s="4">
        <f t="shared" si="36"/>
        <v>0.84150000000000003</v>
      </c>
      <c r="Q111" s="11">
        <f t="shared" si="37"/>
        <v>10.200000000000001</v>
      </c>
      <c r="R111" s="10">
        <f>IF(Q111&lt;=30,O111+P111,O111+O111*0.3)*IF(G111=1,0.4,IF(G111=2,0.75,IF(G111="1 (kas 4 m. 1 k. nerengiamos)",0.52,1)))*IF(D111="olimpinė",1,IF(M111="Ne",0.5,1))*IF(OR(A$5="Lietuvos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federacija"),IF(OR(J111&lt;8,K111&lt;16),0,1),1)*E112*IF(I111&lt;=1,1,1/I111)*IF(OR(A$5="Lietuvos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3.8184300000000002</v>
      </c>
    </row>
    <row r="112" spans="1:18">
      <c r="A112" s="64">
        <v>6</v>
      </c>
      <c r="B112" s="64" t="s">
        <v>85</v>
      </c>
      <c r="C112" s="12" t="s">
        <v>86</v>
      </c>
      <c r="D112" s="64" t="s">
        <v>30</v>
      </c>
      <c r="E112" s="64">
        <v>1</v>
      </c>
      <c r="F112" s="64" t="s">
        <v>65</v>
      </c>
      <c r="G112" s="64">
        <v>1</v>
      </c>
      <c r="H112" s="64" t="s">
        <v>32</v>
      </c>
      <c r="I112" s="64"/>
      <c r="J112" s="64">
        <v>17</v>
      </c>
      <c r="K112" s="64"/>
      <c r="L112" s="64">
        <v>3</v>
      </c>
      <c r="M112" s="64"/>
      <c r="N112" s="3">
        <f t="shared" si="31"/>
        <v>20.6</v>
      </c>
      <c r="O112" s="9">
        <f t="shared" si="32"/>
        <v>20.6</v>
      </c>
      <c r="P112" s="4">
        <f t="shared" si="36"/>
        <v>1.3259999999999998</v>
      </c>
      <c r="Q112" s="11">
        <f t="shared" si="37"/>
        <v>6.4368932038834945</v>
      </c>
      <c r="R112" s="10">
        <v>9.2100000000000009</v>
      </c>
    </row>
    <row r="113" spans="1:18">
      <c r="A113" s="64">
        <v>7</v>
      </c>
      <c r="B113" s="64"/>
      <c r="C113" s="12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4">
        <v>8</v>
      </c>
      <c r="B114" s="64"/>
      <c r="C114" s="1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4">
        <v>9</v>
      </c>
      <c r="B115" s="64"/>
      <c r="C115" s="1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4">
        <v>10</v>
      </c>
      <c r="B116" s="64"/>
      <c r="C116" s="12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7" t="s">
        <v>41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9"/>
      <c r="R117" s="10">
        <f>SUM(R107:R116)</f>
        <v>35.382300000000001</v>
      </c>
    </row>
    <row r="118" spans="1:18" ht="15.75">
      <c r="A118" s="24" t="s">
        <v>42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60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70" t="s">
        <v>87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60"/>
      <c r="R121" s="8"/>
    </row>
    <row r="122" spans="1:18" ht="18">
      <c r="A122" s="72" t="s">
        <v>27</v>
      </c>
      <c r="B122" s="73"/>
      <c r="C122" s="73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60"/>
      <c r="R122" s="8"/>
    </row>
    <row r="123" spans="1:18">
      <c r="A123" s="70" t="s">
        <v>88</v>
      </c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60"/>
      <c r="R123" s="8"/>
    </row>
    <row r="124" spans="1:18">
      <c r="A124" s="64">
        <v>1</v>
      </c>
      <c r="B124" s="64" t="s">
        <v>89</v>
      </c>
      <c r="C124" s="12" t="s">
        <v>38</v>
      </c>
      <c r="D124" s="64" t="s">
        <v>30</v>
      </c>
      <c r="E124" s="64">
        <v>1</v>
      </c>
      <c r="F124" s="64" t="s">
        <v>31</v>
      </c>
      <c r="G124" s="64">
        <v>1</v>
      </c>
      <c r="H124" s="64" t="s">
        <v>32</v>
      </c>
      <c r="I124" s="64"/>
      <c r="J124" s="64">
        <v>23</v>
      </c>
      <c r="K124" s="64"/>
      <c r="L124" s="64">
        <v>6</v>
      </c>
      <c r="M124" s="64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57.5</v>
      </c>
      <c r="O124" s="9">
        <f t="shared" ref="O124:O133" si="39">IF(F124="OŽ",N124,IF(H124="Ne",IF(J124*0.3&lt;J124-L124,N124,0),IF(J124*0.1&lt;J124-L124,N124,0)))</f>
        <v>57.5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10.404</v>
      </c>
      <c r="Q124" s="11">
        <f t="shared" ref="Q124" si="41">IF(ISERROR(P124*100/N124),0,(P124*100/N124))</f>
        <v>18.093913043478263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28.519680000000001</v>
      </c>
    </row>
    <row r="125" spans="1:18">
      <c r="A125" s="64">
        <v>2</v>
      </c>
      <c r="B125" s="64" t="s">
        <v>79</v>
      </c>
      <c r="C125" s="12" t="s">
        <v>29</v>
      </c>
      <c r="D125" s="64" t="s">
        <v>30</v>
      </c>
      <c r="E125" s="58">
        <v>1</v>
      </c>
      <c r="F125" s="64" t="s">
        <v>31</v>
      </c>
      <c r="G125" s="64">
        <v>1</v>
      </c>
      <c r="H125" s="64" t="s">
        <v>32</v>
      </c>
      <c r="I125" s="64"/>
      <c r="J125" s="64">
        <v>13</v>
      </c>
      <c r="K125" s="64"/>
      <c r="L125" s="64">
        <v>1</v>
      </c>
      <c r="M125" s="64"/>
      <c r="N125" s="3">
        <f t="shared" si="38"/>
        <v>110.49999999999999</v>
      </c>
      <c r="O125" s="9">
        <f t="shared" si="39"/>
        <v>110.49999999999999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7.3439999999999994</v>
      </c>
      <c r="Q125" s="11">
        <f t="shared" ref="Q125:Q133" si="44">IF(ISERROR(P125*100/N125),0,(P125*100/N125))</f>
        <v>6.6461538461538465</v>
      </c>
      <c r="R125" s="57">
        <f t="shared" si="42"/>
        <v>49.494479999999996</v>
      </c>
    </row>
    <row r="126" spans="1:18">
      <c r="A126" s="64">
        <v>3</v>
      </c>
      <c r="B126" s="64" t="s">
        <v>90</v>
      </c>
      <c r="C126" s="12" t="s">
        <v>36</v>
      </c>
      <c r="D126" s="64" t="s">
        <v>30</v>
      </c>
      <c r="E126" s="58">
        <v>2</v>
      </c>
      <c r="F126" s="64" t="s">
        <v>31</v>
      </c>
      <c r="G126" s="64">
        <v>1</v>
      </c>
      <c r="H126" s="64" t="s">
        <v>32</v>
      </c>
      <c r="I126" s="64"/>
      <c r="J126" s="64">
        <v>18</v>
      </c>
      <c r="K126" s="64"/>
      <c r="L126" s="64">
        <v>6</v>
      </c>
      <c r="M126" s="64"/>
      <c r="N126" s="3">
        <f t="shared" si="38"/>
        <v>45</v>
      </c>
      <c r="O126" s="9">
        <f t="shared" si="39"/>
        <v>45</v>
      </c>
      <c r="P126" s="4">
        <f t="shared" si="43"/>
        <v>7.3439999999999994</v>
      </c>
      <c r="Q126" s="11">
        <f t="shared" si="44"/>
        <v>16.32</v>
      </c>
      <c r="R126" s="57">
        <f t="shared" si="42"/>
        <v>43.96896000000001</v>
      </c>
    </row>
    <row r="127" spans="1:18">
      <c r="A127" s="64">
        <v>4</v>
      </c>
      <c r="B127" s="64" t="s">
        <v>85</v>
      </c>
      <c r="C127" s="12" t="s">
        <v>86</v>
      </c>
      <c r="D127" s="64" t="s">
        <v>30</v>
      </c>
      <c r="E127" s="64">
        <v>1</v>
      </c>
      <c r="F127" s="64" t="s">
        <v>31</v>
      </c>
      <c r="G127" s="64">
        <v>1</v>
      </c>
      <c r="H127" s="64" t="s">
        <v>32</v>
      </c>
      <c r="I127" s="64"/>
      <c r="J127" s="64">
        <v>16</v>
      </c>
      <c r="K127" s="64"/>
      <c r="L127" s="64">
        <v>8</v>
      </c>
      <c r="M127" s="64"/>
      <c r="N127" s="3">
        <f t="shared" si="38"/>
        <v>32</v>
      </c>
      <c r="O127" s="9">
        <f t="shared" si="39"/>
        <v>32</v>
      </c>
      <c r="P127" s="4">
        <f t="shared" si="43"/>
        <v>4.8959999999999999</v>
      </c>
      <c r="Q127" s="11">
        <f t="shared" si="44"/>
        <v>15.299999999999999</v>
      </c>
      <c r="R127" s="10">
        <f t="shared" si="42"/>
        <v>15.496320000000003</v>
      </c>
    </row>
    <row r="128" spans="1:18">
      <c r="A128" s="64">
        <v>5</v>
      </c>
      <c r="B128" s="64"/>
      <c r="C128" s="12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4">
        <v>6</v>
      </c>
      <c r="B129" s="64"/>
      <c r="C129" s="1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4">
        <v>7</v>
      </c>
      <c r="B130" s="64"/>
      <c r="C130" s="12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4">
        <v>8</v>
      </c>
      <c r="B131" s="64"/>
      <c r="C131" s="12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4">
        <v>9</v>
      </c>
      <c r="B132" s="64"/>
      <c r="C132" s="12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4">
        <v>10</v>
      </c>
      <c r="B133" s="64"/>
      <c r="C133" s="12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7" t="s">
        <v>41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9"/>
      <c r="R134" s="10">
        <f>SUM(R124:R133)</f>
        <v>137.47944000000001</v>
      </c>
    </row>
    <row r="135" spans="1:18" ht="15.75">
      <c r="A135" s="24" t="s">
        <v>42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60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70" t="s">
        <v>91</v>
      </c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60"/>
      <c r="R138" s="8"/>
    </row>
    <row r="139" spans="1:18" ht="18">
      <c r="A139" s="72" t="s">
        <v>27</v>
      </c>
      <c r="B139" s="73"/>
      <c r="C139" s="73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60"/>
      <c r="R139" s="8"/>
    </row>
    <row r="140" spans="1:18">
      <c r="A140" s="70" t="s">
        <v>92</v>
      </c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60"/>
      <c r="R140" s="8"/>
    </row>
    <row r="141" spans="1:18">
      <c r="A141" s="64">
        <v>1</v>
      </c>
      <c r="B141" s="64" t="s">
        <v>89</v>
      </c>
      <c r="C141" s="12" t="s">
        <v>38</v>
      </c>
      <c r="D141" s="64" t="s">
        <v>30</v>
      </c>
      <c r="E141" s="64">
        <v>1</v>
      </c>
      <c r="F141" s="64" t="s">
        <v>52</v>
      </c>
      <c r="G141" s="64">
        <v>1</v>
      </c>
      <c r="H141" s="64" t="s">
        <v>32</v>
      </c>
      <c r="I141" s="64"/>
      <c r="J141" s="64">
        <v>39</v>
      </c>
      <c r="K141" s="64"/>
      <c r="L141" s="64">
        <v>2</v>
      </c>
      <c r="M141" s="64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47.6</v>
      </c>
      <c r="O141" s="9">
        <f t="shared" ref="O141:O150" si="46">IF(F141="OŽ",N141,IF(H141="Ne",IF(J141*0.3&lt;J141-L141,N141,0),IF(J141*0.1&lt;J141-L141,N141,0)))</f>
        <v>47.6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4.4879999999999995</v>
      </c>
      <c r="Q141" s="11">
        <f t="shared" ref="Q141" si="48">IF(ISERROR(P141*100/N141),0,(P141*100/N141))</f>
        <v>9.428571428571427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21.87696</v>
      </c>
    </row>
    <row r="142" spans="1:18">
      <c r="A142" s="64">
        <v>2</v>
      </c>
      <c r="B142" s="64" t="s">
        <v>79</v>
      </c>
      <c r="C142" s="12" t="s">
        <v>29</v>
      </c>
      <c r="D142" s="64" t="s">
        <v>30</v>
      </c>
      <c r="E142" s="64">
        <v>1</v>
      </c>
      <c r="F142" s="64" t="s">
        <v>52</v>
      </c>
      <c r="G142" s="64">
        <v>1</v>
      </c>
      <c r="H142" s="64" t="s">
        <v>32</v>
      </c>
      <c r="I142" s="64"/>
      <c r="J142" s="64">
        <v>27</v>
      </c>
      <c r="K142" s="64"/>
      <c r="L142" s="64">
        <v>1</v>
      </c>
      <c r="M142" s="64"/>
      <c r="N142" s="3">
        <f t="shared" si="45"/>
        <v>68</v>
      </c>
      <c r="O142" s="9">
        <f t="shared" si="46"/>
        <v>68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4.6919999999999993</v>
      </c>
      <c r="Q142" s="11">
        <f t="shared" ref="Q142:Q150" si="51">IF(ISERROR(P142*100/N142),0,(P142*100/N142))</f>
        <v>6.8999999999999986</v>
      </c>
      <c r="R142" s="10">
        <f t="shared" si="49"/>
        <v>30.530639999999998</v>
      </c>
    </row>
    <row r="143" spans="1:18">
      <c r="A143" s="64">
        <v>3</v>
      </c>
      <c r="B143" s="64" t="s">
        <v>68</v>
      </c>
      <c r="C143" s="12" t="s">
        <v>38</v>
      </c>
      <c r="D143" s="64" t="s">
        <v>30</v>
      </c>
      <c r="E143" s="64">
        <v>1</v>
      </c>
      <c r="F143" s="64" t="s">
        <v>48</v>
      </c>
      <c r="G143" s="64">
        <v>1</v>
      </c>
      <c r="H143" s="64" t="s">
        <v>32</v>
      </c>
      <c r="I143" s="64"/>
      <c r="J143" s="64">
        <v>39</v>
      </c>
      <c r="K143" s="64"/>
      <c r="L143" s="64">
        <v>11</v>
      </c>
      <c r="M143" s="64"/>
      <c r="N143" s="3">
        <f t="shared" si="45"/>
        <v>9.49</v>
      </c>
      <c r="O143" s="9">
        <f t="shared" si="46"/>
        <v>9.49</v>
      </c>
      <c r="P143" s="4">
        <f t="shared" si="50"/>
        <v>0.76500000000000001</v>
      </c>
      <c r="Q143" s="11">
        <f t="shared" si="51"/>
        <v>8.0611169652265549</v>
      </c>
      <c r="R143" s="10">
        <f t="shared" si="49"/>
        <v>4.3071000000000002</v>
      </c>
    </row>
    <row r="144" spans="1:18">
      <c r="A144" s="64">
        <v>4</v>
      </c>
      <c r="B144" s="64" t="s">
        <v>85</v>
      </c>
      <c r="C144" s="12" t="s">
        <v>86</v>
      </c>
      <c r="D144" s="64" t="s">
        <v>30</v>
      </c>
      <c r="E144" s="64">
        <v>1</v>
      </c>
      <c r="F144" s="64" t="s">
        <v>52</v>
      </c>
      <c r="G144" s="64">
        <v>1</v>
      </c>
      <c r="H144" s="64" t="s">
        <v>32</v>
      </c>
      <c r="I144" s="64"/>
      <c r="J144" s="64">
        <v>27</v>
      </c>
      <c r="K144" s="64"/>
      <c r="L144" s="64">
        <v>9</v>
      </c>
      <c r="M144" s="64"/>
      <c r="N144" s="3">
        <f t="shared" si="45"/>
        <v>13</v>
      </c>
      <c r="O144" s="9">
        <f t="shared" si="46"/>
        <v>13</v>
      </c>
      <c r="P144" s="4">
        <f t="shared" si="50"/>
        <v>3.0599999999999996</v>
      </c>
      <c r="Q144" s="11">
        <f t="shared" si="51"/>
        <v>23.538461538461533</v>
      </c>
      <c r="R144" s="10">
        <f t="shared" si="49"/>
        <v>6.7451999999999996</v>
      </c>
    </row>
    <row r="145" spans="1:18">
      <c r="A145" s="64">
        <v>5</v>
      </c>
      <c r="B145" s="64" t="s">
        <v>84</v>
      </c>
      <c r="C145" s="12" t="s">
        <v>38</v>
      </c>
      <c r="D145" s="64" t="s">
        <v>30</v>
      </c>
      <c r="E145" s="64">
        <v>1</v>
      </c>
      <c r="F145" s="64" t="s">
        <v>48</v>
      </c>
      <c r="G145" s="64">
        <v>1</v>
      </c>
      <c r="H145" s="64" t="s">
        <v>32</v>
      </c>
      <c r="I145" s="64"/>
      <c r="J145" s="64">
        <v>33</v>
      </c>
      <c r="K145" s="64"/>
      <c r="L145" s="64">
        <v>13</v>
      </c>
      <c r="M145" s="64"/>
      <c r="N145" s="3">
        <f t="shared" si="45"/>
        <v>8.98</v>
      </c>
      <c r="O145" s="9">
        <f t="shared" si="46"/>
        <v>8.98</v>
      </c>
      <c r="P145" s="4">
        <f t="shared" si="50"/>
        <v>0.45899999999999996</v>
      </c>
      <c r="Q145" s="11">
        <f t="shared" si="51"/>
        <v>5.1113585746102448</v>
      </c>
      <c r="R145" s="10">
        <f t="shared" si="49"/>
        <v>3.9643800000000007</v>
      </c>
    </row>
    <row r="146" spans="1:18">
      <c r="A146" s="64">
        <v>6</v>
      </c>
      <c r="B146" s="64" t="s">
        <v>71</v>
      </c>
      <c r="C146" s="12" t="s">
        <v>29</v>
      </c>
      <c r="D146" s="64" t="s">
        <v>30</v>
      </c>
      <c r="E146" s="64">
        <v>1</v>
      </c>
      <c r="F146" s="64" t="s">
        <v>48</v>
      </c>
      <c r="G146" s="64">
        <v>1</v>
      </c>
      <c r="H146" s="64" t="s">
        <v>32</v>
      </c>
      <c r="I146" s="64"/>
      <c r="J146" s="64">
        <v>29</v>
      </c>
      <c r="K146" s="64"/>
      <c r="L146" s="64">
        <v>9</v>
      </c>
      <c r="M146" s="64"/>
      <c r="N146" s="3">
        <f t="shared" si="45"/>
        <v>10</v>
      </c>
      <c r="O146" s="9">
        <f t="shared" si="46"/>
        <v>10</v>
      </c>
      <c r="P146" s="4">
        <f t="shared" si="50"/>
        <v>1.071</v>
      </c>
      <c r="Q146" s="11">
        <f t="shared" si="51"/>
        <v>10.709999999999999</v>
      </c>
      <c r="R146" s="10">
        <f t="shared" si="49"/>
        <v>4.6498200000000001</v>
      </c>
    </row>
    <row r="147" spans="1:18">
      <c r="A147" s="64">
        <v>7</v>
      </c>
      <c r="B147" s="64" t="s">
        <v>93</v>
      </c>
      <c r="C147" s="12" t="s">
        <v>29</v>
      </c>
      <c r="D147" s="64" t="s">
        <v>56</v>
      </c>
      <c r="E147" s="64">
        <v>1</v>
      </c>
      <c r="F147" s="64" t="s">
        <v>48</v>
      </c>
      <c r="G147" s="64">
        <v>1</v>
      </c>
      <c r="H147" s="64" t="s">
        <v>32</v>
      </c>
      <c r="I147" s="64"/>
      <c r="J147" s="64">
        <v>26</v>
      </c>
      <c r="K147" s="64">
        <v>60</v>
      </c>
      <c r="L147" s="64">
        <v>12</v>
      </c>
      <c r="M147" s="64"/>
      <c r="N147" s="3">
        <f t="shared" si="45"/>
        <v>9.2349999999999994</v>
      </c>
      <c r="O147" s="9">
        <f t="shared" si="46"/>
        <v>9.2349999999999994</v>
      </c>
      <c r="P147" s="4">
        <f t="shared" si="50"/>
        <v>0.61199999999999999</v>
      </c>
      <c r="Q147" s="11">
        <f t="shared" si="51"/>
        <v>6.6269626421223604</v>
      </c>
      <c r="R147" s="10">
        <f t="shared" si="49"/>
        <v>4.1357400000000002</v>
      </c>
    </row>
    <row r="148" spans="1:18">
      <c r="A148" s="64">
        <v>8</v>
      </c>
      <c r="B148" s="64"/>
      <c r="C148" s="1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4">
        <v>9</v>
      </c>
      <c r="B149" s="64"/>
      <c r="C149" s="1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4">
        <v>10</v>
      </c>
      <c r="B150" s="64"/>
      <c r="C150" s="1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7" t="s">
        <v>41</v>
      </c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9"/>
      <c r="R151" s="10">
        <f>SUM(R141:R150)</f>
        <v>76.20984</v>
      </c>
    </row>
    <row r="152" spans="1:18" ht="15.75">
      <c r="A152" s="24" t="s">
        <v>42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60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70" t="s">
        <v>94</v>
      </c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60"/>
      <c r="R155" s="8"/>
    </row>
    <row r="156" spans="1:18" ht="18">
      <c r="A156" s="72" t="s">
        <v>27</v>
      </c>
      <c r="B156" s="73"/>
      <c r="C156" s="73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60"/>
      <c r="R156" s="8"/>
    </row>
    <row r="157" spans="1:18">
      <c r="A157" s="70" t="s">
        <v>95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60"/>
      <c r="R157" s="8"/>
    </row>
    <row r="158" spans="1:18" ht="60">
      <c r="A158" s="64">
        <v>1</v>
      </c>
      <c r="B158" s="64" t="s">
        <v>89</v>
      </c>
      <c r="C158" s="12" t="s">
        <v>38</v>
      </c>
      <c r="D158" s="64" t="s">
        <v>30</v>
      </c>
      <c r="E158" s="64">
        <v>1</v>
      </c>
      <c r="F158" s="64" t="s">
        <v>96</v>
      </c>
      <c r="G158" s="64" t="s">
        <v>97</v>
      </c>
      <c r="H158" s="64" t="s">
        <v>32</v>
      </c>
      <c r="I158" s="64"/>
      <c r="J158" s="64">
        <v>38</v>
      </c>
      <c r="K158" s="64"/>
      <c r="L158" s="64">
        <v>10</v>
      </c>
      <c r="M158" s="64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85.754999999999995</v>
      </c>
      <c r="O158" s="9">
        <f t="shared" ref="O158:O167" si="53">IF(F158="OŽ",N158,IF(H158="Ne",IF(J158*0.3&lt;J158-L158,N158,0),IF(J158*0.1&lt;J158-L158,N158,0)))</f>
        <v>85.754999999999995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29.634</v>
      </c>
      <c r="Q158" s="11">
        <f t="shared" ref="Q158" si="55">IF(ISERROR(P158*100/N158),0,(P158*100/N158))</f>
        <v>34.556585621829633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60.868898999999999</v>
      </c>
    </row>
    <row r="159" spans="1:18" ht="60">
      <c r="A159" s="64">
        <v>2</v>
      </c>
      <c r="B159" s="64" t="s">
        <v>79</v>
      </c>
      <c r="C159" s="12" t="s">
        <v>29</v>
      </c>
      <c r="D159" s="64" t="s">
        <v>56</v>
      </c>
      <c r="E159" s="64">
        <v>1</v>
      </c>
      <c r="F159" s="64" t="s">
        <v>98</v>
      </c>
      <c r="G159" s="64" t="s">
        <v>97</v>
      </c>
      <c r="H159" s="64" t="s">
        <v>32</v>
      </c>
      <c r="I159" s="64"/>
      <c r="J159" s="64">
        <v>20</v>
      </c>
      <c r="K159" s="64">
        <v>70</v>
      </c>
      <c r="L159" s="64">
        <v>7</v>
      </c>
      <c r="M159" s="64"/>
      <c r="N159" s="3">
        <f t="shared" si="52"/>
        <v>12.5</v>
      </c>
      <c r="O159" s="9">
        <f t="shared" si="53"/>
        <v>12.5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2.2949999999999999</v>
      </c>
      <c r="Q159" s="11">
        <f t="shared" ref="Q159:Q167" si="58">IF(ISERROR(P159*100/N159),0,(P159*100/N159))</f>
        <v>18.36</v>
      </c>
      <c r="R159" s="10">
        <f t="shared" si="56"/>
        <v>8.0780700000000003</v>
      </c>
    </row>
    <row r="160" spans="1:18" ht="60">
      <c r="A160" s="64">
        <v>3</v>
      </c>
      <c r="B160" s="64" t="s">
        <v>99</v>
      </c>
      <c r="C160" s="12" t="s">
        <v>36</v>
      </c>
      <c r="D160" s="64" t="s">
        <v>30</v>
      </c>
      <c r="E160" s="64">
        <v>2</v>
      </c>
      <c r="F160" s="64" t="s">
        <v>96</v>
      </c>
      <c r="G160" s="64" t="s">
        <v>97</v>
      </c>
      <c r="H160" s="64" t="s">
        <v>32</v>
      </c>
      <c r="I160" s="64"/>
      <c r="J160" s="64">
        <v>32</v>
      </c>
      <c r="K160" s="64"/>
      <c r="L160" s="64">
        <v>7</v>
      </c>
      <c r="M160" s="64"/>
      <c r="N160" s="3">
        <f t="shared" si="52"/>
        <v>132</v>
      </c>
      <c r="O160" s="9">
        <f t="shared" si="53"/>
        <v>132</v>
      </c>
      <c r="P160" s="4">
        <f t="shared" si="57"/>
        <v>33.674999999999997</v>
      </c>
      <c r="Q160" s="11">
        <f t="shared" si="58"/>
        <v>25.511363636363633</v>
      </c>
      <c r="R160" s="10">
        <f t="shared" si="56"/>
        <v>180.91710000000003</v>
      </c>
    </row>
    <row r="161" spans="1:18" ht="60">
      <c r="A161" s="64">
        <v>4</v>
      </c>
      <c r="B161" s="64" t="s">
        <v>85</v>
      </c>
      <c r="C161" s="12" t="s">
        <v>86</v>
      </c>
      <c r="D161" s="64" t="s">
        <v>30</v>
      </c>
      <c r="E161" s="64">
        <v>1</v>
      </c>
      <c r="F161" s="64" t="s">
        <v>96</v>
      </c>
      <c r="G161" s="64" t="s">
        <v>97</v>
      </c>
      <c r="H161" s="64" t="s">
        <v>32</v>
      </c>
      <c r="I161" s="64"/>
      <c r="J161" s="64">
        <v>25</v>
      </c>
      <c r="K161" s="64"/>
      <c r="L161" s="64">
        <v>12</v>
      </c>
      <c r="M161" s="64"/>
      <c r="N161" s="3">
        <f t="shared" si="52"/>
        <v>63.48828125</v>
      </c>
      <c r="O161" s="9">
        <f t="shared" si="53"/>
        <v>63.48828125</v>
      </c>
      <c r="P161" s="4">
        <f t="shared" si="57"/>
        <v>17.510999999999999</v>
      </c>
      <c r="Q161" s="11">
        <f t="shared" si="58"/>
        <v>27.581468036670152</v>
      </c>
      <c r="R161" s="10">
        <f t="shared" si="56"/>
        <v>44.225607562499995</v>
      </c>
    </row>
    <row r="162" spans="1:18" ht="60">
      <c r="A162" s="64">
        <v>5</v>
      </c>
      <c r="B162" s="64" t="s">
        <v>93</v>
      </c>
      <c r="C162" s="12" t="s">
        <v>29</v>
      </c>
      <c r="D162" s="64" t="s">
        <v>30</v>
      </c>
      <c r="E162" s="64">
        <v>1</v>
      </c>
      <c r="F162" s="64" t="s">
        <v>96</v>
      </c>
      <c r="G162" s="64" t="s">
        <v>97</v>
      </c>
      <c r="H162" s="64" t="s">
        <v>32</v>
      </c>
      <c r="I162" s="64"/>
      <c r="J162" s="64">
        <v>34</v>
      </c>
      <c r="K162" s="64"/>
      <c r="L162" s="64">
        <v>13</v>
      </c>
      <c r="M162" s="64"/>
      <c r="N162" s="3">
        <f t="shared" si="52"/>
        <v>79.02</v>
      </c>
      <c r="O162" s="9">
        <f t="shared" si="53"/>
        <v>79.02</v>
      </c>
      <c r="P162" s="4">
        <f t="shared" si="57"/>
        <v>25.593</v>
      </c>
      <c r="Q162" s="11">
        <f t="shared" si="58"/>
        <v>32.388003037205777</v>
      </c>
      <c r="R162" s="10">
        <f t="shared" si="56"/>
        <v>56.088396000000003</v>
      </c>
    </row>
    <row r="163" spans="1:18" ht="60">
      <c r="A163" s="64">
        <v>6</v>
      </c>
      <c r="B163" s="64" t="s">
        <v>100</v>
      </c>
      <c r="C163" s="12" t="s">
        <v>101</v>
      </c>
      <c r="D163" s="64" t="s">
        <v>30</v>
      </c>
      <c r="E163" s="64">
        <v>4</v>
      </c>
      <c r="F163" s="64" t="s">
        <v>96</v>
      </c>
      <c r="G163" s="64" t="s">
        <v>97</v>
      </c>
      <c r="H163" s="64" t="s">
        <v>32</v>
      </c>
      <c r="I163" s="64"/>
      <c r="J163" s="64">
        <v>29</v>
      </c>
      <c r="K163" s="64"/>
      <c r="L163" s="64">
        <v>9</v>
      </c>
      <c r="M163" s="64"/>
      <c r="N163" s="3">
        <f t="shared" si="52"/>
        <v>79.75</v>
      </c>
      <c r="O163" s="9">
        <f t="shared" si="53"/>
        <v>79.75</v>
      </c>
      <c r="P163" s="4">
        <f t="shared" si="57"/>
        <v>26.939999999999998</v>
      </c>
      <c r="Q163" s="11">
        <f t="shared" si="58"/>
        <v>33.780564263322887</v>
      </c>
      <c r="R163" s="10">
        <f t="shared" si="56"/>
        <v>226.42620000000002</v>
      </c>
    </row>
    <row r="164" spans="1:18" ht="60">
      <c r="A164" s="64">
        <v>7</v>
      </c>
      <c r="B164" s="64" t="s">
        <v>73</v>
      </c>
      <c r="C164" s="12" t="s">
        <v>34</v>
      </c>
      <c r="D164" s="64" t="s">
        <v>56</v>
      </c>
      <c r="E164" s="64">
        <v>2</v>
      </c>
      <c r="F164" s="64" t="s">
        <v>98</v>
      </c>
      <c r="G164" s="64" t="s">
        <v>97</v>
      </c>
      <c r="H164" s="64" t="s">
        <v>32</v>
      </c>
      <c r="I164" s="64"/>
      <c r="J164" s="64">
        <v>22</v>
      </c>
      <c r="K164" s="64">
        <v>70</v>
      </c>
      <c r="L164" s="64">
        <v>9</v>
      </c>
      <c r="M164" s="64"/>
      <c r="N164" s="3">
        <f t="shared" si="52"/>
        <v>9</v>
      </c>
      <c r="O164" s="9">
        <f t="shared" si="53"/>
        <v>9</v>
      </c>
      <c r="P164" s="4">
        <f t="shared" si="57"/>
        <v>1.7850000000000001</v>
      </c>
      <c r="Q164" s="11">
        <f t="shared" si="58"/>
        <v>19.833333333333332</v>
      </c>
      <c r="R164" s="10">
        <f t="shared" si="56"/>
        <v>11.77722</v>
      </c>
    </row>
    <row r="165" spans="1:18">
      <c r="A165" s="64">
        <v>8</v>
      </c>
      <c r="B165" s="64"/>
      <c r="C165" s="12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4">
        <v>9</v>
      </c>
      <c r="B166" s="64"/>
      <c r="C166" s="12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4">
        <v>10</v>
      </c>
      <c r="B167" s="64"/>
      <c r="C167" s="12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7" t="s">
        <v>41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9"/>
      <c r="R168" s="10">
        <f>SUM(R158:R167)</f>
        <v>588.38149256249994</v>
      </c>
    </row>
    <row r="169" spans="1:18" ht="15.75">
      <c r="A169" s="24" t="s">
        <v>42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60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70" t="s">
        <v>102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60"/>
      <c r="R172" s="8"/>
    </row>
    <row r="173" spans="1:18" ht="18">
      <c r="A173" s="72" t="s">
        <v>27</v>
      </c>
      <c r="B173" s="73"/>
      <c r="C173" s="73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60"/>
      <c r="R173" s="8"/>
    </row>
    <row r="174" spans="1:18">
      <c r="A174" s="70" t="s">
        <v>88</v>
      </c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60"/>
      <c r="R174" s="8"/>
    </row>
    <row r="175" spans="1:18">
      <c r="A175" s="64">
        <v>1</v>
      </c>
      <c r="B175" s="64" t="s">
        <v>89</v>
      </c>
      <c r="C175" s="12" t="s">
        <v>38</v>
      </c>
      <c r="D175" s="64" t="s">
        <v>30</v>
      </c>
      <c r="E175" s="64">
        <v>1</v>
      </c>
      <c r="F175" s="64" t="s">
        <v>65</v>
      </c>
      <c r="G175" s="64">
        <v>1</v>
      </c>
      <c r="H175" s="64" t="s">
        <v>32</v>
      </c>
      <c r="I175" s="64"/>
      <c r="J175" s="64">
        <v>22</v>
      </c>
      <c r="K175" s="64"/>
      <c r="L175" s="64">
        <v>2</v>
      </c>
      <c r="M175" s="64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26.04</v>
      </c>
      <c r="O175" s="9">
        <f t="shared" ref="O175:O184" si="60">IF(F175="OŽ",N175,IF(H175="Ne",IF(J175*0.3&lt;J175-L175,N175,0),IF(J175*0.1&lt;J175-L175,N175,0)))</f>
        <v>26.04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1.4279999999999999</v>
      </c>
      <c r="Q175" s="11">
        <f t="shared" ref="Q175" si="62">IF(ISERROR(P175*100/N175),0,(P175*100/N175))</f>
        <v>5.4838709677419351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11.536560000000001</v>
      </c>
    </row>
    <row r="176" spans="1:18">
      <c r="A176" s="64">
        <v>2</v>
      </c>
      <c r="B176" s="64" t="s">
        <v>85</v>
      </c>
      <c r="C176" s="12" t="s">
        <v>86</v>
      </c>
      <c r="D176" s="64" t="s">
        <v>30</v>
      </c>
      <c r="E176" s="64">
        <v>1</v>
      </c>
      <c r="F176" s="64" t="s">
        <v>65</v>
      </c>
      <c r="G176" s="64">
        <v>1</v>
      </c>
      <c r="H176" s="64" t="s">
        <v>32</v>
      </c>
      <c r="I176" s="64"/>
      <c r="J176" s="64">
        <v>18</v>
      </c>
      <c r="K176" s="64"/>
      <c r="L176" s="64">
        <v>3</v>
      </c>
      <c r="M176" s="64"/>
      <c r="N176" s="3">
        <f t="shared" si="59"/>
        <v>20.6</v>
      </c>
      <c r="O176" s="9">
        <f t="shared" si="60"/>
        <v>20.6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1.3259999999999998</v>
      </c>
      <c r="Q176" s="11">
        <f t="shared" ref="Q176:Q184" si="65">IF(ISERROR(P176*100/N176),0,(P176*100/N176))</f>
        <v>6.4368932038834945</v>
      </c>
      <c r="R176" s="10">
        <f t="shared" si="63"/>
        <v>9.2089200000000009</v>
      </c>
    </row>
    <row r="177" spans="1:18">
      <c r="A177" s="64">
        <v>3</v>
      </c>
      <c r="B177" s="64" t="s">
        <v>85</v>
      </c>
      <c r="C177" s="12" t="s">
        <v>29</v>
      </c>
      <c r="D177" s="64" t="s">
        <v>56</v>
      </c>
      <c r="E177" s="64">
        <v>1</v>
      </c>
      <c r="F177" s="64" t="s">
        <v>65</v>
      </c>
      <c r="G177" s="64">
        <v>1</v>
      </c>
      <c r="H177" s="64" t="s">
        <v>32</v>
      </c>
      <c r="I177" s="64"/>
      <c r="J177" s="64">
        <v>18</v>
      </c>
      <c r="K177" s="64">
        <v>36</v>
      </c>
      <c r="L177" s="64">
        <v>1</v>
      </c>
      <c r="M177" s="64"/>
      <c r="N177" s="3">
        <f t="shared" si="59"/>
        <v>34</v>
      </c>
      <c r="O177" s="9">
        <f t="shared" si="60"/>
        <v>34</v>
      </c>
      <c r="P177" s="4">
        <f t="shared" si="64"/>
        <v>1.5299999999999998</v>
      </c>
      <c r="Q177" s="11">
        <f t="shared" si="65"/>
        <v>4.4999999999999991</v>
      </c>
      <c r="R177" s="10">
        <f t="shared" si="63"/>
        <v>14.922600000000003</v>
      </c>
    </row>
    <row r="178" spans="1:18">
      <c r="A178" s="64">
        <v>4</v>
      </c>
      <c r="B178" s="64" t="s">
        <v>103</v>
      </c>
      <c r="C178" s="12" t="s">
        <v>104</v>
      </c>
      <c r="D178" s="64" t="s">
        <v>30</v>
      </c>
      <c r="E178" s="58">
        <v>2</v>
      </c>
      <c r="F178" s="64" t="s">
        <v>69</v>
      </c>
      <c r="G178" s="64">
        <v>1</v>
      </c>
      <c r="H178" s="64" t="s">
        <v>32</v>
      </c>
      <c r="I178" s="64"/>
      <c r="J178" s="64">
        <v>16</v>
      </c>
      <c r="K178" s="64"/>
      <c r="L178" s="64">
        <v>10</v>
      </c>
      <c r="M178" s="64"/>
      <c r="N178" s="3">
        <f t="shared" si="59"/>
        <v>4.8724999999999996</v>
      </c>
      <c r="O178" s="9">
        <f t="shared" si="60"/>
        <v>4.8724999999999996</v>
      </c>
      <c r="P178" s="4">
        <f t="shared" si="64"/>
        <v>0.45899999999999996</v>
      </c>
      <c r="Q178" s="11">
        <f t="shared" si="65"/>
        <v>9.4202154951257064</v>
      </c>
      <c r="R178" s="57">
        <f t="shared" si="63"/>
        <v>4.4784599999999992</v>
      </c>
    </row>
    <row r="179" spans="1:18">
      <c r="A179" s="64">
        <v>5</v>
      </c>
      <c r="B179" s="64" t="s">
        <v>84</v>
      </c>
      <c r="C179" s="12" t="s">
        <v>105</v>
      </c>
      <c r="D179" s="64" t="s">
        <v>30</v>
      </c>
      <c r="E179" s="64">
        <v>1</v>
      </c>
      <c r="F179" s="64" t="s">
        <v>69</v>
      </c>
      <c r="G179" s="64">
        <v>1</v>
      </c>
      <c r="H179" s="64" t="s">
        <v>32</v>
      </c>
      <c r="I179" s="64"/>
      <c r="J179" s="64">
        <v>22</v>
      </c>
      <c r="K179" s="64"/>
      <c r="L179" s="64">
        <v>14</v>
      </c>
      <c r="M179" s="64"/>
      <c r="N179" s="3">
        <f t="shared" si="59"/>
        <v>4.3624999999999998</v>
      </c>
      <c r="O179" s="9">
        <f t="shared" si="60"/>
        <v>4.3624999999999998</v>
      </c>
      <c r="P179" s="4">
        <f t="shared" si="64"/>
        <v>0.153</v>
      </c>
      <c r="Q179" s="11">
        <f t="shared" si="65"/>
        <v>3.5071633237822351</v>
      </c>
      <c r="R179" s="59">
        <f t="shared" si="63"/>
        <v>1.8965099999999999</v>
      </c>
    </row>
    <row r="180" spans="1:18">
      <c r="A180" s="64">
        <v>6</v>
      </c>
      <c r="B180" s="64" t="s">
        <v>106</v>
      </c>
      <c r="C180" s="12" t="s">
        <v>70</v>
      </c>
      <c r="D180" s="64" t="s">
        <v>30</v>
      </c>
      <c r="E180" s="64">
        <v>1</v>
      </c>
      <c r="F180" s="64" t="s">
        <v>69</v>
      </c>
      <c r="G180" s="64">
        <v>1</v>
      </c>
      <c r="H180" s="64" t="s">
        <v>32</v>
      </c>
      <c r="I180" s="64"/>
      <c r="J180" s="64">
        <v>22</v>
      </c>
      <c r="K180" s="64"/>
      <c r="L180" s="64">
        <v>15</v>
      </c>
      <c r="M180" s="64"/>
      <c r="N180" s="3">
        <f t="shared" si="59"/>
        <v>4.2350000000000003</v>
      </c>
      <c r="O180" s="9">
        <f t="shared" si="60"/>
        <v>4.2350000000000003</v>
      </c>
      <c r="P180" s="4">
        <f t="shared" si="64"/>
        <v>7.6499999999999999E-2</v>
      </c>
      <c r="Q180" s="11">
        <f t="shared" si="65"/>
        <v>1.8063754427390788</v>
      </c>
      <c r="R180" s="59">
        <f t="shared" si="63"/>
        <v>1.8108300000000004</v>
      </c>
    </row>
    <row r="181" spans="1:18">
      <c r="A181" s="64">
        <v>7</v>
      </c>
      <c r="B181" s="64" t="s">
        <v>107</v>
      </c>
      <c r="C181" s="12" t="s">
        <v>29</v>
      </c>
      <c r="D181" s="64" t="s">
        <v>30</v>
      </c>
      <c r="E181" s="64">
        <v>1</v>
      </c>
      <c r="F181" s="64" t="s">
        <v>69</v>
      </c>
      <c r="G181" s="64">
        <v>1</v>
      </c>
      <c r="H181" s="64" t="s">
        <v>32</v>
      </c>
      <c r="I181" s="64"/>
      <c r="J181" s="64">
        <v>14</v>
      </c>
      <c r="K181" s="64"/>
      <c r="L181" s="64">
        <v>7</v>
      </c>
      <c r="M181" s="64"/>
      <c r="N181" s="3">
        <f t="shared" si="59"/>
        <v>5.90625</v>
      </c>
      <c r="O181" s="9">
        <f t="shared" si="60"/>
        <v>5.90625</v>
      </c>
      <c r="P181" s="4">
        <f t="shared" si="64"/>
        <v>0.53549999999999998</v>
      </c>
      <c r="Q181" s="11">
        <f t="shared" si="65"/>
        <v>9.0666666666666664</v>
      </c>
      <c r="R181" s="59">
        <f t="shared" si="63"/>
        <v>2.7055350000000002</v>
      </c>
    </row>
    <row r="182" spans="1:18">
      <c r="A182" s="64">
        <v>8</v>
      </c>
      <c r="B182" s="64"/>
      <c r="C182" s="12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4">
        <v>9</v>
      </c>
      <c r="B183" s="64"/>
      <c r="C183" s="12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4">
        <v>10</v>
      </c>
      <c r="B184" s="64"/>
      <c r="C184" s="12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7" t="s">
        <v>41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9"/>
      <c r="R185" s="10">
        <f>SUM(R175:R184)</f>
        <v>46.559415000000001</v>
      </c>
    </row>
    <row r="186" spans="1:18" ht="15.75">
      <c r="A186" s="24" t="s">
        <v>42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60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70" t="s">
        <v>108</v>
      </c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60"/>
      <c r="R189" s="8"/>
    </row>
    <row r="190" spans="1:18" ht="18">
      <c r="A190" s="72" t="s">
        <v>27</v>
      </c>
      <c r="B190" s="73"/>
      <c r="C190" s="73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60"/>
      <c r="R190" s="8"/>
    </row>
    <row r="191" spans="1:18">
      <c r="A191" s="70" t="s">
        <v>109</v>
      </c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60"/>
      <c r="R191" s="8"/>
    </row>
    <row r="192" spans="1:18">
      <c r="A192" s="64">
        <v>1</v>
      </c>
      <c r="B192" s="64" t="s">
        <v>89</v>
      </c>
      <c r="C192" s="12" t="s">
        <v>38</v>
      </c>
      <c r="D192" s="64" t="s">
        <v>30</v>
      </c>
      <c r="E192" s="64">
        <v>1</v>
      </c>
      <c r="F192" s="64" t="s">
        <v>52</v>
      </c>
      <c r="G192" s="64">
        <v>1</v>
      </c>
      <c r="H192" s="64" t="s">
        <v>32</v>
      </c>
      <c r="I192" s="64"/>
      <c r="J192" s="64">
        <v>36</v>
      </c>
      <c r="K192" s="64"/>
      <c r="L192" s="64">
        <v>1</v>
      </c>
      <c r="M192" s="64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68</v>
      </c>
      <c r="O192" s="9">
        <f t="shared" ref="O192:O201" si="67">IF(F192="OŽ",N192,IF(H192="Ne",IF(J192*0.3&lt;J192-L192,N192,0),IF(J192*0.1&lt;J192-L192,N192,0)))</f>
        <v>68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4.6919999999999993</v>
      </c>
      <c r="Q192" s="11">
        <f t="shared" ref="Q192" si="69">IF(ISERROR(P192*100/N192),0,(P192*100/N192))</f>
        <v>6.8999999999999986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30.530639999999998</v>
      </c>
    </row>
    <row r="193" spans="1:18">
      <c r="A193" s="64">
        <v>2</v>
      </c>
      <c r="B193" s="64" t="s">
        <v>85</v>
      </c>
      <c r="C193" s="12" t="s">
        <v>86</v>
      </c>
      <c r="D193" s="64" t="s">
        <v>30</v>
      </c>
      <c r="E193" s="64">
        <v>1</v>
      </c>
      <c r="F193" s="64" t="s">
        <v>52</v>
      </c>
      <c r="G193" s="64">
        <v>1</v>
      </c>
      <c r="H193" s="64" t="s">
        <v>32</v>
      </c>
      <c r="I193" s="64"/>
      <c r="J193" s="64">
        <v>24</v>
      </c>
      <c r="K193" s="64"/>
      <c r="L193" s="64">
        <v>4</v>
      </c>
      <c r="M193" s="64"/>
      <c r="N193" s="3">
        <f t="shared" si="66"/>
        <v>26</v>
      </c>
      <c r="O193" s="9">
        <f t="shared" si="67"/>
        <v>26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4.08</v>
      </c>
      <c r="Q193" s="11">
        <f t="shared" ref="Q193:Q201" si="72">IF(ISERROR(P193*100/N193),0,(P193*100/N193))</f>
        <v>15.692307692307692</v>
      </c>
      <c r="R193" s="10">
        <f t="shared" si="70"/>
        <v>12.633600000000001</v>
      </c>
    </row>
    <row r="194" spans="1:18">
      <c r="A194" s="64">
        <v>3</v>
      </c>
      <c r="B194" s="64" t="s">
        <v>110</v>
      </c>
      <c r="C194" s="12" t="s">
        <v>50</v>
      </c>
      <c r="D194" s="64" t="s">
        <v>30</v>
      </c>
      <c r="E194" s="64">
        <v>2</v>
      </c>
      <c r="F194" s="58" t="s">
        <v>48</v>
      </c>
      <c r="G194" s="64">
        <v>1</v>
      </c>
      <c r="H194" s="64" t="s">
        <v>32</v>
      </c>
      <c r="I194" s="64"/>
      <c r="J194" s="64">
        <v>22</v>
      </c>
      <c r="K194" s="64"/>
      <c r="L194" s="64">
        <v>15</v>
      </c>
      <c r="M194" s="64"/>
      <c r="N194" s="3">
        <f t="shared" si="66"/>
        <v>8.4700000000000006</v>
      </c>
      <c r="O194" s="9">
        <f t="shared" si="67"/>
        <v>8.4700000000000006</v>
      </c>
      <c r="P194" s="4">
        <f t="shared" si="71"/>
        <v>0.153</v>
      </c>
      <c r="Q194" s="11">
        <f t="shared" si="72"/>
        <v>1.8063754427390788</v>
      </c>
      <c r="R194" s="57">
        <f t="shared" si="70"/>
        <v>7.2433200000000015</v>
      </c>
    </row>
    <row r="195" spans="1:18">
      <c r="A195" s="64">
        <v>4</v>
      </c>
      <c r="B195" s="64" t="s">
        <v>85</v>
      </c>
      <c r="C195" s="12" t="s">
        <v>29</v>
      </c>
      <c r="D195" s="64" t="s">
        <v>56</v>
      </c>
      <c r="E195" s="64">
        <v>1</v>
      </c>
      <c r="F195" s="64" t="s">
        <v>52</v>
      </c>
      <c r="G195" s="64">
        <v>1</v>
      </c>
      <c r="H195" s="64" t="s">
        <v>32</v>
      </c>
      <c r="I195" s="64"/>
      <c r="J195" s="64">
        <v>19</v>
      </c>
      <c r="K195" s="64">
        <v>60</v>
      </c>
      <c r="L195" s="64">
        <v>1</v>
      </c>
      <c r="M195" s="64"/>
      <c r="N195" s="3">
        <f t="shared" si="66"/>
        <v>53.833333333333329</v>
      </c>
      <c r="O195" s="9">
        <f t="shared" si="67"/>
        <v>53.833333333333329</v>
      </c>
      <c r="P195" s="4">
        <f t="shared" si="71"/>
        <v>3.6719999999999997</v>
      </c>
      <c r="Q195" s="11">
        <f t="shared" si="72"/>
        <v>6.8210526315789481</v>
      </c>
      <c r="R195" s="10">
        <f t="shared" si="70"/>
        <v>24.152239999999999</v>
      </c>
    </row>
    <row r="196" spans="1:18">
      <c r="A196" s="64">
        <v>5</v>
      </c>
      <c r="B196" s="64" t="s">
        <v>106</v>
      </c>
      <c r="C196" s="12" t="s">
        <v>70</v>
      </c>
      <c r="D196" s="64" t="s">
        <v>30</v>
      </c>
      <c r="E196" s="64">
        <v>1</v>
      </c>
      <c r="F196" s="64" t="s">
        <v>48</v>
      </c>
      <c r="G196" s="64">
        <v>1</v>
      </c>
      <c r="H196" s="64" t="s">
        <v>32</v>
      </c>
      <c r="I196" s="64"/>
      <c r="J196" s="64">
        <v>33</v>
      </c>
      <c r="K196" s="64"/>
      <c r="L196" s="64">
        <v>15</v>
      </c>
      <c r="M196" s="64"/>
      <c r="N196" s="3">
        <f t="shared" si="66"/>
        <v>8.4700000000000006</v>
      </c>
      <c r="O196" s="9">
        <f t="shared" si="67"/>
        <v>8.4700000000000006</v>
      </c>
      <c r="P196" s="4">
        <f t="shared" si="71"/>
        <v>0.153</v>
      </c>
      <c r="Q196" s="11">
        <f t="shared" si="72"/>
        <v>1.8063754427390788</v>
      </c>
      <c r="R196" s="10">
        <f t="shared" si="70"/>
        <v>3.6216600000000008</v>
      </c>
    </row>
    <row r="197" spans="1:18">
      <c r="A197" s="64">
        <v>6</v>
      </c>
      <c r="B197" s="64" t="s">
        <v>84</v>
      </c>
      <c r="C197" s="12" t="s">
        <v>38</v>
      </c>
      <c r="D197" s="64" t="s">
        <v>30</v>
      </c>
      <c r="E197" s="64">
        <v>1</v>
      </c>
      <c r="F197" s="64" t="s">
        <v>48</v>
      </c>
      <c r="G197" s="64">
        <v>1</v>
      </c>
      <c r="H197" s="64" t="s">
        <v>32</v>
      </c>
      <c r="I197" s="64"/>
      <c r="J197" s="64">
        <v>33</v>
      </c>
      <c r="K197" s="64"/>
      <c r="L197" s="64">
        <v>15</v>
      </c>
      <c r="M197" s="64"/>
      <c r="N197" s="3">
        <f t="shared" si="66"/>
        <v>8.4700000000000006</v>
      </c>
      <c r="O197" s="9">
        <f t="shared" si="67"/>
        <v>8.4700000000000006</v>
      </c>
      <c r="P197" s="4">
        <f t="shared" si="71"/>
        <v>0.153</v>
      </c>
      <c r="Q197" s="11">
        <f t="shared" si="72"/>
        <v>1.8063754427390788</v>
      </c>
      <c r="R197" s="10">
        <f t="shared" si="70"/>
        <v>3.6216600000000008</v>
      </c>
    </row>
    <row r="198" spans="1:18">
      <c r="A198" s="64">
        <v>7</v>
      </c>
      <c r="B198" s="64" t="s">
        <v>107</v>
      </c>
      <c r="C198" s="12" t="s">
        <v>29</v>
      </c>
      <c r="D198" s="64" t="s">
        <v>30</v>
      </c>
      <c r="E198" s="64">
        <v>1</v>
      </c>
      <c r="F198" s="64" t="s">
        <v>48</v>
      </c>
      <c r="G198" s="64">
        <v>1</v>
      </c>
      <c r="H198" s="64" t="s">
        <v>32</v>
      </c>
      <c r="I198" s="64"/>
      <c r="J198" s="64">
        <v>24</v>
      </c>
      <c r="K198" s="64"/>
      <c r="L198" s="64">
        <v>13</v>
      </c>
      <c r="M198" s="64"/>
      <c r="N198" s="3">
        <f t="shared" si="66"/>
        <v>8.98</v>
      </c>
      <c r="O198" s="9">
        <f t="shared" si="67"/>
        <v>8.98</v>
      </c>
      <c r="P198" s="4">
        <f t="shared" si="71"/>
        <v>0.45899999999999996</v>
      </c>
      <c r="Q198" s="11">
        <f t="shared" si="72"/>
        <v>5.1113585746102448</v>
      </c>
      <c r="R198" s="10">
        <f t="shared" si="70"/>
        <v>3.9643800000000007</v>
      </c>
    </row>
    <row r="199" spans="1:18">
      <c r="A199" s="64">
        <v>8</v>
      </c>
      <c r="B199" s="64" t="s">
        <v>93</v>
      </c>
      <c r="C199" s="12" t="s">
        <v>29</v>
      </c>
      <c r="D199" s="64" t="s">
        <v>30</v>
      </c>
      <c r="E199" s="64">
        <v>1</v>
      </c>
      <c r="F199" s="58" t="s">
        <v>52</v>
      </c>
      <c r="G199" s="64">
        <v>1</v>
      </c>
      <c r="H199" s="64" t="s">
        <v>32</v>
      </c>
      <c r="I199" s="64"/>
      <c r="J199" s="64">
        <v>22</v>
      </c>
      <c r="K199" s="64"/>
      <c r="L199" s="64">
        <v>13</v>
      </c>
      <c r="M199" s="64"/>
      <c r="N199" s="3">
        <f t="shared" si="66"/>
        <v>10.67</v>
      </c>
      <c r="O199" s="9">
        <f t="shared" si="67"/>
        <v>10.67</v>
      </c>
      <c r="P199" s="4">
        <f t="shared" si="71"/>
        <v>1.8359999999999999</v>
      </c>
      <c r="Q199" s="11">
        <f t="shared" si="72"/>
        <v>17.207122774133083</v>
      </c>
      <c r="R199" s="57">
        <f t="shared" si="70"/>
        <v>5.2525200000000005</v>
      </c>
    </row>
    <row r="200" spans="1:18">
      <c r="A200" s="64">
        <v>9</v>
      </c>
      <c r="B200" s="64"/>
      <c r="C200" s="12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4">
        <v>10</v>
      </c>
      <c r="B201" s="64"/>
      <c r="C201" s="1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7" t="s">
        <v>41</v>
      </c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9"/>
      <c r="R202" s="10">
        <f>SUM(R192:R201)</f>
        <v>91.020020000000017</v>
      </c>
    </row>
    <row r="203" spans="1:18" ht="15.75">
      <c r="A203" s="24" t="s">
        <v>42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60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70" t="s">
        <v>111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60"/>
      <c r="R206" s="8"/>
    </row>
    <row r="207" spans="1:18" ht="15.6" customHeight="1">
      <c r="A207" s="72" t="s">
        <v>27</v>
      </c>
      <c r="B207" s="73"/>
      <c r="C207" s="73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60"/>
      <c r="R207" s="8"/>
    </row>
    <row r="208" spans="1:18" ht="13.9" customHeight="1">
      <c r="A208" s="70" t="s">
        <v>112</v>
      </c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60"/>
      <c r="R208" s="8"/>
    </row>
    <row r="209" spans="1:18" ht="60">
      <c r="A209" s="64">
        <v>1</v>
      </c>
      <c r="B209" s="64" t="s">
        <v>89</v>
      </c>
      <c r="C209" s="12" t="s">
        <v>105</v>
      </c>
      <c r="D209" s="64" t="s">
        <v>30</v>
      </c>
      <c r="E209" s="64">
        <v>1</v>
      </c>
      <c r="F209" s="64" t="s">
        <v>96</v>
      </c>
      <c r="G209" s="64" t="s">
        <v>97</v>
      </c>
      <c r="H209" s="64"/>
      <c r="I209" s="64"/>
      <c r="J209" s="64">
        <v>36</v>
      </c>
      <c r="K209" s="64"/>
      <c r="L209" s="64">
        <v>2</v>
      </c>
      <c r="M209" s="64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314.60000000000002</v>
      </c>
      <c r="O209" s="9">
        <f t="shared" ref="O209:O218" si="74">IF(F209="OŽ",N209,IF(H209="Ne",IF(J209*0.3&lt;J209-L209,N209,0),IF(J209*0.1&lt;J209-L209,N209,0)))</f>
        <v>314.60000000000002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40.409999999999997</v>
      </c>
      <c r="Q209" s="11">
        <f t="shared" ref="Q209" si="76">IF(ISERROR(P209*100/N209),0,(P209*100/N209))</f>
        <v>12.844882390336933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193.83546000000001</v>
      </c>
    </row>
    <row r="210" spans="1:18" ht="60">
      <c r="A210" s="64">
        <v>2</v>
      </c>
      <c r="B210" s="64" t="s">
        <v>79</v>
      </c>
      <c r="C210" s="12" t="s">
        <v>29</v>
      </c>
      <c r="D210" s="64" t="s">
        <v>56</v>
      </c>
      <c r="E210" s="64">
        <v>1</v>
      </c>
      <c r="F210" s="64" t="s">
        <v>98</v>
      </c>
      <c r="G210" s="64" t="s">
        <v>97</v>
      </c>
      <c r="H210" s="64"/>
      <c r="I210" s="64"/>
      <c r="J210" s="64">
        <v>18</v>
      </c>
      <c r="K210" s="64">
        <v>66</v>
      </c>
      <c r="L210" s="64">
        <v>7</v>
      </c>
      <c r="M210" s="64"/>
      <c r="N210" s="3">
        <f t="shared" si="73"/>
        <v>12.5</v>
      </c>
      <c r="O210" s="9">
        <f t="shared" si="74"/>
        <v>12.5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2.2949999999999999</v>
      </c>
      <c r="Q210" s="11">
        <f t="shared" ref="Q210:Q218" si="79">IF(ISERROR(P210*100/N210),0,(P210*100/N210))</f>
        <v>18.36</v>
      </c>
      <c r="R210" s="10">
        <f t="shared" si="77"/>
        <v>8.0780700000000003</v>
      </c>
    </row>
    <row r="211" spans="1:18" ht="60">
      <c r="A211" s="64">
        <v>3</v>
      </c>
      <c r="B211" s="64" t="s">
        <v>113</v>
      </c>
      <c r="C211" s="12" t="s">
        <v>50</v>
      </c>
      <c r="D211" s="64" t="s">
        <v>30</v>
      </c>
      <c r="E211" s="64">
        <v>2</v>
      </c>
      <c r="F211" s="64" t="s">
        <v>96</v>
      </c>
      <c r="G211" s="64" t="s">
        <v>97</v>
      </c>
      <c r="H211" s="64"/>
      <c r="I211" s="64"/>
      <c r="J211" s="64">
        <v>20</v>
      </c>
      <c r="K211" s="64"/>
      <c r="L211" s="64">
        <v>14</v>
      </c>
      <c r="M211" s="64"/>
      <c r="N211" s="3">
        <f t="shared" si="73"/>
        <v>47.984375</v>
      </c>
      <c r="O211" s="9">
        <f t="shared" si="74"/>
        <v>47.984375</v>
      </c>
      <c r="P211" s="4">
        <f t="shared" si="78"/>
        <v>8.0820000000000007</v>
      </c>
      <c r="Q211" s="11">
        <f t="shared" si="79"/>
        <v>16.842982741777924</v>
      </c>
      <c r="R211" s="57">
        <f t="shared" si="77"/>
        <v>61.224481500000003</v>
      </c>
    </row>
    <row r="212" spans="1:18" ht="60">
      <c r="A212" s="64">
        <v>4</v>
      </c>
      <c r="B212" s="64" t="s">
        <v>114</v>
      </c>
      <c r="C212" s="12" t="s">
        <v>36</v>
      </c>
      <c r="D212" s="64" t="s">
        <v>30</v>
      </c>
      <c r="E212" s="64">
        <v>2</v>
      </c>
      <c r="F212" s="64" t="s">
        <v>96</v>
      </c>
      <c r="G212" s="64" t="s">
        <v>97</v>
      </c>
      <c r="H212" s="64"/>
      <c r="I212" s="64"/>
      <c r="J212" s="64">
        <v>23</v>
      </c>
      <c r="K212" s="64"/>
      <c r="L212" s="64">
        <v>9</v>
      </c>
      <c r="M212" s="64"/>
      <c r="N212" s="3">
        <f t="shared" si="73"/>
        <v>63.25</v>
      </c>
      <c r="O212" s="9">
        <f t="shared" si="74"/>
        <v>63.25</v>
      </c>
      <c r="P212" s="4">
        <f t="shared" si="78"/>
        <v>18.858000000000001</v>
      </c>
      <c r="Q212" s="11">
        <f t="shared" si="79"/>
        <v>29.81501976284585</v>
      </c>
      <c r="R212" s="10">
        <f t="shared" si="77"/>
        <v>89.661936000000011</v>
      </c>
    </row>
    <row r="213" spans="1:18" ht="60">
      <c r="A213" s="64">
        <v>5</v>
      </c>
      <c r="B213" s="64" t="s">
        <v>114</v>
      </c>
      <c r="C213" s="12" t="s">
        <v>115</v>
      </c>
      <c r="D213" s="64" t="s">
        <v>56</v>
      </c>
      <c r="E213" s="64">
        <v>2</v>
      </c>
      <c r="F213" s="64" t="s">
        <v>98</v>
      </c>
      <c r="G213" s="64" t="s">
        <v>97</v>
      </c>
      <c r="H213" s="64"/>
      <c r="I213" s="64"/>
      <c r="J213" s="64">
        <v>19</v>
      </c>
      <c r="K213" s="64">
        <v>66</v>
      </c>
      <c r="L213" s="64">
        <v>3</v>
      </c>
      <c r="M213" s="64"/>
      <c r="N213" s="3">
        <f t="shared" si="73"/>
        <v>50.76</v>
      </c>
      <c r="O213" s="9">
        <f t="shared" si="74"/>
        <v>50.76</v>
      </c>
      <c r="P213" s="4">
        <f t="shared" si="78"/>
        <v>3.3149999999999999</v>
      </c>
      <c r="Q213" s="11">
        <f t="shared" si="79"/>
        <v>6.5307328605200947</v>
      </c>
      <c r="R213" s="10">
        <f t="shared" si="77"/>
        <v>59.049900000000001</v>
      </c>
    </row>
    <row r="214" spans="1:18" ht="60">
      <c r="A214" s="64">
        <v>6</v>
      </c>
      <c r="B214" s="64" t="s">
        <v>116</v>
      </c>
      <c r="C214" s="12" t="s">
        <v>101</v>
      </c>
      <c r="D214" s="64" t="s">
        <v>30</v>
      </c>
      <c r="E214" s="64">
        <v>4</v>
      </c>
      <c r="F214" s="64" t="s">
        <v>96</v>
      </c>
      <c r="G214" s="64" t="s">
        <v>97</v>
      </c>
      <c r="H214" s="64"/>
      <c r="I214" s="64"/>
      <c r="J214" s="64">
        <v>22</v>
      </c>
      <c r="K214" s="64"/>
      <c r="L214" s="64">
        <v>11</v>
      </c>
      <c r="M214" s="64"/>
      <c r="N214" s="3">
        <f t="shared" si="73"/>
        <v>57.413125000000001</v>
      </c>
      <c r="O214" s="9">
        <f t="shared" si="74"/>
        <v>57.413125000000001</v>
      </c>
      <c r="P214" s="4">
        <f t="shared" si="78"/>
        <v>14.817</v>
      </c>
      <c r="Q214" s="11">
        <f t="shared" si="79"/>
        <v>25.807687702071608</v>
      </c>
      <c r="R214" s="10">
        <f t="shared" si="77"/>
        <v>157.75059300000001</v>
      </c>
    </row>
    <row r="215" spans="1:18" ht="60">
      <c r="A215" s="64">
        <v>7</v>
      </c>
      <c r="B215" s="64" t="s">
        <v>117</v>
      </c>
      <c r="C215" s="12" t="s">
        <v>34</v>
      </c>
      <c r="D215" s="64" t="s">
        <v>56</v>
      </c>
      <c r="E215" s="64">
        <v>2</v>
      </c>
      <c r="F215" s="64" t="s">
        <v>98</v>
      </c>
      <c r="G215" s="64" t="s">
        <v>97</v>
      </c>
      <c r="H215" s="64"/>
      <c r="I215" s="64"/>
      <c r="J215" s="64">
        <v>17</v>
      </c>
      <c r="K215" s="64"/>
      <c r="L215" s="64">
        <v>6</v>
      </c>
      <c r="M215" s="64"/>
      <c r="N215" s="3">
        <f t="shared" si="73"/>
        <v>13.75</v>
      </c>
      <c r="O215" s="9">
        <f t="shared" si="74"/>
        <v>13.75</v>
      </c>
      <c r="P215" s="4">
        <f t="shared" si="78"/>
        <v>2.5499999999999998</v>
      </c>
      <c r="Q215" s="11">
        <f t="shared" si="79"/>
        <v>18.545454545454543</v>
      </c>
      <c r="R215" s="10">
        <f t="shared" si="77"/>
        <v>17.799600000000002</v>
      </c>
    </row>
    <row r="216" spans="1:18" ht="60">
      <c r="A216" s="64">
        <v>8</v>
      </c>
      <c r="B216" s="64" t="s">
        <v>85</v>
      </c>
      <c r="C216" s="12" t="s">
        <v>86</v>
      </c>
      <c r="D216" s="64" t="s">
        <v>30</v>
      </c>
      <c r="E216" s="64">
        <v>1</v>
      </c>
      <c r="F216" s="64" t="s">
        <v>96</v>
      </c>
      <c r="G216" s="64" t="s">
        <v>97</v>
      </c>
      <c r="H216" s="64"/>
      <c r="I216" s="64"/>
      <c r="J216" s="64">
        <v>25</v>
      </c>
      <c r="K216" s="64"/>
      <c r="L216" s="64">
        <v>12</v>
      </c>
      <c r="M216" s="64"/>
      <c r="N216" s="3">
        <f t="shared" si="73"/>
        <v>63.48828125</v>
      </c>
      <c r="O216" s="9">
        <f t="shared" si="74"/>
        <v>63.48828125</v>
      </c>
      <c r="P216" s="4">
        <f t="shared" si="78"/>
        <v>17.510999999999999</v>
      </c>
      <c r="Q216" s="11">
        <f t="shared" si="79"/>
        <v>27.581468036670152</v>
      </c>
      <c r="R216" s="10">
        <f t="shared" si="77"/>
        <v>44.225607562499995</v>
      </c>
    </row>
    <row r="217" spans="1:18">
      <c r="A217" s="64">
        <v>9</v>
      </c>
      <c r="B217" s="64"/>
      <c r="C217" s="12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4">
        <v>10</v>
      </c>
      <c r="B218" s="64"/>
      <c r="C218" s="12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67" t="s">
        <v>41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9"/>
      <c r="R219" s="10">
        <f>SUM(R209:R218)</f>
        <v>631.62564806250009</v>
      </c>
    </row>
    <row r="220" spans="1:18" ht="15.75">
      <c r="A220" s="24" t="s">
        <v>42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60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70" t="s">
        <v>118</v>
      </c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60"/>
      <c r="R223" s="8"/>
    </row>
    <row r="224" spans="1:18" ht="18">
      <c r="A224" s="72" t="s">
        <v>27</v>
      </c>
      <c r="B224" s="73"/>
      <c r="C224" s="73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60"/>
      <c r="R224" s="8"/>
    </row>
    <row r="225" spans="1:18">
      <c r="A225" s="70" t="s">
        <v>119</v>
      </c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60"/>
      <c r="R225" s="8"/>
    </row>
    <row r="226" spans="1:18">
      <c r="A226" s="64">
        <v>1</v>
      </c>
      <c r="B226" s="64" t="s">
        <v>85</v>
      </c>
      <c r="C226" s="12" t="s">
        <v>86</v>
      </c>
      <c r="D226" s="64" t="s">
        <v>30</v>
      </c>
      <c r="E226" s="64">
        <v>1</v>
      </c>
      <c r="F226" s="64" t="s">
        <v>65</v>
      </c>
      <c r="G226" s="64">
        <v>1</v>
      </c>
      <c r="H226" s="64" t="s">
        <v>32</v>
      </c>
      <c r="I226" s="64"/>
      <c r="J226" s="64">
        <v>19</v>
      </c>
      <c r="K226" s="64"/>
      <c r="L226" s="64">
        <v>1</v>
      </c>
      <c r="M226" s="64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34</v>
      </c>
      <c r="O226" s="9">
        <f t="shared" ref="O226:O235" si="80">IF(F226="OŽ",N226,IF(H226="Ne",IF(J226*0.3&lt;J226-L226,N226,0),IF(J226*0.1&lt;J226-L226,N226,0)))</f>
        <v>34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1.5299999999999998</v>
      </c>
      <c r="Q226" s="11">
        <f t="shared" ref="Q226" si="82">IF(ISERROR(P226*100/N226),0,(P226*100/N226))</f>
        <v>4.4999999999999991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14.922600000000003</v>
      </c>
    </row>
    <row r="227" spans="1:18">
      <c r="A227" s="64">
        <v>2</v>
      </c>
      <c r="B227" s="64" t="s">
        <v>120</v>
      </c>
      <c r="C227" s="12" t="s">
        <v>105</v>
      </c>
      <c r="D227" s="64" t="s">
        <v>30</v>
      </c>
      <c r="E227" s="64">
        <v>1</v>
      </c>
      <c r="F227" s="64" t="s">
        <v>69</v>
      </c>
      <c r="G227" s="64">
        <v>1</v>
      </c>
      <c r="H227" s="64" t="s">
        <v>32</v>
      </c>
      <c r="I227" s="64"/>
      <c r="J227" s="64">
        <v>26</v>
      </c>
      <c r="K227" s="64"/>
      <c r="L227" s="64">
        <v>13</v>
      </c>
      <c r="M227" s="64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4.49</v>
      </c>
      <c r="O227" s="9">
        <f t="shared" si="80"/>
        <v>4.49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0.22949999999999998</v>
      </c>
      <c r="Q227" s="11">
        <f t="shared" ref="Q227:Q235" si="86">IF(ISERROR(P227*100/N227),0,(P227*100/N227))</f>
        <v>5.1113585746102448</v>
      </c>
      <c r="R227" s="10">
        <f t="shared" si="83"/>
        <v>1.9821900000000003</v>
      </c>
    </row>
    <row r="228" spans="1:18">
      <c r="A228" s="64">
        <v>3</v>
      </c>
      <c r="B228" s="64" t="s">
        <v>106</v>
      </c>
      <c r="C228" s="12" t="s">
        <v>38</v>
      </c>
      <c r="D228" s="64" t="s">
        <v>30</v>
      </c>
      <c r="E228" s="64">
        <v>1</v>
      </c>
      <c r="F228" s="64" t="s">
        <v>69</v>
      </c>
      <c r="G228" s="64">
        <v>1</v>
      </c>
      <c r="H228" s="64" t="s">
        <v>32</v>
      </c>
      <c r="I228" s="64"/>
      <c r="J228" s="64">
        <v>23</v>
      </c>
      <c r="K228" s="64"/>
      <c r="L228" s="64">
        <v>16</v>
      </c>
      <c r="M228" s="64"/>
      <c r="N228" s="3">
        <f t="shared" si="84"/>
        <v>4.1074999999999999</v>
      </c>
      <c r="O228" s="9">
        <f t="shared" si="80"/>
        <v>4.1074999999999999</v>
      </c>
      <c r="P228" s="4">
        <f t="shared" si="85"/>
        <v>0</v>
      </c>
      <c r="Q228" s="11">
        <f t="shared" si="86"/>
        <v>0</v>
      </c>
      <c r="R228" s="10">
        <f t="shared" si="83"/>
        <v>1.7251500000000002</v>
      </c>
    </row>
    <row r="229" spans="1:18">
      <c r="A229" s="64">
        <v>4</v>
      </c>
      <c r="B229" s="64" t="s">
        <v>106</v>
      </c>
      <c r="C229" s="12" t="s">
        <v>70</v>
      </c>
      <c r="D229" s="64" t="s">
        <v>30</v>
      </c>
      <c r="E229" s="64">
        <v>1</v>
      </c>
      <c r="F229" s="64" t="s">
        <v>69</v>
      </c>
      <c r="G229" s="64">
        <v>1</v>
      </c>
      <c r="H229" s="64" t="s">
        <v>32</v>
      </c>
      <c r="I229" s="64"/>
      <c r="J229" s="64">
        <v>21</v>
      </c>
      <c r="K229" s="64"/>
      <c r="L229" s="64">
        <v>12</v>
      </c>
      <c r="M229" s="64"/>
      <c r="N229" s="3">
        <f t="shared" si="84"/>
        <v>4.6174999999999997</v>
      </c>
      <c r="O229" s="9">
        <f t="shared" si="80"/>
        <v>4.6174999999999997</v>
      </c>
      <c r="P229" s="4">
        <f t="shared" si="85"/>
        <v>0.30599999999999999</v>
      </c>
      <c r="Q229" s="11">
        <f t="shared" si="86"/>
        <v>6.6269626421223604</v>
      </c>
      <c r="R229" s="10">
        <f t="shared" si="83"/>
        <v>2.0678700000000001</v>
      </c>
    </row>
    <row r="230" spans="1:18">
      <c r="A230" s="64">
        <v>5</v>
      </c>
      <c r="B230" s="64" t="s">
        <v>107</v>
      </c>
      <c r="C230" s="12" t="s">
        <v>29</v>
      </c>
      <c r="D230" s="64" t="s">
        <v>30</v>
      </c>
      <c r="E230" s="64">
        <v>1</v>
      </c>
      <c r="F230" s="64" t="s">
        <v>69</v>
      </c>
      <c r="G230" s="64">
        <v>1</v>
      </c>
      <c r="H230" s="64" t="s">
        <v>32</v>
      </c>
      <c r="I230" s="64"/>
      <c r="J230" s="64">
        <v>15</v>
      </c>
      <c r="K230" s="64"/>
      <c r="L230" s="64">
        <v>6</v>
      </c>
      <c r="M230" s="64"/>
      <c r="N230" s="3">
        <f t="shared" si="84"/>
        <v>7.03125</v>
      </c>
      <c r="O230" s="9">
        <f t="shared" si="80"/>
        <v>7.03125</v>
      </c>
      <c r="P230" s="4">
        <f t="shared" si="85"/>
        <v>0.6885</v>
      </c>
      <c r="Q230" s="11">
        <f t="shared" si="86"/>
        <v>9.7919999999999998</v>
      </c>
      <c r="R230" s="10">
        <f t="shared" si="83"/>
        <v>3.2422950000000004</v>
      </c>
    </row>
    <row r="231" spans="1:18">
      <c r="A231" s="64">
        <v>6</v>
      </c>
      <c r="B231" s="64" t="s">
        <v>84</v>
      </c>
      <c r="C231" s="12" t="s">
        <v>38</v>
      </c>
      <c r="D231" s="64" t="s">
        <v>30</v>
      </c>
      <c r="E231" s="64">
        <v>1</v>
      </c>
      <c r="F231" s="64" t="s">
        <v>65</v>
      </c>
      <c r="G231" s="64">
        <v>1</v>
      </c>
      <c r="H231" s="64" t="s">
        <v>32</v>
      </c>
      <c r="I231" s="64"/>
      <c r="J231" s="64">
        <v>21</v>
      </c>
      <c r="K231" s="64"/>
      <c r="L231" s="64">
        <v>11</v>
      </c>
      <c r="M231" s="64"/>
      <c r="N231" s="3">
        <f t="shared" si="84"/>
        <v>5.66</v>
      </c>
      <c r="O231" s="9">
        <f t="shared" si="80"/>
        <v>5.66</v>
      </c>
      <c r="P231" s="4">
        <f t="shared" si="85"/>
        <v>0.51</v>
      </c>
      <c r="Q231" s="11">
        <f t="shared" si="86"/>
        <v>9.010600706713781</v>
      </c>
      <c r="R231" s="10">
        <f t="shared" si="83"/>
        <v>2.5914000000000001</v>
      </c>
    </row>
    <row r="232" spans="1:18">
      <c r="A232" s="64">
        <v>7</v>
      </c>
      <c r="B232" s="64" t="s">
        <v>121</v>
      </c>
      <c r="C232" s="12" t="s">
        <v>122</v>
      </c>
      <c r="D232" s="64" t="s">
        <v>30</v>
      </c>
      <c r="E232" s="64">
        <v>1</v>
      </c>
      <c r="F232" s="64" t="s">
        <v>69</v>
      </c>
      <c r="G232" s="64">
        <v>1</v>
      </c>
      <c r="H232" s="64" t="s">
        <v>32</v>
      </c>
      <c r="I232" s="64"/>
      <c r="J232" s="64">
        <v>18</v>
      </c>
      <c r="K232" s="64"/>
      <c r="L232" s="64">
        <v>12</v>
      </c>
      <c r="M232" s="64"/>
      <c r="N232" s="3">
        <f t="shared" si="84"/>
        <v>4.6174999999999997</v>
      </c>
      <c r="O232" s="9">
        <f t="shared" si="80"/>
        <v>4.6174999999999997</v>
      </c>
      <c r="P232" s="4">
        <f t="shared" si="85"/>
        <v>0.30599999999999999</v>
      </c>
      <c r="Q232" s="11">
        <f t="shared" si="86"/>
        <v>6.6269626421223604</v>
      </c>
      <c r="R232" s="10">
        <f t="shared" si="83"/>
        <v>2.0678700000000001</v>
      </c>
    </row>
    <row r="233" spans="1:18">
      <c r="A233" s="64">
        <v>8</v>
      </c>
      <c r="B233" s="64"/>
      <c r="C233" s="12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4">
        <v>9</v>
      </c>
      <c r="B234" s="64"/>
      <c r="C234" s="12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4">
        <v>10</v>
      </c>
      <c r="B235" s="64"/>
      <c r="C235" s="12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67" t="s">
        <v>41</v>
      </c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9"/>
      <c r="R236" s="10">
        <f>SUM(R226:R235)</f>
        <v>28.599375000000002</v>
      </c>
    </row>
    <row r="237" spans="1:18" ht="15.75">
      <c r="A237" s="24" t="s">
        <v>42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60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70" t="s">
        <v>123</v>
      </c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60"/>
      <c r="R240" s="8"/>
    </row>
    <row r="241" spans="1:18" ht="18">
      <c r="A241" s="72" t="s">
        <v>27</v>
      </c>
      <c r="B241" s="73"/>
      <c r="C241" s="73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60"/>
      <c r="R241" s="8"/>
    </row>
    <row r="242" spans="1:18">
      <c r="A242" s="70" t="s">
        <v>124</v>
      </c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60"/>
      <c r="R242" s="8"/>
    </row>
    <row r="243" spans="1:18">
      <c r="A243" s="64">
        <v>1</v>
      </c>
      <c r="B243" s="64" t="s">
        <v>89</v>
      </c>
      <c r="C243" s="12" t="s">
        <v>38</v>
      </c>
      <c r="D243" s="64" t="s">
        <v>30</v>
      </c>
      <c r="E243" s="64">
        <v>1</v>
      </c>
      <c r="F243" s="64" t="s">
        <v>31</v>
      </c>
      <c r="G243" s="64">
        <v>1</v>
      </c>
      <c r="H243" s="64" t="s">
        <v>32</v>
      </c>
      <c r="I243" s="64"/>
      <c r="J243" s="64">
        <v>30</v>
      </c>
      <c r="K243" s="64"/>
      <c r="L243" s="64">
        <v>2</v>
      </c>
      <c r="M243" s="64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156.24</v>
      </c>
      <c r="O243" s="9">
        <f t="shared" ref="O243:O252" si="88">IF(F243="OŽ",N243,IF(H243="Ne",IF(J243*0.3&lt;J243-L243,N243,0),IF(J243*0.1&lt;J243-L243,N243,0)))</f>
        <v>156.24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13.464</v>
      </c>
      <c r="Q243" s="11">
        <f t="shared" ref="Q243" si="90">IF(ISERROR(P243*100/N243),0,(P243*100/N243))</f>
        <v>8.6175115207373274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71.275680000000008</v>
      </c>
    </row>
    <row r="244" spans="1:18">
      <c r="A244" s="64">
        <v>2</v>
      </c>
      <c r="B244" s="64" t="s">
        <v>85</v>
      </c>
      <c r="C244" s="12" t="s">
        <v>86</v>
      </c>
      <c r="D244" s="64" t="s">
        <v>30</v>
      </c>
      <c r="E244" s="64">
        <v>1</v>
      </c>
      <c r="F244" s="64" t="s">
        <v>31</v>
      </c>
      <c r="G244" s="64">
        <v>1</v>
      </c>
      <c r="H244" s="64" t="s">
        <v>32</v>
      </c>
      <c r="I244" s="64"/>
      <c r="J244" s="64">
        <v>21</v>
      </c>
      <c r="K244" s="64"/>
      <c r="L244" s="64">
        <v>11</v>
      </c>
      <c r="M244" s="64"/>
      <c r="N244" s="3">
        <f t="shared" si="87"/>
        <v>33.215000000000003</v>
      </c>
      <c r="O244" s="9">
        <f t="shared" si="88"/>
        <v>33.215000000000003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6.12</v>
      </c>
      <c r="Q244" s="11">
        <f t="shared" ref="Q244:Q252" si="93">IF(ISERROR(P244*100/N244),0,(P244*100/N244))</f>
        <v>18.425410206232122</v>
      </c>
      <c r="R244" s="10">
        <f t="shared" si="91"/>
        <v>16.520700000000001</v>
      </c>
    </row>
    <row r="245" spans="1:18">
      <c r="A245" s="64">
        <v>3</v>
      </c>
      <c r="B245" s="64" t="s">
        <v>85</v>
      </c>
      <c r="C245" s="12" t="s">
        <v>29</v>
      </c>
      <c r="D245" s="64" t="s">
        <v>56</v>
      </c>
      <c r="E245" s="64">
        <v>1</v>
      </c>
      <c r="F245" s="58" t="s">
        <v>125</v>
      </c>
      <c r="G245" s="64">
        <v>1</v>
      </c>
      <c r="H245" s="64" t="s">
        <v>32</v>
      </c>
      <c r="I245" s="64"/>
      <c r="J245" s="64">
        <v>21</v>
      </c>
      <c r="K245" s="64">
        <v>35</v>
      </c>
      <c r="L245" s="64">
        <v>5</v>
      </c>
      <c r="M245" s="64"/>
      <c r="N245" s="3">
        <f t="shared" si="87"/>
        <v>12</v>
      </c>
      <c r="O245" s="9">
        <f t="shared" si="88"/>
        <v>12</v>
      </c>
      <c r="P245" s="4">
        <f t="shared" si="92"/>
        <v>0.61199999999999999</v>
      </c>
      <c r="Q245" s="11">
        <f t="shared" si="93"/>
        <v>5.0999999999999996</v>
      </c>
      <c r="R245" s="57">
        <f t="shared" si="91"/>
        <v>5.2970400000000009</v>
      </c>
    </row>
    <row r="246" spans="1:18">
      <c r="A246" s="64">
        <v>4</v>
      </c>
      <c r="B246" s="64" t="s">
        <v>114</v>
      </c>
      <c r="C246" s="12" t="s">
        <v>36</v>
      </c>
      <c r="D246" s="64" t="s">
        <v>30</v>
      </c>
      <c r="E246" s="64">
        <v>2</v>
      </c>
      <c r="F246" s="64" t="s">
        <v>31</v>
      </c>
      <c r="G246" s="64">
        <v>1</v>
      </c>
      <c r="H246" s="64" t="s">
        <v>32</v>
      </c>
      <c r="I246" s="64"/>
      <c r="J246" s="64">
        <v>18</v>
      </c>
      <c r="K246" s="64"/>
      <c r="L246" s="64">
        <v>10</v>
      </c>
      <c r="M246" s="64"/>
      <c r="N246" s="3">
        <f t="shared" si="87"/>
        <v>29.234999999999999</v>
      </c>
      <c r="O246" s="9">
        <f t="shared" si="88"/>
        <v>29.234999999999999</v>
      </c>
      <c r="P246" s="4">
        <f t="shared" si="92"/>
        <v>4.8959999999999999</v>
      </c>
      <c r="Q246" s="11">
        <f t="shared" si="93"/>
        <v>16.747049769112365</v>
      </c>
      <c r="R246" s="10">
        <f t="shared" si="91"/>
        <v>28.67004</v>
      </c>
    </row>
    <row r="247" spans="1:18">
      <c r="A247" s="64">
        <v>5</v>
      </c>
      <c r="B247" s="64"/>
      <c r="C247" s="12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4">
        <v>6</v>
      </c>
      <c r="B248" s="64"/>
      <c r="C248" s="12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4">
        <v>7</v>
      </c>
      <c r="B249" s="64"/>
      <c r="C249" s="12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4">
        <v>8</v>
      </c>
      <c r="B250" s="64"/>
      <c r="C250" s="12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4">
        <v>9</v>
      </c>
      <c r="B251" s="64"/>
      <c r="C251" s="12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4">
        <v>10</v>
      </c>
      <c r="B252" s="64"/>
      <c r="C252" s="12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67" t="s">
        <v>41</v>
      </c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9"/>
      <c r="R253" s="10">
        <f>SUM(R243:R252)</f>
        <v>121.76346000000001</v>
      </c>
    </row>
    <row r="254" spans="1:18" ht="15.75">
      <c r="A254" s="24" t="s">
        <v>42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60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70" t="s">
        <v>126</v>
      </c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60"/>
      <c r="R257" s="8"/>
    </row>
    <row r="258" spans="1:18" ht="18">
      <c r="A258" s="72" t="s">
        <v>27</v>
      </c>
      <c r="B258" s="73"/>
      <c r="C258" s="73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60"/>
      <c r="R258" s="8"/>
    </row>
    <row r="259" spans="1:18">
      <c r="A259" s="70" t="s">
        <v>127</v>
      </c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60"/>
      <c r="R259" s="8"/>
    </row>
    <row r="260" spans="1:18">
      <c r="A260" s="64">
        <v>1</v>
      </c>
      <c r="B260" s="64" t="s">
        <v>47</v>
      </c>
      <c r="C260" s="12" t="s">
        <v>40</v>
      </c>
      <c r="D260" s="64" t="s">
        <v>30</v>
      </c>
      <c r="E260" s="64">
        <v>1</v>
      </c>
      <c r="F260" s="64" t="s">
        <v>52</v>
      </c>
      <c r="G260" s="64">
        <v>1</v>
      </c>
      <c r="H260" s="64" t="s">
        <v>32</v>
      </c>
      <c r="I260" s="64"/>
      <c r="J260" s="64">
        <v>32</v>
      </c>
      <c r="K260" s="64"/>
      <c r="L260" s="64">
        <v>12</v>
      </c>
      <c r="M260" s="64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11.98</v>
      </c>
      <c r="O260" s="9">
        <f t="shared" ref="O260:O269" si="95">IF(F260="OŽ",N260,IF(H260="Ne",IF(J260*0.3&lt;J260-L260,N260,0),IF(J260*0.1&lt;J260-L260,N260,0)))</f>
        <v>11.98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2.448</v>
      </c>
      <c r="Q260" s="11">
        <f t="shared" ref="Q260" si="97">IF(ISERROR(P260*100/N260),0,(P260*100/N260))</f>
        <v>20.434056761268778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6.0597600000000007</v>
      </c>
    </row>
    <row r="261" spans="1:18">
      <c r="A261" s="64">
        <v>2</v>
      </c>
      <c r="B261" s="64" t="s">
        <v>128</v>
      </c>
      <c r="C261" s="12" t="s">
        <v>50</v>
      </c>
      <c r="D261" s="64" t="s">
        <v>30</v>
      </c>
      <c r="E261" s="64">
        <v>2</v>
      </c>
      <c r="F261" s="64" t="s">
        <v>48</v>
      </c>
      <c r="G261" s="64">
        <v>1</v>
      </c>
      <c r="H261" s="64" t="s">
        <v>32</v>
      </c>
      <c r="I261" s="64"/>
      <c r="J261" s="64">
        <v>20</v>
      </c>
      <c r="K261" s="64"/>
      <c r="L261" s="64">
        <v>13</v>
      </c>
      <c r="M261" s="64"/>
      <c r="N261" s="3">
        <f t="shared" si="94"/>
        <v>8.98</v>
      </c>
      <c r="O261" s="9">
        <f t="shared" si="95"/>
        <v>8.98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0.45899999999999996</v>
      </c>
      <c r="Q261" s="11">
        <f t="shared" ref="Q261:Q269" si="100">IF(ISERROR(P261*100/N261),0,(P261*100/N261))</f>
        <v>5.1113585746102448</v>
      </c>
      <c r="R261" s="10">
        <f t="shared" si="98"/>
        <v>7.9287600000000014</v>
      </c>
    </row>
    <row r="262" spans="1:18">
      <c r="A262" s="64">
        <v>3</v>
      </c>
      <c r="B262" s="64" t="s">
        <v>106</v>
      </c>
      <c r="C262" s="12" t="s">
        <v>70</v>
      </c>
      <c r="D262" s="64" t="s">
        <v>30</v>
      </c>
      <c r="E262" s="64">
        <v>1</v>
      </c>
      <c r="F262" s="64" t="s">
        <v>48</v>
      </c>
      <c r="G262" s="64">
        <v>1</v>
      </c>
      <c r="H262" s="64" t="s">
        <v>32</v>
      </c>
      <c r="I262" s="64"/>
      <c r="J262" s="64">
        <v>34</v>
      </c>
      <c r="K262" s="64"/>
      <c r="L262" s="64">
        <v>14</v>
      </c>
      <c r="M262" s="64"/>
      <c r="N262" s="3">
        <f t="shared" si="94"/>
        <v>8.7249999999999996</v>
      </c>
      <c r="O262" s="9">
        <f t="shared" si="95"/>
        <v>8.7249999999999996</v>
      </c>
      <c r="P262" s="4">
        <f t="shared" si="99"/>
        <v>0.30599999999999999</v>
      </c>
      <c r="Q262" s="11">
        <f t="shared" si="100"/>
        <v>3.5071633237822351</v>
      </c>
      <c r="R262" s="10">
        <f t="shared" si="98"/>
        <v>3.7930199999999998</v>
      </c>
    </row>
    <row r="263" spans="1:18">
      <c r="A263" s="64">
        <v>4</v>
      </c>
      <c r="B263" s="64" t="s">
        <v>107</v>
      </c>
      <c r="C263" s="12" t="s">
        <v>29</v>
      </c>
      <c r="D263" s="64" t="s">
        <v>30</v>
      </c>
      <c r="E263" s="64">
        <v>1</v>
      </c>
      <c r="F263" s="64" t="s">
        <v>48</v>
      </c>
      <c r="G263" s="64">
        <v>1</v>
      </c>
      <c r="H263" s="64" t="s">
        <v>32</v>
      </c>
      <c r="I263" s="64"/>
      <c r="J263" s="64">
        <v>26</v>
      </c>
      <c r="K263" s="64"/>
      <c r="L263" s="64">
        <v>16</v>
      </c>
      <c r="M263" s="64"/>
      <c r="N263" s="3">
        <f t="shared" si="94"/>
        <v>8.2149999999999999</v>
      </c>
      <c r="O263" s="9">
        <f t="shared" si="95"/>
        <v>8.2149999999999999</v>
      </c>
      <c r="P263" s="4">
        <f t="shared" si="99"/>
        <v>0</v>
      </c>
      <c r="Q263" s="11">
        <f t="shared" si="100"/>
        <v>0</v>
      </c>
      <c r="R263" s="10">
        <f t="shared" si="98"/>
        <v>3.4503000000000004</v>
      </c>
    </row>
    <row r="264" spans="1:18">
      <c r="A264" s="64">
        <v>5</v>
      </c>
      <c r="B264" s="64" t="s">
        <v>84</v>
      </c>
      <c r="C264" s="12" t="s">
        <v>38</v>
      </c>
      <c r="D264" s="64" t="s">
        <v>30</v>
      </c>
      <c r="E264" s="64">
        <v>1</v>
      </c>
      <c r="F264" s="64" t="s">
        <v>52</v>
      </c>
      <c r="G264" s="64">
        <v>1</v>
      </c>
      <c r="H264" s="64" t="s">
        <v>32</v>
      </c>
      <c r="I264" s="64"/>
      <c r="J264" s="64">
        <v>27</v>
      </c>
      <c r="K264" s="64"/>
      <c r="L264" s="64">
        <v>16</v>
      </c>
      <c r="M264" s="64"/>
      <c r="N264" s="3">
        <f t="shared" si="94"/>
        <v>10.62</v>
      </c>
      <c r="O264" s="9">
        <f t="shared" si="95"/>
        <v>10.62</v>
      </c>
      <c r="P264" s="4">
        <f t="shared" si="99"/>
        <v>1.6319999999999999</v>
      </c>
      <c r="Q264" s="11">
        <f t="shared" si="100"/>
        <v>15.36723163841808</v>
      </c>
      <c r="R264" s="10">
        <f t="shared" si="98"/>
        <v>5.1458400000000006</v>
      </c>
    </row>
    <row r="265" spans="1:18">
      <c r="A265" s="64">
        <v>6</v>
      </c>
      <c r="B265" s="64"/>
      <c r="C265" s="1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4">
        <v>7</v>
      </c>
      <c r="B266" s="64"/>
      <c r="C266" s="12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4">
        <v>8</v>
      </c>
      <c r="B267" s="64"/>
      <c r="C267" s="12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4">
        <v>9</v>
      </c>
      <c r="B268" s="64"/>
      <c r="C268" s="12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4">
        <v>10</v>
      </c>
      <c r="B269" s="64"/>
      <c r="C269" s="1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67" t="s">
        <v>41</v>
      </c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9"/>
      <c r="R270" s="10">
        <f>SUM(R260:R269)</f>
        <v>26.377679999999998</v>
      </c>
    </row>
    <row r="271" spans="1:18" ht="15.75">
      <c r="A271" s="24" t="s">
        <v>42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60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70" t="s">
        <v>129</v>
      </c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60"/>
      <c r="R273" s="8"/>
    </row>
    <row r="274" spans="1:18" ht="18">
      <c r="A274" s="72" t="s">
        <v>27</v>
      </c>
      <c r="B274" s="73"/>
      <c r="C274" s="73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60"/>
      <c r="R274" s="8"/>
    </row>
    <row r="275" spans="1:18">
      <c r="A275" s="70" t="s">
        <v>130</v>
      </c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60"/>
      <c r="R275" s="8"/>
    </row>
    <row r="276" spans="1:18" ht="60">
      <c r="A276" s="64">
        <v>1</v>
      </c>
      <c r="B276" s="64" t="s">
        <v>89</v>
      </c>
      <c r="C276" s="12" t="s">
        <v>105</v>
      </c>
      <c r="D276" s="64" t="s">
        <v>30</v>
      </c>
      <c r="E276" s="64">
        <v>1</v>
      </c>
      <c r="F276" s="64" t="s">
        <v>31</v>
      </c>
      <c r="G276" s="58" t="s">
        <v>97</v>
      </c>
      <c r="H276" s="64" t="s">
        <v>76</v>
      </c>
      <c r="I276" s="64"/>
      <c r="J276" s="64">
        <v>21</v>
      </c>
      <c r="K276" s="64"/>
      <c r="L276" s="64">
        <v>5</v>
      </c>
      <c r="M276" s="64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57.75</v>
      </c>
      <c r="O276" s="9">
        <f t="shared" ref="O276:O285" si="102">IF(F276="OŽ",N276,IF(H276="Ne",IF(J276*0.3&lt;J276-L276,N276,0),IF(J276*0.1&lt;J276-L276,N276,0)))</f>
        <v>57.75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9.7919999999999998</v>
      </c>
      <c r="Q276" s="11">
        <f t="shared" ref="Q276" si="104">IF(ISERROR(P276*100/N276),0,(P276*100/N276))</f>
        <v>16.955844155844154</v>
      </c>
      <c r="R276" s="57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36.877932000000001</v>
      </c>
    </row>
    <row r="277" spans="1:18" ht="60">
      <c r="A277" s="64">
        <v>2</v>
      </c>
      <c r="B277" s="64" t="s">
        <v>114</v>
      </c>
      <c r="C277" s="12" t="s">
        <v>36</v>
      </c>
      <c r="D277" s="64" t="s">
        <v>30</v>
      </c>
      <c r="E277" s="64">
        <v>2</v>
      </c>
      <c r="F277" s="64" t="s">
        <v>31</v>
      </c>
      <c r="G277" s="58" t="s">
        <v>97</v>
      </c>
      <c r="H277" s="64" t="s">
        <v>76</v>
      </c>
      <c r="I277" s="64"/>
      <c r="J277" s="64">
        <v>16</v>
      </c>
      <c r="K277" s="64"/>
      <c r="L277" s="64">
        <v>4</v>
      </c>
      <c r="M277" s="64"/>
      <c r="N277" s="3">
        <f t="shared" si="101"/>
        <v>48</v>
      </c>
      <c r="O277" s="9">
        <f t="shared" si="102"/>
        <v>48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7.3439999999999994</v>
      </c>
      <c r="Q277" s="11">
        <f t="shared" ref="Q277:Q285" si="107">IF(ISERROR(P277*100/N277),0,(P277*100/N277))</f>
        <v>15.299999999999999</v>
      </c>
      <c r="R277" s="57">
        <f t="shared" si="105"/>
        <v>60.435648000000008</v>
      </c>
    </row>
    <row r="278" spans="1:18" ht="60">
      <c r="A278" s="64">
        <v>3</v>
      </c>
      <c r="B278" s="64" t="s">
        <v>85</v>
      </c>
      <c r="C278" s="12" t="s">
        <v>86</v>
      </c>
      <c r="D278" s="64" t="s">
        <v>30</v>
      </c>
      <c r="E278" s="64">
        <v>1</v>
      </c>
      <c r="F278" s="64" t="s">
        <v>31</v>
      </c>
      <c r="G278" s="58" t="s">
        <v>97</v>
      </c>
      <c r="H278" s="64" t="s">
        <v>76</v>
      </c>
      <c r="I278" s="64"/>
      <c r="J278" s="64">
        <v>18</v>
      </c>
      <c r="K278" s="64"/>
      <c r="L278" s="64">
        <v>8</v>
      </c>
      <c r="M278" s="64"/>
      <c r="N278" s="3">
        <f t="shared" si="101"/>
        <v>36</v>
      </c>
      <c r="O278" s="9">
        <f t="shared" si="102"/>
        <v>36</v>
      </c>
      <c r="P278" s="4">
        <f t="shared" si="106"/>
        <v>6.12</v>
      </c>
      <c r="Q278" s="11">
        <f t="shared" si="107"/>
        <v>17</v>
      </c>
      <c r="R278" s="57">
        <f t="shared" si="105"/>
        <v>22.997520000000002</v>
      </c>
    </row>
    <row r="279" spans="1:18" ht="60">
      <c r="A279" s="64">
        <v>4</v>
      </c>
      <c r="B279" s="64" t="s">
        <v>93</v>
      </c>
      <c r="C279" s="12" t="s">
        <v>29</v>
      </c>
      <c r="D279" s="64" t="s">
        <v>30</v>
      </c>
      <c r="E279" s="64">
        <v>1</v>
      </c>
      <c r="F279" s="64" t="s">
        <v>31</v>
      </c>
      <c r="G279" s="58" t="s">
        <v>97</v>
      </c>
      <c r="H279" s="64" t="s">
        <v>76</v>
      </c>
      <c r="I279" s="64"/>
      <c r="J279" s="64">
        <v>16</v>
      </c>
      <c r="K279" s="64"/>
      <c r="L279" s="64">
        <v>14</v>
      </c>
      <c r="M279" s="64"/>
      <c r="N279" s="3">
        <f t="shared" si="101"/>
        <v>23.266666666666666</v>
      </c>
      <c r="O279" s="9">
        <f t="shared" si="102"/>
        <v>23.266666666666666</v>
      </c>
      <c r="P279" s="4">
        <f t="shared" si="106"/>
        <v>1.224</v>
      </c>
      <c r="Q279" s="11">
        <f t="shared" si="107"/>
        <v>5.2607449856733526</v>
      </c>
      <c r="R279" s="57">
        <f t="shared" si="105"/>
        <v>13.371904000000001</v>
      </c>
    </row>
    <row r="280" spans="1:18">
      <c r="A280" s="64">
        <v>5</v>
      </c>
      <c r="B280" s="64"/>
      <c r="C280" s="12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4">
        <v>6</v>
      </c>
      <c r="B281" s="64"/>
      <c r="C281" s="12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4">
        <v>7</v>
      </c>
      <c r="B282" s="64"/>
      <c r="C282" s="1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4">
        <v>8</v>
      </c>
      <c r="B283" s="64"/>
      <c r="C283" s="1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4">
        <v>9</v>
      </c>
      <c r="B284" s="64"/>
      <c r="C284" s="12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4">
        <v>10</v>
      </c>
      <c r="B285" s="64"/>
      <c r="C285" s="12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67" t="s">
        <v>41</v>
      </c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9"/>
      <c r="R286" s="10">
        <f>SUM(R276:R285)</f>
        <v>133.68300400000001</v>
      </c>
    </row>
    <row r="287" spans="1:18" ht="15.75">
      <c r="A287" s="24" t="s">
        <v>42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60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70" t="s">
        <v>131</v>
      </c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60"/>
      <c r="R290" s="8"/>
    </row>
    <row r="291" spans="1:18" ht="15.6" customHeight="1">
      <c r="A291" s="72" t="s">
        <v>27</v>
      </c>
      <c r="B291" s="73"/>
      <c r="C291" s="73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60"/>
      <c r="R291" s="8"/>
    </row>
    <row r="292" spans="1:18" ht="17.45" customHeight="1">
      <c r="A292" s="70" t="s">
        <v>132</v>
      </c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60"/>
      <c r="R292" s="8"/>
    </row>
    <row r="293" spans="1:18" ht="60">
      <c r="A293" s="64">
        <v>1</v>
      </c>
      <c r="B293" s="64" t="s">
        <v>89</v>
      </c>
      <c r="C293" s="12" t="s">
        <v>38</v>
      </c>
      <c r="D293" s="64" t="s">
        <v>30</v>
      </c>
      <c r="E293" s="64">
        <v>1</v>
      </c>
      <c r="F293" s="64" t="s">
        <v>96</v>
      </c>
      <c r="G293" s="64" t="s">
        <v>97</v>
      </c>
      <c r="H293" s="64"/>
      <c r="I293" s="64"/>
      <c r="J293" s="64">
        <v>54</v>
      </c>
      <c r="K293" s="64"/>
      <c r="L293" s="64">
        <v>8</v>
      </c>
      <c r="M293" s="64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119</v>
      </c>
      <c r="O293" s="9">
        <f t="shared" ref="O293:O302" si="109">IF(F293="OŽ",N293,IF(H293="Ne",IF(J293*0.3&lt;J293-L293,N293,0),IF(J293*0.1&lt;J293-L293,N293,0)))</f>
        <v>119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32.328000000000003</v>
      </c>
      <c r="Q293" s="11">
        <f t="shared" ref="Q293" si="111">IF(ISERROR(P293*100/N293),0,(P293*100/N293))</f>
        <v>27.166386554621852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82.625088000000005</v>
      </c>
    </row>
    <row r="294" spans="1:18" ht="60">
      <c r="A294" s="64">
        <v>2</v>
      </c>
      <c r="B294" s="64" t="s">
        <v>133</v>
      </c>
      <c r="C294" s="12" t="s">
        <v>101</v>
      </c>
      <c r="D294" s="64" t="s">
        <v>30</v>
      </c>
      <c r="E294" s="64">
        <v>4</v>
      </c>
      <c r="F294" s="64" t="s">
        <v>96</v>
      </c>
      <c r="G294" s="64" t="s">
        <v>97</v>
      </c>
      <c r="H294" s="64"/>
      <c r="I294" s="64"/>
      <c r="J294" s="64">
        <v>36</v>
      </c>
      <c r="K294" s="64"/>
      <c r="L294" s="64">
        <v>13</v>
      </c>
      <c r="M294" s="64"/>
      <c r="N294" s="3">
        <f t="shared" si="108"/>
        <v>79.02</v>
      </c>
      <c r="O294" s="9">
        <f t="shared" si="109"/>
        <v>79.02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25.593</v>
      </c>
      <c r="Q294" s="11">
        <f t="shared" ref="Q294:Q302" si="114">IF(ISERROR(P294*100/N294),0,(P294*100/N294))</f>
        <v>32.388003037205777</v>
      </c>
      <c r="R294" s="10">
        <f t="shared" si="112"/>
        <v>224.35358400000001</v>
      </c>
    </row>
    <row r="295" spans="1:18" ht="60">
      <c r="A295" s="64">
        <v>3</v>
      </c>
      <c r="B295" s="64" t="s">
        <v>114</v>
      </c>
      <c r="C295" s="12" t="s">
        <v>36</v>
      </c>
      <c r="D295" s="64" t="s">
        <v>30</v>
      </c>
      <c r="E295" s="64">
        <v>2</v>
      </c>
      <c r="F295" s="64" t="s">
        <v>96</v>
      </c>
      <c r="G295" s="64" t="s">
        <v>97</v>
      </c>
      <c r="H295" s="64"/>
      <c r="I295" s="64"/>
      <c r="J295" s="64">
        <v>38</v>
      </c>
      <c r="K295" s="64"/>
      <c r="L295" s="64">
        <v>9</v>
      </c>
      <c r="M295" s="64"/>
      <c r="N295" s="3">
        <f t="shared" si="108"/>
        <v>88</v>
      </c>
      <c r="O295" s="9">
        <f t="shared" si="109"/>
        <v>88</v>
      </c>
      <c r="P295" s="4">
        <f t="shared" si="113"/>
        <v>30.980999999999998</v>
      </c>
      <c r="Q295" s="11">
        <f t="shared" si="114"/>
        <v>35.205681818181816</v>
      </c>
      <c r="R295" s="10">
        <f t="shared" si="112"/>
        <v>124.92480000000002</v>
      </c>
    </row>
    <row r="296" spans="1:18" ht="60">
      <c r="A296" s="64">
        <v>4</v>
      </c>
      <c r="B296" s="64" t="s">
        <v>28</v>
      </c>
      <c r="C296" s="12" t="s">
        <v>29</v>
      </c>
      <c r="D296" s="64" t="s">
        <v>56</v>
      </c>
      <c r="E296" s="64">
        <v>1</v>
      </c>
      <c r="F296" s="64" t="s">
        <v>98</v>
      </c>
      <c r="G296" s="64" t="s">
        <v>97</v>
      </c>
      <c r="H296" s="64"/>
      <c r="I296" s="64"/>
      <c r="J296" s="64">
        <v>31</v>
      </c>
      <c r="K296" s="64">
        <v>102</v>
      </c>
      <c r="L296" s="64">
        <v>1</v>
      </c>
      <c r="M296" s="64"/>
      <c r="N296" s="3">
        <f t="shared" si="108"/>
        <v>85</v>
      </c>
      <c r="O296" s="9">
        <f t="shared" si="109"/>
        <v>85</v>
      </c>
      <c r="P296" s="4">
        <f t="shared" si="113"/>
        <v>3.8250000000000002</v>
      </c>
      <c r="Q296" s="11">
        <f t="shared" si="114"/>
        <v>4.5</v>
      </c>
      <c r="R296" s="10">
        <f t="shared" si="112"/>
        <v>48.498450000000005</v>
      </c>
    </row>
    <row r="297" spans="1:18" ht="60">
      <c r="A297" s="64">
        <v>5</v>
      </c>
      <c r="B297" s="64" t="s">
        <v>85</v>
      </c>
      <c r="C297" s="12" t="s">
        <v>86</v>
      </c>
      <c r="D297" s="64" t="s">
        <v>30</v>
      </c>
      <c r="E297" s="64">
        <v>1</v>
      </c>
      <c r="F297" s="64" t="s">
        <v>96</v>
      </c>
      <c r="G297" s="64" t="s">
        <v>97</v>
      </c>
      <c r="H297" s="64"/>
      <c r="I297" s="64"/>
      <c r="J297" s="64">
        <v>44</v>
      </c>
      <c r="K297" s="64"/>
      <c r="L297" s="64">
        <v>16</v>
      </c>
      <c r="M297" s="64"/>
      <c r="N297" s="3">
        <f t="shared" si="108"/>
        <v>72.284999999999997</v>
      </c>
      <c r="O297" s="9">
        <f t="shared" si="109"/>
        <v>72.284999999999997</v>
      </c>
      <c r="P297" s="4">
        <f t="shared" si="113"/>
        <v>21.552</v>
      </c>
      <c r="Q297" s="11">
        <f t="shared" si="114"/>
        <v>29.815314380576883</v>
      </c>
      <c r="R297" s="10">
        <f t="shared" si="112"/>
        <v>51.235001999999994</v>
      </c>
    </row>
    <row r="298" spans="1:18" ht="60">
      <c r="A298" s="64">
        <v>6</v>
      </c>
      <c r="B298" s="64" t="s">
        <v>93</v>
      </c>
      <c r="C298" s="12" t="s">
        <v>29</v>
      </c>
      <c r="D298" s="64" t="s">
        <v>30</v>
      </c>
      <c r="E298" s="64">
        <v>1</v>
      </c>
      <c r="F298" s="64" t="s">
        <v>96</v>
      </c>
      <c r="G298" s="64" t="s">
        <v>97</v>
      </c>
      <c r="H298" s="64"/>
      <c r="I298" s="64"/>
      <c r="J298" s="64">
        <v>36</v>
      </c>
      <c r="K298" s="64"/>
      <c r="L298" s="64">
        <v>23</v>
      </c>
      <c r="M298" s="64"/>
      <c r="N298" s="3">
        <f t="shared" si="108"/>
        <v>41.53</v>
      </c>
      <c r="O298" s="9">
        <f t="shared" si="109"/>
        <v>41.53</v>
      </c>
      <c r="P298" s="4">
        <f t="shared" si="113"/>
        <v>12.122999999999999</v>
      </c>
      <c r="Q298" s="11">
        <f t="shared" si="114"/>
        <v>29.190946303876714</v>
      </c>
      <c r="R298" s="10">
        <f t="shared" si="112"/>
        <v>29.294538000000003</v>
      </c>
    </row>
    <row r="299" spans="1:18">
      <c r="A299" s="64">
        <v>7</v>
      </c>
      <c r="B299" s="64"/>
      <c r="C299" s="12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4">
        <v>8</v>
      </c>
      <c r="B300" s="64"/>
      <c r="C300" s="1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4">
        <v>9</v>
      </c>
      <c r="B301" s="64"/>
      <c r="C301" s="1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4">
        <v>10</v>
      </c>
      <c r="B302" s="64"/>
      <c r="C302" s="12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67" t="s">
        <v>41</v>
      </c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9"/>
      <c r="R303" s="10">
        <f>SUM(R293:R302)</f>
        <v>560.93146200000001</v>
      </c>
    </row>
    <row r="304" spans="1:18" ht="15.75">
      <c r="A304" s="24" t="s">
        <v>42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60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70" t="s">
        <v>134</v>
      </c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60"/>
      <c r="R307" s="8"/>
    </row>
    <row r="308" spans="1:18" ht="18">
      <c r="A308" s="72" t="s">
        <v>27</v>
      </c>
      <c r="B308" s="73"/>
      <c r="C308" s="73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60"/>
      <c r="R308" s="8"/>
    </row>
    <row r="309" spans="1:18">
      <c r="A309" s="70" t="s">
        <v>135</v>
      </c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60"/>
      <c r="R309" s="8"/>
    </row>
    <row r="310" spans="1:18" ht="75">
      <c r="A310" s="64">
        <v>1</v>
      </c>
      <c r="B310" s="64" t="s">
        <v>136</v>
      </c>
      <c r="C310" s="12" t="s">
        <v>137</v>
      </c>
      <c r="D310" s="64" t="s">
        <v>56</v>
      </c>
      <c r="E310" s="64">
        <v>9</v>
      </c>
      <c r="F310" s="64" t="s">
        <v>65</v>
      </c>
      <c r="G310" s="64">
        <v>2</v>
      </c>
      <c r="H310" s="64" t="s">
        <v>32</v>
      </c>
      <c r="I310" s="64"/>
      <c r="J310" s="64">
        <v>15</v>
      </c>
      <c r="K310" s="64">
        <v>18</v>
      </c>
      <c r="L310" s="64">
        <v>9</v>
      </c>
      <c r="M310" s="64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5.625</v>
      </c>
      <c r="O310" s="9">
        <f t="shared" ref="O310:O319" si="116">IF(F310="OŽ",N310,IF(H310="Ne",IF(J310*0.3&lt;J310-L310,N310,0),IF(J310*0.1&lt;J310-L310,N310,0)))</f>
        <v>5.625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0.61199999999999999</v>
      </c>
      <c r="Q310" s="11">
        <f t="shared" ref="Q310" si="118">IF(ISERROR(P310*100/N310),0,(P310*100/N310))</f>
        <v>10.879999999999999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44.2047375</v>
      </c>
    </row>
    <row r="311" spans="1:18">
      <c r="A311" s="64">
        <v>2</v>
      </c>
      <c r="B311" s="64"/>
      <c r="C311" s="12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4">
        <v>3</v>
      </c>
      <c r="B312" s="64"/>
      <c r="C312" s="12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4">
        <v>4</v>
      </c>
      <c r="B313" s="64"/>
      <c r="C313" s="12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4">
        <v>5</v>
      </c>
      <c r="B314" s="64"/>
      <c r="C314" s="12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4">
        <v>6</v>
      </c>
      <c r="B315" s="64"/>
      <c r="C315" s="12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4">
        <v>7</v>
      </c>
      <c r="B316" s="64"/>
      <c r="C316" s="12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4">
        <v>8</v>
      </c>
      <c r="B317" s="64"/>
      <c r="C317" s="12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4">
        <v>9</v>
      </c>
      <c r="B318" s="64"/>
      <c r="C318" s="1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4">
        <v>10</v>
      </c>
      <c r="B319" s="64"/>
      <c r="C319" s="1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67" t="s">
        <v>41</v>
      </c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9"/>
      <c r="R320" s="10">
        <f>SUM(R310:R319)</f>
        <v>44.2047375</v>
      </c>
    </row>
    <row r="321" spans="1:18" ht="15.75">
      <c r="A321" s="24" t="s">
        <v>42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60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70" t="s">
        <v>138</v>
      </c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60"/>
      <c r="R324" s="8"/>
    </row>
    <row r="325" spans="1:18" ht="18">
      <c r="A325" s="72" t="s">
        <v>27</v>
      </c>
      <c r="B325" s="73"/>
      <c r="C325" s="73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60"/>
      <c r="R325" s="8"/>
    </row>
    <row r="326" spans="1:18">
      <c r="A326" s="70" t="s">
        <v>139</v>
      </c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60"/>
      <c r="R326" s="8"/>
    </row>
    <row r="327" spans="1:18">
      <c r="A327" s="64">
        <v>1</v>
      </c>
      <c r="B327" s="64"/>
      <c r="C327" s="12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4">
        <v>2</v>
      </c>
      <c r="B328" s="64"/>
      <c r="C328" s="12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4">
        <v>3</v>
      </c>
      <c r="B329" s="64"/>
      <c r="C329" s="12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4">
        <v>4</v>
      </c>
      <c r="B330" s="64"/>
      <c r="C330" s="12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4">
        <v>5</v>
      </c>
      <c r="B331" s="64"/>
      <c r="C331" s="12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4">
        <v>6</v>
      </c>
      <c r="B332" s="64"/>
      <c r="C332" s="12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4">
        <v>7</v>
      </c>
      <c r="B333" s="64"/>
      <c r="C333" s="12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4">
        <v>8</v>
      </c>
      <c r="B334" s="64"/>
      <c r="C334" s="12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4">
        <v>9</v>
      </c>
      <c r="B335" s="64"/>
      <c r="C335" s="12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4">
        <v>10</v>
      </c>
      <c r="B336" s="64"/>
      <c r="C336" s="1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67" t="s">
        <v>41</v>
      </c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9"/>
      <c r="R337" s="10">
        <f>SUM(R327:R336)</f>
        <v>0</v>
      </c>
    </row>
    <row r="338" spans="1:18" ht="15.75">
      <c r="A338" s="24" t="s">
        <v>42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60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70" t="s">
        <v>138</v>
      </c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60"/>
      <c r="R341" s="8"/>
    </row>
    <row r="342" spans="1:18" ht="18">
      <c r="A342" s="72" t="s">
        <v>27</v>
      </c>
      <c r="B342" s="73"/>
      <c r="C342" s="73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60"/>
      <c r="R342" s="8"/>
    </row>
    <row r="343" spans="1:18">
      <c r="A343" s="70" t="s">
        <v>139</v>
      </c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60"/>
      <c r="R343" s="8"/>
    </row>
    <row r="344" spans="1:18">
      <c r="A344" s="64">
        <v>1</v>
      </c>
      <c r="B344" s="64"/>
      <c r="C344" s="12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4">
        <v>2</v>
      </c>
      <c r="B345" s="64"/>
      <c r="C345" s="12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4">
        <v>3</v>
      </c>
      <c r="B346" s="64"/>
      <c r="C346" s="12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4">
        <v>4</v>
      </c>
      <c r="B347" s="64"/>
      <c r="C347" s="12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4">
        <v>5</v>
      </c>
      <c r="B348" s="64"/>
      <c r="C348" s="12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4">
        <v>6</v>
      </c>
      <c r="B349" s="64"/>
      <c r="C349" s="12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4">
        <v>7</v>
      </c>
      <c r="B350" s="64"/>
      <c r="C350" s="12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4">
        <v>8</v>
      </c>
      <c r="B351" s="64"/>
      <c r="C351" s="12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4">
        <v>9</v>
      </c>
      <c r="B352" s="64"/>
      <c r="C352" s="12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4">
        <v>10</v>
      </c>
      <c r="B353" s="64"/>
      <c r="C353" s="12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67" t="s">
        <v>41</v>
      </c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9"/>
      <c r="R354" s="10">
        <f>SUM(R344:R353)</f>
        <v>0</v>
      </c>
    </row>
    <row r="355" spans="1:18" ht="15.75">
      <c r="A355" s="24" t="s">
        <v>42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60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70" t="s">
        <v>138</v>
      </c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60"/>
      <c r="R358" s="8"/>
    </row>
    <row r="359" spans="1:18" ht="18">
      <c r="A359" s="72" t="s">
        <v>27</v>
      </c>
      <c r="B359" s="73"/>
      <c r="C359" s="73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60"/>
      <c r="R359" s="8"/>
    </row>
    <row r="360" spans="1:18">
      <c r="A360" s="70" t="s">
        <v>139</v>
      </c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60"/>
      <c r="R360" s="8"/>
    </row>
    <row r="361" spans="1:18">
      <c r="A361" s="64">
        <v>1</v>
      </c>
      <c r="B361" s="64"/>
      <c r="C361" s="12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4">
        <v>2</v>
      </c>
      <c r="B362" s="64"/>
      <c r="C362" s="12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4">
        <v>3</v>
      </c>
      <c r="B363" s="64"/>
      <c r="C363" s="12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4">
        <v>4</v>
      </c>
      <c r="B364" s="64"/>
      <c r="C364" s="12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4">
        <v>5</v>
      </c>
      <c r="B365" s="64"/>
      <c r="C365" s="12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4">
        <v>6</v>
      </c>
      <c r="B366" s="64"/>
      <c r="C366" s="12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4">
        <v>7</v>
      </c>
      <c r="B367" s="64"/>
      <c r="C367" s="12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4">
        <v>8</v>
      </c>
      <c r="B368" s="64"/>
      <c r="C368" s="12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4">
        <v>9</v>
      </c>
      <c r="B369" s="64"/>
      <c r="C369" s="12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4">
        <v>10</v>
      </c>
      <c r="B370" s="64"/>
      <c r="C370" s="12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67" t="s">
        <v>41</v>
      </c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9"/>
      <c r="R371" s="10">
        <f>SUM(R361:R370)</f>
        <v>0</v>
      </c>
    </row>
    <row r="372" spans="1:18" ht="15.75">
      <c r="A372" s="24" t="s">
        <v>42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60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70" t="s">
        <v>138</v>
      </c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60"/>
      <c r="R375" s="8"/>
    </row>
    <row r="376" spans="1:18" ht="16.899999999999999" customHeight="1">
      <c r="A376" s="72" t="s">
        <v>27</v>
      </c>
      <c r="B376" s="73"/>
      <c r="C376" s="73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60"/>
      <c r="R376" s="8"/>
    </row>
    <row r="377" spans="1:18" ht="15.6" customHeight="1">
      <c r="A377" s="70" t="s">
        <v>139</v>
      </c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60"/>
      <c r="R377" s="8"/>
    </row>
    <row r="378" spans="1:18" ht="13.9" customHeight="1">
      <c r="A378" s="64">
        <v>1</v>
      </c>
      <c r="B378" s="64"/>
      <c r="C378" s="12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4">
        <v>2</v>
      </c>
      <c r="B379" s="64"/>
      <c r="C379" s="12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4">
        <v>3</v>
      </c>
      <c r="B380" s="64"/>
      <c r="C380" s="12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4">
        <v>4</v>
      </c>
      <c r="B381" s="64"/>
      <c r="C381" s="12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4">
        <v>5</v>
      </c>
      <c r="B382" s="64"/>
      <c r="C382" s="12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4">
        <v>6</v>
      </c>
      <c r="B383" s="64"/>
      <c r="C383" s="12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4">
        <v>7</v>
      </c>
      <c r="B384" s="64"/>
      <c r="C384" s="12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4">
        <v>8</v>
      </c>
      <c r="B385" s="64"/>
      <c r="C385" s="12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4">
        <v>9</v>
      </c>
      <c r="B386" s="64"/>
      <c r="C386" s="12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4">
        <v>10</v>
      </c>
      <c r="B387" s="64"/>
      <c r="C387" s="12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67" t="s">
        <v>41</v>
      </c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9"/>
      <c r="R388" s="10">
        <f>SUM(R378:R387)</f>
        <v>0</v>
      </c>
    </row>
    <row r="389" spans="1:18" ht="15.75">
      <c r="A389" s="24" t="s">
        <v>42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60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70" t="s">
        <v>138</v>
      </c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60"/>
      <c r="R392" s="8"/>
    </row>
    <row r="393" spans="1:18" ht="18">
      <c r="A393" s="72" t="s">
        <v>27</v>
      </c>
      <c r="B393" s="73"/>
      <c r="C393" s="73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60"/>
      <c r="R393" s="8"/>
    </row>
    <row r="394" spans="1:18">
      <c r="A394" s="70" t="s">
        <v>139</v>
      </c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60"/>
      <c r="R394" s="8"/>
    </row>
    <row r="395" spans="1:18">
      <c r="A395" s="64">
        <v>1</v>
      </c>
      <c r="B395" s="64"/>
      <c r="C395" s="12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4">
        <v>2</v>
      </c>
      <c r="B396" s="64"/>
      <c r="C396" s="12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4">
        <v>3</v>
      </c>
      <c r="B397" s="64"/>
      <c r="C397" s="12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4">
        <v>4</v>
      </c>
      <c r="B398" s="64"/>
      <c r="C398" s="12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4">
        <v>5</v>
      </c>
      <c r="B399" s="64"/>
      <c r="C399" s="12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4">
        <v>6</v>
      </c>
      <c r="B400" s="64"/>
      <c r="C400" s="12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4">
        <v>7</v>
      </c>
      <c r="B401" s="64"/>
      <c r="C401" s="12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4">
        <v>8</v>
      </c>
      <c r="B402" s="64"/>
      <c r="C402" s="12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4">
        <v>9</v>
      </c>
      <c r="B403" s="64"/>
      <c r="C403" s="12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4">
        <v>10</v>
      </c>
      <c r="B404" s="64"/>
      <c r="C404" s="12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67" t="s">
        <v>41</v>
      </c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9"/>
      <c r="R405" s="10">
        <f>SUM(R395:R404)</f>
        <v>0</v>
      </c>
    </row>
    <row r="406" spans="1:18" ht="15.75">
      <c r="A406" s="24" t="s">
        <v>42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60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70" t="s">
        <v>138</v>
      </c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60"/>
      <c r="R409" s="8"/>
    </row>
    <row r="410" spans="1:18" ht="18">
      <c r="A410" s="72" t="s">
        <v>27</v>
      </c>
      <c r="B410" s="73"/>
      <c r="C410" s="73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60"/>
      <c r="R410" s="8"/>
    </row>
    <row r="411" spans="1:18">
      <c r="A411" s="70" t="s">
        <v>139</v>
      </c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60"/>
      <c r="R411" s="8"/>
    </row>
    <row r="412" spans="1:18">
      <c r="A412" s="64">
        <v>1</v>
      </c>
      <c r="B412" s="64"/>
      <c r="C412" s="12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4">
        <v>2</v>
      </c>
      <c r="B413" s="64"/>
      <c r="C413" s="12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4">
        <v>3</v>
      </c>
      <c r="B414" s="64"/>
      <c r="C414" s="12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4">
        <v>4</v>
      </c>
      <c r="B415" s="64"/>
      <c r="C415" s="12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4">
        <v>5</v>
      </c>
      <c r="B416" s="64"/>
      <c r="C416" s="12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4">
        <v>6</v>
      </c>
      <c r="B417" s="64"/>
      <c r="C417" s="12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4">
        <v>7</v>
      </c>
      <c r="B418" s="64"/>
      <c r="C418" s="12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4">
        <v>8</v>
      </c>
      <c r="B419" s="64"/>
      <c r="C419" s="12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4">
        <v>9</v>
      </c>
      <c r="B420" s="64"/>
      <c r="C420" s="12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4">
        <v>10</v>
      </c>
      <c r="B421" s="64"/>
      <c r="C421" s="12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67" t="s">
        <v>41</v>
      </c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9"/>
      <c r="R422" s="10">
        <f>SUM(R412:R421)</f>
        <v>0</v>
      </c>
    </row>
    <row r="423" spans="1:18" ht="15.75">
      <c r="A423" s="24" t="s">
        <v>42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60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70" t="s">
        <v>138</v>
      </c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60"/>
      <c r="R426" s="8"/>
    </row>
    <row r="427" spans="1:18" ht="18">
      <c r="A427" s="72" t="s">
        <v>27</v>
      </c>
      <c r="B427" s="73"/>
      <c r="C427" s="73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60"/>
      <c r="R427" s="8"/>
    </row>
    <row r="428" spans="1:18">
      <c r="A428" s="70" t="s">
        <v>139</v>
      </c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60"/>
      <c r="R428" s="8"/>
    </row>
    <row r="429" spans="1:18">
      <c r="A429" s="64">
        <v>1</v>
      </c>
      <c r="B429" s="64"/>
      <c r="C429" s="12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4">
        <v>2</v>
      </c>
      <c r="B430" s="64"/>
      <c r="C430" s="12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4">
        <v>3</v>
      </c>
      <c r="B431" s="64"/>
      <c r="C431" s="12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4">
        <v>4</v>
      </c>
      <c r="B432" s="64"/>
      <c r="C432" s="12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4">
        <v>5</v>
      </c>
      <c r="B433" s="64"/>
      <c r="C433" s="12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4">
        <v>6</v>
      </c>
      <c r="B434" s="64"/>
      <c r="C434" s="12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4">
        <v>7</v>
      </c>
      <c r="B435" s="64"/>
      <c r="C435" s="12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4">
        <v>8</v>
      </c>
      <c r="B436" s="64"/>
      <c r="C436" s="12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4">
        <v>9</v>
      </c>
      <c r="B437" s="64"/>
      <c r="C437" s="12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4">
        <v>10</v>
      </c>
      <c r="B438" s="64"/>
      <c r="C438" s="12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67" t="s">
        <v>41</v>
      </c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9"/>
      <c r="R439" s="10">
        <f>SUM(R429:R438)</f>
        <v>0</v>
      </c>
    </row>
    <row r="440" spans="1:18" ht="15.75">
      <c r="A440" s="24" t="s">
        <v>42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60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70" t="s">
        <v>138</v>
      </c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60"/>
      <c r="R443" s="8"/>
    </row>
    <row r="444" spans="1:18" ht="18">
      <c r="A444" s="72" t="s">
        <v>27</v>
      </c>
      <c r="B444" s="73"/>
      <c r="C444" s="73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60"/>
      <c r="R444" s="8"/>
    </row>
    <row r="445" spans="1:18">
      <c r="A445" s="70" t="s">
        <v>139</v>
      </c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60"/>
      <c r="R445" s="8"/>
    </row>
    <row r="446" spans="1:18">
      <c r="A446" s="64">
        <v>1</v>
      </c>
      <c r="B446" s="64"/>
      <c r="C446" s="12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4">
        <v>2</v>
      </c>
      <c r="B447" s="64"/>
      <c r="C447" s="12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4">
        <v>3</v>
      </c>
      <c r="B448" s="64"/>
      <c r="C448" s="12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4">
        <v>4</v>
      </c>
      <c r="B449" s="64"/>
      <c r="C449" s="12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4">
        <v>5</v>
      </c>
      <c r="B450" s="64"/>
      <c r="C450" s="12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4">
        <v>6</v>
      </c>
      <c r="B451" s="64"/>
      <c r="C451" s="12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4">
        <v>7</v>
      </c>
      <c r="B452" s="64"/>
      <c r="C452" s="12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4">
        <v>8</v>
      </c>
      <c r="B453" s="64"/>
      <c r="C453" s="12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4">
        <v>9</v>
      </c>
      <c r="B454" s="64"/>
      <c r="C454" s="12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4">
        <v>10</v>
      </c>
      <c r="B455" s="64"/>
      <c r="C455" s="12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67" t="s">
        <v>41</v>
      </c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9"/>
      <c r="R456" s="10">
        <f>SUM(R446:R455)</f>
        <v>0</v>
      </c>
    </row>
    <row r="457" spans="1:18" ht="15.75">
      <c r="A457" s="24" t="s">
        <v>42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60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70" t="s">
        <v>138</v>
      </c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60"/>
      <c r="R460" s="8"/>
    </row>
    <row r="461" spans="1:18" ht="18">
      <c r="A461" s="72" t="s">
        <v>27</v>
      </c>
      <c r="B461" s="73"/>
      <c r="C461" s="73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60"/>
      <c r="R461" s="8"/>
    </row>
    <row r="462" spans="1:18">
      <c r="A462" s="70" t="s">
        <v>139</v>
      </c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60"/>
      <c r="R462" s="8"/>
    </row>
    <row r="463" spans="1:18">
      <c r="A463" s="64">
        <v>1</v>
      </c>
      <c r="B463" s="64"/>
      <c r="C463" s="12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4">
        <v>2</v>
      </c>
      <c r="B464" s="64"/>
      <c r="C464" s="12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4">
        <v>3</v>
      </c>
      <c r="B465" s="64"/>
      <c r="C465" s="12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4">
        <v>4</v>
      </c>
      <c r="B466" s="64"/>
      <c r="C466" s="12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4">
        <v>5</v>
      </c>
      <c r="B467" s="64"/>
      <c r="C467" s="12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4">
        <v>6</v>
      </c>
      <c r="B468" s="64"/>
      <c r="C468" s="12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4">
        <v>7</v>
      </c>
      <c r="B469" s="64"/>
      <c r="C469" s="12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4">
        <v>8</v>
      </c>
      <c r="B470" s="64"/>
      <c r="C470" s="12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4">
        <v>9</v>
      </c>
      <c r="B471" s="64"/>
      <c r="C471" s="12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4">
        <v>10</v>
      </c>
      <c r="B472" s="64"/>
      <c r="C472" s="12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67" t="s">
        <v>41</v>
      </c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9"/>
      <c r="R473" s="10">
        <f>SUM(R463:R472)</f>
        <v>0</v>
      </c>
    </row>
    <row r="474" spans="1:18" ht="15.75">
      <c r="A474" s="24" t="s">
        <v>42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60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70" t="s">
        <v>138</v>
      </c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60"/>
      <c r="R477" s="8"/>
    </row>
    <row r="478" spans="1:18" ht="18">
      <c r="A478" s="72" t="s">
        <v>27</v>
      </c>
      <c r="B478" s="73"/>
      <c r="C478" s="73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60"/>
      <c r="R478" s="8"/>
    </row>
    <row r="479" spans="1:18">
      <c r="A479" s="70" t="s">
        <v>139</v>
      </c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60"/>
      <c r="R479" s="8"/>
    </row>
    <row r="480" spans="1:18">
      <c r="A480" s="64">
        <v>1</v>
      </c>
      <c r="B480" s="64"/>
      <c r="C480" s="12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4">
        <v>2</v>
      </c>
      <c r="B481" s="64"/>
      <c r="C481" s="12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4">
        <v>3</v>
      </c>
      <c r="B482" s="64"/>
      <c r="C482" s="12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4">
        <v>4</v>
      </c>
      <c r="B483" s="64"/>
      <c r="C483" s="12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4">
        <v>5</v>
      </c>
      <c r="B484" s="64"/>
      <c r="C484" s="12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4">
        <v>6</v>
      </c>
      <c r="B485" s="64"/>
      <c r="C485" s="12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4">
        <v>7</v>
      </c>
      <c r="B486" s="64"/>
      <c r="C486" s="12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4">
        <v>8</v>
      </c>
      <c r="B487" s="64"/>
      <c r="C487" s="12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4">
        <v>9</v>
      </c>
      <c r="B488" s="64"/>
      <c r="C488" s="12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4">
        <v>10</v>
      </c>
      <c r="B489" s="64"/>
      <c r="C489" s="12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67" t="s">
        <v>41</v>
      </c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9"/>
      <c r="R490" s="10">
        <f>SUM(R480:R489)</f>
        <v>0</v>
      </c>
    </row>
    <row r="491" spans="1:18" ht="15.75">
      <c r="A491" s="24" t="s">
        <v>42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60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70" t="s">
        <v>138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60"/>
      <c r="R494" s="8"/>
    </row>
    <row r="495" spans="1:18" ht="18">
      <c r="A495" s="72" t="s">
        <v>27</v>
      </c>
      <c r="B495" s="73"/>
      <c r="C495" s="73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60"/>
      <c r="R495" s="8"/>
    </row>
    <row r="496" spans="1:18">
      <c r="A496" s="70" t="s">
        <v>139</v>
      </c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60"/>
      <c r="R496" s="8"/>
    </row>
    <row r="497" spans="1:18">
      <c r="A497" s="64">
        <v>1</v>
      </c>
      <c r="B497" s="64"/>
      <c r="C497" s="12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4">
        <v>2</v>
      </c>
      <c r="B498" s="64"/>
      <c r="C498" s="12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4">
        <v>3</v>
      </c>
      <c r="B499" s="64"/>
      <c r="C499" s="12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4">
        <v>4</v>
      </c>
      <c r="B500" s="64"/>
      <c r="C500" s="12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4">
        <v>5</v>
      </c>
      <c r="B501" s="64"/>
      <c r="C501" s="12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4">
        <v>6</v>
      </c>
      <c r="B502" s="64"/>
      <c r="C502" s="12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4">
        <v>7</v>
      </c>
      <c r="B503" s="64"/>
      <c r="C503" s="12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4">
        <v>8</v>
      </c>
      <c r="B504" s="64"/>
      <c r="C504" s="12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4">
        <v>9</v>
      </c>
      <c r="B505" s="64"/>
      <c r="C505" s="12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4">
        <v>10</v>
      </c>
      <c r="B506" s="64"/>
      <c r="C506" s="12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67" t="s">
        <v>41</v>
      </c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9"/>
      <c r="R507" s="10">
        <f>SUM(R497:R506)</f>
        <v>0</v>
      </c>
    </row>
    <row r="508" spans="1:18" ht="15.75">
      <c r="A508" s="24" t="s">
        <v>42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60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70" t="s">
        <v>138</v>
      </c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60"/>
      <c r="R511" s="8"/>
    </row>
    <row r="512" spans="1:18" ht="18">
      <c r="A512" s="72" t="s">
        <v>27</v>
      </c>
      <c r="B512" s="73"/>
      <c r="C512" s="73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60"/>
      <c r="R512" s="8"/>
    </row>
    <row r="513" spans="1:18">
      <c r="A513" s="70" t="s">
        <v>139</v>
      </c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60"/>
      <c r="R513" s="8"/>
    </row>
    <row r="514" spans="1:18">
      <c r="A514" s="64">
        <v>1</v>
      </c>
      <c r="B514" s="64"/>
      <c r="C514" s="12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4">
        <v>2</v>
      </c>
      <c r="B515" s="64"/>
      <c r="C515" s="12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4">
        <v>3</v>
      </c>
      <c r="B516" s="64"/>
      <c r="C516" s="12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4">
        <v>4</v>
      </c>
      <c r="B517" s="64"/>
      <c r="C517" s="12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4">
        <v>5</v>
      </c>
      <c r="B518" s="64"/>
      <c r="C518" s="12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4">
        <v>6</v>
      </c>
      <c r="B519" s="64"/>
      <c r="C519" s="12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4">
        <v>7</v>
      </c>
      <c r="B520" s="64"/>
      <c r="C520" s="12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4">
        <v>8</v>
      </c>
      <c r="B521" s="64"/>
      <c r="C521" s="12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4">
        <v>9</v>
      </c>
      <c r="B522" s="64"/>
      <c r="C522" s="12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4">
        <v>10</v>
      </c>
      <c r="B523" s="64"/>
      <c r="C523" s="12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67" t="s">
        <v>41</v>
      </c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9"/>
      <c r="R524" s="10">
        <f>SUM(R514:R523)</f>
        <v>0</v>
      </c>
    </row>
    <row r="525" spans="1:18" ht="15.75">
      <c r="A525" s="24" t="s">
        <v>42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60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70" t="s">
        <v>138</v>
      </c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60"/>
      <c r="R528" s="8"/>
    </row>
    <row r="529" spans="1:18" ht="18">
      <c r="A529" s="72" t="s">
        <v>27</v>
      </c>
      <c r="B529" s="73"/>
      <c r="C529" s="73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60"/>
      <c r="R529" s="8"/>
    </row>
    <row r="530" spans="1:18">
      <c r="A530" s="70" t="s">
        <v>139</v>
      </c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60"/>
      <c r="R530" s="8"/>
    </row>
    <row r="531" spans="1:18">
      <c r="A531" s="64">
        <v>1</v>
      </c>
      <c r="B531" s="64"/>
      <c r="C531" s="12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4">
        <v>2</v>
      </c>
      <c r="B532" s="64"/>
      <c r="C532" s="12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4">
        <v>3</v>
      </c>
      <c r="B533" s="64"/>
      <c r="C533" s="12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4">
        <v>4</v>
      </c>
      <c r="B534" s="64"/>
      <c r="C534" s="12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4">
        <v>5</v>
      </c>
      <c r="B535" s="64"/>
      <c r="C535" s="12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4">
        <v>6</v>
      </c>
      <c r="B536" s="64"/>
      <c r="C536" s="12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4">
        <v>7</v>
      </c>
      <c r="B537" s="64"/>
      <c r="C537" s="12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4">
        <v>8</v>
      </c>
      <c r="B538" s="64"/>
      <c r="C538" s="12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4">
        <v>9</v>
      </c>
      <c r="B539" s="64"/>
      <c r="C539" s="12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4">
        <v>10</v>
      </c>
      <c r="B540" s="64"/>
      <c r="C540" s="12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67" t="s">
        <v>41</v>
      </c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9"/>
      <c r="R541" s="10">
        <f>SUM(R531:R540)</f>
        <v>0</v>
      </c>
    </row>
    <row r="542" spans="1:18" ht="15.75">
      <c r="A542" s="24" t="s">
        <v>42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60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70" t="s">
        <v>138</v>
      </c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60"/>
      <c r="R545" s="8"/>
    </row>
    <row r="546" spans="1:18" ht="15.6" customHeight="1">
      <c r="A546" s="72" t="s">
        <v>27</v>
      </c>
      <c r="B546" s="73"/>
      <c r="C546" s="73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60"/>
      <c r="R546" s="8"/>
    </row>
    <row r="547" spans="1:18" ht="13.9" customHeight="1">
      <c r="A547" s="70" t="s">
        <v>139</v>
      </c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60"/>
      <c r="R547" s="8"/>
    </row>
    <row r="548" spans="1:18">
      <c r="A548" s="64">
        <v>1</v>
      </c>
      <c r="B548" s="64"/>
      <c r="C548" s="12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4">
        <v>2</v>
      </c>
      <c r="B549" s="64"/>
      <c r="C549" s="12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4">
        <v>3</v>
      </c>
      <c r="B550" s="64"/>
      <c r="C550" s="12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4">
        <v>4</v>
      </c>
      <c r="B551" s="64"/>
      <c r="C551" s="12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4">
        <v>5</v>
      </c>
      <c r="B552" s="64"/>
      <c r="C552" s="12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4">
        <v>6</v>
      </c>
      <c r="B553" s="64"/>
      <c r="C553" s="12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4">
        <v>7</v>
      </c>
      <c r="B554" s="64"/>
      <c r="C554" s="12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4">
        <v>8</v>
      </c>
      <c r="B555" s="64"/>
      <c r="C555" s="12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4">
        <v>9</v>
      </c>
      <c r="B556" s="64"/>
      <c r="C556" s="12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4">
        <v>10</v>
      </c>
      <c r="B557" s="64"/>
      <c r="C557" s="12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67" t="s">
        <v>41</v>
      </c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9"/>
      <c r="R558" s="10">
        <f>SUM(R548:R557)</f>
        <v>0</v>
      </c>
    </row>
    <row r="559" spans="1:18" ht="15.75">
      <c r="A559" s="24" t="s">
        <v>42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60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70" t="s">
        <v>138</v>
      </c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60"/>
      <c r="R562" s="8"/>
    </row>
    <row r="563" spans="1:18" ht="18">
      <c r="A563" s="72" t="s">
        <v>27</v>
      </c>
      <c r="B563" s="73"/>
      <c r="C563" s="73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60"/>
      <c r="R563" s="8"/>
    </row>
    <row r="564" spans="1:18">
      <c r="A564" s="70" t="s">
        <v>139</v>
      </c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60"/>
      <c r="R564" s="8"/>
    </row>
    <row r="565" spans="1:18">
      <c r="A565" s="64">
        <v>1</v>
      </c>
      <c r="B565" s="64"/>
      <c r="C565" s="12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4">
        <v>2</v>
      </c>
      <c r="B566" s="64"/>
      <c r="C566" s="12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4">
        <v>3</v>
      </c>
      <c r="B567" s="64"/>
      <c r="C567" s="12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4">
        <v>4</v>
      </c>
      <c r="B568" s="64"/>
      <c r="C568" s="12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4">
        <v>5</v>
      </c>
      <c r="B569" s="64"/>
      <c r="C569" s="12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4">
        <v>6</v>
      </c>
      <c r="B570" s="64"/>
      <c r="C570" s="12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4">
        <v>7</v>
      </c>
      <c r="B571" s="64"/>
      <c r="C571" s="12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4">
        <v>8</v>
      </c>
      <c r="B572" s="64"/>
      <c r="C572" s="12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4">
        <v>9</v>
      </c>
      <c r="B573" s="64"/>
      <c r="C573" s="12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4">
        <v>10</v>
      </c>
      <c r="B574" s="64"/>
      <c r="C574" s="12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67" t="s">
        <v>41</v>
      </c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9"/>
      <c r="R575" s="10">
        <f>SUM(R565:R574)</f>
        <v>0</v>
      </c>
    </row>
    <row r="576" spans="1:18" ht="15.75">
      <c r="A576" s="24" t="s">
        <v>42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60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70" t="s">
        <v>138</v>
      </c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60"/>
      <c r="R579" s="8"/>
    </row>
    <row r="580" spans="1:18" ht="18">
      <c r="A580" s="72" t="s">
        <v>27</v>
      </c>
      <c r="B580" s="73"/>
      <c r="C580" s="73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60"/>
      <c r="R580" s="8"/>
    </row>
    <row r="581" spans="1:18">
      <c r="A581" s="70" t="s">
        <v>139</v>
      </c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60"/>
      <c r="R581" s="8"/>
    </row>
    <row r="582" spans="1:18">
      <c r="A582" s="64">
        <v>1</v>
      </c>
      <c r="B582" s="64"/>
      <c r="C582" s="12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4">
        <v>2</v>
      </c>
      <c r="B583" s="64"/>
      <c r="C583" s="12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4">
        <v>3</v>
      </c>
      <c r="B584" s="64"/>
      <c r="C584" s="12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4">
        <v>4</v>
      </c>
      <c r="B585" s="64"/>
      <c r="C585" s="12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4">
        <v>5</v>
      </c>
      <c r="B586" s="64"/>
      <c r="C586" s="12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4">
        <v>6</v>
      </c>
      <c r="B587" s="64"/>
      <c r="C587" s="12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4">
        <v>7</v>
      </c>
      <c r="B588" s="64"/>
      <c r="C588" s="12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4">
        <v>8</v>
      </c>
      <c r="B589" s="64"/>
      <c r="C589" s="12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4">
        <v>9</v>
      </c>
      <c r="B590" s="64"/>
      <c r="C590" s="12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4">
        <v>10</v>
      </c>
      <c r="B591" s="64"/>
      <c r="C591" s="12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67" t="s">
        <v>41</v>
      </c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9"/>
      <c r="R592" s="10">
        <f>SUM(R582:R591)</f>
        <v>0</v>
      </c>
    </row>
    <row r="593" spans="1:18" ht="15.75">
      <c r="A593" s="24" t="s">
        <v>42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60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70" t="s">
        <v>138</v>
      </c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60"/>
      <c r="R596" s="8"/>
    </row>
    <row r="597" spans="1:18" ht="18">
      <c r="A597" s="72" t="s">
        <v>27</v>
      </c>
      <c r="B597" s="73"/>
      <c r="C597" s="73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60"/>
      <c r="R597" s="8"/>
    </row>
    <row r="598" spans="1:18">
      <c r="A598" s="70" t="s">
        <v>139</v>
      </c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60"/>
      <c r="R598" s="8"/>
    </row>
    <row r="599" spans="1:18">
      <c r="A599" s="64">
        <v>1</v>
      </c>
      <c r="B599" s="64"/>
      <c r="C599" s="12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4">
        <v>2</v>
      </c>
      <c r="B600" s="64"/>
      <c r="C600" s="12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4">
        <v>3</v>
      </c>
      <c r="B601" s="64"/>
      <c r="C601" s="12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4">
        <v>4</v>
      </c>
      <c r="B602" s="64"/>
      <c r="C602" s="12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4">
        <v>5</v>
      </c>
      <c r="B603" s="64"/>
      <c r="C603" s="12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4">
        <v>6</v>
      </c>
      <c r="B604" s="64"/>
      <c r="C604" s="12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4">
        <v>7</v>
      </c>
      <c r="B605" s="64"/>
      <c r="C605" s="12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4">
        <v>8</v>
      </c>
      <c r="B606" s="64"/>
      <c r="C606" s="12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4">
        <v>9</v>
      </c>
      <c r="B607" s="64"/>
      <c r="C607" s="12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4">
        <v>10</v>
      </c>
      <c r="B608" s="64"/>
      <c r="C608" s="12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67" t="s">
        <v>41</v>
      </c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9"/>
      <c r="R609" s="10">
        <f>SUM(R599:R608)</f>
        <v>0</v>
      </c>
    </row>
    <row r="610" spans="1:18" ht="15.75">
      <c r="A610" s="24" t="s">
        <v>42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60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4" t="s">
        <v>140</v>
      </c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6"/>
      <c r="R613" s="98">
        <f>SUM(R29+R47+R66+R83+R100+R117+R134+R151+R168+R185+R202+R219+R236+R253+R270+R286+R303+R320+R337+R354+R371+R388+R405+R422+R439+R456+R473+R490+R507+R524+R541+R558+R575+R592+R609)</f>
        <v>4300.9140941250007</v>
      </c>
    </row>
    <row r="614" spans="1:18">
      <c r="A614" s="77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9"/>
      <c r="R614" s="99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3" t="s">
        <v>141</v>
      </c>
      <c r="B616" s="83"/>
      <c r="C616" s="83"/>
      <c r="D616" s="83"/>
      <c r="E616" s="83"/>
      <c r="F616" s="8"/>
      <c r="G616" s="8"/>
      <c r="H616" s="8"/>
      <c r="J616" s="8"/>
      <c r="L616" s="8"/>
      <c r="M616" s="8"/>
      <c r="R616" s="8"/>
    </row>
    <row r="617" spans="1:18" ht="15.75">
      <c r="A617" s="61"/>
      <c r="B617" s="61"/>
      <c r="C617" s="61"/>
      <c r="D617" s="61"/>
      <c r="E617" s="61"/>
      <c r="F617" s="8"/>
      <c r="G617" s="8"/>
      <c r="H617" s="8"/>
      <c r="J617" s="8"/>
      <c r="L617" s="8"/>
      <c r="M617" s="8"/>
      <c r="R617" s="8"/>
    </row>
    <row r="618" spans="1:18" ht="15.75">
      <c r="A618" s="61"/>
      <c r="B618" s="61"/>
      <c r="C618" s="61"/>
      <c r="D618" s="61"/>
      <c r="E618" s="61"/>
      <c r="F618" s="8"/>
      <c r="G618" s="8"/>
      <c r="H618" s="8"/>
      <c r="J618" s="8"/>
      <c r="L618" s="8"/>
      <c r="M618" s="8"/>
      <c r="R618" s="8"/>
    </row>
    <row r="619" spans="1:18" ht="15.75">
      <c r="A619" s="61"/>
      <c r="B619" s="61"/>
      <c r="C619" s="61"/>
      <c r="D619" s="61"/>
      <c r="E619" s="61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142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143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144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145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599:H608">
      <formula1>"Taip,Ne"</formula1>
    </dataValidation>
    <dataValidation type="list" allowBlank="1" showInputMessage="1" showErrorMessage="1" sqref="F19:F28 F37:F46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599:F608">
      <formula1>"OŽ,PČ,PČneol,EČ,EČneol,JOŽ,JPČ,JEČ,JnPČ,JnEČ,NEAK"</formula1>
    </dataValidation>
    <dataValidation type="list" allowBlank="1" showInputMessage="1" showErrorMessage="1" sqref="G19:G28 G37:G46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99:G608">
      <formula1>"1,1 (kas 4 m. 1 k. nerengiamos),2,4 arba 5"</formula1>
    </dataValidation>
  </dataValidations>
  <hyperlinks>
    <hyperlink ref="B7:H7" r:id="rId1" display="Žemaitės g. 6-418, Vilnius, tel nr +37067092625, el. paštas: info@canoe.lt"/>
    <hyperlink ref="B31" r:id="rId2"/>
    <hyperlink ref="B102" r:id="rId3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146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147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148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149</v>
      </c>
      <c r="AL4" s="51"/>
      <c r="AM4" s="51"/>
      <c r="AN4" s="51"/>
    </row>
    <row r="5" spans="1:41" ht="15.75">
      <c r="A5" s="112" t="s">
        <v>150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3" t="s">
        <v>8</v>
      </c>
      <c r="B7" s="115" t="s">
        <v>151</v>
      </c>
      <c r="C7" s="118" t="s">
        <v>152</v>
      </c>
      <c r="D7" s="120" t="s">
        <v>153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30" t="s">
        <v>13</v>
      </c>
      <c r="AO7" s="31"/>
    </row>
    <row r="8" spans="1:41">
      <c r="A8" s="114"/>
      <c r="B8" s="116"/>
      <c r="C8" s="119"/>
      <c r="D8" s="122" t="s">
        <v>154</v>
      </c>
      <c r="E8" s="122" t="s">
        <v>155</v>
      </c>
      <c r="F8" s="122" t="s">
        <v>156</v>
      </c>
      <c r="G8" s="122" t="s">
        <v>157</v>
      </c>
      <c r="H8" s="122" t="s">
        <v>158</v>
      </c>
      <c r="I8" s="122" t="s">
        <v>159</v>
      </c>
      <c r="J8" s="122" t="s">
        <v>160</v>
      </c>
      <c r="K8" s="122" t="s">
        <v>161</v>
      </c>
      <c r="L8" s="122" t="s">
        <v>162</v>
      </c>
      <c r="M8" s="122" t="s">
        <v>163</v>
      </c>
      <c r="N8" s="122" t="s">
        <v>164</v>
      </c>
      <c r="O8" s="122" t="s">
        <v>165</v>
      </c>
      <c r="P8" s="122" t="s">
        <v>166</v>
      </c>
      <c r="Q8" s="122" t="s">
        <v>167</v>
      </c>
      <c r="R8" s="122" t="s">
        <v>168</v>
      </c>
      <c r="S8" s="122" t="s">
        <v>169</v>
      </c>
      <c r="T8" s="122" t="s">
        <v>170</v>
      </c>
      <c r="U8" s="122" t="s">
        <v>171</v>
      </c>
      <c r="V8" s="122" t="s">
        <v>172</v>
      </c>
      <c r="W8" s="122" t="s">
        <v>173</v>
      </c>
      <c r="X8" s="122" t="s">
        <v>174</v>
      </c>
      <c r="Y8" s="122" t="s">
        <v>175</v>
      </c>
      <c r="Z8" s="122" t="s">
        <v>176</v>
      </c>
      <c r="AA8" s="122" t="s">
        <v>177</v>
      </c>
      <c r="AB8" s="122" t="s">
        <v>178</v>
      </c>
      <c r="AC8" s="122" t="s">
        <v>179</v>
      </c>
      <c r="AD8" s="122" t="s">
        <v>180</v>
      </c>
      <c r="AE8" s="122" t="s">
        <v>181</v>
      </c>
      <c r="AF8" s="122" t="s">
        <v>182</v>
      </c>
      <c r="AG8" s="122" t="s">
        <v>183</v>
      </c>
      <c r="AH8" s="122" t="s">
        <v>184</v>
      </c>
      <c r="AI8" s="122" t="s">
        <v>185</v>
      </c>
      <c r="AJ8" s="122" t="s">
        <v>186</v>
      </c>
      <c r="AK8" s="122" t="s">
        <v>187</v>
      </c>
      <c r="AL8" s="122" t="s">
        <v>188</v>
      </c>
      <c r="AM8" s="122" t="s">
        <v>189</v>
      </c>
      <c r="AN8" s="123" t="s">
        <v>190</v>
      </c>
    </row>
    <row r="9" spans="1:41">
      <c r="A9" s="114"/>
      <c r="B9" s="117"/>
      <c r="C9" s="119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4"/>
    </row>
    <row r="10" spans="1:41" s="55" customFormat="1">
      <c r="A10" s="52" t="s">
        <v>191</v>
      </c>
      <c r="B10" s="53" t="s">
        <v>74</v>
      </c>
      <c r="C10" s="35" t="s">
        <v>192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5" t="s">
        <v>193</v>
      </c>
      <c r="B11" s="44" t="s">
        <v>96</v>
      </c>
      <c r="C11" s="35" t="s">
        <v>194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195</v>
      </c>
      <c r="AK11" s="36" t="s">
        <v>195</v>
      </c>
      <c r="AL11" s="36" t="s">
        <v>195</v>
      </c>
      <c r="AM11" s="36" t="s">
        <v>195</v>
      </c>
      <c r="AN11" s="66">
        <f t="shared" ref="AN11:AN26" si="1">SUM(D11*0.3/100)</f>
        <v>1.347</v>
      </c>
    </row>
    <row r="12" spans="1:41">
      <c r="A12" s="65" t="s">
        <v>196</v>
      </c>
      <c r="B12" s="44" t="s">
        <v>31</v>
      </c>
      <c r="C12" s="35" t="s">
        <v>197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195</v>
      </c>
      <c r="AC12" s="36" t="s">
        <v>195</v>
      </c>
      <c r="AD12" s="36" t="s">
        <v>195</v>
      </c>
      <c r="AE12" s="36" t="s">
        <v>195</v>
      </c>
      <c r="AF12" s="36" t="s">
        <v>195</v>
      </c>
      <c r="AG12" s="36" t="s">
        <v>195</v>
      </c>
      <c r="AH12" s="36" t="s">
        <v>195</v>
      </c>
      <c r="AI12" s="36" t="s">
        <v>195</v>
      </c>
      <c r="AJ12" s="36" t="s">
        <v>195</v>
      </c>
      <c r="AK12" s="36" t="s">
        <v>195</v>
      </c>
      <c r="AL12" s="36" t="s">
        <v>195</v>
      </c>
      <c r="AM12" s="36" t="s">
        <v>195</v>
      </c>
      <c r="AN12" s="66">
        <f t="shared" si="1"/>
        <v>0.61199999999999999</v>
      </c>
    </row>
    <row r="13" spans="1:41" ht="84">
      <c r="A13" s="65" t="s">
        <v>198</v>
      </c>
      <c r="B13" s="44" t="s">
        <v>98</v>
      </c>
      <c r="C13" s="22" t="s">
        <v>199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195</v>
      </c>
      <c r="U13" s="36" t="s">
        <v>195</v>
      </c>
      <c r="V13" s="36" t="s">
        <v>195</v>
      </c>
      <c r="W13" s="36" t="s">
        <v>195</v>
      </c>
      <c r="X13" s="36" t="s">
        <v>195</v>
      </c>
      <c r="Y13" s="36" t="s">
        <v>195</v>
      </c>
      <c r="Z13" s="36" t="s">
        <v>195</v>
      </c>
      <c r="AA13" s="36" t="s">
        <v>195</v>
      </c>
      <c r="AB13" s="36" t="s">
        <v>195</v>
      </c>
      <c r="AC13" s="36" t="s">
        <v>195</v>
      </c>
      <c r="AD13" s="36" t="s">
        <v>195</v>
      </c>
      <c r="AE13" s="36" t="s">
        <v>195</v>
      </c>
      <c r="AF13" s="36" t="s">
        <v>195</v>
      </c>
      <c r="AG13" s="36" t="s">
        <v>195</v>
      </c>
      <c r="AH13" s="36" t="s">
        <v>195</v>
      </c>
      <c r="AI13" s="36" t="s">
        <v>195</v>
      </c>
      <c r="AJ13" s="36" t="s">
        <v>195</v>
      </c>
      <c r="AK13" s="36" t="s">
        <v>195</v>
      </c>
      <c r="AL13" s="36" t="s">
        <v>195</v>
      </c>
      <c r="AM13" s="36" t="s">
        <v>195</v>
      </c>
      <c r="AN13" s="66">
        <f t="shared" si="1"/>
        <v>0.255</v>
      </c>
    </row>
    <row r="14" spans="1:41" ht="36">
      <c r="A14" s="65" t="s">
        <v>200</v>
      </c>
      <c r="B14" s="44" t="s">
        <v>201</v>
      </c>
      <c r="C14" s="22" t="s">
        <v>202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195</v>
      </c>
      <c r="AK14" s="36" t="s">
        <v>195</v>
      </c>
      <c r="AL14" s="36" t="s">
        <v>195</v>
      </c>
      <c r="AM14" s="36" t="s">
        <v>195</v>
      </c>
      <c r="AN14" s="66">
        <f t="shared" si="1"/>
        <v>0.255</v>
      </c>
    </row>
    <row r="15" spans="1:41">
      <c r="A15" s="65" t="s">
        <v>203</v>
      </c>
      <c r="B15" s="44" t="s">
        <v>204</v>
      </c>
      <c r="C15" s="32" t="s">
        <v>205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195</v>
      </c>
      <c r="AC15" s="36" t="s">
        <v>195</v>
      </c>
      <c r="AD15" s="36" t="s">
        <v>195</v>
      </c>
      <c r="AE15" s="36" t="s">
        <v>195</v>
      </c>
      <c r="AF15" s="36" t="s">
        <v>195</v>
      </c>
      <c r="AG15" s="36" t="s">
        <v>195</v>
      </c>
      <c r="AH15" s="36" t="s">
        <v>195</v>
      </c>
      <c r="AI15" s="36" t="s">
        <v>195</v>
      </c>
      <c r="AJ15" s="36" t="s">
        <v>195</v>
      </c>
      <c r="AK15" s="36" t="s">
        <v>195</v>
      </c>
      <c r="AL15" s="36" t="s">
        <v>195</v>
      </c>
      <c r="AM15" s="36" t="s">
        <v>195</v>
      </c>
      <c r="AN15" s="66">
        <f t="shared" si="1"/>
        <v>0.255</v>
      </c>
    </row>
    <row r="16" spans="1:41" ht="84">
      <c r="A16" s="65" t="s">
        <v>206</v>
      </c>
      <c r="B16" s="44" t="s">
        <v>125</v>
      </c>
      <c r="C16" s="22" t="s">
        <v>207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195</v>
      </c>
      <c r="M16" s="37" t="s">
        <v>195</v>
      </c>
      <c r="N16" s="37" t="s">
        <v>195</v>
      </c>
      <c r="O16" s="37" t="s">
        <v>195</v>
      </c>
      <c r="P16" s="37" t="s">
        <v>195</v>
      </c>
      <c r="Q16" s="37" t="s">
        <v>195</v>
      </c>
      <c r="R16" s="37" t="s">
        <v>195</v>
      </c>
      <c r="S16" s="37" t="s">
        <v>195</v>
      </c>
      <c r="T16" s="37" t="s">
        <v>195</v>
      </c>
      <c r="U16" s="36" t="s">
        <v>195</v>
      </c>
      <c r="V16" s="36" t="s">
        <v>195</v>
      </c>
      <c r="W16" s="36" t="s">
        <v>195</v>
      </c>
      <c r="X16" s="36" t="s">
        <v>195</v>
      </c>
      <c r="Y16" s="36" t="s">
        <v>195</v>
      </c>
      <c r="Z16" s="36" t="s">
        <v>195</v>
      </c>
      <c r="AA16" s="36" t="s">
        <v>195</v>
      </c>
      <c r="AB16" s="36" t="s">
        <v>195</v>
      </c>
      <c r="AC16" s="36" t="s">
        <v>195</v>
      </c>
      <c r="AD16" s="36" t="s">
        <v>195</v>
      </c>
      <c r="AE16" s="36" t="s">
        <v>195</v>
      </c>
      <c r="AF16" s="36" t="s">
        <v>195</v>
      </c>
      <c r="AG16" s="36" t="s">
        <v>195</v>
      </c>
      <c r="AH16" s="36" t="s">
        <v>195</v>
      </c>
      <c r="AI16" s="36" t="s">
        <v>195</v>
      </c>
      <c r="AJ16" s="36" t="s">
        <v>195</v>
      </c>
      <c r="AK16" s="36" t="s">
        <v>195</v>
      </c>
      <c r="AL16" s="36" t="s">
        <v>195</v>
      </c>
      <c r="AM16" s="36" t="s">
        <v>195</v>
      </c>
      <c r="AN16" s="66">
        <f t="shared" si="1"/>
        <v>0.20399999999999999</v>
      </c>
    </row>
    <row r="17" spans="1:40">
      <c r="A17" s="65" t="s">
        <v>208</v>
      </c>
      <c r="B17" s="44" t="s">
        <v>209</v>
      </c>
      <c r="C17" s="32" t="s">
        <v>210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195</v>
      </c>
      <c r="AC17" s="36" t="s">
        <v>195</v>
      </c>
      <c r="AD17" s="36" t="s">
        <v>195</v>
      </c>
      <c r="AE17" s="36" t="s">
        <v>195</v>
      </c>
      <c r="AF17" s="36" t="s">
        <v>195</v>
      </c>
      <c r="AG17" s="36" t="s">
        <v>195</v>
      </c>
      <c r="AH17" s="36" t="s">
        <v>195</v>
      </c>
      <c r="AI17" s="36" t="s">
        <v>195</v>
      </c>
      <c r="AJ17" s="36" t="s">
        <v>195</v>
      </c>
      <c r="AK17" s="36" t="s">
        <v>195</v>
      </c>
      <c r="AL17" s="36" t="s">
        <v>195</v>
      </c>
      <c r="AM17" s="36" t="s">
        <v>195</v>
      </c>
      <c r="AN17" s="66">
        <f t="shared" si="1"/>
        <v>0.20399999999999999</v>
      </c>
    </row>
    <row r="18" spans="1:40" ht="24">
      <c r="A18" s="65" t="s">
        <v>211</v>
      </c>
      <c r="B18" s="44" t="s">
        <v>212</v>
      </c>
      <c r="C18" s="22" t="s">
        <v>213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195</v>
      </c>
      <c r="AK18" s="36" t="s">
        <v>195</v>
      </c>
      <c r="AL18" s="36" t="s">
        <v>195</v>
      </c>
      <c r="AM18" s="36" t="s">
        <v>195</v>
      </c>
      <c r="AN18" s="66">
        <f t="shared" si="1"/>
        <v>0.20399999999999999</v>
      </c>
    </row>
    <row r="19" spans="1:40">
      <c r="A19" s="65" t="s">
        <v>214</v>
      </c>
      <c r="B19" s="44" t="s">
        <v>52</v>
      </c>
      <c r="C19" s="32" t="s">
        <v>215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195</v>
      </c>
      <c r="AC19" s="36" t="s">
        <v>195</v>
      </c>
      <c r="AD19" s="36" t="s">
        <v>195</v>
      </c>
      <c r="AE19" s="36" t="s">
        <v>195</v>
      </c>
      <c r="AF19" s="36" t="s">
        <v>195</v>
      </c>
      <c r="AG19" s="36" t="s">
        <v>195</v>
      </c>
      <c r="AH19" s="36" t="s">
        <v>195</v>
      </c>
      <c r="AI19" s="36" t="s">
        <v>195</v>
      </c>
      <c r="AJ19" s="36" t="s">
        <v>195</v>
      </c>
      <c r="AK19" s="36" t="s">
        <v>195</v>
      </c>
      <c r="AL19" s="36" t="s">
        <v>195</v>
      </c>
      <c r="AM19" s="36" t="s">
        <v>195</v>
      </c>
      <c r="AN19" s="66">
        <f t="shared" si="1"/>
        <v>0.20399999999999999</v>
      </c>
    </row>
    <row r="20" spans="1:40">
      <c r="A20" s="65" t="s">
        <v>216</v>
      </c>
      <c r="B20" s="44" t="s">
        <v>48</v>
      </c>
      <c r="C20" s="32" t="s">
        <v>217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195</v>
      </c>
      <c r="U20" s="36" t="s">
        <v>195</v>
      </c>
      <c r="V20" s="36" t="s">
        <v>195</v>
      </c>
      <c r="W20" s="36" t="s">
        <v>195</v>
      </c>
      <c r="X20" s="36" t="s">
        <v>195</v>
      </c>
      <c r="Y20" s="36" t="s">
        <v>195</v>
      </c>
      <c r="Z20" s="36" t="s">
        <v>195</v>
      </c>
      <c r="AA20" s="36" t="s">
        <v>195</v>
      </c>
      <c r="AB20" s="36" t="s">
        <v>195</v>
      </c>
      <c r="AC20" s="36" t="s">
        <v>195</v>
      </c>
      <c r="AD20" s="36" t="s">
        <v>195</v>
      </c>
      <c r="AE20" s="36" t="s">
        <v>195</v>
      </c>
      <c r="AF20" s="36" t="s">
        <v>195</v>
      </c>
      <c r="AG20" s="36" t="s">
        <v>195</v>
      </c>
      <c r="AH20" s="36" t="s">
        <v>195</v>
      </c>
      <c r="AI20" s="36" t="s">
        <v>195</v>
      </c>
      <c r="AJ20" s="36" t="s">
        <v>195</v>
      </c>
      <c r="AK20" s="36" t="s">
        <v>195</v>
      </c>
      <c r="AL20" s="36" t="s">
        <v>195</v>
      </c>
      <c r="AM20" s="36" t="s">
        <v>195</v>
      </c>
      <c r="AN20" s="66">
        <f t="shared" si="1"/>
        <v>0.153</v>
      </c>
    </row>
    <row r="21" spans="1:40">
      <c r="A21" s="65" t="s">
        <v>218</v>
      </c>
      <c r="B21" s="44" t="s">
        <v>65</v>
      </c>
      <c r="C21" s="32" t="s">
        <v>219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195</v>
      </c>
      <c r="U21" s="36" t="s">
        <v>195</v>
      </c>
      <c r="V21" s="36" t="s">
        <v>195</v>
      </c>
      <c r="W21" s="36" t="s">
        <v>195</v>
      </c>
      <c r="X21" s="36" t="s">
        <v>195</v>
      </c>
      <c r="Y21" s="36" t="s">
        <v>195</v>
      </c>
      <c r="Z21" s="36" t="s">
        <v>195</v>
      </c>
      <c r="AA21" s="36" t="s">
        <v>195</v>
      </c>
      <c r="AB21" s="36" t="s">
        <v>195</v>
      </c>
      <c r="AC21" s="36" t="s">
        <v>195</v>
      </c>
      <c r="AD21" s="36" t="s">
        <v>195</v>
      </c>
      <c r="AE21" s="36" t="s">
        <v>195</v>
      </c>
      <c r="AF21" s="36" t="s">
        <v>195</v>
      </c>
      <c r="AG21" s="36" t="s">
        <v>195</v>
      </c>
      <c r="AH21" s="36" t="s">
        <v>195</v>
      </c>
      <c r="AI21" s="36" t="s">
        <v>195</v>
      </c>
      <c r="AJ21" s="36" t="s">
        <v>195</v>
      </c>
      <c r="AK21" s="36" t="s">
        <v>195</v>
      </c>
      <c r="AL21" s="36" t="s">
        <v>195</v>
      </c>
      <c r="AM21" s="36" t="s">
        <v>195</v>
      </c>
      <c r="AN21" s="66">
        <f t="shared" si="1"/>
        <v>0.10199999999999999</v>
      </c>
    </row>
    <row r="22" spans="1:40">
      <c r="A22" s="65" t="s">
        <v>220</v>
      </c>
      <c r="B22" s="44" t="s">
        <v>221</v>
      </c>
      <c r="C22" s="32" t="s">
        <v>222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195</v>
      </c>
      <c r="U22" s="36" t="s">
        <v>195</v>
      </c>
      <c r="V22" s="36" t="s">
        <v>195</v>
      </c>
      <c r="W22" s="36" t="s">
        <v>195</v>
      </c>
      <c r="X22" s="36" t="s">
        <v>195</v>
      </c>
      <c r="Y22" s="36" t="s">
        <v>195</v>
      </c>
      <c r="Z22" s="36" t="s">
        <v>195</v>
      </c>
      <c r="AA22" s="36" t="s">
        <v>195</v>
      </c>
      <c r="AB22" s="36" t="s">
        <v>195</v>
      </c>
      <c r="AC22" s="36" t="s">
        <v>195</v>
      </c>
      <c r="AD22" s="36" t="s">
        <v>195</v>
      </c>
      <c r="AE22" s="36" t="s">
        <v>195</v>
      </c>
      <c r="AF22" s="36" t="s">
        <v>195</v>
      </c>
      <c r="AG22" s="36" t="s">
        <v>195</v>
      </c>
      <c r="AH22" s="36" t="s">
        <v>195</v>
      </c>
      <c r="AI22" s="36" t="s">
        <v>195</v>
      </c>
      <c r="AJ22" s="36" t="s">
        <v>195</v>
      </c>
      <c r="AK22" s="36" t="s">
        <v>195</v>
      </c>
      <c r="AL22" s="36" t="s">
        <v>195</v>
      </c>
      <c r="AM22" s="36" t="s">
        <v>195</v>
      </c>
      <c r="AN22" s="66">
        <f t="shared" si="1"/>
        <v>0.10199999999999999</v>
      </c>
    </row>
    <row r="23" spans="1:40">
      <c r="A23" s="65" t="s">
        <v>223</v>
      </c>
      <c r="B23" s="44" t="s">
        <v>69</v>
      </c>
      <c r="C23" s="32" t="s">
        <v>224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195</v>
      </c>
      <c r="U23" s="36" t="s">
        <v>195</v>
      </c>
      <c r="V23" s="36" t="s">
        <v>195</v>
      </c>
      <c r="W23" s="36" t="s">
        <v>195</v>
      </c>
      <c r="X23" s="36" t="s">
        <v>195</v>
      </c>
      <c r="Y23" s="36" t="s">
        <v>195</v>
      </c>
      <c r="Z23" s="36" t="s">
        <v>195</v>
      </c>
      <c r="AA23" s="36" t="s">
        <v>195</v>
      </c>
      <c r="AB23" s="36" t="s">
        <v>195</v>
      </c>
      <c r="AC23" s="36" t="s">
        <v>195</v>
      </c>
      <c r="AD23" s="36" t="s">
        <v>195</v>
      </c>
      <c r="AE23" s="36" t="s">
        <v>195</v>
      </c>
      <c r="AF23" s="36" t="s">
        <v>195</v>
      </c>
      <c r="AG23" s="36" t="s">
        <v>195</v>
      </c>
      <c r="AH23" s="36" t="s">
        <v>195</v>
      </c>
      <c r="AI23" s="36" t="s">
        <v>195</v>
      </c>
      <c r="AJ23" s="36" t="s">
        <v>195</v>
      </c>
      <c r="AK23" s="36" t="s">
        <v>195</v>
      </c>
      <c r="AL23" s="36" t="s">
        <v>195</v>
      </c>
      <c r="AM23" s="36" t="s">
        <v>195</v>
      </c>
      <c r="AN23" s="66">
        <f t="shared" si="1"/>
        <v>7.6499999999999999E-2</v>
      </c>
    </row>
    <row r="24" spans="1:40">
      <c r="A24" s="65" t="s">
        <v>225</v>
      </c>
      <c r="B24" s="44" t="s">
        <v>226</v>
      </c>
      <c r="C24" s="32" t="s">
        <v>227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195</v>
      </c>
      <c r="U24" s="36" t="s">
        <v>195</v>
      </c>
      <c r="V24" s="36" t="s">
        <v>195</v>
      </c>
      <c r="W24" s="36" t="s">
        <v>195</v>
      </c>
      <c r="X24" s="36" t="s">
        <v>195</v>
      </c>
      <c r="Y24" s="36" t="s">
        <v>195</v>
      </c>
      <c r="Z24" s="36" t="s">
        <v>195</v>
      </c>
      <c r="AA24" s="36" t="s">
        <v>195</v>
      </c>
      <c r="AB24" s="36" t="s">
        <v>195</v>
      </c>
      <c r="AC24" s="36" t="s">
        <v>195</v>
      </c>
      <c r="AD24" s="36" t="s">
        <v>195</v>
      </c>
      <c r="AE24" s="36" t="s">
        <v>195</v>
      </c>
      <c r="AF24" s="36" t="s">
        <v>195</v>
      </c>
      <c r="AG24" s="36" t="s">
        <v>195</v>
      </c>
      <c r="AH24" s="36" t="s">
        <v>195</v>
      </c>
      <c r="AI24" s="36" t="s">
        <v>195</v>
      </c>
      <c r="AJ24" s="36" t="s">
        <v>195</v>
      </c>
      <c r="AK24" s="36" t="s">
        <v>195</v>
      </c>
      <c r="AL24" s="36" t="s">
        <v>195</v>
      </c>
      <c r="AM24" s="36" t="s">
        <v>195</v>
      </c>
      <c r="AN24" s="66">
        <f t="shared" si="1"/>
        <v>6.3750000000000001E-2</v>
      </c>
    </row>
    <row r="25" spans="1:40">
      <c r="A25" s="65" t="s">
        <v>228</v>
      </c>
      <c r="B25" s="44" t="s">
        <v>229</v>
      </c>
      <c r="C25" s="32" t="s">
        <v>230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195</v>
      </c>
      <c r="U25" s="36" t="s">
        <v>195</v>
      </c>
      <c r="V25" s="36" t="s">
        <v>195</v>
      </c>
      <c r="W25" s="36" t="s">
        <v>195</v>
      </c>
      <c r="X25" s="36" t="s">
        <v>195</v>
      </c>
      <c r="Y25" s="36" t="s">
        <v>195</v>
      </c>
      <c r="Z25" s="36" t="s">
        <v>195</v>
      </c>
      <c r="AA25" s="36" t="s">
        <v>195</v>
      </c>
      <c r="AB25" s="36" t="s">
        <v>195</v>
      </c>
      <c r="AC25" s="36" t="s">
        <v>195</v>
      </c>
      <c r="AD25" s="36" t="s">
        <v>195</v>
      </c>
      <c r="AE25" s="36" t="s">
        <v>195</v>
      </c>
      <c r="AF25" s="36" t="s">
        <v>195</v>
      </c>
      <c r="AG25" s="36" t="s">
        <v>195</v>
      </c>
      <c r="AH25" s="36" t="s">
        <v>195</v>
      </c>
      <c r="AI25" s="36" t="s">
        <v>195</v>
      </c>
      <c r="AJ25" s="36" t="s">
        <v>195</v>
      </c>
      <c r="AK25" s="36" t="s">
        <v>195</v>
      </c>
      <c r="AL25" s="36" t="s">
        <v>195</v>
      </c>
      <c r="AM25" s="36" t="s">
        <v>195</v>
      </c>
      <c r="AN25" s="66">
        <f t="shared" si="1"/>
        <v>5.0999999999999997E-2</v>
      </c>
    </row>
    <row r="26" spans="1:40" ht="24.75" thickBot="1">
      <c r="A26" s="39" t="s">
        <v>231</v>
      </c>
      <c r="B26" s="45" t="s">
        <v>232</v>
      </c>
      <c r="C26" s="23" t="s">
        <v>233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195</v>
      </c>
      <c r="AC26" s="42" t="s">
        <v>195</v>
      </c>
      <c r="AD26" s="42" t="s">
        <v>195</v>
      </c>
      <c r="AE26" s="42" t="s">
        <v>195</v>
      </c>
      <c r="AF26" s="42" t="s">
        <v>195</v>
      </c>
      <c r="AG26" s="42" t="s">
        <v>195</v>
      </c>
      <c r="AH26" s="42" t="s">
        <v>195</v>
      </c>
      <c r="AI26" s="42" t="s">
        <v>195</v>
      </c>
      <c r="AJ26" s="42" t="s">
        <v>195</v>
      </c>
      <c r="AK26" s="42" t="s">
        <v>195</v>
      </c>
      <c r="AL26" s="42" t="s">
        <v>195</v>
      </c>
      <c r="AM26" s="42" t="s">
        <v>195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234</v>
      </c>
    </row>
    <row r="2" spans="1:1" s="19" customFormat="1" ht="15" customHeight="1">
      <c r="A2" s="18" t="s">
        <v>235</v>
      </c>
    </row>
    <row r="3" spans="1:1" s="19" customFormat="1" ht="15" customHeight="1">
      <c r="A3" s="18" t="s">
        <v>236</v>
      </c>
    </row>
    <row r="4" spans="1:1" s="19" customFormat="1" ht="15" customHeight="1">
      <c r="A4" s="18" t="s">
        <v>237</v>
      </c>
    </row>
    <row r="5" spans="1:1" s="19" customFormat="1" ht="15" customHeight="1">
      <c r="A5" s="18" t="s">
        <v>238</v>
      </c>
    </row>
    <row r="6" spans="1:1" s="19" customFormat="1" ht="15" customHeight="1">
      <c r="A6" s="18" t="s">
        <v>239</v>
      </c>
    </row>
    <row r="7" spans="1:1" s="19" customFormat="1" ht="15" customHeight="1">
      <c r="A7" s="18" t="s">
        <v>2</v>
      </c>
    </row>
    <row r="8" spans="1:1" s="19" customFormat="1" ht="15" customHeight="1">
      <c r="A8" s="18" t="s">
        <v>240</v>
      </c>
    </row>
    <row r="9" spans="1:1" s="19" customFormat="1" ht="15" customHeight="1">
      <c r="A9" s="18" t="s">
        <v>241</v>
      </c>
    </row>
    <row r="10" spans="1:1" s="19" customFormat="1" ht="15" customHeight="1">
      <c r="A10" s="18" t="s">
        <v>242</v>
      </c>
    </row>
    <row r="11" spans="1:1" s="19" customFormat="1" ht="15" customHeight="1">
      <c r="A11" s="18" t="s">
        <v>243</v>
      </c>
    </row>
    <row r="12" spans="1:1" s="19" customFormat="1" ht="15" customHeight="1">
      <c r="A12" s="18" t="s">
        <v>244</v>
      </c>
    </row>
    <row r="13" spans="1:1" s="19" customFormat="1" ht="15" customHeight="1">
      <c r="A13" s="18" t="s">
        <v>245</v>
      </c>
    </row>
    <row r="14" spans="1:1" s="19" customFormat="1" ht="15" customHeight="1">
      <c r="A14" s="18" t="s">
        <v>246</v>
      </c>
    </row>
    <row r="15" spans="1:1" s="19" customFormat="1" ht="15" customHeight="1">
      <c r="A15" s="18" t="s">
        <v>247</v>
      </c>
    </row>
    <row r="16" spans="1:1" s="19" customFormat="1" ht="15" customHeight="1">
      <c r="A16" s="18" t="s">
        <v>248</v>
      </c>
    </row>
    <row r="17" spans="1:1" s="19" customFormat="1" ht="15" customHeight="1">
      <c r="A17" s="18" t="s">
        <v>249</v>
      </c>
    </row>
    <row r="18" spans="1:1" s="19" customFormat="1" ht="15" customHeight="1">
      <c r="A18" s="18" t="s">
        <v>250</v>
      </c>
    </row>
    <row r="19" spans="1:1" s="19" customFormat="1" ht="15" customHeight="1">
      <c r="A19" s="18" t="s">
        <v>251</v>
      </c>
    </row>
    <row r="20" spans="1:1" s="19" customFormat="1" ht="15" customHeight="1">
      <c r="A20" s="18" t="s">
        <v>252</v>
      </c>
    </row>
    <row r="21" spans="1:1" s="19" customFormat="1" ht="15" customHeight="1">
      <c r="A21" s="18" t="s">
        <v>253</v>
      </c>
    </row>
    <row r="22" spans="1:1" s="19" customFormat="1" ht="15" customHeight="1">
      <c r="A22" s="18" t="s">
        <v>254</v>
      </c>
    </row>
    <row r="23" spans="1:1" s="19" customFormat="1" ht="15" customHeight="1">
      <c r="A23" s="18" t="s">
        <v>255</v>
      </c>
    </row>
    <row r="24" spans="1:1" s="19" customFormat="1" ht="15" customHeight="1">
      <c r="A24" s="18" t="s">
        <v>256</v>
      </c>
    </row>
    <row r="25" spans="1:1" s="19" customFormat="1" ht="15" customHeight="1">
      <c r="A25" s="18" t="s">
        <v>257</v>
      </c>
    </row>
    <row r="26" spans="1:1" s="19" customFormat="1" ht="15" customHeight="1">
      <c r="A26" s="18" t="s">
        <v>258</v>
      </c>
    </row>
    <row r="27" spans="1:1" s="19" customFormat="1" ht="15" customHeight="1">
      <c r="A27" s="18" t="s">
        <v>259</v>
      </c>
    </row>
    <row r="28" spans="1:1" s="19" customFormat="1" ht="15" customHeight="1">
      <c r="A28" s="18" t="s">
        <v>260</v>
      </c>
    </row>
    <row r="29" spans="1:1" s="19" customFormat="1" ht="15" customHeight="1">
      <c r="A29" s="18" t="s">
        <v>261</v>
      </c>
    </row>
    <row r="30" spans="1:1" s="19" customFormat="1" ht="15" customHeight="1">
      <c r="A30" s="18" t="s">
        <v>262</v>
      </c>
    </row>
    <row r="31" spans="1:1" s="19" customFormat="1" ht="15" customHeight="1">
      <c r="A31" s="18" t="s">
        <v>263</v>
      </c>
    </row>
    <row r="32" spans="1:1" s="19" customFormat="1" ht="15" customHeight="1">
      <c r="A32" s="18" t="s">
        <v>264</v>
      </c>
    </row>
    <row r="33" spans="1:1" s="19" customFormat="1" ht="15" customHeight="1">
      <c r="A33" s="18" t="s">
        <v>265</v>
      </c>
    </row>
    <row r="34" spans="1:1" s="19" customFormat="1" ht="15" customHeight="1">
      <c r="A34" s="18" t="s">
        <v>266</v>
      </c>
    </row>
    <row r="35" spans="1:1" s="19" customFormat="1" ht="15" customHeight="1">
      <c r="A35" s="18" t="s">
        <v>267</v>
      </c>
    </row>
    <row r="36" spans="1:1" s="19" customFormat="1" ht="15" customHeight="1">
      <c r="A36" s="18" t="s">
        <v>268</v>
      </c>
    </row>
    <row r="37" spans="1:1" s="19" customFormat="1" ht="15" customHeight="1">
      <c r="A37" s="18" t="s">
        <v>269</v>
      </c>
    </row>
    <row r="38" spans="1:1" s="19" customFormat="1" ht="15" customHeight="1">
      <c r="A38" s="18" t="s">
        <v>270</v>
      </c>
    </row>
    <row r="39" spans="1:1" s="19" customFormat="1" ht="15" customHeight="1">
      <c r="A39" s="18" t="s">
        <v>271</v>
      </c>
    </row>
    <row r="40" spans="1:1" s="19" customFormat="1" ht="15" customHeight="1">
      <c r="A40" s="18" t="s">
        <v>272</v>
      </c>
    </row>
    <row r="41" spans="1:1" s="19" customFormat="1" ht="15" customHeight="1">
      <c r="A41" s="18" t="s">
        <v>273</v>
      </c>
    </row>
    <row r="42" spans="1:1" s="19" customFormat="1" ht="15" customHeight="1">
      <c r="A42" s="18" t="s">
        <v>274</v>
      </c>
    </row>
    <row r="43" spans="1:1" s="19" customFormat="1" ht="15" customHeight="1">
      <c r="A43" s="18" t="s">
        <v>275</v>
      </c>
    </row>
    <row r="44" spans="1:1" s="19" customFormat="1" ht="15" customHeight="1">
      <c r="A44" s="18" t="s">
        <v>276</v>
      </c>
    </row>
    <row r="45" spans="1:1" s="19" customFormat="1" ht="15" customHeight="1">
      <c r="A45" s="18" t="s">
        <v>277</v>
      </c>
    </row>
    <row r="46" spans="1:1" s="19" customFormat="1" ht="15" customHeight="1">
      <c r="A46" s="18" t="s">
        <v>278</v>
      </c>
    </row>
    <row r="47" spans="1:1" s="19" customFormat="1" ht="15" customHeight="1">
      <c r="A47" s="18" t="s">
        <v>279</v>
      </c>
    </row>
    <row r="48" spans="1:1" s="19" customFormat="1" ht="15" customHeight="1">
      <c r="A48" s="18" t="s">
        <v>280</v>
      </c>
    </row>
    <row r="49" spans="1:1" s="19" customFormat="1" ht="15" customHeight="1">
      <c r="A49" s="18" t="s">
        <v>281</v>
      </c>
    </row>
    <row r="50" spans="1:1" s="19" customFormat="1" ht="15" customHeight="1">
      <c r="A50" s="18" t="s">
        <v>282</v>
      </c>
    </row>
    <row r="51" spans="1:1" s="19" customFormat="1" ht="15" customHeight="1">
      <c r="A51" s="18" t="s">
        <v>283</v>
      </c>
    </row>
    <row r="52" spans="1:1" s="19" customFormat="1" ht="15" customHeight="1">
      <c r="A52" s="18" t="s">
        <v>284</v>
      </c>
    </row>
    <row r="53" spans="1:1" s="19" customFormat="1" ht="15" customHeight="1">
      <c r="A53" s="18" t="s">
        <v>285</v>
      </c>
    </row>
    <row r="54" spans="1:1" s="19" customFormat="1" ht="15" customHeight="1">
      <c r="A54" s="18" t="s">
        <v>286</v>
      </c>
    </row>
    <row r="55" spans="1:1" s="19" customFormat="1" ht="15" customHeight="1">
      <c r="A55" s="18" t="s">
        <v>287</v>
      </c>
    </row>
    <row r="56" spans="1:1" s="19" customFormat="1" ht="15" customHeight="1">
      <c r="A56" s="18" t="s">
        <v>288</v>
      </c>
    </row>
    <row r="57" spans="1:1" s="19" customFormat="1" ht="15" customHeight="1">
      <c r="A57" s="18" t="s">
        <v>289</v>
      </c>
    </row>
    <row r="58" spans="1:1" s="19" customFormat="1" ht="15" customHeight="1">
      <c r="A58" s="18" t="s">
        <v>290</v>
      </c>
    </row>
    <row r="59" spans="1:1" s="19" customFormat="1" ht="15" customHeight="1">
      <c r="A59" s="18" t="s">
        <v>291</v>
      </c>
    </row>
    <row r="60" spans="1:1" s="19" customFormat="1" ht="15" customHeight="1">
      <c r="A60" s="18" t="s">
        <v>292</v>
      </c>
    </row>
    <row r="61" spans="1:1" s="19" customFormat="1" ht="15" customHeight="1">
      <c r="A61" s="18" t="s">
        <v>293</v>
      </c>
    </row>
    <row r="62" spans="1:1" s="19" customFormat="1" ht="15" customHeight="1">
      <c r="A62" s="18" t="s">
        <v>294</v>
      </c>
    </row>
    <row r="63" spans="1:1" s="19" customFormat="1" ht="15" customHeight="1">
      <c r="A63" s="18" t="s">
        <v>295</v>
      </c>
    </row>
    <row r="64" spans="1:1" s="19" customFormat="1" ht="15" customHeight="1">
      <c r="A64" s="18" t="s">
        <v>296</v>
      </c>
    </row>
    <row r="65" spans="1:1" s="19" customFormat="1" ht="15" customHeight="1">
      <c r="A65" s="18" t="s">
        <v>297</v>
      </c>
    </row>
    <row r="66" spans="1:1" s="19" customFormat="1" ht="15" customHeight="1">
      <c r="A66" s="18" t="s">
        <v>298</v>
      </c>
    </row>
    <row r="67" spans="1:1" s="19" customFormat="1" ht="15" customHeight="1">
      <c r="A67" s="18" t="s">
        <v>299</v>
      </c>
    </row>
    <row r="68" spans="1:1" s="19" customFormat="1" ht="15" customHeight="1">
      <c r="A68" s="18" t="s">
        <v>300</v>
      </c>
    </row>
    <row r="69" spans="1:1" s="19" customFormat="1" ht="15" customHeight="1">
      <c r="A69" s="18" t="s">
        <v>301</v>
      </c>
    </row>
    <row r="70" spans="1:1" s="19" customFormat="1" ht="15" customHeight="1">
      <c r="A70" s="18" t="s">
        <v>302</v>
      </c>
    </row>
    <row r="71" spans="1:1" s="19" customFormat="1" ht="15" customHeight="1">
      <c r="A71" s="18" t="s">
        <v>303</v>
      </c>
    </row>
    <row r="72" spans="1:1" s="19" customFormat="1" ht="15" customHeight="1">
      <c r="A72" s="18" t="s">
        <v>304</v>
      </c>
    </row>
    <row r="73" spans="1:1" s="19" customFormat="1" ht="15" customHeight="1">
      <c r="A73" s="18" t="s">
        <v>305</v>
      </c>
    </row>
    <row r="74" spans="1:1" s="19" customFormat="1" ht="15" customHeight="1">
      <c r="A74" s="18" t="s">
        <v>306</v>
      </c>
    </row>
    <row r="75" spans="1:1" s="19" customFormat="1" ht="15" customHeight="1">
      <c r="A75" s="18" t="s">
        <v>307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00BDCA4F-AF8D-44DF-9401-6F9474BED022">true</alreadyChecked>
    <xd_ProgID xmlns="http://schemas.microsoft.com/sharepoint/v3" xsi:nil="true"/>
    <needDetail xmlns="00BDCA4F-AF8D-44DF-9401-6F9474BED022">false</needDetail>
    <Comments xmlns="00BDCA4F-AF8D-44DF-9401-6F9474BED0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5ED9DA1EB3D91D49AAD1E2F3875764C1" ma:contentTypeVersion="" ma:contentTypeDescription="" ma:contentTypeScope="" ma:versionID="1dd09e7f5f197f27891b0e87fbe76252">
  <xsd:schema xmlns:xsd="http://www.w3.org/2001/XMLSchema" xmlns:xs="http://www.w3.org/2001/XMLSchema" xmlns:p="http://schemas.microsoft.com/office/2006/metadata/properties" xmlns:ns1="http://schemas.microsoft.com/sharepoint/v3" xmlns:ns2="00BDCA4F-AF8D-44DF-9401-6F9474BED022" targetNamespace="http://schemas.microsoft.com/office/2006/metadata/properties" ma:root="true" ma:fieldsID="a30ad5ec7becc734ae4ba4eb2e36546e" ns1:_="" ns2:_="">
    <xsd:import namespace="http://schemas.microsoft.com/sharepoint/v3"/>
    <xsd:import namespace="00BDCA4F-AF8D-44DF-9401-6F9474BED022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DCA4F-AF8D-44DF-9401-6F9474BED022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00BDCA4F-AF8D-44DF-9401-6F9474BED022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DCF089-47E5-4375-B95E-3AD10570E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BDCA4F-AF8D-44DF-9401-6F9474BED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2021-03-16T21:32:39Z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0x0101006CB92C11A11C4849B1A04E87CB5CBA3E005ED9DA1EB3D91D49AAD1E2F3875764C1</vt:lpwstr>
  </property>
</Properties>
</file>