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11_programos siuntimui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35" i="2" l="1"/>
  <c r="R28" i="2"/>
  <c r="R43" i="2"/>
  <c r="N69" i="2"/>
  <c r="O69" i="2"/>
  <c r="P69" i="2"/>
  <c r="Q69" i="2"/>
  <c r="R69" i="2"/>
  <c r="N70" i="2"/>
  <c r="O70" i="2"/>
  <c r="P70" i="2"/>
  <c r="Q70" i="2"/>
  <c r="R70" i="2"/>
  <c r="N71" i="2"/>
  <c r="O71" i="2"/>
  <c r="P71" i="2"/>
  <c r="Q71" i="2"/>
  <c r="R71" i="2"/>
  <c r="R72" i="2"/>
  <c r="N79" i="2"/>
  <c r="O79" i="2"/>
  <c r="P79" i="2"/>
  <c r="Q79" i="2"/>
  <c r="R79" i="2"/>
  <c r="N80" i="2"/>
  <c r="O80" i="2"/>
  <c r="P80" i="2"/>
  <c r="Q80" i="2"/>
  <c r="R80" i="2"/>
  <c r="N81" i="2"/>
  <c r="O81" i="2"/>
  <c r="P81" i="2"/>
  <c r="Q81" i="2"/>
  <c r="R81" i="2"/>
  <c r="N82" i="2"/>
  <c r="O82" i="2"/>
  <c r="P82" i="2"/>
  <c r="Q82" i="2"/>
  <c r="R82" i="2"/>
  <c r="N83" i="2"/>
  <c r="O83" i="2"/>
  <c r="P83" i="2"/>
  <c r="Q83" i="2"/>
  <c r="R83" i="2"/>
  <c r="N84" i="2"/>
  <c r="O84" i="2"/>
  <c r="P84" i="2"/>
  <c r="Q84" i="2"/>
  <c r="R84" i="2"/>
  <c r="N85" i="2"/>
  <c r="O85" i="2"/>
  <c r="P85" i="2"/>
  <c r="Q85" i="2"/>
  <c r="R85" i="2"/>
  <c r="N86" i="2"/>
  <c r="O86" i="2"/>
  <c r="P86" i="2"/>
  <c r="Q86" i="2"/>
  <c r="R86" i="2"/>
  <c r="O87" i="2"/>
  <c r="P87" i="2"/>
  <c r="N87" i="2"/>
  <c r="Q87" i="2"/>
  <c r="R87" i="2"/>
  <c r="N88" i="2"/>
  <c r="O88" i="2"/>
  <c r="P88" i="2"/>
  <c r="Q88" i="2"/>
  <c r="R88" i="2"/>
  <c r="O89" i="2"/>
  <c r="P89" i="2"/>
  <c r="N89" i="2"/>
  <c r="Q89" i="2"/>
  <c r="R89" i="2"/>
  <c r="N90" i="2"/>
  <c r="O90" i="2"/>
  <c r="P90" i="2"/>
  <c r="Q90" i="2"/>
  <c r="R90" i="2"/>
  <c r="O91" i="2"/>
  <c r="P91" i="2"/>
  <c r="N91" i="2"/>
  <c r="Q91" i="2"/>
  <c r="R91" i="2"/>
  <c r="O92" i="2"/>
  <c r="P92" i="2"/>
  <c r="N92" i="2"/>
  <c r="Q92" i="2"/>
  <c r="R92" i="2"/>
  <c r="O93" i="2"/>
  <c r="P93" i="2"/>
  <c r="N93" i="2"/>
  <c r="Q93" i="2"/>
  <c r="R93" i="2"/>
  <c r="O94" i="2"/>
  <c r="P94" i="2"/>
  <c r="N94" i="2"/>
  <c r="Q94" i="2"/>
  <c r="R94" i="2"/>
  <c r="R95" i="2"/>
  <c r="N102" i="2"/>
  <c r="O102" i="2"/>
  <c r="P102" i="2"/>
  <c r="Q102" i="2"/>
  <c r="R102" i="2"/>
  <c r="N103" i="2"/>
  <c r="O103" i="2"/>
  <c r="P103" i="2"/>
  <c r="Q103" i="2"/>
  <c r="R103" i="2"/>
  <c r="N104" i="2"/>
  <c r="O104" i="2"/>
  <c r="P104" i="2"/>
  <c r="Q104" i="2"/>
  <c r="R104" i="2"/>
  <c r="N105" i="2"/>
  <c r="O105" i="2"/>
  <c r="P105" i="2"/>
  <c r="Q105" i="2"/>
  <c r="R105" i="2"/>
  <c r="N106" i="2"/>
  <c r="O106" i="2"/>
  <c r="P106" i="2"/>
  <c r="Q106" i="2"/>
  <c r="R106" i="2"/>
  <c r="N107" i="2"/>
  <c r="O107" i="2"/>
  <c r="P107" i="2"/>
  <c r="Q107" i="2"/>
  <c r="R107" i="2"/>
  <c r="N108" i="2"/>
  <c r="O108" i="2"/>
  <c r="P108" i="2"/>
  <c r="Q108" i="2"/>
  <c r="R108" i="2"/>
  <c r="N109" i="2"/>
  <c r="O109" i="2"/>
  <c r="P109" i="2"/>
  <c r="Q109" i="2"/>
  <c r="R109" i="2"/>
  <c r="N110" i="2"/>
  <c r="O110" i="2"/>
  <c r="P110" i="2"/>
  <c r="Q110" i="2"/>
  <c r="R110" i="2"/>
  <c r="N111" i="2"/>
  <c r="O111" i="2"/>
  <c r="P111" i="2"/>
  <c r="Q111" i="2"/>
  <c r="R111" i="2"/>
  <c r="N112" i="2"/>
  <c r="O112" i="2"/>
  <c r="P112" i="2"/>
  <c r="Q112" i="2"/>
  <c r="R112" i="2"/>
  <c r="N113" i="2"/>
  <c r="O113" i="2"/>
  <c r="P113" i="2"/>
  <c r="Q113" i="2"/>
  <c r="R113" i="2"/>
  <c r="N114" i="2"/>
  <c r="O114" i="2"/>
  <c r="P114" i="2"/>
  <c r="Q114" i="2"/>
  <c r="R114" i="2"/>
  <c r="N115" i="2"/>
  <c r="O115" i="2"/>
  <c r="P115" i="2"/>
  <c r="Q115" i="2"/>
  <c r="R115" i="2"/>
  <c r="N116" i="2"/>
  <c r="O116" i="2"/>
  <c r="P116" i="2"/>
  <c r="Q116" i="2"/>
  <c r="R116" i="2"/>
  <c r="N117" i="2"/>
  <c r="O117" i="2"/>
  <c r="P117" i="2"/>
  <c r="Q117" i="2"/>
  <c r="R117" i="2"/>
  <c r="N118" i="2"/>
  <c r="O118" i="2"/>
  <c r="P118" i="2"/>
  <c r="Q118" i="2"/>
  <c r="R118" i="2"/>
  <c r="N119" i="2"/>
  <c r="O119" i="2"/>
  <c r="P119" i="2"/>
  <c r="Q119" i="2"/>
  <c r="R119" i="2"/>
  <c r="R120" i="2"/>
  <c r="O127" i="2"/>
  <c r="P127" i="2"/>
  <c r="N127" i="2"/>
  <c r="Q127" i="2"/>
  <c r="R127" i="2"/>
  <c r="O128" i="2"/>
  <c r="P128" i="2"/>
  <c r="N128" i="2"/>
  <c r="Q128" i="2"/>
  <c r="R128" i="2"/>
  <c r="N129" i="2"/>
  <c r="O129" i="2"/>
  <c r="P129" i="2"/>
  <c r="Q129" i="2"/>
  <c r="R129" i="2"/>
  <c r="N130" i="2"/>
  <c r="O130" i="2"/>
  <c r="P130" i="2"/>
  <c r="Q130" i="2"/>
  <c r="R130" i="2"/>
  <c r="N131" i="2"/>
  <c r="O131" i="2"/>
  <c r="P131" i="2"/>
  <c r="Q131" i="2"/>
  <c r="R131" i="2"/>
  <c r="N132" i="2"/>
  <c r="O132" i="2"/>
  <c r="P132" i="2"/>
  <c r="Q132" i="2"/>
  <c r="R132" i="2"/>
  <c r="O133" i="2"/>
  <c r="P133" i="2"/>
  <c r="N133" i="2"/>
  <c r="Q133" i="2"/>
  <c r="R133" i="2"/>
  <c r="N134" i="2"/>
  <c r="O134" i="2"/>
  <c r="P134" i="2"/>
  <c r="Q134" i="2"/>
  <c r="R134" i="2"/>
  <c r="N135" i="2"/>
  <c r="O135" i="2"/>
  <c r="P135" i="2"/>
  <c r="Q135" i="2"/>
  <c r="R135" i="2"/>
  <c r="O136" i="2"/>
  <c r="P136" i="2"/>
  <c r="N136" i="2"/>
  <c r="Q136" i="2"/>
  <c r="R136" i="2"/>
  <c r="N137" i="2"/>
  <c r="O137" i="2"/>
  <c r="P137" i="2"/>
  <c r="Q137" i="2"/>
  <c r="R137" i="2"/>
  <c r="N138" i="2"/>
  <c r="O138" i="2"/>
  <c r="P138" i="2"/>
  <c r="Q138" i="2"/>
  <c r="R138" i="2"/>
  <c r="O139" i="2"/>
  <c r="P139" i="2"/>
  <c r="N139" i="2"/>
  <c r="Q139" i="2"/>
  <c r="R139" i="2"/>
  <c r="O140" i="2"/>
  <c r="P140" i="2"/>
  <c r="N140" i="2"/>
  <c r="Q140" i="2"/>
  <c r="R140" i="2"/>
  <c r="N141" i="2"/>
  <c r="O141" i="2"/>
  <c r="P141" i="2"/>
  <c r="Q141" i="2"/>
  <c r="R141" i="2"/>
  <c r="N142" i="2"/>
  <c r="O142" i="2"/>
  <c r="P142" i="2"/>
  <c r="Q142" i="2"/>
  <c r="R142" i="2"/>
  <c r="N143" i="2"/>
  <c r="O143" i="2"/>
  <c r="P143" i="2"/>
  <c r="Q143" i="2"/>
  <c r="R143" i="2"/>
  <c r="N144" i="2"/>
  <c r="O144" i="2"/>
  <c r="P144" i="2"/>
  <c r="Q144" i="2"/>
  <c r="R144" i="2"/>
  <c r="R145" i="2"/>
  <c r="N152" i="2"/>
  <c r="O152" i="2"/>
  <c r="P152" i="2"/>
  <c r="Q152" i="2"/>
  <c r="R152" i="2"/>
  <c r="N153" i="2"/>
  <c r="O153" i="2"/>
  <c r="P153" i="2"/>
  <c r="Q153" i="2"/>
  <c r="R153" i="2"/>
  <c r="N154" i="2"/>
  <c r="O154" i="2"/>
  <c r="P154" i="2"/>
  <c r="Q154" i="2"/>
  <c r="R154" i="2"/>
  <c r="N155" i="2"/>
  <c r="O155" i="2"/>
  <c r="P155" i="2"/>
  <c r="Q155" i="2"/>
  <c r="R155" i="2"/>
  <c r="N156" i="2"/>
  <c r="O156" i="2"/>
  <c r="P156" i="2"/>
  <c r="Q156" i="2"/>
  <c r="R156" i="2"/>
  <c r="N157" i="2"/>
  <c r="O157" i="2"/>
  <c r="P157" i="2"/>
  <c r="Q157" i="2"/>
  <c r="R157" i="2"/>
  <c r="O158" i="2"/>
  <c r="P158" i="2"/>
  <c r="N158" i="2"/>
  <c r="Q158" i="2"/>
  <c r="R158" i="2"/>
  <c r="O159" i="2"/>
  <c r="P159" i="2"/>
  <c r="N159" i="2"/>
  <c r="Q159" i="2"/>
  <c r="R159" i="2"/>
  <c r="O160" i="2"/>
  <c r="P160" i="2"/>
  <c r="N160" i="2"/>
  <c r="Q160" i="2"/>
  <c r="R160" i="2"/>
  <c r="O161" i="2"/>
  <c r="P161" i="2"/>
  <c r="N161" i="2"/>
  <c r="Q161" i="2"/>
  <c r="R161" i="2"/>
  <c r="N169" i="2"/>
  <c r="O169" i="2"/>
  <c r="P169" i="2"/>
  <c r="Q169" i="2"/>
  <c r="R169" i="2"/>
  <c r="N170" i="2"/>
  <c r="O170" i="2"/>
  <c r="P170" i="2"/>
  <c r="Q170" i="2"/>
  <c r="R170" i="2"/>
  <c r="N171" i="2"/>
  <c r="O171" i="2"/>
  <c r="P171" i="2"/>
  <c r="Q171" i="2"/>
  <c r="R171" i="2"/>
  <c r="O172" i="2"/>
  <c r="P172" i="2"/>
  <c r="N172" i="2"/>
  <c r="Q172" i="2"/>
  <c r="R172" i="2"/>
  <c r="O173" i="2"/>
  <c r="P173" i="2"/>
  <c r="N173" i="2"/>
  <c r="Q173" i="2"/>
  <c r="R173" i="2"/>
  <c r="O174" i="2"/>
  <c r="P174" i="2"/>
  <c r="N174" i="2"/>
  <c r="Q174" i="2"/>
  <c r="R174" i="2"/>
  <c r="O175" i="2"/>
  <c r="P175" i="2"/>
  <c r="N175" i="2"/>
  <c r="Q175" i="2"/>
  <c r="R175" i="2"/>
  <c r="O176" i="2"/>
  <c r="P176" i="2"/>
  <c r="N176" i="2"/>
  <c r="Q176" i="2"/>
  <c r="R176" i="2"/>
  <c r="O177" i="2"/>
  <c r="P177" i="2"/>
  <c r="N177" i="2"/>
  <c r="Q177" i="2"/>
  <c r="R177" i="2"/>
  <c r="O178" i="2"/>
  <c r="P178" i="2"/>
  <c r="N178" i="2"/>
  <c r="Q178" i="2"/>
  <c r="R178" i="2"/>
  <c r="N186" i="2"/>
  <c r="O186" i="2"/>
  <c r="P186" i="2"/>
  <c r="Q186" i="2"/>
  <c r="R186" i="2"/>
  <c r="N187" i="2"/>
  <c r="O187" i="2"/>
  <c r="P187" i="2"/>
  <c r="Q187" i="2"/>
  <c r="R187" i="2"/>
  <c r="N188" i="2"/>
  <c r="O188" i="2"/>
  <c r="P188" i="2"/>
  <c r="Q188" i="2"/>
  <c r="R188" i="2"/>
  <c r="N189" i="2"/>
  <c r="O189" i="2"/>
  <c r="P189" i="2"/>
  <c r="Q189" i="2"/>
  <c r="R189" i="2"/>
  <c r="N190" i="2"/>
  <c r="O190" i="2"/>
  <c r="P190" i="2"/>
  <c r="Q190" i="2"/>
  <c r="R190" i="2"/>
  <c r="N191" i="2"/>
  <c r="O191" i="2"/>
  <c r="P191" i="2"/>
  <c r="Q191" i="2"/>
  <c r="R191" i="2"/>
  <c r="O192" i="2"/>
  <c r="P192" i="2"/>
  <c r="N192" i="2"/>
  <c r="Q192" i="2"/>
  <c r="R192" i="2"/>
  <c r="O193" i="2"/>
  <c r="P193" i="2"/>
  <c r="N193" i="2"/>
  <c r="Q193" i="2"/>
  <c r="R193" i="2"/>
  <c r="O194" i="2"/>
  <c r="P194" i="2"/>
  <c r="N194" i="2"/>
  <c r="Q194" i="2"/>
  <c r="R194" i="2"/>
  <c r="O195" i="2"/>
  <c r="P195" i="2"/>
  <c r="N195" i="2"/>
  <c r="Q195" i="2"/>
  <c r="R195" i="2"/>
  <c r="N203" i="2"/>
  <c r="O203" i="2"/>
  <c r="P203" i="2"/>
  <c r="Q203" i="2"/>
  <c r="R203" i="2"/>
  <c r="O204" i="2"/>
  <c r="P204" i="2"/>
  <c r="N204" i="2"/>
  <c r="Q204" i="2"/>
  <c r="R204" i="2"/>
  <c r="N205" i="2"/>
  <c r="O205" i="2"/>
  <c r="P205" i="2"/>
  <c r="Q205" i="2"/>
  <c r="R205" i="2"/>
  <c r="N206" i="2"/>
  <c r="O206" i="2"/>
  <c r="P206" i="2"/>
  <c r="Q206" i="2"/>
  <c r="R206" i="2"/>
  <c r="N207" i="2"/>
  <c r="O207" i="2"/>
  <c r="P207" i="2"/>
  <c r="Q207" i="2"/>
  <c r="R207" i="2"/>
  <c r="N208" i="2"/>
  <c r="O208" i="2"/>
  <c r="P208" i="2"/>
  <c r="Q208" i="2"/>
  <c r="R208" i="2"/>
  <c r="O209" i="2"/>
  <c r="P209" i="2"/>
  <c r="N209" i="2"/>
  <c r="Q209" i="2"/>
  <c r="R209" i="2"/>
  <c r="O210" i="2"/>
  <c r="P210" i="2"/>
  <c r="N210" i="2"/>
  <c r="Q210" i="2"/>
  <c r="R210" i="2"/>
  <c r="O211" i="2"/>
  <c r="P211" i="2"/>
  <c r="N211" i="2"/>
  <c r="Q211" i="2"/>
  <c r="R211" i="2"/>
  <c r="O212" i="2"/>
  <c r="P212" i="2"/>
  <c r="N212" i="2"/>
  <c r="Q212" i="2"/>
  <c r="R212" i="2"/>
  <c r="N220" i="2"/>
  <c r="O220" i="2"/>
  <c r="P220" i="2"/>
  <c r="Q220" i="2"/>
  <c r="R220" i="2"/>
  <c r="O221" i="2"/>
  <c r="P221" i="2"/>
  <c r="N221" i="2"/>
  <c r="Q221" i="2"/>
  <c r="R221" i="2"/>
  <c r="O222" i="2"/>
  <c r="P222" i="2"/>
  <c r="N222" i="2"/>
  <c r="Q222" i="2"/>
  <c r="R222" i="2"/>
  <c r="N223" i="2"/>
  <c r="O223" i="2"/>
  <c r="P223" i="2"/>
  <c r="Q223" i="2"/>
  <c r="R223" i="2"/>
  <c r="N224" i="2"/>
  <c r="O224" i="2"/>
  <c r="P224" i="2"/>
  <c r="Q224" i="2"/>
  <c r="R224" i="2"/>
  <c r="N225" i="2"/>
  <c r="O225" i="2"/>
  <c r="P225" i="2"/>
  <c r="Q225" i="2"/>
  <c r="R225" i="2"/>
  <c r="N226" i="2"/>
  <c r="O226" i="2"/>
  <c r="P226" i="2"/>
  <c r="Q226" i="2"/>
  <c r="R226" i="2"/>
  <c r="N227" i="2"/>
  <c r="O227" i="2"/>
  <c r="P227" i="2"/>
  <c r="Q227" i="2"/>
  <c r="R227" i="2"/>
  <c r="O228" i="2"/>
  <c r="P228" i="2"/>
  <c r="N228" i="2"/>
  <c r="Q228" i="2"/>
  <c r="R228" i="2"/>
  <c r="O229" i="2"/>
  <c r="P229" i="2"/>
  <c r="N229" i="2"/>
  <c r="Q229" i="2"/>
  <c r="R229" i="2"/>
  <c r="R230" i="2"/>
  <c r="N237" i="2"/>
  <c r="O237" i="2"/>
  <c r="P237" i="2"/>
  <c r="Q237" i="2"/>
  <c r="R237" i="2"/>
  <c r="N238" i="2"/>
  <c r="O238" i="2"/>
  <c r="P238" i="2"/>
  <c r="Q238" i="2"/>
  <c r="R238" i="2"/>
  <c r="N239" i="2"/>
  <c r="O239" i="2"/>
  <c r="P239" i="2"/>
  <c r="Q239" i="2"/>
  <c r="R239" i="2"/>
  <c r="N240" i="2"/>
  <c r="O240" i="2"/>
  <c r="P240" i="2"/>
  <c r="Q240" i="2"/>
  <c r="R240" i="2"/>
  <c r="N241" i="2"/>
  <c r="O241" i="2"/>
  <c r="P241" i="2"/>
  <c r="Q241" i="2"/>
  <c r="R241" i="2"/>
  <c r="N242" i="2"/>
  <c r="O242" i="2"/>
  <c r="P242" i="2"/>
  <c r="Q242" i="2"/>
  <c r="R242" i="2"/>
  <c r="N243" i="2"/>
  <c r="O243" i="2"/>
  <c r="P243" i="2"/>
  <c r="Q243" i="2"/>
  <c r="R243" i="2"/>
  <c r="N244" i="2"/>
  <c r="O244" i="2"/>
  <c r="P244" i="2"/>
  <c r="Q244" i="2"/>
  <c r="R244" i="2"/>
  <c r="O245" i="2"/>
  <c r="P245" i="2"/>
  <c r="N245" i="2"/>
  <c r="Q245" i="2"/>
  <c r="R245" i="2"/>
  <c r="O246" i="2"/>
  <c r="P246" i="2"/>
  <c r="N246" i="2"/>
  <c r="Q246" i="2"/>
  <c r="R246" i="2"/>
  <c r="R247" i="2"/>
  <c r="N254" i="2"/>
  <c r="O254" i="2"/>
  <c r="P254" i="2"/>
  <c r="Q254" i="2"/>
  <c r="R254" i="2"/>
  <c r="O255" i="2"/>
  <c r="P255" i="2"/>
  <c r="N255" i="2"/>
  <c r="Q255" i="2"/>
  <c r="R255" i="2"/>
  <c r="O256" i="2"/>
  <c r="P256" i="2"/>
  <c r="N256" i="2"/>
  <c r="Q256" i="2"/>
  <c r="R256" i="2"/>
  <c r="O257" i="2"/>
  <c r="P257" i="2"/>
  <c r="N257" i="2"/>
  <c r="Q257" i="2"/>
  <c r="R257" i="2"/>
  <c r="O258" i="2"/>
  <c r="P258" i="2"/>
  <c r="N258" i="2"/>
  <c r="Q258" i="2"/>
  <c r="R258" i="2"/>
  <c r="O259" i="2"/>
  <c r="P259" i="2"/>
  <c r="N259" i="2"/>
  <c r="Q259" i="2"/>
  <c r="R259" i="2"/>
  <c r="O260" i="2"/>
  <c r="P260" i="2"/>
  <c r="N260" i="2"/>
  <c r="Q260" i="2"/>
  <c r="R260" i="2"/>
  <c r="O261" i="2"/>
  <c r="P261" i="2"/>
  <c r="N261" i="2"/>
  <c r="Q261" i="2"/>
  <c r="R261" i="2"/>
  <c r="O262" i="2"/>
  <c r="P262" i="2"/>
  <c r="N262" i="2"/>
  <c r="Q262" i="2"/>
  <c r="R262" i="2"/>
  <c r="O263" i="2"/>
  <c r="P263" i="2"/>
  <c r="N263" i="2"/>
  <c r="Q263" i="2"/>
  <c r="R263" i="2"/>
  <c r="R264" i="2"/>
  <c r="N271" i="2"/>
  <c r="O271" i="2"/>
  <c r="P271" i="2"/>
  <c r="Q271" i="2"/>
  <c r="R271" i="2"/>
  <c r="N272" i="2"/>
  <c r="O272" i="2"/>
  <c r="P272" i="2"/>
  <c r="Q272" i="2"/>
  <c r="R272" i="2"/>
  <c r="O273" i="2"/>
  <c r="P273" i="2"/>
  <c r="N273" i="2"/>
  <c r="Q273" i="2"/>
  <c r="R273" i="2"/>
  <c r="O274" i="2"/>
  <c r="P274" i="2"/>
  <c r="N274" i="2"/>
  <c r="Q274" i="2"/>
  <c r="R274" i="2"/>
  <c r="O275" i="2"/>
  <c r="P275" i="2"/>
  <c r="N275" i="2"/>
  <c r="Q275" i="2"/>
  <c r="R275" i="2"/>
  <c r="O276" i="2"/>
  <c r="P276" i="2"/>
  <c r="N276" i="2"/>
  <c r="Q276" i="2"/>
  <c r="R276" i="2"/>
  <c r="O277" i="2"/>
  <c r="P277" i="2"/>
  <c r="N277" i="2"/>
  <c r="Q277" i="2"/>
  <c r="R277" i="2"/>
  <c r="O278" i="2"/>
  <c r="P278" i="2"/>
  <c r="N278" i="2"/>
  <c r="Q278" i="2"/>
  <c r="R278" i="2"/>
  <c r="O279" i="2"/>
  <c r="P279" i="2"/>
  <c r="N279" i="2"/>
  <c r="Q279" i="2"/>
  <c r="R279" i="2"/>
  <c r="O280" i="2"/>
  <c r="P280" i="2"/>
  <c r="N280" i="2"/>
  <c r="Q280" i="2"/>
  <c r="R280" i="2"/>
  <c r="R281" i="2"/>
  <c r="N287" i="2"/>
  <c r="O287" i="2"/>
  <c r="P287" i="2"/>
  <c r="Q287" i="2"/>
  <c r="R287" i="2"/>
  <c r="N288" i="2"/>
  <c r="O288" i="2"/>
  <c r="P288" i="2"/>
  <c r="Q288" i="2"/>
  <c r="R288" i="2"/>
  <c r="O289" i="2"/>
  <c r="P289" i="2"/>
  <c r="N289" i="2"/>
  <c r="Q289" i="2"/>
  <c r="R289" i="2"/>
  <c r="O290" i="2"/>
  <c r="P290" i="2"/>
  <c r="N290" i="2"/>
  <c r="Q290" i="2"/>
  <c r="R290" i="2"/>
  <c r="O291" i="2"/>
  <c r="P291" i="2"/>
  <c r="N291" i="2"/>
  <c r="Q291" i="2"/>
  <c r="R291" i="2"/>
  <c r="O292" i="2"/>
  <c r="P292" i="2"/>
  <c r="N292" i="2"/>
  <c r="Q292" i="2"/>
  <c r="R292" i="2"/>
  <c r="O293" i="2"/>
  <c r="P293" i="2"/>
  <c r="N293" i="2"/>
  <c r="Q293" i="2"/>
  <c r="R293" i="2"/>
  <c r="O294" i="2"/>
  <c r="P294" i="2"/>
  <c r="N294" i="2"/>
  <c r="Q294" i="2"/>
  <c r="R294" i="2"/>
  <c r="O295" i="2"/>
  <c r="P295" i="2"/>
  <c r="N295" i="2"/>
  <c r="Q295" i="2"/>
  <c r="R295" i="2"/>
  <c r="O296" i="2"/>
  <c r="P296" i="2"/>
  <c r="N296" i="2"/>
  <c r="Q296" i="2"/>
  <c r="R296" i="2"/>
  <c r="R297" i="2"/>
  <c r="N304" i="2"/>
  <c r="O304" i="2"/>
  <c r="P304" i="2"/>
  <c r="Q304" i="2"/>
  <c r="R304" i="2"/>
  <c r="N305" i="2"/>
  <c r="O305" i="2"/>
  <c r="P305" i="2"/>
  <c r="Q305" i="2"/>
  <c r="R305" i="2"/>
  <c r="O306" i="2"/>
  <c r="P306" i="2"/>
  <c r="N306" i="2"/>
  <c r="Q306" i="2"/>
  <c r="R306" i="2"/>
  <c r="O307" i="2"/>
  <c r="P307" i="2"/>
  <c r="N307" i="2"/>
  <c r="Q307" i="2"/>
  <c r="R307" i="2"/>
  <c r="O308" i="2"/>
  <c r="P308" i="2"/>
  <c r="N308" i="2"/>
  <c r="Q308" i="2"/>
  <c r="R308" i="2"/>
  <c r="O309" i="2"/>
  <c r="P309" i="2"/>
  <c r="N309" i="2"/>
  <c r="Q309" i="2"/>
  <c r="R309" i="2"/>
  <c r="O310" i="2"/>
  <c r="P310" i="2"/>
  <c r="N310" i="2"/>
  <c r="Q310" i="2"/>
  <c r="R310" i="2"/>
  <c r="O311" i="2"/>
  <c r="P311" i="2"/>
  <c r="N311" i="2"/>
  <c r="Q311" i="2"/>
  <c r="R311" i="2"/>
  <c r="O312" i="2"/>
  <c r="P312" i="2"/>
  <c r="N312" i="2"/>
  <c r="Q312" i="2"/>
  <c r="R312" i="2"/>
  <c r="O313" i="2"/>
  <c r="P313" i="2"/>
  <c r="N313" i="2"/>
  <c r="Q313" i="2"/>
  <c r="R313" i="2"/>
  <c r="N321" i="2"/>
  <c r="O321" i="2"/>
  <c r="P321" i="2"/>
  <c r="Q321" i="2"/>
  <c r="R321" i="2"/>
  <c r="N322" i="2"/>
  <c r="O322" i="2"/>
  <c r="P322" i="2"/>
  <c r="Q322" i="2"/>
  <c r="R322" i="2"/>
  <c r="N323" i="2"/>
  <c r="O323" i="2"/>
  <c r="P323" i="2"/>
  <c r="Q323" i="2"/>
  <c r="R323" i="2"/>
  <c r="N324" i="2"/>
  <c r="O324" i="2"/>
  <c r="P324" i="2"/>
  <c r="Q324" i="2"/>
  <c r="R324" i="2"/>
  <c r="O325" i="2"/>
  <c r="P325" i="2"/>
  <c r="N325" i="2"/>
  <c r="Q325" i="2"/>
  <c r="R325" i="2"/>
  <c r="O326" i="2"/>
  <c r="P326" i="2"/>
  <c r="N326" i="2"/>
  <c r="Q326" i="2"/>
  <c r="R326" i="2"/>
  <c r="O327" i="2"/>
  <c r="P327" i="2"/>
  <c r="N327" i="2"/>
  <c r="Q327" i="2"/>
  <c r="R327" i="2"/>
  <c r="O328" i="2"/>
  <c r="P328" i="2"/>
  <c r="N328" i="2"/>
  <c r="Q328" i="2"/>
  <c r="R328" i="2"/>
  <c r="O329" i="2"/>
  <c r="P329" i="2"/>
  <c r="N329" i="2"/>
  <c r="Q329" i="2"/>
  <c r="R329" i="2"/>
  <c r="O330" i="2"/>
  <c r="P330" i="2"/>
  <c r="N330" i="2"/>
  <c r="Q330" i="2"/>
  <c r="R330" i="2"/>
  <c r="R331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<sst xmlns="http://schemas.openxmlformats.org/spreadsheetml/2006/main" count="1465" uniqueCount="325">
  <si>
    <t>2021   m.    sausio                                 d. 08</t>
  </si>
  <si>
    <t>Pareiškėjas:</t>
  </si>
  <si>
    <t>Lietuvos boulingo federacija</t>
  </si>
  <si>
    <t>           (Pareiškėjo pavadinimas)</t>
  </si>
  <si>
    <t>Žirmūnų 68a, 09124 Vilnius, Lietuva LT-09124, el.paštas: info@lbf-bowling.lt www.lbf-bowling.lt</t>
  </si>
  <si>
    <t>(Pareiškėjo buveinės adresas, telefonas, el. paštas)</t>
  </si>
  <si>
    <t>Įm.k.191920664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</si>
  <si>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</si>
  <si>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</si>
  <si>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</si>
  <si>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</si>
  <si>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</si>
  <si>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</si>
  <si>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</si>
  <si>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</si>
  <si>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</si>
  <si>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</si>
  <si>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</si>
  <si>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</si>
  <si>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</si>
  <si>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</si>
  <si>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</si>
  <si>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</si>
  <si>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</si>
  <si>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</si>
  <si>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</si>
  <si>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</si>
  <si>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2016 m. Europos jaunių čempionatas (Reikjavikas, Islandija)</t>
  </si>
  <si>
    <t xml:space="preserve">(sporto renginio pavadinimas) </t>
  </si>
  <si>
    <t>Domantas Čepulis</t>
  </si>
  <si>
    <t>Vienetai</t>
  </si>
  <si>
    <t>neolimpinė</t>
  </si>
  <si>
    <t>JEČ</t>
  </si>
  <si>
    <t>Taip</t>
  </si>
  <si>
    <t>Ne</t>
  </si>
  <si>
    <t>0.00</t>
  </si>
  <si>
    <t>Rokas Rudzinskas</t>
  </si>
  <si>
    <t>Livija Perminaitė</t>
  </si>
  <si>
    <t>All Event</t>
  </si>
  <si>
    <t>Domantas Čepulis/Rokas Rudzinskas</t>
  </si>
  <si>
    <t>Dvejetai</t>
  </si>
  <si>
    <t>Iš viso:</t>
  </si>
  <si>
    <t>PRIDEDAMA. ____________________________________________________________________________________________________</t>
  </si>
  <si>
    <t>http://etbf.eu/his-eur-eyc-list-2016/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</si>
  <si>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</si>
  <si>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2017   m. Europos jaunimo čempionatas (Helsinkis, Suomija)</t>
  </si>
  <si>
    <t>Nuoroda į protokolą:http: //etbf.eu/his-eur-eyc-list-2017/</t>
  </si>
  <si>
    <t>Laurynas Narušis</t>
  </si>
  <si>
    <t>All Events</t>
  </si>
  <si>
    <t>http://etbf.eu/his-eur-eyc-list-2017/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</si>
  <si>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</si>
  <si>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2018   m. Europos jaunimo čempionatas (Aalborg, Danija)</t>
  </si>
  <si>
    <t>Nuoroda į protokolą:http://etbf.eu/his-eur-eyc-list-2018/</t>
  </si>
  <si>
    <t>Laurynas Narušis/Kipras Kriaučiūnas</t>
  </si>
  <si>
    <t>Kipras Kriaučiūnas</t>
  </si>
  <si>
    <t>Andrej Storožev</t>
  </si>
  <si>
    <t>Eglė Daunoraitė</t>
  </si>
  <si>
    <t>http://etbf.eu/his-eur-eyc-list-2018/</t>
  </si>
  <si>
    <t>2019 m. Europos jaunimo čempionatas (Viena, Austrija)</t>
  </si>
  <si>
    <t>Nuoroda į protokolą:http://etbf.eu/his-eur-eyc-list-2019/</t>
  </si>
  <si>
    <t>AlL Events</t>
  </si>
  <si>
    <t>Masters</t>
  </si>
  <si>
    <t>http://etbf.eu/his-eur-eyc-list-2019/</t>
  </si>
  <si>
    <t>2016  m. Europos moterų čempionatas (Viena, Austrija)</t>
  </si>
  <si>
    <t>Leta Anužienė</t>
  </si>
  <si>
    <t>EČ</t>
  </si>
  <si>
    <t>Daiva Selenienė</t>
  </si>
  <si>
    <t>Rūta Ryliškienė</t>
  </si>
  <si>
    <t>Jolanta Kontvainienė</t>
  </si>
  <si>
    <t>Jūratė Palaimaitė</t>
  </si>
  <si>
    <t>Jūratė Palaimaitė/Daiva Selenienė</t>
  </si>
  <si>
    <t>Rūta Ryliškienė/Leta Anužienė</t>
  </si>
  <si>
    <t>Leta Anužienė/Jūratė Palaimaitė/Rūta Ryliškienė</t>
  </si>
  <si>
    <t>Trejetai</t>
  </si>
  <si>
    <t>Leta Anužienė/Jūratė Palaimaitė/Rūta Ryliškienė/Jolanta Kontvainienė/Daiva Selenienė</t>
  </si>
  <si>
    <t>Komandinės</t>
  </si>
  <si>
    <t>http://etbf.eu/his-eur-ech-list-2016-w/</t>
  </si>
  <si>
    <t>2016    m. Europos vyrų čempionatas (Briuselis, Belgija)</t>
  </si>
  <si>
    <t>Nuoroda į protokolą:http://etbf.eu/his-eur-ech-list-2016-m/</t>
  </si>
  <si>
    <t>Kęstutis Gudauskas</t>
  </si>
  <si>
    <t>Paulius Bagdonas</t>
  </si>
  <si>
    <t>Andrius Gasparavičius</t>
  </si>
  <si>
    <t>Aidas Daniūnas</t>
  </si>
  <si>
    <t>Kristijonas Sergejevas</t>
  </si>
  <si>
    <t>Linas Sasnauskas</t>
  </si>
  <si>
    <t>Linas Sasnauskas/Kristijonas Sergejevas</t>
  </si>
  <si>
    <t>Paulius Bagdonas/Kęstutis Gudauskas</t>
  </si>
  <si>
    <t>Andrius Gasparavičius/Aidas Daniūnas</t>
  </si>
  <si>
    <t>Kęstutis Gudauskas/Linas Sasnauskas/Paulius Bagdonas</t>
  </si>
  <si>
    <t>Andrius Gasparavičius/Aidas Daniūnas/Kristijonas Sergejevas</t>
  </si>
  <si>
    <t>Andrius Gasparavičius/Aidas Daniūnas/Kristijonas Sergejevas/Linas Sasnsauskas, Paulius Bagdonas</t>
  </si>
  <si>
    <t>http://etbf.eu/his-eur-ech-list-2016-m/</t>
  </si>
  <si>
    <t>2019  m. Europos vyrų čempionatas (Miunhenas, Vokietija)</t>
  </si>
  <si>
    <t>Nuoroda į protokolą:http://etbf.eu/his-eur-ech-list-2019-m/</t>
  </si>
  <si>
    <t>Andrius Biliūnas</t>
  </si>
  <si>
    <t>Arnoldas Jurgelevičius</t>
  </si>
  <si>
    <t>Vytis Kaminskas</t>
  </si>
  <si>
    <t>Donatas Lengvinas</t>
  </si>
  <si>
    <t>Drąsius Kietis</t>
  </si>
  <si>
    <t>Rimantas Daubaras</t>
  </si>
  <si>
    <t>Vytis Kaminskas/Audrius Biliūnas</t>
  </si>
  <si>
    <t>Donatas Lengvinas/Arnoldas Jurgelevičius</t>
  </si>
  <si>
    <t>Drąsius Kietis/Rimantas Daubaras</t>
  </si>
  <si>
    <t>Audrius Biliūnas/Vytis Kaminskas/Arnoldas Jurgelevičius</t>
  </si>
  <si>
    <t>Drąsius Kietis/Rimantas Daubaras/Donatas Lengvinas</t>
  </si>
  <si>
    <t>Rimantas Daubaras/Donatas Lengvinas/Vytis Kaminskas/Arnoldas Jurgelevičius/Audrius Biliūnas</t>
  </si>
  <si>
    <t>Kamandinės</t>
  </si>
  <si>
    <t>http://etbf.eu/his-eur-ech-list-2019-m/</t>
  </si>
  <si>
    <t>2016   m. Europos Čempionų Čempionatas (Olomucas, Čekija)</t>
  </si>
  <si>
    <t>Nuoroda į protokolą:http://etbf.eu/his-eur-ecc-list-2016/</t>
  </si>
  <si>
    <t>1 Blokas</t>
  </si>
  <si>
    <t>2 Blokas</t>
  </si>
  <si>
    <t>Bendra įskaita</t>
  </si>
  <si>
    <t>Daiva Perminienė</t>
  </si>
  <si>
    <t>http://etbf.eu/his-eur-ecc-list-2016/</t>
  </si>
  <si>
    <t>2017 m. Europos Čempionų Čempionatas (Viena, Austrija)</t>
  </si>
  <si>
    <t>Nuoroda į protokolą:http://etbf.eu/his-eur-ecc-list-2017/</t>
  </si>
  <si>
    <t>Daiva Selenenienė</t>
  </si>
  <si>
    <t>http://etbf.eu/his-eur-ecc-list-2017/</t>
  </si>
  <si>
    <t>2018 m. Europos Čempionų Čempionatas (Langenas Vokietija)</t>
  </si>
  <si>
    <t>Nuoroda į protokolą:http://etbf.eu/his-eur-ecc-list-2018/</t>
  </si>
  <si>
    <t>http://etbf.eu/his-eur-ecc-list-2018/</t>
  </si>
  <si>
    <t>2019 m. Europos Čempionų  Čempionatas  (Ankara, Turkija)</t>
  </si>
  <si>
    <t>Nuoroda į protokolą:http://etbf.eu/his-eur-ecc-list-2019/</t>
  </si>
  <si>
    <t>Edvinas Skarbalius</t>
  </si>
  <si>
    <t>http://etbf.eu/his-eur-ecc-list-2019/</t>
  </si>
  <si>
    <t>2018 m. Pasaulio čempionatas (Hong Kong, Hong Kong)</t>
  </si>
  <si>
    <t>Nuoroda į protokolą:http://etbf.eu/his-wor-wch-list-2018-m/</t>
  </si>
  <si>
    <t>PČ</t>
  </si>
  <si>
    <t>Kaminskas Vytis</t>
  </si>
  <si>
    <t>Aidas Daniūnas/Drąsius Kietis</t>
  </si>
  <si>
    <t>Aidas Daniūnas/Drąsius Kietis, Vytis Kaminskas</t>
  </si>
  <si>
    <t>http://etbf.eu/his-wor-wch-list-2018-m/</t>
  </si>
  <si>
    <t>2019     m. Pasaulio Jaunių Čempionatas (Prancūzija)</t>
  </si>
  <si>
    <t>Nuoroda į protokolą:http://etbf.eu/his-wor-wjc-list-2019/</t>
  </si>
  <si>
    <t>JnPČ</t>
  </si>
  <si>
    <t>Komandinis</t>
  </si>
  <si>
    <t>http://etbf.eu/his-wor-wjc-list-2019/</t>
  </si>
  <si>
    <t>2019  m. Qubica AMF Pasaulio taurė (Indonezija)</t>
  </si>
  <si>
    <t>Nuoroda į protokolą:https://www.qubicaamf.com/qubicaamf-bowling-world-cup/tournament_results?g=M</t>
  </si>
  <si>
    <t>https://www.qubicaamf.com/qubicaamf-bowling-world-cup/tournament_results?g=M</t>
  </si>
  <si>
    <t>2018 m. Qubica AMF Pasaulio taurė (JAV)</t>
  </si>
  <si>
    <t>Nuoroda į protokolą:</t>
  </si>
  <si>
    <t>2017  m. Qubica AMF Pasaulio taurė (Meksika)</t>
  </si>
  <si>
    <t>2016 m.  Qubica AMF Pasaulio taurė (Kinija)</t>
  </si>
  <si>
    <t>2016 m. Pasaulio vienetų čempionatas (Doha, Qatar)</t>
  </si>
  <si>
    <t>Nuoroda į protokolą:http://etbf.eu/his-wor-wsi-list-2016/</t>
  </si>
  <si>
    <t>Vienetai/1 blokas</t>
  </si>
  <si>
    <t>4 arba 5</t>
  </si>
  <si>
    <t>Vienetai/2 blokas</t>
  </si>
  <si>
    <t>Vienetai/3 blokas</t>
  </si>
  <si>
    <t>http://etbf.eu/his-wor-wsi-list-2016/</t>
  </si>
  <si>
    <t>Bendra sporto šakos gauta taškų suma - </t>
  </si>
  <si>
    <t>*Pildo tik į olimpinių žaidynių programą neįtrauktų sporto šakų pareiškėjai</t>
  </si>
  <si>
    <t>Pareiškėjo vardu:</t>
  </si>
  <si>
    <t>Prezidentas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</si>
  <si>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</si>
  <si>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</si>
  <si>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</si>
  <si>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</si>
  <si>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</si>
  <si>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</si>
  <si>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</si>
  <si>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</si>
  <si>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</si>
  <si>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</si>
  <si>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</si>
  <si>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</si>
  <si>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</si>
  <si>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</si>
  <si>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</si>
  <si>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</si>
  <si>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</si>
  <si>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</si>
  <si>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</si>
  <si>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</si>
  <si>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</si>
  <si>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</si>
  <si>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</si>
  <si>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</si>
  <si>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</si>
  <si>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</si>
  <si>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</si>
  <si>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</si>
  <si>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</si>
  <si>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</si>
  <si>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</si>
  <si>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</si>
  <si>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</si>
  <si>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</si>
  <si>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</si>
  <si>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</si>
  <si>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</si>
  <si>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</si>
  <si>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</si>
  <si>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</si>
  <si>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</si>
  <si>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</si>
  <si>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</si>
  <si>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</si>
  <si>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</si>
  <si>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</si>
  <si>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</si>
  <si>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</si>
  <si>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</si>
  <si>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</si>
  <si>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</si>
  <si>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</si>
  <si>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</si>
  <si>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</si>
  <si>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</si>
  <si>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</si>
  <si>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</si>
  <si>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</si>
  <si>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</si>
  <si>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</si>
  <si>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</si>
  <si>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</si>
  <si>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</si>
  <si>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</si>
  <si>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</si>
  <si>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</si>
  <si>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</si>
  <si>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</si>
  <si>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</si>
  <si>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</si>
  <si>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</si>
  <si>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</si>
  <si>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</si>
  <si>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</si>
  <si>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JPČ</t>
  </si>
  <si>
    <t>Pasaulio jaunimo čempionatas</t>
  </si>
  <si>
    <t>11.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</si>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</sst>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color rgb="FFFF0000"/>
      <name val="Times New Roman"/>
      <family val="1"/>
      <charset val="186"/>
    </font>
    <font>
      <strike/>
      <sz val="11"/>
      <name val="Times New Roman"/>
      <family val="1"/>
      <charset val="186"/>
    </font>
    <font>
      <i/>
      <strike/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1" fillId="0" borderId="0" xfId="2" applyBorder="1" applyAlignment="1">
      <alignment horizontal="right" vertical="center" wrapText="1"/>
    </xf>
    <xf numFmtId="0" fontId="31" fillId="0" borderId="0" xfId="2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2" fontId="32" fillId="0" borderId="2" xfId="0" applyNumberFormat="1" applyFont="1" applyBorder="1" applyAlignment="1">
      <alignment vertical="center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shrinkToFit="1"/>
    </xf>
    <xf numFmtId="2" fontId="34" fillId="0" borderId="2" xfId="0" applyNumberFormat="1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 wrapText="1"/>
    </xf>
    <xf numFmtId="2" fontId="35" fillId="0" borderId="1" xfId="0" applyNumberFormat="1" applyFont="1" applyBorder="1" applyAlignment="1">
      <alignment horizontal="center" vertical="center" wrapText="1"/>
    </xf>
    <xf numFmtId="2" fontId="35" fillId="3" borderId="2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1" fillId="0" borderId="3" xfId="2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tbf.eu/his-eur-ech-list-2019-m/" TargetMode="External"/><Relationship Id="rId13" Type="http://schemas.openxmlformats.org/officeDocument/2006/relationships/hyperlink" Target="http://etbf.eu/his-wor-wch-list-2018-m/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etbf.eu/his-eur-eyc-list-2017/" TargetMode="External"/><Relationship Id="rId7" Type="http://schemas.openxmlformats.org/officeDocument/2006/relationships/hyperlink" Target="http://etbf.eu/his-eur-ech-list-2016-m/" TargetMode="External"/><Relationship Id="rId12" Type="http://schemas.openxmlformats.org/officeDocument/2006/relationships/hyperlink" Target="http://etbf.eu/his-eur-ecc-list-2019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etbf.eu/his-eur-eyc-list-2016/" TargetMode="External"/><Relationship Id="rId16" Type="http://schemas.openxmlformats.org/officeDocument/2006/relationships/hyperlink" Target="http://etbf.eu/his-wor-wsi-list-2016/" TargetMode="External"/><Relationship Id="rId1" Type="http://schemas.openxmlformats.org/officeDocument/2006/relationships/hyperlink" Target="../../../Downloads/&#381;irm&#363;n&#371;%2068a,%2009124%20Vilnius,%20Lietuva%20LT-09124,%20el.pa&#353;tas:%20info@lbf-bowling.lt%20www.lbf-bowling.lt" TargetMode="External"/><Relationship Id="rId6" Type="http://schemas.openxmlformats.org/officeDocument/2006/relationships/hyperlink" Target="http://etbf.eu/his-eur-ech-list-2016-w/" TargetMode="External"/><Relationship Id="rId11" Type="http://schemas.openxmlformats.org/officeDocument/2006/relationships/hyperlink" Target="http://etbf.eu/his-eur-ecc-list-2018/" TargetMode="External"/><Relationship Id="rId5" Type="http://schemas.openxmlformats.org/officeDocument/2006/relationships/hyperlink" Target="http://etbf.eu/his-eur-eyc-list-2018/" TargetMode="External"/><Relationship Id="rId15" Type="http://schemas.openxmlformats.org/officeDocument/2006/relationships/hyperlink" Target="https://www.qubicaamf.com/qubicaamf-bowling-world-cup/tournament_results?g=M" TargetMode="External"/><Relationship Id="rId10" Type="http://schemas.openxmlformats.org/officeDocument/2006/relationships/hyperlink" Target="http://etbf.eu/his-eur-ecc-list-2017/" TargetMode="External"/><Relationship Id="rId19" Type="http://schemas.openxmlformats.org/officeDocument/2006/relationships/comments" Target="../comments1.xml"/><Relationship Id="rId4" Type="http://schemas.openxmlformats.org/officeDocument/2006/relationships/hyperlink" Target="http://etbf.eu/his-eur-eyc-list-2019/" TargetMode="External"/><Relationship Id="rId9" Type="http://schemas.openxmlformats.org/officeDocument/2006/relationships/hyperlink" Target="http://etbf.eu/his-eur-ecc-list-2016/" TargetMode="External"/><Relationship Id="rId14" Type="http://schemas.openxmlformats.org/officeDocument/2006/relationships/hyperlink" Target="http://etbf.eu/his-wor-wjc-list-2019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52"/>
  <sheetViews>
    <sheetView tabSelected="1" zoomScaleNormal="100" workbookViewId="0">
      <selection activeCell="R335" sqref="R335:R336"/>
    </sheetView>
  </sheetViews>
  <sheetFormatPr defaultColWidth="9.140625" defaultRowHeight="15"/>
  <cols>
    <col min="1" max="1" width="9.7109375" style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7" style="1" customWidth="1"/>
    <col min="19" max="16384" width="9.140625" style="1"/>
  </cols>
  <sheetData>
    <row r="1" spans="1:18" s="8" customFormat="1" ht="15.75">
      <c r="D1" s="61"/>
      <c r="E1" s="61"/>
      <c r="F1" s="61"/>
      <c r="G1" s="61"/>
      <c r="H1" s="61"/>
      <c r="I1" s="61"/>
      <c r="J1" s="61"/>
      <c r="K1" s="61"/>
      <c r="L1" s="61"/>
      <c r="N1" s="2"/>
      <c r="O1" s="2"/>
      <c r="P1" s="2"/>
      <c r="Q1" s="2"/>
    </row>
    <row r="2" spans="1:18" s="8" customFormat="1" ht="15.75">
      <c r="B2" s="8" t="s">
        <v>0</v>
      </c>
      <c r="D2" s="61"/>
      <c r="E2" s="61"/>
      <c r="F2" s="61"/>
      <c r="G2" s="61"/>
      <c r="H2" s="61"/>
      <c r="I2" s="61"/>
      <c r="J2" s="61"/>
      <c r="K2" s="61"/>
      <c r="L2" s="61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8"/>
    </row>
    <row r="6" spans="1:18" ht="18.75">
      <c r="A6" s="113" t="s">
        <v>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8"/>
    </row>
    <row r="7" spans="1:18" s="8" customFormat="1" ht="15.75">
      <c r="A7" s="61"/>
      <c r="B7" s="90" t="s">
        <v>4</v>
      </c>
      <c r="C7" s="90"/>
      <c r="D7" s="90"/>
      <c r="E7" s="90"/>
      <c r="F7" s="90"/>
      <c r="G7" s="90"/>
      <c r="H7" s="90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1"/>
      <c r="B8" s="91" t="s">
        <v>5</v>
      </c>
      <c r="C8" s="91"/>
      <c r="D8" s="91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1"/>
      <c r="B9" s="48" t="s">
        <v>6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1"/>
      <c r="B10" s="60" t="s">
        <v>7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92" t="s">
        <v>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96" t="s">
        <v>9</v>
      </c>
      <c r="B13" s="97" t="s">
        <v>10</v>
      </c>
      <c r="C13" s="97" t="s">
        <v>11</v>
      </c>
      <c r="D13" s="97" t="s">
        <v>12</v>
      </c>
      <c r="E13" s="98" t="s">
        <v>13</v>
      </c>
      <c r="F13" s="110"/>
      <c r="G13" s="111"/>
      <c r="H13" s="111"/>
      <c r="I13" s="111"/>
      <c r="J13" s="111"/>
      <c r="K13" s="111"/>
      <c r="L13" s="111"/>
      <c r="M13" s="111"/>
      <c r="N13" s="111"/>
      <c r="O13" s="112"/>
      <c r="P13" s="114" t="s">
        <v>14</v>
      </c>
      <c r="Q13" s="101" t="s">
        <v>15</v>
      </c>
      <c r="R13" s="93" t="s">
        <v>16</v>
      </c>
    </row>
    <row r="14" spans="1:18" s="8" customFormat="1" ht="45" customHeight="1">
      <c r="A14" s="96"/>
      <c r="B14" s="97"/>
      <c r="C14" s="97"/>
      <c r="D14" s="97"/>
      <c r="E14" s="100"/>
      <c r="F14" s="98" t="s">
        <v>17</v>
      </c>
      <c r="G14" s="98" t="s">
        <v>18</v>
      </c>
      <c r="H14" s="98" t="s">
        <v>19</v>
      </c>
      <c r="I14" s="116" t="s">
        <v>20</v>
      </c>
      <c r="J14" s="98" t="s">
        <v>21</v>
      </c>
      <c r="K14" s="98" t="s">
        <v>22</v>
      </c>
      <c r="L14" s="98" t="s">
        <v>23</v>
      </c>
      <c r="M14" s="98" t="s">
        <v>24</v>
      </c>
      <c r="N14" s="108" t="s">
        <v>25</v>
      </c>
      <c r="O14" s="108" t="s">
        <v>26</v>
      </c>
      <c r="P14" s="115"/>
      <c r="Q14" s="102"/>
      <c r="R14" s="94"/>
    </row>
    <row r="15" spans="1:18" s="8" customFormat="1" ht="76.150000000000006" customHeight="1">
      <c r="A15" s="96"/>
      <c r="B15" s="97"/>
      <c r="C15" s="97"/>
      <c r="D15" s="97"/>
      <c r="E15" s="99"/>
      <c r="F15" s="99"/>
      <c r="G15" s="99"/>
      <c r="H15" s="99"/>
      <c r="I15" s="117"/>
      <c r="J15" s="99"/>
      <c r="K15" s="99"/>
      <c r="L15" s="99"/>
      <c r="M15" s="99"/>
      <c r="N15" s="109"/>
      <c r="O15" s="109"/>
      <c r="P15" s="115"/>
      <c r="Q15" s="103"/>
      <c r="R15" s="95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79" t="s">
        <v>27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58"/>
      <c r="R17" s="8"/>
      <c r="S17" s="8"/>
    </row>
    <row r="18" spans="1:19" ht="16.899999999999999" customHeight="1">
      <c r="A18" s="81" t="s">
        <v>28</v>
      </c>
      <c r="B18" s="82"/>
      <c r="C18" s="82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8"/>
      <c r="R18" s="8"/>
      <c r="S18" s="8"/>
    </row>
    <row r="19" spans="1:19">
      <c r="A19" s="62">
        <v>1</v>
      </c>
      <c r="B19" s="62" t="s">
        <v>29</v>
      </c>
      <c r="C19" s="12" t="s">
        <v>30</v>
      </c>
      <c r="D19" s="62" t="s">
        <v>31</v>
      </c>
      <c r="E19" s="62">
        <v>1</v>
      </c>
      <c r="F19" s="62" t="s">
        <v>32</v>
      </c>
      <c r="G19" s="62">
        <v>1</v>
      </c>
      <c r="H19" s="62" t="s">
        <v>33</v>
      </c>
      <c r="I19" s="62"/>
      <c r="J19" s="62">
        <v>84</v>
      </c>
      <c r="K19" s="62">
        <v>24</v>
      </c>
      <c r="L19" s="62">
        <v>74</v>
      </c>
      <c r="M19" s="62" t="s">
        <v>34</v>
      </c>
      <c r="N19" s="3" t="s">
        <v>35</v>
      </c>
      <c r="O19" s="9" t="s">
        <v>35</v>
      </c>
      <c r="P19" s="4" t="s">
        <v>35</v>
      </c>
      <c r="Q19" s="11" t="s">
        <v>35</v>
      </c>
      <c r="R19" s="10" t="s">
        <v>35</v>
      </c>
      <c r="S19" s="20"/>
    </row>
    <row r="20" spans="1:19">
      <c r="A20" s="62">
        <v>2</v>
      </c>
      <c r="B20" s="62" t="s">
        <v>36</v>
      </c>
      <c r="C20" s="12" t="s">
        <v>30</v>
      </c>
      <c r="D20" s="62" t="s">
        <v>31</v>
      </c>
      <c r="E20" s="62">
        <v>1</v>
      </c>
      <c r="F20" s="62" t="s">
        <v>32</v>
      </c>
      <c r="G20" s="62">
        <v>1</v>
      </c>
      <c r="H20" s="62" t="s">
        <v>33</v>
      </c>
      <c r="I20" s="62"/>
      <c r="J20" s="62">
        <v>84</v>
      </c>
      <c r="K20" s="62">
        <v>24</v>
      </c>
      <c r="L20" s="62">
        <v>50</v>
      </c>
      <c r="M20" s="62" t="s">
        <v>33</v>
      </c>
      <c r="N20" s="3" t="s">
        <v>35</v>
      </c>
      <c r="O20" s="9" t="s">
        <v>35</v>
      </c>
      <c r="P20" s="4" t="s">
        <v>35</v>
      </c>
      <c r="Q20" s="11" t="s">
        <v>35</v>
      </c>
      <c r="R20" s="10" t="s">
        <v>35</v>
      </c>
      <c r="S20" s="20"/>
    </row>
    <row r="21" spans="1:19">
      <c r="A21" s="62">
        <v>3</v>
      </c>
      <c r="B21" s="62" t="s">
        <v>37</v>
      </c>
      <c r="C21" s="12" t="s">
        <v>30</v>
      </c>
      <c r="D21" s="62" t="s">
        <v>31</v>
      </c>
      <c r="E21" s="62">
        <v>1</v>
      </c>
      <c r="F21" s="62" t="s">
        <v>32</v>
      </c>
      <c r="G21" s="62">
        <v>1</v>
      </c>
      <c r="H21" s="62" t="s">
        <v>33</v>
      </c>
      <c r="I21" s="62"/>
      <c r="J21" s="62">
        <v>53</v>
      </c>
      <c r="K21" s="62">
        <v>18</v>
      </c>
      <c r="L21" s="62">
        <v>52</v>
      </c>
      <c r="M21" s="62" t="s">
        <v>34</v>
      </c>
      <c r="N21" s="3" t="s">
        <v>35</v>
      </c>
      <c r="O21" s="9" t="s">
        <v>35</v>
      </c>
      <c r="P21" s="4" t="s">
        <v>35</v>
      </c>
      <c r="Q21" s="11" t="s">
        <v>35</v>
      </c>
      <c r="R21" s="10" t="s">
        <v>35</v>
      </c>
      <c r="S21" s="8"/>
    </row>
    <row r="22" spans="1:19">
      <c r="A22" s="62">
        <v>4</v>
      </c>
      <c r="B22" s="62" t="s">
        <v>29</v>
      </c>
      <c r="C22" s="12" t="s">
        <v>38</v>
      </c>
      <c r="D22" s="62" t="s">
        <v>31</v>
      </c>
      <c r="E22" s="62">
        <v>1</v>
      </c>
      <c r="F22" s="62" t="s">
        <v>32</v>
      </c>
      <c r="G22" s="62">
        <v>1</v>
      </c>
      <c r="H22" s="62" t="s">
        <v>33</v>
      </c>
      <c r="I22" s="62"/>
      <c r="J22" s="62">
        <v>84</v>
      </c>
      <c r="K22" s="62">
        <v>24</v>
      </c>
      <c r="L22" s="62">
        <v>73</v>
      </c>
      <c r="M22" s="62" t="s">
        <v>34</v>
      </c>
      <c r="N22" s="3" t="s">
        <v>35</v>
      </c>
      <c r="O22" s="9" t="s">
        <v>35</v>
      </c>
      <c r="P22" s="4" t="s">
        <v>35</v>
      </c>
      <c r="Q22" s="11" t="s">
        <v>35</v>
      </c>
      <c r="R22" s="10" t="s">
        <v>35</v>
      </c>
      <c r="S22" s="8"/>
    </row>
    <row r="23" spans="1:19">
      <c r="A23" s="62">
        <v>5</v>
      </c>
      <c r="B23" s="62" t="s">
        <v>36</v>
      </c>
      <c r="C23" s="12" t="s">
        <v>38</v>
      </c>
      <c r="D23" s="62" t="s">
        <v>31</v>
      </c>
      <c r="E23" s="62">
        <v>1</v>
      </c>
      <c r="F23" s="62" t="s">
        <v>32</v>
      </c>
      <c r="G23" s="62">
        <v>1</v>
      </c>
      <c r="H23" s="62" t="s">
        <v>33</v>
      </c>
      <c r="I23" s="62"/>
      <c r="J23" s="62">
        <v>84</v>
      </c>
      <c r="K23" s="62">
        <v>24</v>
      </c>
      <c r="L23" s="62">
        <v>63</v>
      </c>
      <c r="M23" s="62" t="s">
        <v>34</v>
      </c>
      <c r="N23" s="3" t="s">
        <v>35</v>
      </c>
      <c r="O23" s="9" t="s">
        <v>35</v>
      </c>
      <c r="P23" s="4" t="s">
        <v>35</v>
      </c>
      <c r="Q23" s="11" t="s">
        <v>35</v>
      </c>
      <c r="R23" s="10" t="s">
        <v>35</v>
      </c>
      <c r="S23" s="8"/>
    </row>
    <row r="24" spans="1:19">
      <c r="A24" s="62">
        <v>6</v>
      </c>
      <c r="B24" s="62" t="s">
        <v>37</v>
      </c>
      <c r="C24" s="12" t="s">
        <v>38</v>
      </c>
      <c r="D24" s="62" t="s">
        <v>31</v>
      </c>
      <c r="E24" s="62">
        <v>1</v>
      </c>
      <c r="F24" s="62" t="s">
        <v>32</v>
      </c>
      <c r="G24" s="62">
        <v>1</v>
      </c>
      <c r="H24" s="62" t="s">
        <v>33</v>
      </c>
      <c r="I24" s="62"/>
      <c r="J24" s="62">
        <v>53</v>
      </c>
      <c r="K24" s="62">
        <v>18</v>
      </c>
      <c r="L24" s="62">
        <v>46</v>
      </c>
      <c r="M24" s="62" t="s">
        <v>34</v>
      </c>
      <c r="N24" s="3" t="s">
        <v>35</v>
      </c>
      <c r="O24" s="9" t="s">
        <v>35</v>
      </c>
      <c r="P24" s="4" t="s">
        <v>35</v>
      </c>
      <c r="Q24" s="11" t="s">
        <v>35</v>
      </c>
      <c r="R24" s="10" t="s">
        <v>35</v>
      </c>
      <c r="S24" s="8"/>
    </row>
    <row r="25" spans="1:19" ht="30">
      <c r="A25" s="62">
        <v>7</v>
      </c>
      <c r="B25" s="62" t="s">
        <v>39</v>
      </c>
      <c r="C25" s="12" t="s">
        <v>40</v>
      </c>
      <c r="D25" s="62" t="s">
        <v>31</v>
      </c>
      <c r="E25" s="62">
        <v>2</v>
      </c>
      <c r="F25" s="62" t="s">
        <v>32</v>
      </c>
      <c r="G25" s="62">
        <v>1</v>
      </c>
      <c r="H25" s="62" t="s">
        <v>33</v>
      </c>
      <c r="I25" s="62"/>
      <c r="J25" s="62">
        <v>41</v>
      </c>
      <c r="K25" s="62">
        <v>24</v>
      </c>
      <c r="L25" s="62">
        <v>37</v>
      </c>
      <c r="M25" s="62" t="s">
        <v>34</v>
      </c>
      <c r="N25" s="3" t="s">
        <v>35</v>
      </c>
      <c r="O25" s="9" t="s">
        <v>35</v>
      </c>
      <c r="P25" s="4" t="s">
        <v>35</v>
      </c>
      <c r="Q25" s="11" t="s">
        <v>35</v>
      </c>
      <c r="R25" s="10" t="s">
        <v>35</v>
      </c>
      <c r="S25" s="8"/>
    </row>
    <row r="26" spans="1:19">
      <c r="A26" s="62"/>
      <c r="B26" s="62"/>
      <c r="C26" s="1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3"/>
      <c r="O26" s="9"/>
      <c r="P26" s="4"/>
      <c r="Q26" s="11"/>
      <c r="R26" s="10"/>
      <c r="S26" s="8"/>
    </row>
    <row r="27" spans="1:19">
      <c r="A27" s="62"/>
      <c r="B27" s="62"/>
      <c r="C27" s="1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3"/>
      <c r="O27" s="9"/>
      <c r="P27" s="4"/>
      <c r="Q27" s="11"/>
      <c r="R27" s="10"/>
      <c r="S27" s="8"/>
    </row>
    <row r="28" spans="1:19" s="8" customFormat="1" ht="15.75" customHeight="1">
      <c r="A28" s="86" t="s">
        <v>41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8"/>
      <c r="R28" s="10">
        <f>SUM(R19:R27)</f>
        <v>0</v>
      </c>
    </row>
    <row r="29" spans="1:19" s="8" customFormat="1" ht="15" customHeight="1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</row>
    <row r="30" spans="1:19" s="8" customFormat="1" ht="15" customHeight="1">
      <c r="A30" s="24" t="s">
        <v>42</v>
      </c>
      <c r="B30" s="57" t="s">
        <v>43</v>
      </c>
      <c r="C30" s="5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</row>
    <row r="31" spans="1:19" s="8" customFormat="1" ht="15" customHeight="1">
      <c r="A31" s="49" t="s">
        <v>44</v>
      </c>
      <c r="B31" s="49"/>
      <c r="C31" s="49"/>
      <c r="D31" s="49"/>
      <c r="E31" s="49"/>
      <c r="F31" s="49"/>
      <c r="G31" s="49"/>
      <c r="H31" s="49"/>
      <c r="I31" s="49"/>
      <c r="J31" s="15"/>
      <c r="K31" s="15"/>
      <c r="L31" s="15"/>
      <c r="M31" s="15"/>
      <c r="N31" s="15"/>
      <c r="O31" s="15"/>
      <c r="P31" s="15"/>
      <c r="Q31" s="15"/>
      <c r="R31" s="16"/>
    </row>
    <row r="32" spans="1:19" s="8" customFormat="1" ht="15" customHeight="1">
      <c r="A32" s="49"/>
      <c r="B32" s="49"/>
      <c r="C32" s="49"/>
      <c r="D32" s="49"/>
      <c r="E32" s="49"/>
      <c r="F32" s="49"/>
      <c r="G32" s="49"/>
      <c r="H32" s="49"/>
      <c r="I32" s="49"/>
      <c r="J32" s="15"/>
      <c r="K32" s="15"/>
      <c r="L32" s="15"/>
      <c r="M32" s="15"/>
      <c r="N32" s="15"/>
      <c r="O32" s="15"/>
      <c r="P32" s="15"/>
      <c r="Q32" s="15"/>
      <c r="R32" s="16"/>
    </row>
    <row r="33" spans="1:18" s="8" customFormat="1">
      <c r="A33" s="79" t="s">
        <v>45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58"/>
    </row>
    <row r="34" spans="1:18" s="8" customFormat="1" ht="16.899999999999999" customHeight="1">
      <c r="A34" s="81" t="s">
        <v>28</v>
      </c>
      <c r="B34" s="82"/>
      <c r="C34" s="8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8"/>
    </row>
    <row r="35" spans="1:18" s="8" customFormat="1">
      <c r="A35" s="79" t="s">
        <v>46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58"/>
    </row>
    <row r="36" spans="1:18" s="8" customFormat="1">
      <c r="A36" s="62">
        <v>1</v>
      </c>
      <c r="B36" s="62" t="s">
        <v>29</v>
      </c>
      <c r="C36" s="12" t="s">
        <v>30</v>
      </c>
      <c r="D36" s="62" t="s">
        <v>31</v>
      </c>
      <c r="E36" s="62">
        <v>1</v>
      </c>
      <c r="F36" s="62" t="s">
        <v>32</v>
      </c>
      <c r="G36" s="62">
        <v>1</v>
      </c>
      <c r="H36" s="62" t="s">
        <v>33</v>
      </c>
      <c r="I36" s="62"/>
      <c r="J36" s="62">
        <v>92</v>
      </c>
      <c r="K36" s="62">
        <v>28</v>
      </c>
      <c r="L36" s="62">
        <v>41</v>
      </c>
      <c r="M36" s="62" t="s">
        <v>33</v>
      </c>
      <c r="N36" s="3" t="s">
        <v>35</v>
      </c>
      <c r="O36" s="9" t="s">
        <v>35</v>
      </c>
      <c r="P36" s="4" t="s">
        <v>35</v>
      </c>
      <c r="Q36" s="11" t="s">
        <v>35</v>
      </c>
      <c r="R36" s="10" t="s">
        <v>35</v>
      </c>
    </row>
    <row r="37" spans="1:18" s="8" customFormat="1">
      <c r="A37" s="62">
        <v>2</v>
      </c>
      <c r="B37" s="62" t="s">
        <v>36</v>
      </c>
      <c r="C37" s="12" t="s">
        <v>30</v>
      </c>
      <c r="D37" s="62" t="s">
        <v>31</v>
      </c>
      <c r="E37" s="62">
        <v>1</v>
      </c>
      <c r="F37" s="62" t="s">
        <v>32</v>
      </c>
      <c r="G37" s="62">
        <v>1</v>
      </c>
      <c r="H37" s="62" t="s">
        <v>33</v>
      </c>
      <c r="I37" s="62"/>
      <c r="J37" s="62">
        <v>92</v>
      </c>
      <c r="K37" s="62">
        <v>28</v>
      </c>
      <c r="L37" s="62">
        <v>65</v>
      </c>
      <c r="M37" s="62" t="s">
        <v>34</v>
      </c>
      <c r="N37" s="3" t="s">
        <v>35</v>
      </c>
      <c r="O37" s="9" t="s">
        <v>35</v>
      </c>
      <c r="P37" s="4" t="s">
        <v>35</v>
      </c>
      <c r="Q37" s="11" t="s">
        <v>35</v>
      </c>
      <c r="R37" s="10" t="s">
        <v>35</v>
      </c>
    </row>
    <row r="38" spans="1:18" s="8" customFormat="1">
      <c r="A38" s="62">
        <v>3</v>
      </c>
      <c r="B38" s="62" t="s">
        <v>47</v>
      </c>
      <c r="C38" s="12" t="s">
        <v>30</v>
      </c>
      <c r="D38" s="62" t="s">
        <v>31</v>
      </c>
      <c r="E38" s="62">
        <v>1</v>
      </c>
      <c r="F38" s="62" t="s">
        <v>32</v>
      </c>
      <c r="G38" s="62">
        <v>1</v>
      </c>
      <c r="H38" s="62" t="s">
        <v>33</v>
      </c>
      <c r="I38" s="62"/>
      <c r="J38" s="62">
        <v>92</v>
      </c>
      <c r="K38" s="62">
        <v>28</v>
      </c>
      <c r="L38" s="62">
        <v>45</v>
      </c>
      <c r="M38" s="62" t="s">
        <v>34</v>
      </c>
      <c r="N38" s="3" t="s">
        <v>35</v>
      </c>
      <c r="O38" s="9" t="s">
        <v>35</v>
      </c>
      <c r="P38" s="4" t="s">
        <v>35</v>
      </c>
      <c r="Q38" s="11" t="s">
        <v>35</v>
      </c>
      <c r="R38" s="10" t="s">
        <v>35</v>
      </c>
    </row>
    <row r="39" spans="1:18" s="8" customFormat="1">
      <c r="A39" s="62">
        <v>4</v>
      </c>
      <c r="B39" s="62" t="s">
        <v>29</v>
      </c>
      <c r="C39" s="12" t="s">
        <v>48</v>
      </c>
      <c r="D39" s="62" t="s">
        <v>31</v>
      </c>
      <c r="E39" s="62">
        <v>1</v>
      </c>
      <c r="F39" s="62" t="s">
        <v>32</v>
      </c>
      <c r="G39" s="62">
        <v>1</v>
      </c>
      <c r="H39" s="62" t="s">
        <v>33</v>
      </c>
      <c r="I39" s="62"/>
      <c r="J39" s="62">
        <v>94</v>
      </c>
      <c r="K39" s="62">
        <v>28</v>
      </c>
      <c r="L39" s="62">
        <v>57</v>
      </c>
      <c r="M39" s="62" t="s">
        <v>33</v>
      </c>
      <c r="N39" s="3" t="s">
        <v>35</v>
      </c>
      <c r="O39" s="9" t="s">
        <v>35</v>
      </c>
      <c r="P39" s="4" t="s">
        <v>35</v>
      </c>
      <c r="Q39" s="11" t="s">
        <v>35</v>
      </c>
      <c r="R39" s="10" t="s">
        <v>35</v>
      </c>
    </row>
    <row r="40" spans="1:18" s="8" customFormat="1">
      <c r="A40" s="62">
        <v>5</v>
      </c>
      <c r="B40" s="62" t="s">
        <v>36</v>
      </c>
      <c r="C40" s="12" t="s">
        <v>48</v>
      </c>
      <c r="D40" s="62" t="s">
        <v>31</v>
      </c>
      <c r="E40" s="62">
        <v>1</v>
      </c>
      <c r="F40" s="62" t="s">
        <v>32</v>
      </c>
      <c r="G40" s="62">
        <v>1</v>
      </c>
      <c r="H40" s="62" t="s">
        <v>33</v>
      </c>
      <c r="I40" s="62"/>
      <c r="J40" s="62">
        <v>94</v>
      </c>
      <c r="K40" s="62">
        <v>28</v>
      </c>
      <c r="L40" s="62">
        <v>56</v>
      </c>
      <c r="M40" s="62" t="s">
        <v>33</v>
      </c>
      <c r="N40" s="3" t="s">
        <v>35</v>
      </c>
      <c r="O40" s="9" t="s">
        <v>35</v>
      </c>
      <c r="P40" s="4" t="s">
        <v>35</v>
      </c>
      <c r="Q40" s="11" t="s">
        <v>35</v>
      </c>
      <c r="R40" s="10" t="s">
        <v>35</v>
      </c>
    </row>
    <row r="41" spans="1:18" s="8" customFormat="1">
      <c r="A41" s="62">
        <v>6</v>
      </c>
      <c r="B41" s="62" t="s">
        <v>47</v>
      </c>
      <c r="C41" s="12" t="s">
        <v>48</v>
      </c>
      <c r="D41" s="62" t="s">
        <v>31</v>
      </c>
      <c r="E41" s="62">
        <v>1</v>
      </c>
      <c r="F41" s="62" t="s">
        <v>32</v>
      </c>
      <c r="G41" s="62">
        <v>1</v>
      </c>
      <c r="H41" s="62" t="s">
        <v>33</v>
      </c>
      <c r="I41" s="62"/>
      <c r="J41" s="62">
        <v>94</v>
      </c>
      <c r="K41" s="62">
        <v>28</v>
      </c>
      <c r="L41" s="62">
        <v>63</v>
      </c>
      <c r="M41" s="62" t="s">
        <v>34</v>
      </c>
      <c r="N41" s="3" t="s">
        <v>35</v>
      </c>
      <c r="O41" s="9" t="s">
        <v>35</v>
      </c>
      <c r="P41" s="4" t="s">
        <v>35</v>
      </c>
      <c r="Q41" s="11" t="s">
        <v>35</v>
      </c>
      <c r="R41" s="10" t="s">
        <v>35</v>
      </c>
    </row>
    <row r="42" spans="1:18" s="8" customFormat="1" ht="30">
      <c r="A42" s="62">
        <v>7</v>
      </c>
      <c r="B42" s="62" t="s">
        <v>39</v>
      </c>
      <c r="C42" s="12" t="s">
        <v>40</v>
      </c>
      <c r="D42" s="62" t="s">
        <v>31</v>
      </c>
      <c r="E42" s="62">
        <v>2</v>
      </c>
      <c r="F42" s="62" t="s">
        <v>32</v>
      </c>
      <c r="G42" s="62">
        <v>1</v>
      </c>
      <c r="H42" s="62" t="s">
        <v>33</v>
      </c>
      <c r="I42" s="62"/>
      <c r="J42" s="62">
        <v>45</v>
      </c>
      <c r="K42" s="62">
        <v>28</v>
      </c>
      <c r="L42" s="62">
        <v>26</v>
      </c>
      <c r="M42" s="62" t="s">
        <v>33</v>
      </c>
      <c r="N42" s="3" t="s">
        <v>35</v>
      </c>
      <c r="O42" s="9" t="s">
        <v>35</v>
      </c>
      <c r="P42" s="4" t="s">
        <v>35</v>
      </c>
      <c r="Q42" s="11" t="s">
        <v>35</v>
      </c>
      <c r="R42" s="10" t="s">
        <v>35</v>
      </c>
    </row>
    <row r="43" spans="1:18" s="8" customFormat="1" ht="15.75" customHeight="1">
      <c r="A43" s="86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8"/>
      <c r="R43" s="10">
        <f>SUM(R36:R42)</f>
        <v>0</v>
      </c>
    </row>
    <row r="44" spans="1:18" s="8" customFormat="1" ht="15.7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6"/>
    </row>
    <row r="45" spans="1:18" s="8" customFormat="1" ht="15.75" customHeight="1">
      <c r="A45" s="24" t="s">
        <v>42</v>
      </c>
      <c r="B45" s="57" t="s">
        <v>49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6"/>
    </row>
    <row r="46" spans="1:18" s="8" customFormat="1" ht="15.75" customHeight="1">
      <c r="A46" s="49" t="s">
        <v>50</v>
      </c>
      <c r="B46" s="49"/>
      <c r="C46" s="49"/>
      <c r="D46" s="49"/>
      <c r="E46" s="49"/>
      <c r="F46" s="49"/>
      <c r="G46" s="49"/>
      <c r="H46" s="49"/>
      <c r="I46" s="49"/>
      <c r="J46" s="15"/>
      <c r="K46" s="15"/>
      <c r="L46" s="15"/>
      <c r="M46" s="15"/>
      <c r="N46" s="15"/>
      <c r="O46" s="15"/>
      <c r="P46" s="15"/>
      <c r="Q46" s="15"/>
      <c r="R46" s="16"/>
    </row>
    <row r="47" spans="1:18" s="8" customFormat="1" ht="15.75" customHeight="1">
      <c r="A47" s="49"/>
      <c r="B47" s="49"/>
      <c r="C47" s="49"/>
      <c r="D47" s="49"/>
      <c r="E47" s="49"/>
      <c r="F47" s="49"/>
      <c r="G47" s="49"/>
      <c r="H47" s="49"/>
      <c r="I47" s="49"/>
      <c r="J47" s="15"/>
      <c r="K47" s="15"/>
      <c r="L47" s="15"/>
      <c r="M47" s="15"/>
      <c r="N47" s="15"/>
      <c r="O47" s="15"/>
      <c r="P47" s="15"/>
      <c r="Q47" s="15"/>
      <c r="R47" s="16"/>
    </row>
    <row r="48" spans="1:18" s="8" customFormat="1" ht="5.45" customHeight="1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</row>
    <row r="49" spans="1:18" s="8" customFormat="1" ht="13.9" customHeight="1">
      <c r="A49" s="79" t="s">
        <v>51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58"/>
    </row>
    <row r="50" spans="1:18" s="8" customFormat="1" ht="13.9" customHeight="1">
      <c r="A50" s="81" t="s">
        <v>28</v>
      </c>
      <c r="B50" s="82"/>
      <c r="C50" s="82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8"/>
    </row>
    <row r="51" spans="1:18" s="8" customFormat="1">
      <c r="A51" s="79" t="s">
        <v>52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58"/>
    </row>
    <row r="52" spans="1:18" s="8" customFormat="1" ht="30">
      <c r="A52" s="62">
        <v>1</v>
      </c>
      <c r="B52" s="62" t="s">
        <v>53</v>
      </c>
      <c r="C52" s="12" t="s">
        <v>40</v>
      </c>
      <c r="D52" s="62" t="s">
        <v>31</v>
      </c>
      <c r="E52" s="62">
        <v>4</v>
      </c>
      <c r="F52" s="62" t="s">
        <v>32</v>
      </c>
      <c r="G52" s="62">
        <v>1</v>
      </c>
      <c r="H52" s="62" t="s">
        <v>33</v>
      </c>
      <c r="I52" s="62"/>
      <c r="J52" s="62">
        <v>43</v>
      </c>
      <c r="K52" s="62">
        <v>23</v>
      </c>
      <c r="L52" s="62">
        <v>36</v>
      </c>
      <c r="M52" s="62" t="s">
        <v>33</v>
      </c>
      <c r="N52" s="3" t="s">
        <v>35</v>
      </c>
      <c r="O52" s="9" t="s">
        <v>35</v>
      </c>
      <c r="P52" s="4" t="s">
        <v>35</v>
      </c>
      <c r="Q52" s="11" t="s">
        <v>35</v>
      </c>
      <c r="R52" s="10" t="s">
        <v>35</v>
      </c>
    </row>
    <row r="53" spans="1:18" s="8" customFormat="1">
      <c r="A53" s="62">
        <v>2</v>
      </c>
      <c r="B53" s="62" t="s">
        <v>47</v>
      </c>
      <c r="C53" s="12" t="s">
        <v>30</v>
      </c>
      <c r="D53" s="62" t="s">
        <v>31</v>
      </c>
      <c r="E53" s="62">
        <v>1</v>
      </c>
      <c r="F53" s="62" t="s">
        <v>32</v>
      </c>
      <c r="G53" s="62">
        <v>1</v>
      </c>
      <c r="H53" s="62" t="s">
        <v>33</v>
      </c>
      <c r="I53" s="62"/>
      <c r="J53" s="62">
        <v>90</v>
      </c>
      <c r="K53" s="62">
        <v>23</v>
      </c>
      <c r="L53" s="62">
        <v>32</v>
      </c>
      <c r="M53" s="62" t="s">
        <v>34</v>
      </c>
      <c r="N53" s="3" t="s">
        <v>35</v>
      </c>
      <c r="O53" s="9" t="s">
        <v>35</v>
      </c>
      <c r="P53" s="4" t="s">
        <v>35</v>
      </c>
      <c r="Q53" s="11" t="s">
        <v>35</v>
      </c>
      <c r="R53" s="10" t="s">
        <v>35</v>
      </c>
    </row>
    <row r="54" spans="1:18" s="8" customFormat="1">
      <c r="A54" s="62">
        <v>3</v>
      </c>
      <c r="B54" s="62" t="s">
        <v>54</v>
      </c>
      <c r="C54" s="12" t="s">
        <v>30</v>
      </c>
      <c r="D54" s="62" t="s">
        <v>31</v>
      </c>
      <c r="E54" s="62">
        <v>1</v>
      </c>
      <c r="F54" s="62" t="s">
        <v>32</v>
      </c>
      <c r="G54" s="62">
        <v>1</v>
      </c>
      <c r="H54" s="62" t="s">
        <v>33</v>
      </c>
      <c r="I54" s="62"/>
      <c r="J54" s="62">
        <v>90</v>
      </c>
      <c r="K54" s="62">
        <v>23</v>
      </c>
      <c r="L54" s="62">
        <v>83</v>
      </c>
      <c r="M54" s="62" t="s">
        <v>33</v>
      </c>
      <c r="N54" s="3" t="s">
        <v>35</v>
      </c>
      <c r="O54" s="9" t="s">
        <v>35</v>
      </c>
      <c r="P54" s="4" t="s">
        <v>35</v>
      </c>
      <c r="Q54" s="11" t="s">
        <v>35</v>
      </c>
      <c r="R54" s="10" t="s">
        <v>35</v>
      </c>
    </row>
    <row r="55" spans="1:18" s="8" customFormat="1">
      <c r="A55" s="62">
        <v>4</v>
      </c>
      <c r="B55" s="62" t="s">
        <v>55</v>
      </c>
      <c r="C55" s="12" t="s">
        <v>30</v>
      </c>
      <c r="D55" s="62" t="s">
        <v>31</v>
      </c>
      <c r="E55" s="62">
        <v>1</v>
      </c>
      <c r="F55" s="62" t="s">
        <v>32</v>
      </c>
      <c r="G55" s="62">
        <v>1</v>
      </c>
      <c r="H55" s="62" t="s">
        <v>33</v>
      </c>
      <c r="I55" s="62"/>
      <c r="J55" s="62">
        <v>90</v>
      </c>
      <c r="K55" s="62">
        <v>23</v>
      </c>
      <c r="L55" s="62">
        <v>82</v>
      </c>
      <c r="M55" s="62" t="s">
        <v>33</v>
      </c>
      <c r="N55" s="3" t="s">
        <v>35</v>
      </c>
      <c r="O55" s="9" t="s">
        <v>35</v>
      </c>
      <c r="P55" s="4" t="s">
        <v>35</v>
      </c>
      <c r="Q55" s="11" t="s">
        <v>35</v>
      </c>
      <c r="R55" s="10" t="s">
        <v>35</v>
      </c>
    </row>
    <row r="56" spans="1:18" s="8" customFormat="1">
      <c r="A56" s="62">
        <v>5</v>
      </c>
      <c r="B56" s="62" t="s">
        <v>56</v>
      </c>
      <c r="C56" s="12" t="s">
        <v>30</v>
      </c>
      <c r="D56" s="62" t="s">
        <v>31</v>
      </c>
      <c r="E56" s="62">
        <v>1</v>
      </c>
      <c r="F56" s="62" t="s">
        <v>32</v>
      </c>
      <c r="G56" s="62">
        <v>1</v>
      </c>
      <c r="H56" s="62" t="s">
        <v>33</v>
      </c>
      <c r="I56" s="62"/>
      <c r="J56" s="62">
        <v>66</v>
      </c>
      <c r="K56" s="62">
        <v>22</v>
      </c>
      <c r="L56" s="62">
        <v>53</v>
      </c>
      <c r="M56" s="62" t="s">
        <v>33</v>
      </c>
      <c r="N56" s="3" t="s">
        <v>35</v>
      </c>
      <c r="O56" s="9" t="s">
        <v>35</v>
      </c>
      <c r="P56" s="4" t="s">
        <v>35</v>
      </c>
      <c r="Q56" s="11" t="s">
        <v>35</v>
      </c>
      <c r="R56" s="10" t="s">
        <v>35</v>
      </c>
    </row>
    <row r="57" spans="1:18" s="8" customFormat="1">
      <c r="A57" s="62">
        <v>6</v>
      </c>
      <c r="B57" s="62" t="s">
        <v>47</v>
      </c>
      <c r="C57" s="12" t="s">
        <v>48</v>
      </c>
      <c r="D57" s="62" t="s">
        <v>31</v>
      </c>
      <c r="E57" s="62">
        <v>1</v>
      </c>
      <c r="F57" s="62" t="s">
        <v>32</v>
      </c>
      <c r="G57" s="62">
        <v>1</v>
      </c>
      <c r="H57" s="62" t="s">
        <v>33</v>
      </c>
      <c r="I57" s="62"/>
      <c r="J57" s="62">
        <v>90</v>
      </c>
      <c r="K57" s="62">
        <v>23</v>
      </c>
      <c r="L57" s="62">
        <v>40</v>
      </c>
      <c r="M57" s="62" t="s">
        <v>34</v>
      </c>
      <c r="N57" s="3" t="s">
        <v>35</v>
      </c>
      <c r="O57" s="9" t="s">
        <v>35</v>
      </c>
      <c r="P57" s="4" t="s">
        <v>35</v>
      </c>
      <c r="Q57" s="11" t="s">
        <v>35</v>
      </c>
      <c r="R57" s="10" t="s">
        <v>35</v>
      </c>
    </row>
    <row r="58" spans="1:18" s="8" customFormat="1">
      <c r="A58" s="62">
        <v>7</v>
      </c>
      <c r="B58" s="62" t="s">
        <v>54</v>
      </c>
      <c r="C58" s="12" t="s">
        <v>48</v>
      </c>
      <c r="D58" s="62" t="s">
        <v>31</v>
      </c>
      <c r="E58" s="62">
        <v>1</v>
      </c>
      <c r="F58" s="62" t="s">
        <v>32</v>
      </c>
      <c r="G58" s="62">
        <v>1</v>
      </c>
      <c r="H58" s="62" t="s">
        <v>33</v>
      </c>
      <c r="I58" s="62"/>
      <c r="J58" s="62">
        <v>90</v>
      </c>
      <c r="K58" s="62">
        <v>23</v>
      </c>
      <c r="L58" s="62">
        <v>81</v>
      </c>
      <c r="M58" s="62" t="s">
        <v>33</v>
      </c>
      <c r="N58" s="3" t="s">
        <v>35</v>
      </c>
      <c r="O58" s="9" t="s">
        <v>35</v>
      </c>
      <c r="P58" s="4" t="s">
        <v>35</v>
      </c>
      <c r="Q58" s="11" t="s">
        <v>35</v>
      </c>
      <c r="R58" s="10" t="s">
        <v>35</v>
      </c>
    </row>
    <row r="59" spans="1:18" s="8" customFormat="1">
      <c r="A59" s="62">
        <v>8</v>
      </c>
      <c r="B59" s="62" t="s">
        <v>55</v>
      </c>
      <c r="C59" s="12" t="s">
        <v>48</v>
      </c>
      <c r="D59" s="62" t="s">
        <v>31</v>
      </c>
      <c r="E59" s="62">
        <v>1</v>
      </c>
      <c r="F59" s="62" t="s">
        <v>32</v>
      </c>
      <c r="G59" s="62">
        <v>1</v>
      </c>
      <c r="H59" s="62" t="s">
        <v>33</v>
      </c>
      <c r="I59" s="62"/>
      <c r="J59" s="62">
        <v>90</v>
      </c>
      <c r="K59" s="62">
        <v>23</v>
      </c>
      <c r="L59" s="62">
        <v>87</v>
      </c>
      <c r="M59" s="62" t="s">
        <v>33</v>
      </c>
      <c r="N59" s="3" t="s">
        <v>35</v>
      </c>
      <c r="O59" s="9" t="s">
        <v>35</v>
      </c>
      <c r="P59" s="4" t="s">
        <v>35</v>
      </c>
      <c r="Q59" s="11" t="s">
        <v>35</v>
      </c>
      <c r="R59" s="10" t="s">
        <v>35</v>
      </c>
    </row>
    <row r="60" spans="1:18" s="8" customFormat="1">
      <c r="A60" s="62">
        <v>9</v>
      </c>
      <c r="B60" s="62" t="s">
        <v>56</v>
      </c>
      <c r="C60" s="12" t="s">
        <v>48</v>
      </c>
      <c r="D60" s="62" t="s">
        <v>31</v>
      </c>
      <c r="E60" s="62">
        <v>1</v>
      </c>
      <c r="F60" s="62" t="s">
        <v>32</v>
      </c>
      <c r="G60" s="62">
        <v>1</v>
      </c>
      <c r="H60" s="62" t="s">
        <v>33</v>
      </c>
      <c r="I60" s="62"/>
      <c r="J60" s="62">
        <v>66</v>
      </c>
      <c r="K60" s="62">
        <v>22</v>
      </c>
      <c r="L60" s="62">
        <v>55</v>
      </c>
      <c r="M60" s="62" t="s">
        <v>33</v>
      </c>
      <c r="N60" s="3" t="s">
        <v>35</v>
      </c>
      <c r="O60" s="9" t="s">
        <v>35</v>
      </c>
      <c r="P60" s="4" t="s">
        <v>35</v>
      </c>
      <c r="Q60" s="11" t="s">
        <v>35</v>
      </c>
      <c r="R60" s="10" t="s">
        <v>35</v>
      </c>
    </row>
    <row r="61" spans="1:18" s="8" customFormat="1">
      <c r="A61" s="62">
        <v>10</v>
      </c>
      <c r="B61" s="62"/>
      <c r="C61" s="1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3" t="s">
        <v>35</v>
      </c>
      <c r="O61" s="9" t="s">
        <v>35</v>
      </c>
      <c r="P61" s="4" t="s">
        <v>35</v>
      </c>
      <c r="Q61" s="11" t="s">
        <v>35</v>
      </c>
      <c r="R61" s="10" t="s">
        <v>35</v>
      </c>
    </row>
    <row r="62" spans="1:18" s="8" customFormat="1" ht="15.75" customHeight="1">
      <c r="A62" s="83" t="s">
        <v>41</v>
      </c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5"/>
      <c r="R62" s="10" t="s">
        <v>35</v>
      </c>
    </row>
    <row r="63" spans="1:18" s="8" customFormat="1" ht="15.75" customHeight="1">
      <c r="A63" s="24" t="s">
        <v>42</v>
      </c>
      <c r="B63" s="57" t="s">
        <v>57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6"/>
    </row>
    <row r="64" spans="1:18" s="8" customFormat="1" ht="15.75" customHeight="1">
      <c r="A64" s="49" t="s">
        <v>50</v>
      </c>
      <c r="B64" s="49"/>
      <c r="C64" s="49"/>
      <c r="D64" s="49"/>
      <c r="E64" s="49"/>
      <c r="F64" s="49"/>
      <c r="G64" s="49"/>
      <c r="H64" s="49"/>
      <c r="I64" s="49"/>
      <c r="J64" s="15"/>
      <c r="K64" s="15"/>
      <c r="L64" s="15"/>
      <c r="M64" s="15"/>
      <c r="N64" s="15"/>
      <c r="O64" s="15"/>
      <c r="P64" s="15"/>
      <c r="Q64" s="15"/>
      <c r="R64" s="16"/>
    </row>
    <row r="65" spans="1:19" s="8" customFormat="1" ht="15.75" customHeight="1">
      <c r="A65" s="49"/>
      <c r="B65" s="49"/>
      <c r="C65" s="49"/>
      <c r="D65" s="49"/>
      <c r="E65" s="49"/>
      <c r="F65" s="49"/>
      <c r="G65" s="49"/>
      <c r="H65" s="49"/>
      <c r="I65" s="49"/>
      <c r="J65" s="15"/>
      <c r="K65" s="15"/>
      <c r="L65" s="15"/>
      <c r="M65" s="15"/>
      <c r="N65" s="15"/>
      <c r="O65" s="15"/>
      <c r="P65" s="15"/>
      <c r="Q65" s="15"/>
      <c r="R65" s="16"/>
    </row>
    <row r="66" spans="1:19" s="8" customFormat="1" ht="15.75" customHeight="1">
      <c r="A66" s="79" t="s">
        <v>58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58"/>
    </row>
    <row r="67" spans="1:19" ht="15.75" customHeight="1">
      <c r="A67" s="81" t="s">
        <v>28</v>
      </c>
      <c r="B67" s="82"/>
      <c r="C67" s="82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8"/>
      <c r="R67" s="8"/>
      <c r="S67" s="8"/>
    </row>
    <row r="68" spans="1:19" ht="15.75" customHeight="1">
      <c r="A68" s="79" t="s">
        <v>59</v>
      </c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58"/>
      <c r="R68" s="8"/>
      <c r="S68" s="8"/>
    </row>
    <row r="69" spans="1:19" s="7" customFormat="1">
      <c r="A69" s="62">
        <v>1</v>
      </c>
      <c r="B69" s="62" t="s">
        <v>47</v>
      </c>
      <c r="C69" s="12" t="s">
        <v>30</v>
      </c>
      <c r="D69" s="62" t="s">
        <v>31</v>
      </c>
      <c r="E69" s="62">
        <v>1</v>
      </c>
      <c r="F69" s="62" t="s">
        <v>32</v>
      </c>
      <c r="G69" s="62">
        <v>1</v>
      </c>
      <c r="H69" s="62" t="s">
        <v>33</v>
      </c>
      <c r="I69" s="62"/>
      <c r="J69" s="62">
        <v>95</v>
      </c>
      <c r="K69" s="62">
        <v>26</v>
      </c>
      <c r="L69" s="62">
        <v>19</v>
      </c>
      <c r="M69" s="62" t="s">
        <v>33</v>
      </c>
      <c r="N69" s="3">
        <f t="shared" ref="N69:N71" si="0">(IF(F69="OŽ",IF(L69=1,550.8,IF(L69=2,426.38,IF(L69=3,342.14,IF(L69=4,181.44,IF(L69=5,168.48,IF(L69=6,155.52,IF(L69=7,148.5,IF(L69=8,144,0))))))))+IF(L69&lt;=8,0,IF(L69&lt;=16,137.7,IF(L69&lt;=24,108,IF(L69&lt;=32,80.1,IF(L69&lt;=36,52.2,0)))))-IF(L69&lt;=8,0,IF(L69&lt;=16,(L69-9)*2.754,IF(L69&lt;=24,(L69-17)* 2.754,IF(L69&lt;=32,(L69-25)* 2.754,IF(L69&lt;=36,(L69-33)*2.754,0))))),0)+IF(F69="PČ",IF(L69=1,449,IF(L69=2,314.6,IF(L69=3,238,IF(L69=4,172,IF(L69=5,159,IF(L69=6,145,IF(L69=7,132,IF(L69=8,119,0))))))))+IF(L69&lt;=8,0,IF(L69&lt;=16,88,IF(L69&lt;=24,55,IF(L69&lt;=32,22,0))))-IF(L69&lt;=8,0,IF(L69&lt;=16,(L69-9)*2.245,IF(L69&lt;=24,(L69-17)*2.245,IF(L69&lt;=32,(L69-25)*2.245,0)))),0)+IF(F69="PČneol",IF(L69=1,85,IF(L69=2,64.61,IF(L69=3,50.76,IF(L69=4,16.25,IF(L69=5,15,IF(L69=6,13.75,IF(L69=7,12.5,IF(L69=8,11.25,0))))))))+IF(L69&lt;=8,0,IF(L69&lt;=16,9,0))-IF(L69&lt;=8,0,IF(L69&lt;=16,(L69-9)*0.425,0)),0)+IF(F69="PŽ",IF(L69=1,85,IF(L69=2,59.5,IF(L69=3,45,IF(L69=4,32.5,IF(L69=5,30,IF(L69=6,27.5,IF(L69=7,25,IF(L69=8,22.5,0))))))))+IF(L69&lt;=8,0,IF(L69&lt;=16,19,IF(L69&lt;=24,13,IF(L69&lt;=32,8,0))))-IF(L69&lt;=8,0,IF(L69&lt;=16,(L69-9)*0.425,IF(L69&lt;=24,(L69-17)*0.425,IF(L69&lt;=32,(L69-25)*0.425,0)))),0)+IF(F69="EČ",IF(L69=1,204,IF(L69=2,156.24,IF(L69=3,123.84,IF(L69=4,72,IF(L69=5,66,IF(L69=6,60,IF(L69=7,54,IF(L69=8,48,0))))))))+IF(L69&lt;=8,0,IF(L69&lt;=16,40,IF(L69&lt;=24,25,0)))-IF(L69&lt;=8,0,IF(L69&lt;=16,(L69-9)*1.02,IF(L69&lt;=24,(L69-17)*1.02,0))),0)+IF(F69="EČneol",IF(L69=1,68,IF(L69=2,51.69,IF(L69=3,40.61,IF(L69=4,13,IF(L69=5,12,IF(L69=6,11,IF(L69=7,10,IF(L69=8,9,0)))))))))+IF(F69="EŽ",IF(L69=1,68,IF(L69=2,47.6,IF(L69=3,36,IF(L69=4,18,IF(L69=5,16.5,IF(L69=6,15,IF(L69=7,13.5,IF(L69=8,12,0))))))))+IF(L69&lt;=8,0,IF(L69&lt;=16,10,IF(L69&lt;=24,6,0)))-IF(L69&lt;=8,0,IF(L69&lt;=16,(L69-9)*0.34,IF(L69&lt;=24,(L69-17)*0.34,0))),0)+IF(F69="PT",IF(L69=1,68,IF(L69=2,52.08,IF(L69=3,41.28,IF(L69=4,24,IF(L69=5,22,IF(L69=6,20,IF(L69=7,18,IF(L69=8,16,0))))))))+IF(L69&lt;=8,0,IF(L69&lt;=16,13,IF(L69&lt;=24,9,IF(L69&lt;=32,4,0))))-IF(L69&lt;=8,0,IF(L69&lt;=16,(L69-9)*0.34,IF(L69&lt;=24,(L69-17)*0.34,IF(L69&lt;=32,(L69-25)*0.34,0)))),0)+IF(F69="JOŽ",IF(L69=1,85,IF(L69=2,59.5,IF(L69=3,45,IF(L69=4,32.5,IF(L69=5,30,IF(L69=6,27.5,IF(L69=7,25,IF(L69=8,22.5,0))))))))+IF(L69&lt;=8,0,IF(L69&lt;=16,19,IF(L69&lt;=24,13,0)))-IF(L69&lt;=8,0,IF(L69&lt;=16,(L69-9)*0.425,IF(L69&lt;=24,(L69-17)*0.425,0))),0)+IF(F69="JPČ",IF(L69=1,68,IF(L69=2,47.6,IF(L69=3,36,IF(L69=4,26,IF(L69=5,24,IF(L69=6,22,IF(L69=7,20,IF(L69=8,18,0))))))))+IF(L69&lt;=8,0,IF(L69&lt;=16,13,IF(L69&lt;=24,9,0)))-IF(L69&lt;=8,0,IF(L69&lt;=16,(L69-9)*0.34,IF(L69&lt;=24,(L69-17)*0.34,0))),0)+IF(F69="JEČ",IF(L69=1,34,IF(L69=2,26.04,IF(L69=3,20.6,IF(L69=4,12,IF(L69=5,11,IF(L69=6,10,IF(L69=7,9,IF(L69=8,8,0))))))))+IF(L69&lt;=8,0,IF(L69&lt;=16,6,0))-IF(L69&lt;=8,0,IF(L69&lt;=16,(L69-9)*0.17,0)),0)+IF(F69="JEOF",IF(L69=1,34,IF(L69=2,26.04,IF(L69=3,20.6,IF(L69=4,12,IF(L69=5,11,IF(L69=6,10,IF(L69=7,9,IF(L69=8,8,0))))))))+IF(L69&lt;=8,0,IF(L69&lt;=16,6,0))-IF(L69&lt;=8,0,IF(L69&lt;=16,(L69-9)*0.17,0)),0)+IF(F69="JnPČ",IF(L69=1,51,IF(L69=2,35.7,IF(L69=3,27,IF(L69=4,19.5,IF(L69=5,18,IF(L69=6,16.5,IF(L69=7,15,IF(L69=8,13.5,0))))))))+IF(L69&lt;=8,0,IF(L69&lt;=16,10,0))-IF(L69&lt;=8,0,IF(L69&lt;=16,(L69-9)*0.255,0)),0)+IF(F69="JnEČ",IF(L69=1,25.5,IF(L69=2,19.53,IF(L69=3,15.48,IF(L69=4,9,IF(L69=5,8.25,IF(L69=6,7.5,IF(L69=7,6.75,IF(L69=8,6,0))))))))+IF(L69&lt;=8,0,IF(L69&lt;=16,5,0))-IF(L69&lt;=8,0,IF(L69&lt;=16,(L69-9)*0.1275,0)),0)+IF(F69="JčPČ",IF(L69=1,21.25,IF(L69=2,14.5,IF(L69=3,11.5,IF(L69=4,7,IF(L69=5,6.5,IF(L69=6,6,IF(L69=7,5.5,IF(L69=8,5,0))))))))+IF(L69&lt;=8,0,IF(L69&lt;=16,4,0))-IF(L69&lt;=8,0,IF(L69&lt;=16,(L69-9)*0.10625,0)),0)+IF(F69="JčEČ",IF(L69=1,17,IF(L69=2,13.02,IF(L69=3,10.32,IF(L69=4,6,IF(L69=5,5.5,IF(L69=6,5,IF(L69=7,4.5,IF(L69=8,4,0))))))))+IF(L69&lt;=8,0,IF(L69&lt;=16,3,0))-IF(L69&lt;=8,0,IF(L69&lt;=16,(L69-9)*0.085,0)),0)+IF(F69="NEAK",IF(L69=1,11.48,IF(L69=2,8.79,IF(L69=3,6.97,IF(L69=4,4.05,IF(L69=5,3.71,IF(L69=6,3.38,IF(L69=7,3.04,IF(L69=8,2.7,0))))))))+IF(L69&lt;=8,0,IF(L69&lt;=16,2,IF(L69&lt;=24,1.3,0)))-IF(L69&lt;=8,0,IF(L69&lt;=16,(L69-9)*0.0574,IF(L69&lt;=24,(L69-17)*0.0574,0))),0))*IF(L69&lt;0,1,IF(OR(F69="PČ",F69="PŽ",F69="PT"),IF(J69&lt;32,J69/32,1),1))* IF(L69&lt;0,1,IF(OR(F69="EČ",F69="EŽ",F69="JOŽ",F69="JPČ",F69="NEAK"),IF(J69&lt;24,J69/24,1),1))*IF(L69&lt;0,1,IF(OR(F69="PČneol",F69="JEČ",F69="JEOF",F69="JnPČ",F69="JnEČ",F69="JčPČ",F69="JčEČ"),IF(J69&lt;16,J69/16,1),1))*IF(L69&lt;0,1,IF(F69="EČneol",IF(J69&lt;8,J69/8,1),1))</f>
        <v>0</v>
      </c>
      <c r="O69" s="9">
        <f t="shared" ref="O69:O71" si="1">IF(F69="OŽ",N69,IF(H69="Ne",IF(J69*0.3&lt;J69-L69,N69,0),IF(J69*0.1&lt;J69-L69,N69,0)))</f>
        <v>0</v>
      </c>
      <c r="P69" s="4">
        <f t="shared" ref="P69" si="2">IF(O69=0,0,IF(F69="OŽ",IF(L69&gt;35,0,IF(J69&gt;35,(36-L69)*1.836,((36-L69)-(36-J69))*1.836)),0)+IF(F69="PČ",IF(L69&gt;31,0,IF(J69&gt;31,(32-L69)*1.347,((32-L69)-(32-J69))*1.347)),0)+ IF(F69="PČneol",IF(L69&gt;15,0,IF(J69&gt;15,(16-L69)*0.255,((16-L69)-(16-J69))*0.255)),0)+IF(F69="PŽ",IF(L69&gt;31,0,IF(J69&gt;31,(32-L69)*0.255,((32-L69)-(32-J69))*0.255)),0)+IF(F69="EČ",IF(L69&gt;23,0,IF(J69&gt;23,(24-L69)*0.612,((24-L69)-(24-J69))*0.612)),0)+IF(F69="EČneol",IF(L69&gt;7,0,IF(J69&gt;7,(8-L69)*0.204,((8-L69)-(8-J69))*0.204)),0)+IF(F69="EŽ",IF(L69&gt;23,0,IF(J69&gt;23,(24-L69)*0.204,((24-L69)-(24-J69))*0.204)),0)+IF(F69="PT",IF(L69&gt;31,0,IF(J69&gt;31,(32-L69)*0.204,((32-L69)-(32-J69))*0.204)),0)+IF(F69="JOŽ",IF(L69&gt;23,0,IF(J69&gt;23,(24-L69)*0.255,((24-L69)-(24-J69))*0.255)),0)+IF(F69="JPČ",IF(L69&gt;23,0,IF(J69&gt;23,(24-L69)*0.204,((24-L69)-(24-J69))*0.204)),0)+IF(F69="JEČ",IF(L69&gt;15,0,IF(J69&gt;15,(16-L69)*0.102,((16-L69)-(16-J69))*0.102)),0)+IF(F69="JEOF",IF(L69&gt;15,0,IF(J69&gt;15,(16-L69)*0.102,((16-L69)-(16-J69))*0.102)),0)+IF(F69="JnPČ",IF(L69&gt;15,0,IF(J69&gt;15,(16-L69)*0.153,((16-L69)-(16-J69))*0.153)),0)+IF(F69="JnEČ",IF(L69&gt;15,0,IF(J69&gt;15,(16-L69)*0.0765,((16-L69)-(16-J69))*0.0765)),0)+IF(F69="JčPČ",IF(L69&gt;15,0,IF(J69&gt;15,(16-L69)*0.06375,((16-L69)-(16-J69))*0.06375)),0)+IF(F69="JčEČ",IF(L69&gt;15,0,IF(J69&gt;15,(16-L69)*0.051,((16-L69)-(16-J69))*0.051)),0)+IF(F69="NEAK",IF(L69&gt;23,0,IF(J69&gt;23,(24-L69)*0.03444,((24-L69)-(24-J69))*0.03444)),0))</f>
        <v>0</v>
      </c>
      <c r="Q69" s="11">
        <f t="shared" ref="Q69" si="3">IF(ISERROR(P69*100/N69),0,(P69*100/N69))</f>
        <v>0</v>
      </c>
      <c r="R69" s="10">
        <f t="shared" ref="R69:R71" si="4">IF(Q69&lt;=30,O69+P69,O69+O69*0.3)*IF(G69=1,0.4,IF(G69=2,0.75,IF(G69="1 (kas 4 m. 1 k. nerengiamos)",0.52,1)))*IF(D69="olimpinė",1,IF(M69="Ne",0.5,1))*IF(OR(A$5="Lietuvos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federacija"),IF(OR(J69&lt;8,K69&lt;16),0,1),1)*E69*IF(I69&lt;=1,1,1/I69)*IF(OR(A$5="Lietuvos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9" s="8"/>
    </row>
    <row r="70" spans="1:19">
      <c r="A70" s="62">
        <v>2</v>
      </c>
      <c r="B70" s="62" t="s">
        <v>47</v>
      </c>
      <c r="C70" s="12" t="s">
        <v>60</v>
      </c>
      <c r="D70" s="62" t="s">
        <v>31</v>
      </c>
      <c r="E70" s="62">
        <v>1</v>
      </c>
      <c r="F70" s="62" t="s">
        <v>32</v>
      </c>
      <c r="G70" s="62">
        <v>1</v>
      </c>
      <c r="H70" s="62" t="s">
        <v>33</v>
      </c>
      <c r="I70" s="62"/>
      <c r="J70" s="62">
        <v>95</v>
      </c>
      <c r="K70" s="62">
        <v>26</v>
      </c>
      <c r="L70" s="62">
        <v>24</v>
      </c>
      <c r="M70" s="62" t="s">
        <v>33</v>
      </c>
      <c r="N70" s="3">
        <f t="shared" si="0"/>
        <v>0</v>
      </c>
      <c r="O70" s="9">
        <f t="shared" si="1"/>
        <v>0</v>
      </c>
      <c r="P70" s="4">
        <f t="shared" ref="P70:P71" si="5">IF(O70=0,0,IF(F70="OŽ",IF(L70&gt;35,0,IF(J70&gt;35,(36-L70)*1.836,((36-L70)-(36-J70))*1.836)),0)+IF(F70="PČ",IF(L70&gt;31,0,IF(J70&gt;31,(32-L70)*1.347,((32-L70)-(32-J70))*1.347)),0)+ IF(F70="PČneol",IF(L70&gt;15,0,IF(J70&gt;15,(16-L70)*0.255,((16-L70)-(16-J70))*0.255)),0)+IF(F70="PŽ",IF(L70&gt;31,0,IF(J70&gt;31,(32-L70)*0.255,((32-L70)-(32-J70))*0.255)),0)+IF(F70="EČ",IF(L70&gt;23,0,IF(J70&gt;23,(24-L70)*0.612,((24-L70)-(24-J70))*0.612)),0)+IF(F70="EČneol",IF(L70&gt;7,0,IF(J70&gt;7,(8-L70)*0.204,((8-L70)-(8-J70))*0.204)),0)+IF(F70="EŽ",IF(L70&gt;23,0,IF(J70&gt;23,(24-L70)*0.204,((24-L70)-(24-J70))*0.204)),0)+IF(F70="PT",IF(L70&gt;31,0,IF(J70&gt;31,(32-L70)*0.204,((32-L70)-(32-J70))*0.204)),0)+IF(F70="JOŽ",IF(L70&gt;23,0,IF(J70&gt;23,(24-L70)*0.255,((24-L70)-(24-J70))*0.255)),0)+IF(F70="JPČ",IF(L70&gt;23,0,IF(J70&gt;23,(24-L70)*0.204,((24-L70)-(24-J70))*0.204)),0)+IF(F70="JEČ",IF(L70&gt;15,0,IF(J70&gt;15,(16-L70)*0.102,((16-L70)-(16-J70))*0.102)),0)+IF(F70="JEOF",IF(L70&gt;15,0,IF(J70&gt;15,(16-L70)*0.102,((16-L70)-(16-J70))*0.102)),0)+IF(F70="JnPČ",IF(L70&gt;15,0,IF(J70&gt;15,(16-L70)*0.153,((16-L70)-(16-J70))*0.153)),0)+IF(F70="JnEČ",IF(L70&gt;15,0,IF(J70&gt;15,(16-L70)*0.0765,((16-L70)-(16-J70))*0.0765)),0)+IF(F70="JčPČ",IF(L70&gt;15,0,IF(J70&gt;15,(16-L70)*0.06375,((16-L70)-(16-J70))*0.06375)),0)+IF(F70="JčEČ",IF(L70&gt;15,0,IF(J70&gt;15,(16-L70)*0.051,((16-L70)-(16-J70))*0.051)),0)+IF(F70="NEAK",IF(L70&gt;23,0,IF(J70&gt;23,(24-L70)*0.03444,((24-L70)-(24-J70))*0.03444)),0))</f>
        <v>0</v>
      </c>
      <c r="Q70" s="11">
        <f t="shared" ref="Q70:Q71" si="6">IF(ISERROR(P70*100/N70),0,(P70*100/N70))</f>
        <v>0</v>
      </c>
      <c r="R70" s="10">
        <f t="shared" si="4"/>
        <v>0</v>
      </c>
      <c r="S70" s="8"/>
    </row>
    <row r="71" spans="1:19" s="8" customFormat="1">
      <c r="A71" s="62">
        <v>3</v>
      </c>
      <c r="B71" s="62" t="s">
        <v>47</v>
      </c>
      <c r="C71" s="12" t="s">
        <v>61</v>
      </c>
      <c r="D71" s="62" t="s">
        <v>31</v>
      </c>
      <c r="E71" s="62">
        <v>1</v>
      </c>
      <c r="F71" s="62" t="s">
        <v>32</v>
      </c>
      <c r="G71" s="62">
        <v>1</v>
      </c>
      <c r="H71" s="62" t="s">
        <v>33</v>
      </c>
      <c r="I71" s="62"/>
      <c r="J71" s="62">
        <v>24</v>
      </c>
      <c r="K71" s="62">
        <v>24</v>
      </c>
      <c r="L71" s="62">
        <v>8</v>
      </c>
      <c r="M71" s="62" t="s">
        <v>33</v>
      </c>
      <c r="N71" s="3">
        <f t="shared" si="0"/>
        <v>8</v>
      </c>
      <c r="O71" s="9">
        <f t="shared" si="1"/>
        <v>8</v>
      </c>
      <c r="P71" s="4">
        <f t="shared" si="5"/>
        <v>0.81599999999999995</v>
      </c>
      <c r="Q71" s="11">
        <f t="shared" si="6"/>
        <v>10.199999999999999</v>
      </c>
      <c r="R71" s="10">
        <f t="shared" si="4"/>
        <v>3.5264000000000006</v>
      </c>
    </row>
    <row r="72" spans="1:19">
      <c r="A72" s="86" t="s">
        <v>41</v>
      </c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8"/>
      <c r="R72" s="10">
        <f>SUM(R69:R71)</f>
        <v>3.5264000000000006</v>
      </c>
      <c r="S72" s="8"/>
    </row>
    <row r="73" spans="1:19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6"/>
      <c r="S73" s="8"/>
    </row>
    <row r="74" spans="1:19" ht="15.75">
      <c r="A74" s="24" t="s">
        <v>42</v>
      </c>
      <c r="B74" s="57" t="s">
        <v>62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6"/>
      <c r="S74" s="8"/>
    </row>
    <row r="75" spans="1:19">
      <c r="A75" s="49" t="s">
        <v>50</v>
      </c>
      <c r="B75" s="49"/>
      <c r="C75" s="49"/>
      <c r="D75" s="49"/>
      <c r="E75" s="49"/>
      <c r="F75" s="49"/>
      <c r="G75" s="49"/>
      <c r="H75" s="49"/>
      <c r="I75" s="49"/>
      <c r="J75" s="15"/>
      <c r="K75" s="15"/>
      <c r="L75" s="15"/>
      <c r="M75" s="15"/>
      <c r="N75" s="15"/>
      <c r="O75" s="15"/>
      <c r="P75" s="15"/>
      <c r="Q75" s="15"/>
      <c r="R75" s="16"/>
      <c r="S75" s="8"/>
    </row>
    <row r="76" spans="1:19" s="8" customFormat="1">
      <c r="A76" s="49"/>
      <c r="B76" s="49"/>
      <c r="C76" s="49"/>
      <c r="D76" s="49"/>
      <c r="E76" s="49"/>
      <c r="F76" s="49"/>
      <c r="G76" s="49"/>
      <c r="H76" s="49"/>
      <c r="I76" s="49"/>
      <c r="J76" s="15"/>
      <c r="K76" s="15"/>
      <c r="L76" s="15"/>
      <c r="M76" s="15"/>
      <c r="N76" s="15"/>
      <c r="O76" s="15"/>
      <c r="P76" s="15"/>
      <c r="Q76" s="15"/>
      <c r="R76" s="16"/>
    </row>
    <row r="77" spans="1:19">
      <c r="A77" s="79" t="s">
        <v>63</v>
      </c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58"/>
      <c r="R77" s="8"/>
      <c r="S77" s="8"/>
    </row>
    <row r="78" spans="1:19" ht="18">
      <c r="A78" s="81" t="s">
        <v>28</v>
      </c>
      <c r="B78" s="82"/>
      <c r="C78" s="82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8"/>
      <c r="R78" s="8"/>
      <c r="S78" s="8"/>
    </row>
    <row r="79" spans="1:19">
      <c r="A79" s="62">
        <v>1</v>
      </c>
      <c r="B79" s="62" t="s">
        <v>64</v>
      </c>
      <c r="C79" s="12" t="s">
        <v>30</v>
      </c>
      <c r="D79" s="62" t="s">
        <v>31</v>
      </c>
      <c r="E79" s="62">
        <v>1</v>
      </c>
      <c r="F79" s="62" t="s">
        <v>65</v>
      </c>
      <c r="G79" s="62">
        <v>2</v>
      </c>
      <c r="H79" s="62" t="s">
        <v>33</v>
      </c>
      <c r="I79" s="62"/>
      <c r="J79" s="62">
        <v>131</v>
      </c>
      <c r="K79" s="62">
        <v>40</v>
      </c>
      <c r="L79" s="62">
        <v>58</v>
      </c>
      <c r="M79" s="62" t="s">
        <v>33</v>
      </c>
      <c r="N79" s="3">
        <f t="shared" ref="N79:N94" si="7">(IF(F79="OŽ",IF(L79=1,550.8,IF(L79=2,426.38,IF(L79=3,342.14,IF(L79=4,181.44,IF(L79=5,168.48,IF(L79=6,155.52,IF(L79=7,148.5,IF(L79=8,144,0))))))))+IF(L79&lt;=8,0,IF(L79&lt;=16,137.7,IF(L79&lt;=24,108,IF(L79&lt;=32,80.1,IF(L79&lt;=36,52.2,0)))))-IF(L79&lt;=8,0,IF(L79&lt;=16,(L79-9)*2.754,IF(L79&lt;=24,(L79-17)* 2.754,IF(L79&lt;=32,(L79-25)* 2.754,IF(L79&lt;=36,(L79-33)*2.754,0))))),0)+IF(F79="PČ",IF(L79=1,449,IF(L79=2,314.6,IF(L79=3,238,IF(L79=4,172,IF(L79=5,159,IF(L79=6,145,IF(L79=7,132,IF(L79=8,119,0))))))))+IF(L79&lt;=8,0,IF(L79&lt;=16,88,IF(L79&lt;=24,55,IF(L79&lt;=32,22,0))))-IF(L79&lt;=8,0,IF(L79&lt;=16,(L79-9)*2.245,IF(L79&lt;=24,(L79-17)*2.245,IF(L79&lt;=32,(L79-25)*2.245,0)))),0)+IF(F79="PČneol",IF(L79=1,85,IF(L79=2,64.61,IF(L79=3,50.76,IF(L79=4,16.25,IF(L79=5,15,IF(L79=6,13.75,IF(L79=7,12.5,IF(L79=8,11.25,0))))))))+IF(L79&lt;=8,0,IF(L79&lt;=16,9,0))-IF(L79&lt;=8,0,IF(L79&lt;=16,(L79-9)*0.425,0)),0)+IF(F79="PŽ",IF(L79=1,85,IF(L79=2,59.5,IF(L79=3,45,IF(L79=4,32.5,IF(L79=5,30,IF(L79=6,27.5,IF(L79=7,25,IF(L79=8,22.5,0))))))))+IF(L79&lt;=8,0,IF(L79&lt;=16,19,IF(L79&lt;=24,13,IF(L79&lt;=32,8,0))))-IF(L79&lt;=8,0,IF(L79&lt;=16,(L79-9)*0.425,IF(L79&lt;=24,(L79-17)*0.425,IF(L79&lt;=32,(L79-25)*0.425,0)))),0)+IF(F79="EČ",IF(L79=1,204,IF(L79=2,156.24,IF(L79=3,123.84,IF(L79=4,72,IF(L79=5,66,IF(L79=6,60,IF(L79=7,54,IF(L79=8,48,0))))))))+IF(L79&lt;=8,0,IF(L79&lt;=16,40,IF(L79&lt;=24,25,0)))-IF(L79&lt;=8,0,IF(L79&lt;=16,(L79-9)*1.02,IF(L79&lt;=24,(L79-17)*1.02,0))),0)+IF(F79="EČneol",IF(L79=1,68,IF(L79=2,51.69,IF(L79=3,40.61,IF(L79=4,13,IF(L79=5,12,IF(L79=6,11,IF(L79=7,10,IF(L79=8,9,0)))))))))+IF(F79="EŽ",IF(L79=1,68,IF(L79=2,47.6,IF(L79=3,36,IF(L79=4,18,IF(L79=5,16.5,IF(L79=6,15,IF(L79=7,13.5,IF(L79=8,12,0))))))))+IF(L79&lt;=8,0,IF(L79&lt;=16,10,IF(L79&lt;=24,6,0)))-IF(L79&lt;=8,0,IF(L79&lt;=16,(L79-9)*0.34,IF(L79&lt;=24,(L79-17)*0.34,0))),0)+IF(F79="PT",IF(L79=1,68,IF(L79=2,52.08,IF(L79=3,41.28,IF(L79=4,24,IF(L79=5,22,IF(L79=6,20,IF(L79=7,18,IF(L79=8,16,0))))))))+IF(L79&lt;=8,0,IF(L79&lt;=16,13,IF(L79&lt;=24,9,IF(L79&lt;=32,4,0))))-IF(L79&lt;=8,0,IF(L79&lt;=16,(L79-9)*0.34,IF(L79&lt;=24,(L79-17)*0.34,IF(L79&lt;=32,(L79-25)*0.34,0)))),0)+IF(F79="JOŽ",IF(L79=1,85,IF(L79=2,59.5,IF(L79=3,45,IF(L79=4,32.5,IF(L79=5,30,IF(L79=6,27.5,IF(L79=7,25,IF(L79=8,22.5,0))))))))+IF(L79&lt;=8,0,IF(L79&lt;=16,19,IF(L79&lt;=24,13,0)))-IF(L79&lt;=8,0,IF(L79&lt;=16,(L79-9)*0.425,IF(L79&lt;=24,(L79-17)*0.425,0))),0)+IF(F79="JPČ",IF(L79=1,68,IF(L79=2,47.6,IF(L79=3,36,IF(L79=4,26,IF(L79=5,24,IF(L79=6,22,IF(L79=7,20,IF(L79=8,18,0))))))))+IF(L79&lt;=8,0,IF(L79&lt;=16,13,IF(L79&lt;=24,9,0)))-IF(L79&lt;=8,0,IF(L79&lt;=16,(L79-9)*0.34,IF(L79&lt;=24,(L79-17)*0.34,0))),0)+IF(F79="JEČ",IF(L79=1,34,IF(L79=2,26.04,IF(L79=3,20.6,IF(L79=4,12,IF(L79=5,11,IF(L79=6,10,IF(L79=7,9,IF(L79=8,8,0))))))))+IF(L79&lt;=8,0,IF(L79&lt;=16,6,0))-IF(L79&lt;=8,0,IF(L79&lt;=16,(L79-9)*0.17,0)),0)+IF(F79="JEOF",IF(L79=1,34,IF(L79=2,26.04,IF(L79=3,20.6,IF(L79=4,12,IF(L79=5,11,IF(L79=6,10,IF(L79=7,9,IF(L79=8,8,0))))))))+IF(L79&lt;=8,0,IF(L79&lt;=16,6,0))-IF(L79&lt;=8,0,IF(L79&lt;=16,(L79-9)*0.17,0)),0)+IF(F79="JnPČ",IF(L79=1,51,IF(L79=2,35.7,IF(L79=3,27,IF(L79=4,19.5,IF(L79=5,18,IF(L79=6,16.5,IF(L79=7,15,IF(L79=8,13.5,0))))))))+IF(L79&lt;=8,0,IF(L79&lt;=16,10,0))-IF(L79&lt;=8,0,IF(L79&lt;=16,(L79-9)*0.255,0)),0)+IF(F79="JnEČ",IF(L79=1,25.5,IF(L79=2,19.53,IF(L79=3,15.48,IF(L79=4,9,IF(L79=5,8.25,IF(L79=6,7.5,IF(L79=7,6.75,IF(L79=8,6,0))))))))+IF(L79&lt;=8,0,IF(L79&lt;=16,5,0))-IF(L79&lt;=8,0,IF(L79&lt;=16,(L79-9)*0.1275,0)),0)+IF(F79="JčPČ",IF(L79=1,21.25,IF(L79=2,14.5,IF(L79=3,11.5,IF(L79=4,7,IF(L79=5,6.5,IF(L79=6,6,IF(L79=7,5.5,IF(L79=8,5,0))))))))+IF(L79&lt;=8,0,IF(L79&lt;=16,4,0))-IF(L79&lt;=8,0,IF(L79&lt;=16,(L79-9)*0.10625,0)),0)+IF(F79="JčEČ",IF(L79=1,17,IF(L79=2,13.02,IF(L79=3,10.32,IF(L79=4,6,IF(L79=5,5.5,IF(L79=6,5,IF(L79=7,4.5,IF(L79=8,4,0))))))))+IF(L79&lt;=8,0,IF(L79&lt;=16,3,0))-IF(L79&lt;=8,0,IF(L79&lt;=16,(L79-9)*0.085,0)),0)+IF(F79="NEAK",IF(L79=1,11.48,IF(L79=2,8.79,IF(L79=3,6.97,IF(L79=4,4.05,IF(L79=5,3.71,IF(L79=6,3.38,IF(L79=7,3.04,IF(L79=8,2.7,0))))))))+IF(L79&lt;=8,0,IF(L79&lt;=16,2,IF(L79&lt;=24,1.3,0)))-IF(L79&lt;=8,0,IF(L79&lt;=16,(L79-9)*0.0574,IF(L79&lt;=24,(L79-17)*0.0574,0))),0))*IF(L79&lt;0,1,IF(OR(F79="PČ",F79="PŽ",F79="PT"),IF(J79&lt;32,J79/32,1),1))* IF(L79&lt;0,1,IF(OR(F79="EČ",F79="EŽ",F79="JOŽ",F79="JPČ",F79="NEAK"),IF(J79&lt;24,J79/24,1),1))*IF(L79&lt;0,1,IF(OR(F79="PČneol",F79="JEČ",F79="JEOF",F79="JnPČ",F79="JnEČ",F79="JčPČ",F79="JčEČ"),IF(J79&lt;16,J79/16,1),1))*IF(L79&lt;0,1,IF(F79="EČneol",IF(J79&lt;8,J79/8,1),1))</f>
        <v>0</v>
      </c>
      <c r="O79" s="9">
        <f t="shared" ref="O79:O94" si="8">IF(F79="OŽ",N79,IF(H79="Ne",IF(J79*0.3&lt;J79-L79,N79,0),IF(J79*0.1&lt;J79-L79,N79,0)))</f>
        <v>0</v>
      </c>
      <c r="P79" s="4">
        <f t="shared" ref="P79" si="9">IF(O79=0,0,IF(F79="OŽ",IF(L79&gt;35,0,IF(J79&gt;35,(36-L79)*1.836,((36-L79)-(36-J79))*1.836)),0)+IF(F79="PČ",IF(L79&gt;31,0,IF(J79&gt;31,(32-L79)*1.347,((32-L79)-(32-J79))*1.347)),0)+ IF(F79="PČneol",IF(L79&gt;15,0,IF(J79&gt;15,(16-L79)*0.255,((16-L79)-(16-J79))*0.255)),0)+IF(F79="PŽ",IF(L79&gt;31,0,IF(J79&gt;31,(32-L79)*0.255,((32-L79)-(32-J79))*0.255)),0)+IF(F79="EČ",IF(L79&gt;23,0,IF(J79&gt;23,(24-L79)*0.612,((24-L79)-(24-J79))*0.612)),0)+IF(F79="EČneol",IF(L79&gt;7,0,IF(J79&gt;7,(8-L79)*0.204,((8-L79)-(8-J79))*0.204)),0)+IF(F79="EŽ",IF(L79&gt;23,0,IF(J79&gt;23,(24-L79)*0.204,((24-L79)-(24-J79))*0.204)),0)+IF(F79="PT",IF(L79&gt;31,0,IF(J79&gt;31,(32-L79)*0.204,((32-L79)-(32-J79))*0.204)),0)+IF(F79="JOŽ",IF(L79&gt;23,0,IF(J79&gt;23,(24-L79)*0.255,((24-L79)-(24-J79))*0.255)),0)+IF(F79="JPČ",IF(L79&gt;23,0,IF(J79&gt;23,(24-L79)*0.204,((24-L79)-(24-J79))*0.204)),0)+IF(F79="JEČ",IF(L79&gt;15,0,IF(J79&gt;15,(16-L79)*0.102,((16-L79)-(16-J79))*0.102)),0)+IF(F79="JEOF",IF(L79&gt;15,0,IF(J79&gt;15,(16-L79)*0.102,((16-L79)-(16-J79))*0.102)),0)+IF(F79="JnPČ",IF(L79&gt;15,0,IF(J79&gt;15,(16-L79)*0.153,((16-L79)-(16-J79))*0.153)),0)+IF(F79="JnEČ",IF(L79&gt;15,0,IF(J79&gt;15,(16-L79)*0.0765,((16-L79)-(16-J79))*0.0765)),0)+IF(F79="JčPČ",IF(L79&gt;15,0,IF(J79&gt;15,(16-L79)*0.06375,((16-L79)-(16-J79))*0.06375)),0)+IF(F79="JčEČ",IF(L79&gt;15,0,IF(J79&gt;15,(16-L79)*0.051,((16-L79)-(16-J79))*0.051)),0)+IF(F79="NEAK",IF(L79&gt;23,0,IF(J79&gt;23,(24-L79)*0.03444,((24-L79)-(24-J79))*0.03444)),0))</f>
        <v>0</v>
      </c>
      <c r="Q79" s="11">
        <f t="shared" ref="Q79" si="10">IF(ISERROR(P79*100/N79),0,(P79*100/N79))</f>
        <v>0</v>
      </c>
      <c r="R79" s="10">
        <f t="shared" ref="R79:R94" si="11">IF(Q79&lt;=30,O79+P79,O79+O79*0.3)*IF(G79=1,0.4,IF(G79=2,0.75,IF(G79="1 (kas 4 m. 1 k. nerengiamos)",0.52,1)))*IF(D79="olimpinė",1,IF(M79="Ne",0.5,1))*IF(OR(A$5="Lietuvos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federacija"),IF(OR(J79&lt;8,K79&lt;16),0,1),1)*E79*IF(I79&lt;=1,1,1/I79)*IF(OR(A$5="Lietuvos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79" s="8"/>
    </row>
    <row r="80" spans="1:19">
      <c r="A80" s="62">
        <v>2</v>
      </c>
      <c r="B80" s="62" t="s">
        <v>66</v>
      </c>
      <c r="C80" s="12" t="s">
        <v>30</v>
      </c>
      <c r="D80" s="62" t="s">
        <v>31</v>
      </c>
      <c r="E80" s="62">
        <v>1</v>
      </c>
      <c r="F80" s="62" t="s">
        <v>65</v>
      </c>
      <c r="G80" s="62">
        <v>2</v>
      </c>
      <c r="H80" s="62" t="s">
        <v>33</v>
      </c>
      <c r="I80" s="62"/>
      <c r="J80" s="62">
        <v>131</v>
      </c>
      <c r="K80" s="62">
        <v>40</v>
      </c>
      <c r="L80" s="62">
        <v>110</v>
      </c>
      <c r="M80" s="62" t="s">
        <v>33</v>
      </c>
      <c r="N80" s="3">
        <f t="shared" si="7"/>
        <v>0</v>
      </c>
      <c r="O80" s="9">
        <f t="shared" si="8"/>
        <v>0</v>
      </c>
      <c r="P80" s="4">
        <f t="shared" ref="P80:P94" si="12">IF(O80=0,0,IF(F80="OŽ",IF(L80&gt;35,0,IF(J80&gt;35,(36-L80)*1.836,((36-L80)-(36-J80))*1.836)),0)+IF(F80="PČ",IF(L80&gt;31,0,IF(J80&gt;31,(32-L80)*1.347,((32-L80)-(32-J80))*1.347)),0)+ IF(F80="PČneol",IF(L80&gt;15,0,IF(J80&gt;15,(16-L80)*0.255,((16-L80)-(16-J80))*0.255)),0)+IF(F80="PŽ",IF(L80&gt;31,0,IF(J80&gt;31,(32-L80)*0.255,((32-L80)-(32-J80))*0.255)),0)+IF(F80="EČ",IF(L80&gt;23,0,IF(J80&gt;23,(24-L80)*0.612,((24-L80)-(24-J80))*0.612)),0)+IF(F80="EČneol",IF(L80&gt;7,0,IF(J80&gt;7,(8-L80)*0.204,((8-L80)-(8-J80))*0.204)),0)+IF(F80="EŽ",IF(L80&gt;23,0,IF(J80&gt;23,(24-L80)*0.204,((24-L80)-(24-J80))*0.204)),0)+IF(F80="PT",IF(L80&gt;31,0,IF(J80&gt;31,(32-L80)*0.204,((32-L80)-(32-J80))*0.204)),0)+IF(F80="JOŽ",IF(L80&gt;23,0,IF(J80&gt;23,(24-L80)*0.255,((24-L80)-(24-J80))*0.255)),0)+IF(F80="JPČ",IF(L80&gt;23,0,IF(J80&gt;23,(24-L80)*0.204,((24-L80)-(24-J80))*0.204)),0)+IF(F80="JEČ",IF(L80&gt;15,0,IF(J80&gt;15,(16-L80)*0.102,((16-L80)-(16-J80))*0.102)),0)+IF(F80="JEOF",IF(L80&gt;15,0,IF(J80&gt;15,(16-L80)*0.102,((16-L80)-(16-J80))*0.102)),0)+IF(F80="JnPČ",IF(L80&gt;15,0,IF(J80&gt;15,(16-L80)*0.153,((16-L80)-(16-J80))*0.153)),0)+IF(F80="JnEČ",IF(L80&gt;15,0,IF(J80&gt;15,(16-L80)*0.0765,((16-L80)-(16-J80))*0.0765)),0)+IF(F80="JčPČ",IF(L80&gt;15,0,IF(J80&gt;15,(16-L80)*0.06375,((16-L80)-(16-J80))*0.06375)),0)+IF(F80="JčEČ",IF(L80&gt;15,0,IF(J80&gt;15,(16-L80)*0.051,((16-L80)-(16-J80))*0.051)),0)+IF(F80="NEAK",IF(L80&gt;23,0,IF(J80&gt;23,(24-L80)*0.03444,((24-L80)-(24-J80))*0.03444)),0))</f>
        <v>0</v>
      </c>
      <c r="Q80" s="11">
        <f t="shared" ref="Q80:Q94" si="13">IF(ISERROR(P80*100/N80),0,(P80*100/N80))</f>
        <v>0</v>
      </c>
      <c r="R80" s="10">
        <f t="shared" si="11"/>
        <v>0</v>
      </c>
      <c r="S80" s="7"/>
    </row>
    <row r="81" spans="1:19">
      <c r="A81" s="62">
        <v>3</v>
      </c>
      <c r="B81" s="62" t="s">
        <v>67</v>
      </c>
      <c r="C81" s="12" t="s">
        <v>30</v>
      </c>
      <c r="D81" s="62" t="s">
        <v>31</v>
      </c>
      <c r="E81" s="62">
        <v>1</v>
      </c>
      <c r="F81" s="62" t="s">
        <v>65</v>
      </c>
      <c r="G81" s="62">
        <v>2</v>
      </c>
      <c r="H81" s="62" t="s">
        <v>33</v>
      </c>
      <c r="I81" s="62"/>
      <c r="J81" s="62">
        <v>131</v>
      </c>
      <c r="K81" s="62">
        <v>40</v>
      </c>
      <c r="L81" s="62">
        <v>105</v>
      </c>
      <c r="M81" s="62" t="s">
        <v>33</v>
      </c>
      <c r="N81" s="3">
        <f t="shared" si="7"/>
        <v>0</v>
      </c>
      <c r="O81" s="9">
        <f t="shared" si="8"/>
        <v>0</v>
      </c>
      <c r="P81" s="4">
        <f t="shared" si="12"/>
        <v>0</v>
      </c>
      <c r="Q81" s="11">
        <f t="shared" si="13"/>
        <v>0</v>
      </c>
      <c r="R81" s="10">
        <f t="shared" si="11"/>
        <v>0</v>
      </c>
      <c r="S81" s="8"/>
    </row>
    <row r="82" spans="1:19">
      <c r="A82" s="62">
        <v>4</v>
      </c>
      <c r="B82" s="62" t="s">
        <v>68</v>
      </c>
      <c r="C82" s="12" t="s">
        <v>30</v>
      </c>
      <c r="D82" s="62" t="s">
        <v>31</v>
      </c>
      <c r="E82" s="62">
        <v>1</v>
      </c>
      <c r="F82" s="62" t="s">
        <v>65</v>
      </c>
      <c r="G82" s="62">
        <v>2</v>
      </c>
      <c r="H82" s="62" t="s">
        <v>33</v>
      </c>
      <c r="I82" s="62"/>
      <c r="J82" s="62">
        <v>131</v>
      </c>
      <c r="K82" s="62">
        <v>40</v>
      </c>
      <c r="L82" s="62">
        <v>102</v>
      </c>
      <c r="M82" s="62" t="s">
        <v>33</v>
      </c>
      <c r="N82" s="3">
        <f t="shared" si="7"/>
        <v>0</v>
      </c>
      <c r="O82" s="9">
        <f t="shared" si="8"/>
        <v>0</v>
      </c>
      <c r="P82" s="4">
        <f t="shared" si="12"/>
        <v>0</v>
      </c>
      <c r="Q82" s="11">
        <f t="shared" si="13"/>
        <v>0</v>
      </c>
      <c r="R82" s="10">
        <f t="shared" si="11"/>
        <v>0</v>
      </c>
      <c r="S82" s="8"/>
    </row>
    <row r="83" spans="1:19">
      <c r="A83" s="62">
        <v>5</v>
      </c>
      <c r="B83" s="62" t="s">
        <v>69</v>
      </c>
      <c r="C83" s="12" t="s">
        <v>30</v>
      </c>
      <c r="D83" s="62" t="s">
        <v>31</v>
      </c>
      <c r="E83" s="62">
        <v>1</v>
      </c>
      <c r="F83" s="62" t="s">
        <v>65</v>
      </c>
      <c r="G83" s="62">
        <v>2</v>
      </c>
      <c r="H83" s="62" t="s">
        <v>33</v>
      </c>
      <c r="I83" s="62"/>
      <c r="J83" s="62">
        <v>131</v>
      </c>
      <c r="K83" s="62">
        <v>40</v>
      </c>
      <c r="L83" s="62">
        <v>80</v>
      </c>
      <c r="M83" s="62" t="s">
        <v>33</v>
      </c>
      <c r="N83" s="3">
        <f t="shared" si="7"/>
        <v>0</v>
      </c>
      <c r="O83" s="9">
        <f t="shared" si="8"/>
        <v>0</v>
      </c>
      <c r="P83" s="4">
        <f t="shared" si="12"/>
        <v>0</v>
      </c>
      <c r="Q83" s="11">
        <f t="shared" si="13"/>
        <v>0</v>
      </c>
      <c r="R83" s="10">
        <f t="shared" si="11"/>
        <v>0</v>
      </c>
      <c r="S83" s="8"/>
    </row>
    <row r="84" spans="1:19" ht="30">
      <c r="A84" s="62">
        <v>6</v>
      </c>
      <c r="B84" s="62" t="s">
        <v>70</v>
      </c>
      <c r="C84" s="12" t="s">
        <v>40</v>
      </c>
      <c r="D84" s="62" t="s">
        <v>31</v>
      </c>
      <c r="E84" s="62">
        <v>2</v>
      </c>
      <c r="F84" s="62" t="s">
        <v>65</v>
      </c>
      <c r="G84" s="62">
        <v>2</v>
      </c>
      <c r="H84" s="62" t="s">
        <v>33</v>
      </c>
      <c r="I84" s="62"/>
      <c r="J84" s="62">
        <v>64</v>
      </c>
      <c r="K84" s="62">
        <v>40</v>
      </c>
      <c r="L84" s="62">
        <v>55</v>
      </c>
      <c r="M84" s="62" t="s">
        <v>33</v>
      </c>
      <c r="N84" s="3">
        <f t="shared" si="7"/>
        <v>0</v>
      </c>
      <c r="O84" s="9">
        <f t="shared" si="8"/>
        <v>0</v>
      </c>
      <c r="P84" s="4">
        <f t="shared" si="12"/>
        <v>0</v>
      </c>
      <c r="Q84" s="11">
        <f t="shared" si="13"/>
        <v>0</v>
      </c>
      <c r="R84" s="10">
        <f t="shared" si="11"/>
        <v>0</v>
      </c>
      <c r="S84" s="8"/>
    </row>
    <row r="85" spans="1:19" ht="30">
      <c r="A85" s="62">
        <v>7</v>
      </c>
      <c r="B85" s="62" t="s">
        <v>71</v>
      </c>
      <c r="C85" s="12" t="s">
        <v>40</v>
      </c>
      <c r="D85" s="62" t="s">
        <v>31</v>
      </c>
      <c r="E85" s="62">
        <v>2</v>
      </c>
      <c r="F85" s="62" t="s">
        <v>65</v>
      </c>
      <c r="G85" s="62">
        <v>2</v>
      </c>
      <c r="H85" s="62" t="s">
        <v>33</v>
      </c>
      <c r="I85" s="62"/>
      <c r="J85" s="62">
        <v>64</v>
      </c>
      <c r="K85" s="62">
        <v>40</v>
      </c>
      <c r="L85" s="62">
        <v>25</v>
      </c>
      <c r="M85" s="62" t="s">
        <v>33</v>
      </c>
      <c r="N85" s="3">
        <f t="shared" si="7"/>
        <v>0</v>
      </c>
      <c r="O85" s="9">
        <f t="shared" si="8"/>
        <v>0</v>
      </c>
      <c r="P85" s="4">
        <f t="shared" si="12"/>
        <v>0</v>
      </c>
      <c r="Q85" s="11">
        <f t="shared" si="13"/>
        <v>0</v>
      </c>
      <c r="R85" s="10">
        <f t="shared" si="11"/>
        <v>0</v>
      </c>
      <c r="S85" s="8"/>
    </row>
    <row r="86" spans="1:19">
      <c r="A86" s="62">
        <v>8</v>
      </c>
      <c r="B86" s="62" t="s">
        <v>64</v>
      </c>
      <c r="C86" s="12" t="s">
        <v>48</v>
      </c>
      <c r="D86" s="62" t="s">
        <v>31</v>
      </c>
      <c r="E86" s="62">
        <v>1</v>
      </c>
      <c r="F86" s="62" t="s">
        <v>65</v>
      </c>
      <c r="G86" s="62">
        <v>2</v>
      </c>
      <c r="H86" s="62" t="s">
        <v>33</v>
      </c>
      <c r="I86" s="62"/>
      <c r="J86" s="62">
        <v>131</v>
      </c>
      <c r="K86" s="62">
        <v>40</v>
      </c>
      <c r="L86" s="62">
        <v>104</v>
      </c>
      <c r="M86" s="62" t="s">
        <v>33</v>
      </c>
      <c r="N86" s="3">
        <f t="shared" si="7"/>
        <v>0</v>
      </c>
      <c r="O86" s="9">
        <f t="shared" si="8"/>
        <v>0</v>
      </c>
      <c r="P86" s="4">
        <f t="shared" si="12"/>
        <v>0</v>
      </c>
      <c r="Q86" s="11">
        <f t="shared" si="13"/>
        <v>0</v>
      </c>
      <c r="R86" s="10">
        <f t="shared" si="11"/>
        <v>0</v>
      </c>
      <c r="S86" s="8"/>
    </row>
    <row r="87" spans="1:19">
      <c r="A87" s="62">
        <v>9</v>
      </c>
      <c r="B87" s="62" t="s">
        <v>66</v>
      </c>
      <c r="C87" s="12" t="s">
        <v>48</v>
      </c>
      <c r="D87" s="62" t="s">
        <v>31</v>
      </c>
      <c r="E87" s="62">
        <v>1</v>
      </c>
      <c r="F87" s="62" t="s">
        <v>65</v>
      </c>
      <c r="G87" s="62">
        <v>2</v>
      </c>
      <c r="H87" s="62" t="s">
        <v>33</v>
      </c>
      <c r="I87" s="62"/>
      <c r="J87" s="62">
        <v>131</v>
      </c>
      <c r="K87" s="62">
        <v>40</v>
      </c>
      <c r="L87" s="62">
        <v>127</v>
      </c>
      <c r="M87" s="62" t="s">
        <v>33</v>
      </c>
      <c r="N87" s="3">
        <f t="shared" si="7"/>
        <v>0</v>
      </c>
      <c r="O87" s="9">
        <f t="shared" si="8"/>
        <v>0</v>
      </c>
      <c r="P87" s="4">
        <f t="shared" si="12"/>
        <v>0</v>
      </c>
      <c r="Q87" s="11">
        <f t="shared" si="13"/>
        <v>0</v>
      </c>
      <c r="R87" s="10">
        <f t="shared" si="11"/>
        <v>0</v>
      </c>
      <c r="S87" s="8"/>
    </row>
    <row r="88" spans="1:19" s="8" customFormat="1">
      <c r="A88" s="62">
        <v>10</v>
      </c>
      <c r="B88" s="62" t="s">
        <v>67</v>
      </c>
      <c r="C88" s="12" t="s">
        <v>48</v>
      </c>
      <c r="D88" s="62" t="s">
        <v>31</v>
      </c>
      <c r="E88" s="62">
        <v>1</v>
      </c>
      <c r="F88" s="62" t="s">
        <v>65</v>
      </c>
      <c r="G88" s="62">
        <v>2</v>
      </c>
      <c r="H88" s="62" t="s">
        <v>33</v>
      </c>
      <c r="I88" s="62"/>
      <c r="J88" s="62">
        <v>131</v>
      </c>
      <c r="K88" s="62">
        <v>40</v>
      </c>
      <c r="L88" s="62">
        <v>106</v>
      </c>
      <c r="M88" s="62" t="s">
        <v>33</v>
      </c>
      <c r="N88" s="3">
        <f t="shared" si="7"/>
        <v>0</v>
      </c>
      <c r="O88" s="9">
        <f t="shared" si="8"/>
        <v>0</v>
      </c>
      <c r="P88" s="4">
        <f t="shared" si="12"/>
        <v>0</v>
      </c>
      <c r="Q88" s="11">
        <f t="shared" si="13"/>
        <v>0</v>
      </c>
      <c r="R88" s="10">
        <f t="shared" si="11"/>
        <v>0</v>
      </c>
    </row>
    <row r="89" spans="1:19" s="8" customFormat="1">
      <c r="A89" s="62">
        <v>11</v>
      </c>
      <c r="B89" s="62" t="s">
        <v>68</v>
      </c>
      <c r="C89" s="12" t="s">
        <v>48</v>
      </c>
      <c r="D89" s="62" t="s">
        <v>31</v>
      </c>
      <c r="E89" s="62">
        <v>1</v>
      </c>
      <c r="F89" s="62" t="s">
        <v>65</v>
      </c>
      <c r="G89" s="62">
        <v>2</v>
      </c>
      <c r="H89" s="62" t="s">
        <v>33</v>
      </c>
      <c r="I89" s="62"/>
      <c r="J89" s="62">
        <v>131</v>
      </c>
      <c r="K89" s="62">
        <v>40</v>
      </c>
      <c r="L89" s="62">
        <v>124</v>
      </c>
      <c r="M89" s="62" t="s">
        <v>33</v>
      </c>
      <c r="N89" s="3">
        <f t="shared" si="7"/>
        <v>0</v>
      </c>
      <c r="O89" s="9">
        <f t="shared" si="8"/>
        <v>0</v>
      </c>
      <c r="P89" s="4">
        <f t="shared" si="12"/>
        <v>0</v>
      </c>
      <c r="Q89" s="11">
        <f t="shared" si="13"/>
        <v>0</v>
      </c>
      <c r="R89" s="10">
        <f t="shared" si="11"/>
        <v>0</v>
      </c>
    </row>
    <row r="90" spans="1:19" s="8" customFormat="1">
      <c r="A90" s="62">
        <v>12</v>
      </c>
      <c r="B90" s="62" t="s">
        <v>69</v>
      </c>
      <c r="C90" s="12" t="s">
        <v>48</v>
      </c>
      <c r="D90" s="62" t="s">
        <v>31</v>
      </c>
      <c r="E90" s="62">
        <v>1</v>
      </c>
      <c r="F90" s="62" t="s">
        <v>65</v>
      </c>
      <c r="G90" s="62">
        <v>2</v>
      </c>
      <c r="H90" s="62" t="s">
        <v>33</v>
      </c>
      <c r="I90" s="62"/>
      <c r="J90" s="62">
        <v>131</v>
      </c>
      <c r="K90" s="62">
        <v>40</v>
      </c>
      <c r="L90" s="62">
        <v>60</v>
      </c>
      <c r="M90" s="62" t="s">
        <v>33</v>
      </c>
      <c r="N90" s="3">
        <f t="shared" si="7"/>
        <v>0</v>
      </c>
      <c r="O90" s="9">
        <f t="shared" si="8"/>
        <v>0</v>
      </c>
      <c r="P90" s="4">
        <f t="shared" si="12"/>
        <v>0</v>
      </c>
      <c r="Q90" s="11">
        <f t="shared" si="13"/>
        <v>0</v>
      </c>
      <c r="R90" s="10">
        <f t="shared" si="11"/>
        <v>0</v>
      </c>
    </row>
    <row r="91" spans="1:19" s="8" customFormat="1" ht="30">
      <c r="A91" s="62">
        <v>13</v>
      </c>
      <c r="B91" s="62" t="s">
        <v>72</v>
      </c>
      <c r="C91" s="12" t="s">
        <v>73</v>
      </c>
      <c r="D91" s="62" t="s">
        <v>31</v>
      </c>
      <c r="E91" s="62">
        <v>3</v>
      </c>
      <c r="F91" s="62" t="s">
        <v>65</v>
      </c>
      <c r="G91" s="62">
        <v>2</v>
      </c>
      <c r="H91" s="62" t="s">
        <v>33</v>
      </c>
      <c r="I91" s="62"/>
      <c r="J91" s="62">
        <v>40</v>
      </c>
      <c r="K91" s="62">
        <v>40</v>
      </c>
      <c r="L91" s="62">
        <v>38</v>
      </c>
      <c r="M91" s="62" t="s">
        <v>33</v>
      </c>
      <c r="N91" s="3">
        <f t="shared" si="7"/>
        <v>0</v>
      </c>
      <c r="O91" s="9">
        <f t="shared" si="8"/>
        <v>0</v>
      </c>
      <c r="P91" s="4">
        <f t="shared" si="12"/>
        <v>0</v>
      </c>
      <c r="Q91" s="11">
        <f t="shared" si="13"/>
        <v>0</v>
      </c>
      <c r="R91" s="10">
        <f t="shared" si="11"/>
        <v>0</v>
      </c>
    </row>
    <row r="92" spans="1:19" s="8" customFormat="1" ht="75">
      <c r="A92" s="62">
        <v>14</v>
      </c>
      <c r="B92" s="62" t="s">
        <v>74</v>
      </c>
      <c r="C92" s="12" t="s">
        <v>75</v>
      </c>
      <c r="D92" s="62" t="s">
        <v>31</v>
      </c>
      <c r="E92" s="62">
        <v>5</v>
      </c>
      <c r="F92" s="62" t="s">
        <v>65</v>
      </c>
      <c r="G92" s="62">
        <v>2</v>
      </c>
      <c r="H92" s="62" t="s">
        <v>33</v>
      </c>
      <c r="I92" s="62"/>
      <c r="J92" s="62">
        <v>40</v>
      </c>
      <c r="K92" s="62">
        <v>40</v>
      </c>
      <c r="L92" s="62">
        <v>40</v>
      </c>
      <c r="M92" s="62" t="s">
        <v>33</v>
      </c>
      <c r="N92" s="3">
        <f t="shared" si="7"/>
        <v>0</v>
      </c>
      <c r="O92" s="9">
        <f t="shared" si="8"/>
        <v>0</v>
      </c>
      <c r="P92" s="4">
        <f t="shared" si="12"/>
        <v>0</v>
      </c>
      <c r="Q92" s="11">
        <f t="shared" si="13"/>
        <v>0</v>
      </c>
      <c r="R92" s="10">
        <f t="shared" si="11"/>
        <v>0</v>
      </c>
    </row>
    <row r="93" spans="1:19" s="8" customFormat="1" hidden="1">
      <c r="A93" s="62">
        <v>15</v>
      </c>
      <c r="B93" s="62"/>
      <c r="C93" s="1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3">
        <f t="shared" si="7"/>
        <v>0</v>
      </c>
      <c r="O93" s="9">
        <f t="shared" si="8"/>
        <v>0</v>
      </c>
      <c r="P93" s="4">
        <f t="shared" si="12"/>
        <v>0</v>
      </c>
      <c r="Q93" s="11">
        <f t="shared" si="13"/>
        <v>0</v>
      </c>
      <c r="R93" s="10">
        <f t="shared" si="11"/>
        <v>0</v>
      </c>
    </row>
    <row r="94" spans="1:19" hidden="1">
      <c r="A94" s="62">
        <v>16</v>
      </c>
      <c r="B94" s="62"/>
      <c r="C94" s="1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3">
        <f t="shared" si="7"/>
        <v>0</v>
      </c>
      <c r="O94" s="9">
        <f t="shared" si="8"/>
        <v>0</v>
      </c>
      <c r="P94" s="4">
        <f t="shared" si="12"/>
        <v>0</v>
      </c>
      <c r="Q94" s="11">
        <f t="shared" si="13"/>
        <v>0</v>
      </c>
      <c r="R94" s="10">
        <f t="shared" si="11"/>
        <v>0</v>
      </c>
      <c r="S94" s="8"/>
    </row>
    <row r="95" spans="1:19">
      <c r="A95" s="86" t="s">
        <v>41</v>
      </c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8"/>
      <c r="R95" s="10">
        <f>SUM(R79:R94)</f>
        <v>0</v>
      </c>
      <c r="S95" s="8"/>
    </row>
    <row r="96" spans="1:19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6"/>
      <c r="S96" s="8"/>
    </row>
    <row r="97" spans="1:19" ht="15.75">
      <c r="A97" s="24" t="s">
        <v>42</v>
      </c>
      <c r="B97" s="57" t="s">
        <v>76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6"/>
      <c r="S97" s="8"/>
    </row>
    <row r="98" spans="1:19">
      <c r="A98" s="49" t="s">
        <v>50</v>
      </c>
      <c r="B98" s="49"/>
      <c r="C98" s="49"/>
      <c r="D98" s="49"/>
      <c r="E98" s="49"/>
      <c r="F98" s="49"/>
      <c r="G98" s="49"/>
      <c r="H98" s="49"/>
      <c r="I98" s="49"/>
      <c r="J98" s="15"/>
      <c r="K98" s="15"/>
      <c r="L98" s="15"/>
      <c r="M98" s="15"/>
      <c r="N98" s="15"/>
      <c r="O98" s="15"/>
      <c r="P98" s="15"/>
      <c r="Q98" s="15"/>
      <c r="R98" s="16"/>
      <c r="S98" s="8"/>
    </row>
    <row r="99" spans="1:19">
      <c r="A99" s="79" t="s">
        <v>77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58"/>
      <c r="R99" s="8"/>
      <c r="S99" s="8"/>
    </row>
    <row r="100" spans="1:19" ht="18">
      <c r="A100" s="81" t="s">
        <v>28</v>
      </c>
      <c r="B100" s="82"/>
      <c r="C100" s="82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8"/>
      <c r="R100" s="8"/>
      <c r="S100" s="8"/>
    </row>
    <row r="101" spans="1:19">
      <c r="A101" s="79" t="s">
        <v>78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58"/>
      <c r="R101" s="8"/>
      <c r="S101" s="8"/>
    </row>
    <row r="102" spans="1:19">
      <c r="A102" s="62">
        <v>1</v>
      </c>
      <c r="B102" s="62" t="s">
        <v>79</v>
      </c>
      <c r="C102" s="12" t="s">
        <v>30</v>
      </c>
      <c r="D102" s="62" t="s">
        <v>31</v>
      </c>
      <c r="E102" s="62">
        <v>1</v>
      </c>
      <c r="F102" s="62" t="s">
        <v>65</v>
      </c>
      <c r="G102" s="62">
        <v>2</v>
      </c>
      <c r="H102" s="62" t="s">
        <v>33</v>
      </c>
      <c r="I102" s="62"/>
      <c r="J102" s="62">
        <v>218</v>
      </c>
      <c r="K102" s="62">
        <v>36</v>
      </c>
      <c r="L102" s="62">
        <v>180</v>
      </c>
      <c r="M102" s="62" t="s">
        <v>34</v>
      </c>
      <c r="N102" s="3">
        <f t="shared" ref="N102:N119" si="14">(IF(F102="OŽ",IF(L102=1,550.8,IF(L102=2,426.38,IF(L102=3,342.14,IF(L102=4,181.44,IF(L102=5,168.48,IF(L102=6,155.52,IF(L102=7,148.5,IF(L102=8,144,0))))))))+IF(L102&lt;=8,0,IF(L102&lt;=16,137.7,IF(L102&lt;=24,108,IF(L102&lt;=32,80.1,IF(L102&lt;=36,52.2,0)))))-IF(L102&lt;=8,0,IF(L102&lt;=16,(L102-9)*2.754,IF(L102&lt;=24,(L102-17)* 2.754,IF(L102&lt;=32,(L102-25)* 2.754,IF(L102&lt;=36,(L102-33)*2.754,0))))),0)+IF(F102="PČ",IF(L102=1,449,IF(L102=2,314.6,IF(L102=3,238,IF(L102=4,172,IF(L102=5,159,IF(L102=6,145,IF(L102=7,132,IF(L102=8,119,0))))))))+IF(L102&lt;=8,0,IF(L102&lt;=16,88,IF(L102&lt;=24,55,IF(L102&lt;=32,22,0))))-IF(L102&lt;=8,0,IF(L102&lt;=16,(L102-9)*2.245,IF(L102&lt;=24,(L102-17)*2.245,IF(L102&lt;=32,(L102-25)*2.245,0)))),0)+IF(F102="PČneol",IF(L102=1,85,IF(L102=2,64.61,IF(L102=3,50.76,IF(L102=4,16.25,IF(L102=5,15,IF(L102=6,13.75,IF(L102=7,12.5,IF(L102=8,11.25,0))))))))+IF(L102&lt;=8,0,IF(L102&lt;=16,9,0))-IF(L102&lt;=8,0,IF(L102&lt;=16,(L102-9)*0.425,0)),0)+IF(F102="PŽ",IF(L102=1,85,IF(L102=2,59.5,IF(L102=3,45,IF(L102=4,32.5,IF(L102=5,30,IF(L102=6,27.5,IF(L102=7,25,IF(L102=8,22.5,0))))))))+IF(L102&lt;=8,0,IF(L102&lt;=16,19,IF(L102&lt;=24,13,IF(L102&lt;=32,8,0))))-IF(L102&lt;=8,0,IF(L102&lt;=16,(L102-9)*0.425,IF(L102&lt;=24,(L102-17)*0.425,IF(L102&lt;=32,(L102-25)*0.425,0)))),0)+IF(F102="EČ",IF(L102=1,204,IF(L102=2,156.24,IF(L102=3,123.84,IF(L102=4,72,IF(L102=5,66,IF(L102=6,60,IF(L102=7,54,IF(L102=8,48,0))))))))+IF(L102&lt;=8,0,IF(L102&lt;=16,40,IF(L102&lt;=24,25,0)))-IF(L102&lt;=8,0,IF(L102&lt;=16,(L102-9)*1.02,IF(L102&lt;=24,(L102-17)*1.02,0))),0)+IF(F102="EČneol",IF(L102=1,68,IF(L102=2,51.69,IF(L102=3,40.61,IF(L102=4,13,IF(L102=5,12,IF(L102=6,11,IF(L102=7,10,IF(L102=8,9,0)))))))))+IF(F102="EŽ",IF(L102=1,68,IF(L102=2,47.6,IF(L102=3,36,IF(L102=4,18,IF(L102=5,16.5,IF(L102=6,15,IF(L102=7,13.5,IF(L102=8,12,0))))))))+IF(L102&lt;=8,0,IF(L102&lt;=16,10,IF(L102&lt;=24,6,0)))-IF(L102&lt;=8,0,IF(L102&lt;=16,(L102-9)*0.34,IF(L102&lt;=24,(L102-17)*0.34,0))),0)+IF(F102="PT",IF(L102=1,68,IF(L102=2,52.08,IF(L102=3,41.28,IF(L102=4,24,IF(L102=5,22,IF(L102=6,20,IF(L102=7,18,IF(L102=8,16,0))))))))+IF(L102&lt;=8,0,IF(L102&lt;=16,13,IF(L102&lt;=24,9,IF(L102&lt;=32,4,0))))-IF(L102&lt;=8,0,IF(L102&lt;=16,(L102-9)*0.34,IF(L102&lt;=24,(L102-17)*0.34,IF(L102&lt;=32,(L102-25)*0.34,0)))),0)+IF(F102="JOŽ",IF(L102=1,85,IF(L102=2,59.5,IF(L102=3,45,IF(L102=4,32.5,IF(L102=5,30,IF(L102=6,27.5,IF(L102=7,25,IF(L102=8,22.5,0))))))))+IF(L102&lt;=8,0,IF(L102&lt;=16,19,IF(L102&lt;=24,13,0)))-IF(L102&lt;=8,0,IF(L102&lt;=16,(L102-9)*0.425,IF(L102&lt;=24,(L102-17)*0.425,0))),0)+IF(F102="JPČ",IF(L102=1,68,IF(L102=2,47.6,IF(L102=3,36,IF(L102=4,26,IF(L102=5,24,IF(L102=6,22,IF(L102=7,20,IF(L102=8,18,0))))))))+IF(L102&lt;=8,0,IF(L102&lt;=16,13,IF(L102&lt;=24,9,0)))-IF(L102&lt;=8,0,IF(L102&lt;=16,(L102-9)*0.34,IF(L102&lt;=24,(L102-17)*0.34,0))),0)+IF(F102="JEČ",IF(L102=1,34,IF(L102=2,26.04,IF(L102=3,20.6,IF(L102=4,12,IF(L102=5,11,IF(L102=6,10,IF(L102=7,9,IF(L102=8,8,0))))))))+IF(L102&lt;=8,0,IF(L102&lt;=16,6,0))-IF(L102&lt;=8,0,IF(L102&lt;=16,(L102-9)*0.17,0)),0)+IF(F102="JEOF",IF(L102=1,34,IF(L102=2,26.04,IF(L102=3,20.6,IF(L102=4,12,IF(L102=5,11,IF(L102=6,10,IF(L102=7,9,IF(L102=8,8,0))))))))+IF(L102&lt;=8,0,IF(L102&lt;=16,6,0))-IF(L102&lt;=8,0,IF(L102&lt;=16,(L102-9)*0.17,0)),0)+IF(F102="JnPČ",IF(L102=1,51,IF(L102=2,35.7,IF(L102=3,27,IF(L102=4,19.5,IF(L102=5,18,IF(L102=6,16.5,IF(L102=7,15,IF(L102=8,13.5,0))))))))+IF(L102&lt;=8,0,IF(L102&lt;=16,10,0))-IF(L102&lt;=8,0,IF(L102&lt;=16,(L102-9)*0.255,0)),0)+IF(F102="JnEČ",IF(L102=1,25.5,IF(L102=2,19.53,IF(L102=3,15.48,IF(L102=4,9,IF(L102=5,8.25,IF(L102=6,7.5,IF(L102=7,6.75,IF(L102=8,6,0))))))))+IF(L102&lt;=8,0,IF(L102&lt;=16,5,0))-IF(L102&lt;=8,0,IF(L102&lt;=16,(L102-9)*0.1275,0)),0)+IF(F102="JčPČ",IF(L102=1,21.25,IF(L102=2,14.5,IF(L102=3,11.5,IF(L102=4,7,IF(L102=5,6.5,IF(L102=6,6,IF(L102=7,5.5,IF(L102=8,5,0))))))))+IF(L102&lt;=8,0,IF(L102&lt;=16,4,0))-IF(L102&lt;=8,0,IF(L102&lt;=16,(L102-9)*0.10625,0)),0)+IF(F102="JčEČ",IF(L102=1,17,IF(L102=2,13.02,IF(L102=3,10.32,IF(L102=4,6,IF(L102=5,5.5,IF(L102=6,5,IF(L102=7,4.5,IF(L102=8,4,0))))))))+IF(L102&lt;=8,0,IF(L102&lt;=16,3,0))-IF(L102&lt;=8,0,IF(L102&lt;=16,(L102-9)*0.085,0)),0)+IF(F102="NEAK",IF(L102=1,11.48,IF(L102=2,8.79,IF(L102=3,6.97,IF(L102=4,4.05,IF(L102=5,3.71,IF(L102=6,3.38,IF(L102=7,3.04,IF(L102=8,2.7,0))))))))+IF(L102&lt;=8,0,IF(L102&lt;=16,2,IF(L102&lt;=24,1.3,0)))-IF(L102&lt;=8,0,IF(L102&lt;=16,(L102-9)*0.0574,IF(L102&lt;=24,(L102-17)*0.0574,0))),0))*IF(L102&lt;0,1,IF(OR(F102="PČ",F102="PŽ",F102="PT"),IF(J102&lt;32,J102/32,1),1))* IF(L102&lt;0,1,IF(OR(F102="EČ",F102="EŽ",F102="JOŽ",F102="JPČ",F102="NEAK"),IF(J102&lt;24,J102/24,1),1))*IF(L102&lt;0,1,IF(OR(F102="PČneol",F102="JEČ",F102="JEOF",F102="JnPČ",F102="JnEČ",F102="JčPČ",F102="JčEČ"),IF(J102&lt;16,J102/16,1),1))*IF(L102&lt;0,1,IF(F102="EČneol",IF(J102&lt;8,J102/8,1),1))</f>
        <v>0</v>
      </c>
      <c r="O102" s="9">
        <f t="shared" ref="O102:O119" si="15">IF(F102="OŽ",N102,IF(H102="Ne",IF(J102*0.3&lt;J102-L102,N102,0),IF(J102*0.1&lt;J102-L102,N102,0)))</f>
        <v>0</v>
      </c>
      <c r="P102" s="4">
        <f t="shared" ref="P102" si="16">IF(O102=0,0,IF(F102="OŽ",IF(L102&gt;35,0,IF(J102&gt;35,(36-L102)*1.836,((36-L102)-(36-J102))*1.836)),0)+IF(F102="PČ",IF(L102&gt;31,0,IF(J102&gt;31,(32-L102)*1.347,((32-L102)-(32-J102))*1.347)),0)+ IF(F102="PČneol",IF(L102&gt;15,0,IF(J102&gt;15,(16-L102)*0.255,((16-L102)-(16-J102))*0.255)),0)+IF(F102="PŽ",IF(L102&gt;31,0,IF(J102&gt;31,(32-L102)*0.255,((32-L102)-(32-J102))*0.255)),0)+IF(F102="EČ",IF(L102&gt;23,0,IF(J102&gt;23,(24-L102)*0.612,((24-L102)-(24-J102))*0.612)),0)+IF(F102="EČneol",IF(L102&gt;7,0,IF(J102&gt;7,(8-L102)*0.204,((8-L102)-(8-J102))*0.204)),0)+IF(F102="EŽ",IF(L102&gt;23,0,IF(J102&gt;23,(24-L102)*0.204,((24-L102)-(24-J102))*0.204)),0)+IF(F102="PT",IF(L102&gt;31,0,IF(J102&gt;31,(32-L102)*0.204,((32-L102)-(32-J102))*0.204)),0)+IF(F102="JOŽ",IF(L102&gt;23,0,IF(J102&gt;23,(24-L102)*0.255,((24-L102)-(24-J102))*0.255)),0)+IF(F102="JPČ",IF(L102&gt;23,0,IF(J102&gt;23,(24-L102)*0.204,((24-L102)-(24-J102))*0.204)),0)+IF(F102="JEČ",IF(L102&gt;15,0,IF(J102&gt;15,(16-L102)*0.102,((16-L102)-(16-J102))*0.102)),0)+IF(F102="JEOF",IF(L102&gt;15,0,IF(J102&gt;15,(16-L102)*0.102,((16-L102)-(16-J102))*0.102)),0)+IF(F102="JnPČ",IF(L102&gt;15,0,IF(J102&gt;15,(16-L102)*0.153,((16-L102)-(16-J102))*0.153)),0)+IF(F102="JnEČ",IF(L102&gt;15,0,IF(J102&gt;15,(16-L102)*0.0765,((16-L102)-(16-J102))*0.0765)),0)+IF(F102="JčPČ",IF(L102&gt;15,0,IF(J102&gt;15,(16-L102)*0.06375,((16-L102)-(16-J102))*0.06375)),0)+IF(F102="JčEČ",IF(L102&gt;15,0,IF(J102&gt;15,(16-L102)*0.051,((16-L102)-(16-J102))*0.051)),0)+IF(F102="NEAK",IF(L102&gt;23,0,IF(J102&gt;23,(24-L102)*0.03444,((24-L102)-(24-J102))*0.03444)),0))</f>
        <v>0</v>
      </c>
      <c r="Q102" s="11">
        <f t="shared" ref="Q102" si="17">IF(ISERROR(P102*100/N102),0,(P102*100/N102))</f>
        <v>0</v>
      </c>
      <c r="R102" s="10">
        <f t="shared" ref="R102:R119" si="18">IF(Q102&lt;=30,O102+P102,O102+O102*0.3)*IF(G102=1,0.4,IF(G102=2,0.75,IF(G102="1 (kas 4 m. 1 k. nerengiamos)",0.52,1)))*IF(D102="olimpinė",1,IF(M102="Ne",0.5,1))*IF(OR(A$5="Lietuvos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federacija"),IF(OR(J102&lt;8,K102&lt;16),0,1),1)*E102*IF(I102&lt;=1,1,1/I102)*IF(OR(A$5="Lietuvos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02" s="8"/>
    </row>
    <row r="103" spans="1:19">
      <c r="A103" s="62">
        <v>2</v>
      </c>
      <c r="B103" s="62" t="s">
        <v>80</v>
      </c>
      <c r="C103" s="12" t="s">
        <v>30</v>
      </c>
      <c r="D103" s="62" t="s">
        <v>31</v>
      </c>
      <c r="E103" s="62">
        <v>1</v>
      </c>
      <c r="F103" s="62" t="s">
        <v>65</v>
      </c>
      <c r="G103" s="62">
        <v>2</v>
      </c>
      <c r="H103" s="62" t="s">
        <v>33</v>
      </c>
      <c r="I103" s="62"/>
      <c r="J103" s="62">
        <v>218</v>
      </c>
      <c r="K103" s="62">
        <v>36</v>
      </c>
      <c r="L103" s="62">
        <v>146</v>
      </c>
      <c r="M103" s="62" t="s">
        <v>34</v>
      </c>
      <c r="N103" s="3">
        <f t="shared" si="14"/>
        <v>0</v>
      </c>
      <c r="O103" s="9">
        <f t="shared" si="15"/>
        <v>0</v>
      </c>
      <c r="P103" s="4">
        <f t="shared" ref="P103:P119" si="19">IF(O103=0,0,IF(F103="OŽ",IF(L103&gt;35,0,IF(J103&gt;35,(36-L103)*1.836,((36-L103)-(36-J103))*1.836)),0)+IF(F103="PČ",IF(L103&gt;31,0,IF(J103&gt;31,(32-L103)*1.347,((32-L103)-(32-J103))*1.347)),0)+ IF(F103="PČneol",IF(L103&gt;15,0,IF(J103&gt;15,(16-L103)*0.255,((16-L103)-(16-J103))*0.255)),0)+IF(F103="PŽ",IF(L103&gt;31,0,IF(J103&gt;31,(32-L103)*0.255,((32-L103)-(32-J103))*0.255)),0)+IF(F103="EČ",IF(L103&gt;23,0,IF(J103&gt;23,(24-L103)*0.612,((24-L103)-(24-J103))*0.612)),0)+IF(F103="EČneol",IF(L103&gt;7,0,IF(J103&gt;7,(8-L103)*0.204,((8-L103)-(8-J103))*0.204)),0)+IF(F103="EŽ",IF(L103&gt;23,0,IF(J103&gt;23,(24-L103)*0.204,((24-L103)-(24-J103))*0.204)),0)+IF(F103="PT",IF(L103&gt;31,0,IF(J103&gt;31,(32-L103)*0.204,((32-L103)-(32-J103))*0.204)),0)+IF(F103="JOŽ",IF(L103&gt;23,0,IF(J103&gt;23,(24-L103)*0.255,((24-L103)-(24-J103))*0.255)),0)+IF(F103="JPČ",IF(L103&gt;23,0,IF(J103&gt;23,(24-L103)*0.204,((24-L103)-(24-J103))*0.204)),0)+IF(F103="JEČ",IF(L103&gt;15,0,IF(J103&gt;15,(16-L103)*0.102,((16-L103)-(16-J103))*0.102)),0)+IF(F103="JEOF",IF(L103&gt;15,0,IF(J103&gt;15,(16-L103)*0.102,((16-L103)-(16-J103))*0.102)),0)+IF(F103="JnPČ",IF(L103&gt;15,0,IF(J103&gt;15,(16-L103)*0.153,((16-L103)-(16-J103))*0.153)),0)+IF(F103="JnEČ",IF(L103&gt;15,0,IF(J103&gt;15,(16-L103)*0.0765,((16-L103)-(16-J103))*0.0765)),0)+IF(F103="JčPČ",IF(L103&gt;15,0,IF(J103&gt;15,(16-L103)*0.06375,((16-L103)-(16-J103))*0.06375)),0)+IF(F103="JčEČ",IF(L103&gt;15,0,IF(J103&gt;15,(16-L103)*0.051,((16-L103)-(16-J103))*0.051)),0)+IF(F103="NEAK",IF(L103&gt;23,0,IF(J103&gt;23,(24-L103)*0.03444,((24-L103)-(24-J103))*0.03444)),0))</f>
        <v>0</v>
      </c>
      <c r="Q103" s="11">
        <f t="shared" ref="Q103:Q119" si="20">IF(ISERROR(P103*100/N103),0,(P103*100/N103))</f>
        <v>0</v>
      </c>
      <c r="R103" s="10">
        <f t="shared" si="18"/>
        <v>0</v>
      </c>
      <c r="S103" s="8"/>
    </row>
    <row r="104" spans="1:19">
      <c r="A104" s="62">
        <v>3</v>
      </c>
      <c r="B104" s="62" t="s">
        <v>81</v>
      </c>
      <c r="C104" s="12" t="s">
        <v>30</v>
      </c>
      <c r="D104" s="62" t="s">
        <v>31</v>
      </c>
      <c r="E104" s="62">
        <v>1</v>
      </c>
      <c r="F104" s="62" t="s">
        <v>65</v>
      </c>
      <c r="G104" s="62">
        <v>2</v>
      </c>
      <c r="H104" s="62" t="s">
        <v>33</v>
      </c>
      <c r="I104" s="62"/>
      <c r="J104" s="62">
        <v>218</v>
      </c>
      <c r="K104" s="62">
        <v>36</v>
      </c>
      <c r="L104" s="62">
        <v>89</v>
      </c>
      <c r="M104" s="62" t="s">
        <v>34</v>
      </c>
      <c r="N104" s="3">
        <f t="shared" si="14"/>
        <v>0</v>
      </c>
      <c r="O104" s="9">
        <f t="shared" si="15"/>
        <v>0</v>
      </c>
      <c r="P104" s="4">
        <f t="shared" si="19"/>
        <v>0</v>
      </c>
      <c r="Q104" s="11">
        <f t="shared" si="20"/>
        <v>0</v>
      </c>
      <c r="R104" s="10">
        <f t="shared" si="18"/>
        <v>0</v>
      </c>
      <c r="S104" s="8"/>
    </row>
    <row r="105" spans="1:19">
      <c r="A105" s="62">
        <v>4</v>
      </c>
      <c r="B105" s="62" t="s">
        <v>82</v>
      </c>
      <c r="C105" s="12" t="s">
        <v>30</v>
      </c>
      <c r="D105" s="62" t="s">
        <v>31</v>
      </c>
      <c r="E105" s="62">
        <v>1</v>
      </c>
      <c r="F105" s="62" t="s">
        <v>65</v>
      </c>
      <c r="G105" s="62">
        <v>2</v>
      </c>
      <c r="H105" s="62" t="s">
        <v>33</v>
      </c>
      <c r="I105" s="62"/>
      <c r="J105" s="62">
        <v>218</v>
      </c>
      <c r="K105" s="62">
        <v>36</v>
      </c>
      <c r="L105" s="62">
        <v>69</v>
      </c>
      <c r="M105" s="62" t="s">
        <v>34</v>
      </c>
      <c r="N105" s="3">
        <f t="shared" si="14"/>
        <v>0</v>
      </c>
      <c r="O105" s="9">
        <f t="shared" si="15"/>
        <v>0</v>
      </c>
      <c r="P105" s="4">
        <f t="shared" si="19"/>
        <v>0</v>
      </c>
      <c r="Q105" s="11">
        <f t="shared" si="20"/>
        <v>0</v>
      </c>
      <c r="R105" s="10">
        <f t="shared" si="18"/>
        <v>0</v>
      </c>
      <c r="S105" s="8"/>
    </row>
    <row r="106" spans="1:19">
      <c r="A106" s="62">
        <v>5</v>
      </c>
      <c r="B106" s="62" t="s">
        <v>83</v>
      </c>
      <c r="C106" s="12" t="s">
        <v>30</v>
      </c>
      <c r="D106" s="62" t="s">
        <v>31</v>
      </c>
      <c r="E106" s="62">
        <v>1</v>
      </c>
      <c r="F106" s="62" t="s">
        <v>65</v>
      </c>
      <c r="G106" s="62">
        <v>2</v>
      </c>
      <c r="H106" s="62" t="s">
        <v>33</v>
      </c>
      <c r="I106" s="62"/>
      <c r="J106" s="62">
        <v>218</v>
      </c>
      <c r="K106" s="62">
        <v>36</v>
      </c>
      <c r="L106" s="62">
        <v>11</v>
      </c>
      <c r="M106" s="62" t="s">
        <v>33</v>
      </c>
      <c r="N106" s="3">
        <f t="shared" si="14"/>
        <v>37.96</v>
      </c>
      <c r="O106" s="9">
        <f t="shared" si="15"/>
        <v>37.96</v>
      </c>
      <c r="P106" s="4">
        <f t="shared" si="19"/>
        <v>7.9559999999999995</v>
      </c>
      <c r="Q106" s="11">
        <f t="shared" si="20"/>
        <v>20.958904109589039</v>
      </c>
      <c r="R106" s="10">
        <f t="shared" si="18"/>
        <v>34.436999999999998</v>
      </c>
      <c r="S106" s="8"/>
    </row>
    <row r="107" spans="1:19">
      <c r="A107" s="62">
        <v>6</v>
      </c>
      <c r="B107" s="62" t="s">
        <v>84</v>
      </c>
      <c r="C107" s="12" t="s">
        <v>30</v>
      </c>
      <c r="D107" s="62" t="s">
        <v>31</v>
      </c>
      <c r="E107" s="62">
        <v>1</v>
      </c>
      <c r="F107" s="62" t="s">
        <v>65</v>
      </c>
      <c r="G107" s="62">
        <v>2</v>
      </c>
      <c r="H107" s="62" t="s">
        <v>33</v>
      </c>
      <c r="I107" s="62"/>
      <c r="J107" s="62">
        <v>218</v>
      </c>
      <c r="K107" s="62">
        <v>36</v>
      </c>
      <c r="L107" s="62">
        <v>5</v>
      </c>
      <c r="M107" s="62" t="s">
        <v>33</v>
      </c>
      <c r="N107" s="3">
        <f t="shared" si="14"/>
        <v>66</v>
      </c>
      <c r="O107" s="9">
        <f t="shared" si="15"/>
        <v>66</v>
      </c>
      <c r="P107" s="4">
        <f t="shared" si="19"/>
        <v>11.628</v>
      </c>
      <c r="Q107" s="11">
        <f t="shared" si="20"/>
        <v>17.618181818181817</v>
      </c>
      <c r="R107" s="10">
        <f t="shared" si="18"/>
        <v>58.221000000000004</v>
      </c>
      <c r="S107" s="8"/>
    </row>
    <row r="108" spans="1:19" ht="45">
      <c r="A108" s="62">
        <v>7</v>
      </c>
      <c r="B108" s="62" t="s">
        <v>85</v>
      </c>
      <c r="C108" s="12" t="s">
        <v>40</v>
      </c>
      <c r="D108" s="62" t="s">
        <v>31</v>
      </c>
      <c r="E108" s="62">
        <v>2</v>
      </c>
      <c r="F108" s="62" t="s">
        <v>65</v>
      </c>
      <c r="G108" s="62">
        <v>2</v>
      </c>
      <c r="H108" s="62" t="s">
        <v>33</v>
      </c>
      <c r="I108" s="62"/>
      <c r="J108" s="62">
        <v>109</v>
      </c>
      <c r="K108" s="62">
        <v>36</v>
      </c>
      <c r="L108" s="62">
        <v>97</v>
      </c>
      <c r="M108" s="62" t="s">
        <v>34</v>
      </c>
      <c r="N108" s="3">
        <f t="shared" si="14"/>
        <v>0</v>
      </c>
      <c r="O108" s="9">
        <f t="shared" si="15"/>
        <v>0</v>
      </c>
      <c r="P108" s="4">
        <f t="shared" si="19"/>
        <v>0</v>
      </c>
      <c r="Q108" s="11">
        <f t="shared" si="20"/>
        <v>0</v>
      </c>
      <c r="R108" s="10">
        <f t="shared" si="18"/>
        <v>0</v>
      </c>
      <c r="S108" s="8"/>
    </row>
    <row r="109" spans="1:19" ht="30">
      <c r="A109" s="62">
        <v>8</v>
      </c>
      <c r="B109" s="62" t="s">
        <v>86</v>
      </c>
      <c r="C109" s="12" t="s">
        <v>40</v>
      </c>
      <c r="D109" s="62" t="s">
        <v>31</v>
      </c>
      <c r="E109" s="62">
        <v>2</v>
      </c>
      <c r="F109" s="62" t="s">
        <v>65</v>
      </c>
      <c r="G109" s="62">
        <v>2</v>
      </c>
      <c r="H109" s="62" t="s">
        <v>33</v>
      </c>
      <c r="I109" s="62"/>
      <c r="J109" s="62">
        <v>109</v>
      </c>
      <c r="K109" s="62">
        <v>36</v>
      </c>
      <c r="L109" s="62">
        <v>87</v>
      </c>
      <c r="M109" s="62" t="s">
        <v>34</v>
      </c>
      <c r="N109" s="3">
        <f t="shared" si="14"/>
        <v>0</v>
      </c>
      <c r="O109" s="9">
        <f t="shared" si="15"/>
        <v>0</v>
      </c>
      <c r="P109" s="4">
        <f t="shared" si="19"/>
        <v>0</v>
      </c>
      <c r="Q109" s="11">
        <f t="shared" si="20"/>
        <v>0</v>
      </c>
      <c r="R109" s="10">
        <f t="shared" si="18"/>
        <v>0</v>
      </c>
      <c r="S109" s="8"/>
    </row>
    <row r="110" spans="1:19" ht="45">
      <c r="A110" s="62">
        <v>9</v>
      </c>
      <c r="B110" s="62" t="s">
        <v>87</v>
      </c>
      <c r="C110" s="12" t="s">
        <v>40</v>
      </c>
      <c r="D110" s="62" t="s">
        <v>31</v>
      </c>
      <c r="E110" s="62">
        <v>2</v>
      </c>
      <c r="F110" s="62" t="s">
        <v>65</v>
      </c>
      <c r="G110" s="62">
        <v>2</v>
      </c>
      <c r="H110" s="62" t="s">
        <v>33</v>
      </c>
      <c r="I110" s="62"/>
      <c r="J110" s="62">
        <v>109</v>
      </c>
      <c r="K110" s="62">
        <v>36</v>
      </c>
      <c r="L110" s="62">
        <v>32</v>
      </c>
      <c r="M110" s="62" t="s">
        <v>33</v>
      </c>
      <c r="N110" s="3">
        <f t="shared" si="14"/>
        <v>0</v>
      </c>
      <c r="O110" s="9">
        <f t="shared" si="15"/>
        <v>0</v>
      </c>
      <c r="P110" s="4">
        <f t="shared" si="19"/>
        <v>0</v>
      </c>
      <c r="Q110" s="11">
        <f t="shared" si="20"/>
        <v>0</v>
      </c>
      <c r="R110" s="10">
        <f t="shared" si="18"/>
        <v>0</v>
      </c>
      <c r="S110" s="8"/>
    </row>
    <row r="111" spans="1:19" s="8" customFormat="1" ht="45">
      <c r="A111" s="62">
        <v>10</v>
      </c>
      <c r="B111" s="62" t="s">
        <v>88</v>
      </c>
      <c r="C111" s="12" t="s">
        <v>73</v>
      </c>
      <c r="D111" s="62" t="s">
        <v>31</v>
      </c>
      <c r="E111" s="62">
        <v>3</v>
      </c>
      <c r="F111" s="62" t="s">
        <v>65</v>
      </c>
      <c r="G111" s="62">
        <v>2</v>
      </c>
      <c r="H111" s="62" t="s">
        <v>33</v>
      </c>
      <c r="I111" s="62"/>
      <c r="J111" s="62">
        <v>72</v>
      </c>
      <c r="K111" s="62">
        <v>36</v>
      </c>
      <c r="L111" s="62">
        <v>36</v>
      </c>
      <c r="M111" s="62" t="s">
        <v>33</v>
      </c>
      <c r="N111" s="3">
        <f t="shared" si="14"/>
        <v>0</v>
      </c>
      <c r="O111" s="9">
        <f t="shared" si="15"/>
        <v>0</v>
      </c>
      <c r="P111" s="4">
        <f t="shared" si="19"/>
        <v>0</v>
      </c>
      <c r="Q111" s="11">
        <f t="shared" si="20"/>
        <v>0</v>
      </c>
      <c r="R111" s="10">
        <f t="shared" si="18"/>
        <v>0</v>
      </c>
    </row>
    <row r="112" spans="1:19" s="8" customFormat="1" ht="60">
      <c r="A112" s="62">
        <v>11</v>
      </c>
      <c r="B112" s="62" t="s">
        <v>89</v>
      </c>
      <c r="C112" s="12" t="s">
        <v>73</v>
      </c>
      <c r="D112" s="62" t="s">
        <v>31</v>
      </c>
      <c r="E112" s="62">
        <v>3</v>
      </c>
      <c r="F112" s="62" t="s">
        <v>65</v>
      </c>
      <c r="G112" s="62">
        <v>2</v>
      </c>
      <c r="H112" s="62" t="s">
        <v>33</v>
      </c>
      <c r="I112" s="62"/>
      <c r="J112" s="62">
        <v>72</v>
      </c>
      <c r="K112" s="62">
        <v>36</v>
      </c>
      <c r="L112" s="62">
        <v>26</v>
      </c>
      <c r="M112" s="62" t="s">
        <v>33</v>
      </c>
      <c r="N112" s="3">
        <f t="shared" si="14"/>
        <v>0</v>
      </c>
      <c r="O112" s="9">
        <f t="shared" si="15"/>
        <v>0</v>
      </c>
      <c r="P112" s="4">
        <f t="shared" si="19"/>
        <v>0</v>
      </c>
      <c r="Q112" s="11">
        <f t="shared" si="20"/>
        <v>0</v>
      </c>
      <c r="R112" s="10">
        <f t="shared" si="18"/>
        <v>0</v>
      </c>
    </row>
    <row r="113" spans="1:19" s="8" customFormat="1" ht="90">
      <c r="A113" s="62">
        <v>12</v>
      </c>
      <c r="B113" s="62" t="s">
        <v>90</v>
      </c>
      <c r="C113" s="12" t="s">
        <v>75</v>
      </c>
      <c r="D113" s="62" t="s">
        <v>31</v>
      </c>
      <c r="E113" s="62">
        <v>6</v>
      </c>
      <c r="F113" s="62" t="s">
        <v>65</v>
      </c>
      <c r="G113" s="62">
        <v>2</v>
      </c>
      <c r="H113" s="62" t="s">
        <v>33</v>
      </c>
      <c r="I113" s="62"/>
      <c r="J113" s="62">
        <v>36</v>
      </c>
      <c r="K113" s="62">
        <v>36</v>
      </c>
      <c r="L113" s="62">
        <v>23</v>
      </c>
      <c r="M113" s="62" t="s">
        <v>33</v>
      </c>
      <c r="N113" s="3">
        <f t="shared" si="14"/>
        <v>18.88</v>
      </c>
      <c r="O113" s="9">
        <f t="shared" si="15"/>
        <v>18.88</v>
      </c>
      <c r="P113" s="4">
        <f t="shared" si="19"/>
        <v>0.61199999999999999</v>
      </c>
      <c r="Q113" s="11">
        <f t="shared" si="20"/>
        <v>3.2415254237288136</v>
      </c>
      <c r="R113" s="10">
        <f t="shared" si="18"/>
        <v>87.713999999999984</v>
      </c>
    </row>
    <row r="114" spans="1:19" s="8" customFormat="1">
      <c r="A114" s="62">
        <v>13</v>
      </c>
      <c r="B114" s="62" t="s">
        <v>79</v>
      </c>
      <c r="C114" s="12" t="s">
        <v>48</v>
      </c>
      <c r="D114" s="62" t="s">
        <v>31</v>
      </c>
      <c r="E114" s="62">
        <v>1</v>
      </c>
      <c r="F114" s="62" t="s">
        <v>65</v>
      </c>
      <c r="G114" s="62">
        <v>2</v>
      </c>
      <c r="H114" s="62" t="s">
        <v>33</v>
      </c>
      <c r="I114" s="62"/>
      <c r="J114" s="62">
        <v>218</v>
      </c>
      <c r="K114" s="62">
        <v>36</v>
      </c>
      <c r="L114" s="62">
        <v>178</v>
      </c>
      <c r="M114" s="62" t="s">
        <v>34</v>
      </c>
      <c r="N114" s="3">
        <f t="shared" si="14"/>
        <v>0</v>
      </c>
      <c r="O114" s="9">
        <f t="shared" si="15"/>
        <v>0</v>
      </c>
      <c r="P114" s="4">
        <f t="shared" si="19"/>
        <v>0</v>
      </c>
      <c r="Q114" s="11">
        <f t="shared" si="20"/>
        <v>0</v>
      </c>
      <c r="R114" s="10">
        <f t="shared" si="18"/>
        <v>0</v>
      </c>
    </row>
    <row r="115" spans="1:19" s="8" customFormat="1">
      <c r="A115" s="62">
        <v>14</v>
      </c>
      <c r="B115" s="62" t="s">
        <v>80</v>
      </c>
      <c r="C115" s="12" t="s">
        <v>48</v>
      </c>
      <c r="D115" s="62" t="s">
        <v>31</v>
      </c>
      <c r="E115" s="62">
        <v>1</v>
      </c>
      <c r="F115" s="62" t="s">
        <v>65</v>
      </c>
      <c r="G115" s="62">
        <v>2</v>
      </c>
      <c r="H115" s="62" t="s">
        <v>33</v>
      </c>
      <c r="I115" s="62"/>
      <c r="J115" s="62">
        <v>218</v>
      </c>
      <c r="K115" s="62">
        <v>36</v>
      </c>
      <c r="L115" s="62">
        <v>124</v>
      </c>
      <c r="M115" s="62" t="s">
        <v>34</v>
      </c>
      <c r="N115" s="3">
        <f t="shared" si="14"/>
        <v>0</v>
      </c>
      <c r="O115" s="9">
        <f t="shared" si="15"/>
        <v>0</v>
      </c>
      <c r="P115" s="4">
        <f t="shared" si="19"/>
        <v>0</v>
      </c>
      <c r="Q115" s="11">
        <f t="shared" si="20"/>
        <v>0</v>
      </c>
      <c r="R115" s="10">
        <f t="shared" si="18"/>
        <v>0</v>
      </c>
    </row>
    <row r="116" spans="1:19" s="8" customFormat="1">
      <c r="A116" s="62">
        <v>15</v>
      </c>
      <c r="B116" s="62" t="s">
        <v>84</v>
      </c>
      <c r="C116" s="12" t="s">
        <v>48</v>
      </c>
      <c r="D116" s="62" t="s">
        <v>31</v>
      </c>
      <c r="E116" s="62">
        <v>1</v>
      </c>
      <c r="F116" s="62" t="s">
        <v>65</v>
      </c>
      <c r="G116" s="62">
        <v>2</v>
      </c>
      <c r="H116" s="62" t="s">
        <v>33</v>
      </c>
      <c r="I116" s="62"/>
      <c r="J116" s="62">
        <v>218</v>
      </c>
      <c r="K116" s="62">
        <v>36</v>
      </c>
      <c r="L116" s="62">
        <v>105</v>
      </c>
      <c r="M116" s="62" t="s">
        <v>34</v>
      </c>
      <c r="N116" s="3">
        <f t="shared" si="14"/>
        <v>0</v>
      </c>
      <c r="O116" s="9">
        <f t="shared" si="15"/>
        <v>0</v>
      </c>
      <c r="P116" s="4">
        <f t="shared" si="19"/>
        <v>0</v>
      </c>
      <c r="Q116" s="11">
        <f t="shared" si="20"/>
        <v>0</v>
      </c>
      <c r="R116" s="10">
        <f t="shared" si="18"/>
        <v>0</v>
      </c>
    </row>
    <row r="117" spans="1:19" s="8" customFormat="1">
      <c r="A117" s="62">
        <v>16</v>
      </c>
      <c r="B117" s="62" t="s">
        <v>83</v>
      </c>
      <c r="C117" s="12" t="s">
        <v>48</v>
      </c>
      <c r="D117" s="62" t="s">
        <v>31</v>
      </c>
      <c r="E117" s="62">
        <v>1</v>
      </c>
      <c r="F117" s="62" t="s">
        <v>65</v>
      </c>
      <c r="G117" s="62">
        <v>2</v>
      </c>
      <c r="H117" s="62" t="s">
        <v>33</v>
      </c>
      <c r="I117" s="62"/>
      <c r="J117" s="62">
        <v>218</v>
      </c>
      <c r="K117" s="62">
        <v>36</v>
      </c>
      <c r="L117" s="62">
        <v>61</v>
      </c>
      <c r="M117" s="62" t="s">
        <v>34</v>
      </c>
      <c r="N117" s="3">
        <f t="shared" si="14"/>
        <v>0</v>
      </c>
      <c r="O117" s="9">
        <f t="shared" si="15"/>
        <v>0</v>
      </c>
      <c r="P117" s="4">
        <f t="shared" si="19"/>
        <v>0</v>
      </c>
      <c r="Q117" s="11">
        <f t="shared" si="20"/>
        <v>0</v>
      </c>
      <c r="R117" s="10">
        <f t="shared" si="18"/>
        <v>0</v>
      </c>
    </row>
    <row r="118" spans="1:19" s="8" customFormat="1">
      <c r="A118" s="62">
        <v>17</v>
      </c>
      <c r="B118" s="62" t="s">
        <v>82</v>
      </c>
      <c r="C118" s="12" t="s">
        <v>48</v>
      </c>
      <c r="D118" s="62" t="s">
        <v>31</v>
      </c>
      <c r="E118" s="62">
        <v>1</v>
      </c>
      <c r="F118" s="62" t="s">
        <v>65</v>
      </c>
      <c r="G118" s="62">
        <v>2</v>
      </c>
      <c r="H118" s="62" t="s">
        <v>33</v>
      </c>
      <c r="I118" s="62"/>
      <c r="J118" s="62">
        <v>218</v>
      </c>
      <c r="K118" s="62">
        <v>36</v>
      </c>
      <c r="L118" s="62">
        <v>73</v>
      </c>
      <c r="M118" s="62" t="s">
        <v>34</v>
      </c>
      <c r="N118" s="3">
        <f t="shared" si="14"/>
        <v>0</v>
      </c>
      <c r="O118" s="9">
        <f t="shared" si="15"/>
        <v>0</v>
      </c>
      <c r="P118" s="4">
        <f t="shared" si="19"/>
        <v>0</v>
      </c>
      <c r="Q118" s="11">
        <f t="shared" si="20"/>
        <v>0</v>
      </c>
      <c r="R118" s="10">
        <f t="shared" si="18"/>
        <v>0</v>
      </c>
    </row>
    <row r="119" spans="1:19" s="8" customFormat="1">
      <c r="A119" s="62">
        <v>18</v>
      </c>
      <c r="B119" s="62" t="s">
        <v>81</v>
      </c>
      <c r="C119" s="12" t="s">
        <v>48</v>
      </c>
      <c r="D119" s="62" t="s">
        <v>31</v>
      </c>
      <c r="E119" s="62">
        <v>1</v>
      </c>
      <c r="F119" s="62" t="s">
        <v>65</v>
      </c>
      <c r="G119" s="62">
        <v>2</v>
      </c>
      <c r="H119" s="62" t="s">
        <v>33</v>
      </c>
      <c r="I119" s="62"/>
      <c r="J119" s="62">
        <v>218</v>
      </c>
      <c r="K119" s="62">
        <v>36</v>
      </c>
      <c r="L119" s="62">
        <v>111</v>
      </c>
      <c r="M119" s="62" t="s">
        <v>34</v>
      </c>
      <c r="N119" s="3">
        <f t="shared" si="14"/>
        <v>0</v>
      </c>
      <c r="O119" s="9">
        <f t="shared" si="15"/>
        <v>0</v>
      </c>
      <c r="P119" s="4">
        <f t="shared" si="19"/>
        <v>0</v>
      </c>
      <c r="Q119" s="11">
        <f t="shared" si="20"/>
        <v>0</v>
      </c>
      <c r="R119" s="10">
        <f t="shared" si="18"/>
        <v>0</v>
      </c>
    </row>
    <row r="120" spans="1:19" ht="15" customHeight="1">
      <c r="A120" s="83" t="s">
        <v>41</v>
      </c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5"/>
      <c r="R120" s="10">
        <f>SUM(R102:R119)</f>
        <v>180.37199999999999</v>
      </c>
      <c r="S120" s="8"/>
    </row>
    <row r="121" spans="1:19" ht="15.75">
      <c r="A121" s="24" t="s">
        <v>42</v>
      </c>
      <c r="B121" s="57" t="s">
        <v>91</v>
      </c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6"/>
      <c r="S121" s="8"/>
    </row>
    <row r="122" spans="1:19">
      <c r="A122" s="49" t="s">
        <v>50</v>
      </c>
      <c r="B122" s="49"/>
      <c r="C122" s="49"/>
      <c r="D122" s="49"/>
      <c r="E122" s="49"/>
      <c r="F122" s="49"/>
      <c r="G122" s="49"/>
      <c r="H122" s="49"/>
      <c r="I122" s="49"/>
      <c r="J122" s="15"/>
      <c r="K122" s="15"/>
      <c r="L122" s="15"/>
      <c r="M122" s="15"/>
      <c r="N122" s="15"/>
      <c r="O122" s="15"/>
      <c r="P122" s="15"/>
      <c r="Q122" s="15"/>
      <c r="R122" s="16"/>
      <c r="S122" s="8"/>
    </row>
    <row r="123" spans="1:19" s="8" customFormat="1">
      <c r="A123" s="49"/>
      <c r="B123" s="49"/>
      <c r="C123" s="49"/>
      <c r="D123" s="49"/>
      <c r="E123" s="49"/>
      <c r="F123" s="49"/>
      <c r="G123" s="49"/>
      <c r="H123" s="49"/>
      <c r="I123" s="49"/>
      <c r="J123" s="15"/>
      <c r="K123" s="15"/>
      <c r="L123" s="15"/>
      <c r="M123" s="15"/>
      <c r="N123" s="15"/>
      <c r="O123" s="15"/>
      <c r="P123" s="15"/>
      <c r="Q123" s="15"/>
      <c r="R123" s="16"/>
    </row>
    <row r="124" spans="1:19">
      <c r="A124" s="79" t="s">
        <v>92</v>
      </c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58"/>
      <c r="R124" s="8"/>
      <c r="S124" s="8"/>
    </row>
    <row r="125" spans="1:19" ht="18">
      <c r="A125" s="81" t="s">
        <v>28</v>
      </c>
      <c r="B125" s="82"/>
      <c r="C125" s="82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8"/>
      <c r="R125" s="8"/>
      <c r="S125" s="8"/>
    </row>
    <row r="126" spans="1:19">
      <c r="A126" s="79" t="s">
        <v>93</v>
      </c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58"/>
      <c r="R126" s="8"/>
      <c r="S126" s="8"/>
    </row>
    <row r="127" spans="1:19">
      <c r="A127" s="62">
        <v>1</v>
      </c>
      <c r="B127" s="62" t="s">
        <v>94</v>
      </c>
      <c r="C127" s="12" t="s">
        <v>30</v>
      </c>
      <c r="D127" s="62" t="s">
        <v>31</v>
      </c>
      <c r="E127" s="62">
        <v>1</v>
      </c>
      <c r="F127" s="62" t="s">
        <v>65</v>
      </c>
      <c r="G127" s="62">
        <v>2</v>
      </c>
      <c r="H127" s="62" t="s">
        <v>33</v>
      </c>
      <c r="I127" s="62"/>
      <c r="J127" s="62">
        <v>187</v>
      </c>
      <c r="K127" s="62">
        <v>24</v>
      </c>
      <c r="L127" s="62">
        <v>184</v>
      </c>
      <c r="M127" s="62" t="s">
        <v>34</v>
      </c>
      <c r="N127" s="3">
        <f t="shared" ref="N127:N144" si="21">(IF(F127="OŽ",IF(L127=1,550.8,IF(L127=2,426.38,IF(L127=3,342.14,IF(L127=4,181.44,IF(L127=5,168.48,IF(L127=6,155.52,IF(L127=7,148.5,IF(L127=8,144,0))))))))+IF(L127&lt;=8,0,IF(L127&lt;=16,137.7,IF(L127&lt;=24,108,IF(L127&lt;=32,80.1,IF(L127&lt;=36,52.2,0)))))-IF(L127&lt;=8,0,IF(L127&lt;=16,(L127-9)*2.754,IF(L127&lt;=24,(L127-17)* 2.754,IF(L127&lt;=32,(L127-25)* 2.754,IF(L127&lt;=36,(L127-33)*2.754,0))))),0)+IF(F127="PČ",IF(L127=1,449,IF(L127=2,314.6,IF(L127=3,238,IF(L127=4,172,IF(L127=5,159,IF(L127=6,145,IF(L127=7,132,IF(L127=8,119,0))))))))+IF(L127&lt;=8,0,IF(L127&lt;=16,88,IF(L127&lt;=24,55,IF(L127&lt;=32,22,0))))-IF(L127&lt;=8,0,IF(L127&lt;=16,(L127-9)*2.245,IF(L127&lt;=24,(L127-17)*2.245,IF(L127&lt;=32,(L127-25)*2.245,0)))),0)+IF(F127="PČneol",IF(L127=1,85,IF(L127=2,64.61,IF(L127=3,50.76,IF(L127=4,16.25,IF(L127=5,15,IF(L127=6,13.75,IF(L127=7,12.5,IF(L127=8,11.25,0))))))))+IF(L127&lt;=8,0,IF(L127&lt;=16,9,0))-IF(L127&lt;=8,0,IF(L127&lt;=16,(L127-9)*0.425,0)),0)+IF(F127="PŽ",IF(L127=1,85,IF(L127=2,59.5,IF(L127=3,45,IF(L127=4,32.5,IF(L127=5,30,IF(L127=6,27.5,IF(L127=7,25,IF(L127=8,22.5,0))))))))+IF(L127&lt;=8,0,IF(L127&lt;=16,19,IF(L127&lt;=24,13,IF(L127&lt;=32,8,0))))-IF(L127&lt;=8,0,IF(L127&lt;=16,(L127-9)*0.425,IF(L127&lt;=24,(L127-17)*0.425,IF(L127&lt;=32,(L127-25)*0.425,0)))),0)+IF(F127="EČ",IF(L127=1,204,IF(L127=2,156.24,IF(L127=3,123.84,IF(L127=4,72,IF(L127=5,66,IF(L127=6,60,IF(L127=7,54,IF(L127=8,48,0))))))))+IF(L127&lt;=8,0,IF(L127&lt;=16,40,IF(L127&lt;=24,25,0)))-IF(L127&lt;=8,0,IF(L127&lt;=16,(L127-9)*1.02,IF(L127&lt;=24,(L127-17)*1.02,0))),0)+IF(F127="EČneol",IF(L127=1,68,IF(L127=2,51.69,IF(L127=3,40.61,IF(L127=4,13,IF(L127=5,12,IF(L127=6,11,IF(L127=7,10,IF(L127=8,9,0)))))))))+IF(F127="EŽ",IF(L127=1,68,IF(L127=2,47.6,IF(L127=3,36,IF(L127=4,18,IF(L127=5,16.5,IF(L127=6,15,IF(L127=7,13.5,IF(L127=8,12,0))))))))+IF(L127&lt;=8,0,IF(L127&lt;=16,10,IF(L127&lt;=24,6,0)))-IF(L127&lt;=8,0,IF(L127&lt;=16,(L127-9)*0.34,IF(L127&lt;=24,(L127-17)*0.34,0))),0)+IF(F127="PT",IF(L127=1,68,IF(L127=2,52.08,IF(L127=3,41.28,IF(L127=4,24,IF(L127=5,22,IF(L127=6,20,IF(L127=7,18,IF(L127=8,16,0))))))))+IF(L127&lt;=8,0,IF(L127&lt;=16,13,IF(L127&lt;=24,9,IF(L127&lt;=32,4,0))))-IF(L127&lt;=8,0,IF(L127&lt;=16,(L127-9)*0.34,IF(L127&lt;=24,(L127-17)*0.34,IF(L127&lt;=32,(L127-25)*0.34,0)))),0)+IF(F127="JOŽ",IF(L127=1,85,IF(L127=2,59.5,IF(L127=3,45,IF(L127=4,32.5,IF(L127=5,30,IF(L127=6,27.5,IF(L127=7,25,IF(L127=8,22.5,0))))))))+IF(L127&lt;=8,0,IF(L127&lt;=16,19,IF(L127&lt;=24,13,0)))-IF(L127&lt;=8,0,IF(L127&lt;=16,(L127-9)*0.425,IF(L127&lt;=24,(L127-17)*0.425,0))),0)+IF(F127="JPČ",IF(L127=1,68,IF(L127=2,47.6,IF(L127=3,36,IF(L127=4,26,IF(L127=5,24,IF(L127=6,22,IF(L127=7,20,IF(L127=8,18,0))))))))+IF(L127&lt;=8,0,IF(L127&lt;=16,13,IF(L127&lt;=24,9,0)))-IF(L127&lt;=8,0,IF(L127&lt;=16,(L127-9)*0.34,IF(L127&lt;=24,(L127-17)*0.34,0))),0)+IF(F127="JEČ",IF(L127=1,34,IF(L127=2,26.04,IF(L127=3,20.6,IF(L127=4,12,IF(L127=5,11,IF(L127=6,10,IF(L127=7,9,IF(L127=8,8,0))))))))+IF(L127&lt;=8,0,IF(L127&lt;=16,6,0))-IF(L127&lt;=8,0,IF(L127&lt;=16,(L127-9)*0.17,0)),0)+IF(F127="JEOF",IF(L127=1,34,IF(L127=2,26.04,IF(L127=3,20.6,IF(L127=4,12,IF(L127=5,11,IF(L127=6,10,IF(L127=7,9,IF(L127=8,8,0))))))))+IF(L127&lt;=8,0,IF(L127&lt;=16,6,0))-IF(L127&lt;=8,0,IF(L127&lt;=16,(L127-9)*0.17,0)),0)+IF(F127="JnPČ",IF(L127=1,51,IF(L127=2,35.7,IF(L127=3,27,IF(L127=4,19.5,IF(L127=5,18,IF(L127=6,16.5,IF(L127=7,15,IF(L127=8,13.5,0))))))))+IF(L127&lt;=8,0,IF(L127&lt;=16,10,0))-IF(L127&lt;=8,0,IF(L127&lt;=16,(L127-9)*0.255,0)),0)+IF(F127="JnEČ",IF(L127=1,25.5,IF(L127=2,19.53,IF(L127=3,15.48,IF(L127=4,9,IF(L127=5,8.25,IF(L127=6,7.5,IF(L127=7,6.75,IF(L127=8,6,0))))))))+IF(L127&lt;=8,0,IF(L127&lt;=16,5,0))-IF(L127&lt;=8,0,IF(L127&lt;=16,(L127-9)*0.1275,0)),0)+IF(F127="JčPČ",IF(L127=1,21.25,IF(L127=2,14.5,IF(L127=3,11.5,IF(L127=4,7,IF(L127=5,6.5,IF(L127=6,6,IF(L127=7,5.5,IF(L127=8,5,0))))))))+IF(L127&lt;=8,0,IF(L127&lt;=16,4,0))-IF(L127&lt;=8,0,IF(L127&lt;=16,(L127-9)*0.10625,0)),0)+IF(F127="JčEČ",IF(L127=1,17,IF(L127=2,13.02,IF(L127=3,10.32,IF(L127=4,6,IF(L127=5,5.5,IF(L127=6,5,IF(L127=7,4.5,IF(L127=8,4,0))))))))+IF(L127&lt;=8,0,IF(L127&lt;=16,3,0))-IF(L127&lt;=8,0,IF(L127&lt;=16,(L127-9)*0.085,0)),0)+IF(F127="NEAK",IF(L127=1,11.48,IF(L127=2,8.79,IF(L127=3,6.97,IF(L127=4,4.05,IF(L127=5,3.71,IF(L127=6,3.38,IF(L127=7,3.04,IF(L127=8,2.7,0))))))))+IF(L127&lt;=8,0,IF(L127&lt;=16,2,IF(L127&lt;=24,1.3,0)))-IF(L127&lt;=8,0,IF(L127&lt;=16,(L127-9)*0.0574,IF(L127&lt;=24,(L127-17)*0.0574,0))),0))*IF(L127&lt;0,1,IF(OR(F127="PČ",F127="PŽ",F127="PT"),IF(J127&lt;32,J127/32,1),1))* IF(L127&lt;0,1,IF(OR(F127="EČ",F127="EŽ",F127="JOŽ",F127="JPČ",F127="NEAK"),IF(J127&lt;24,J127/24,1),1))*IF(L127&lt;0,1,IF(OR(F127="PČneol",F127="JEČ",F127="JEOF",F127="JnPČ",F127="JnEČ",F127="JčPČ",F127="JčEČ"),IF(J127&lt;16,J127/16,1),1))*IF(L127&lt;0,1,IF(F127="EČneol",IF(J127&lt;8,J127/8,1),1))</f>
        <v>0</v>
      </c>
      <c r="O127" s="9">
        <f t="shared" ref="O127:O144" si="22">IF(F127="OŽ",N127,IF(H127="Ne",IF(J127*0.3&lt;J127-L127,N127,0),IF(J127*0.1&lt;J127-L127,N127,0)))</f>
        <v>0</v>
      </c>
      <c r="P127" s="4">
        <f t="shared" ref="P127" si="23">IF(O127=0,0,IF(F127="OŽ",IF(L127&gt;35,0,IF(J127&gt;35,(36-L127)*1.836,((36-L127)-(36-J127))*1.836)),0)+IF(F127="PČ",IF(L127&gt;31,0,IF(J127&gt;31,(32-L127)*1.347,((32-L127)-(32-J127))*1.347)),0)+ IF(F127="PČneol",IF(L127&gt;15,0,IF(J127&gt;15,(16-L127)*0.255,((16-L127)-(16-J127))*0.255)),0)+IF(F127="PŽ",IF(L127&gt;31,0,IF(J127&gt;31,(32-L127)*0.255,((32-L127)-(32-J127))*0.255)),0)+IF(F127="EČ",IF(L127&gt;23,0,IF(J127&gt;23,(24-L127)*0.612,((24-L127)-(24-J127))*0.612)),0)+IF(F127="EČneol",IF(L127&gt;7,0,IF(J127&gt;7,(8-L127)*0.204,((8-L127)-(8-J127))*0.204)),0)+IF(F127="EŽ",IF(L127&gt;23,0,IF(J127&gt;23,(24-L127)*0.204,((24-L127)-(24-J127))*0.204)),0)+IF(F127="PT",IF(L127&gt;31,0,IF(J127&gt;31,(32-L127)*0.204,((32-L127)-(32-J127))*0.204)),0)+IF(F127="JOŽ",IF(L127&gt;23,0,IF(J127&gt;23,(24-L127)*0.255,((24-L127)-(24-J127))*0.255)),0)+IF(F127="JPČ",IF(L127&gt;23,0,IF(J127&gt;23,(24-L127)*0.204,((24-L127)-(24-J127))*0.204)),0)+IF(F127="JEČ",IF(L127&gt;15,0,IF(J127&gt;15,(16-L127)*0.102,((16-L127)-(16-J127))*0.102)),0)+IF(F127="JEOF",IF(L127&gt;15,0,IF(J127&gt;15,(16-L127)*0.102,((16-L127)-(16-J127))*0.102)),0)+IF(F127="JnPČ",IF(L127&gt;15,0,IF(J127&gt;15,(16-L127)*0.153,((16-L127)-(16-J127))*0.153)),0)+IF(F127="JnEČ",IF(L127&gt;15,0,IF(J127&gt;15,(16-L127)*0.0765,((16-L127)-(16-J127))*0.0765)),0)+IF(F127="JčPČ",IF(L127&gt;15,0,IF(J127&gt;15,(16-L127)*0.06375,((16-L127)-(16-J127))*0.06375)),0)+IF(F127="JčEČ",IF(L127&gt;15,0,IF(J127&gt;15,(16-L127)*0.051,((16-L127)-(16-J127))*0.051)),0)+IF(F127="NEAK",IF(L127&gt;23,0,IF(J127&gt;23,(24-L127)*0.03444,((24-L127)-(24-J127))*0.03444)),0))</f>
        <v>0</v>
      </c>
      <c r="Q127" s="11">
        <f t="shared" ref="Q127" si="24">IF(ISERROR(P127*100/N127),0,(P127*100/N127))</f>
        <v>0</v>
      </c>
      <c r="R127" s="10">
        <f t="shared" ref="R127:R144" si="25">IF(Q127&lt;=30,O127+P127,O127+O127*0.3)*IF(G127=1,0.4,IF(G127=2,0.75,IF(G127="1 (kas 4 m. 1 k. nerengiamos)",0.52,1)))*IF(D127="olimpinė",1,IF(M127="Ne",0.5,1))*IF(OR(A$5="Lietuvos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federacija"),IF(OR(J127&lt;8,K127&lt;16),0,1),1)*E127*IF(I127&lt;=1,1,1/I127)*IF(OR(A$5="Lietuvos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27" s="8"/>
    </row>
    <row r="128" spans="1:19">
      <c r="A128" s="62">
        <v>2</v>
      </c>
      <c r="B128" s="62" t="s">
        <v>95</v>
      </c>
      <c r="C128" s="12" t="s">
        <v>30</v>
      </c>
      <c r="D128" s="62" t="s">
        <v>31</v>
      </c>
      <c r="E128" s="62">
        <v>1</v>
      </c>
      <c r="F128" s="62" t="s">
        <v>65</v>
      </c>
      <c r="G128" s="62">
        <v>2</v>
      </c>
      <c r="H128" s="62" t="s">
        <v>33</v>
      </c>
      <c r="I128" s="62"/>
      <c r="J128" s="62">
        <v>187</v>
      </c>
      <c r="K128" s="62">
        <v>24</v>
      </c>
      <c r="L128" s="62">
        <v>169</v>
      </c>
      <c r="M128" s="62" t="s">
        <v>34</v>
      </c>
      <c r="N128" s="3">
        <f t="shared" si="21"/>
        <v>0</v>
      </c>
      <c r="O128" s="9">
        <f t="shared" si="22"/>
        <v>0</v>
      </c>
      <c r="P128" s="4">
        <f t="shared" ref="P128:P144" si="26">IF(O128=0,0,IF(F128="OŽ",IF(L128&gt;35,0,IF(J128&gt;35,(36-L128)*1.836,((36-L128)-(36-J128))*1.836)),0)+IF(F128="PČ",IF(L128&gt;31,0,IF(J128&gt;31,(32-L128)*1.347,((32-L128)-(32-J128))*1.347)),0)+ IF(F128="PČneol",IF(L128&gt;15,0,IF(J128&gt;15,(16-L128)*0.255,((16-L128)-(16-J128))*0.255)),0)+IF(F128="PŽ",IF(L128&gt;31,0,IF(J128&gt;31,(32-L128)*0.255,((32-L128)-(32-J128))*0.255)),0)+IF(F128="EČ",IF(L128&gt;23,0,IF(J128&gt;23,(24-L128)*0.612,((24-L128)-(24-J128))*0.612)),0)+IF(F128="EČneol",IF(L128&gt;7,0,IF(J128&gt;7,(8-L128)*0.204,((8-L128)-(8-J128))*0.204)),0)+IF(F128="EŽ",IF(L128&gt;23,0,IF(J128&gt;23,(24-L128)*0.204,((24-L128)-(24-J128))*0.204)),0)+IF(F128="PT",IF(L128&gt;31,0,IF(J128&gt;31,(32-L128)*0.204,((32-L128)-(32-J128))*0.204)),0)+IF(F128="JOŽ",IF(L128&gt;23,0,IF(J128&gt;23,(24-L128)*0.255,((24-L128)-(24-J128))*0.255)),0)+IF(F128="JPČ",IF(L128&gt;23,0,IF(J128&gt;23,(24-L128)*0.204,((24-L128)-(24-J128))*0.204)),0)+IF(F128="JEČ",IF(L128&gt;15,0,IF(J128&gt;15,(16-L128)*0.102,((16-L128)-(16-J128))*0.102)),0)+IF(F128="JEOF",IF(L128&gt;15,0,IF(J128&gt;15,(16-L128)*0.102,((16-L128)-(16-J128))*0.102)),0)+IF(F128="JnPČ",IF(L128&gt;15,0,IF(J128&gt;15,(16-L128)*0.153,((16-L128)-(16-J128))*0.153)),0)+IF(F128="JnEČ",IF(L128&gt;15,0,IF(J128&gt;15,(16-L128)*0.0765,((16-L128)-(16-J128))*0.0765)),0)+IF(F128="JčPČ",IF(L128&gt;15,0,IF(J128&gt;15,(16-L128)*0.06375,((16-L128)-(16-J128))*0.06375)),0)+IF(F128="JčEČ",IF(L128&gt;15,0,IF(J128&gt;15,(16-L128)*0.051,((16-L128)-(16-J128))*0.051)),0)+IF(F128="NEAK",IF(L128&gt;23,0,IF(J128&gt;23,(24-L128)*0.03444,((24-L128)-(24-J128))*0.03444)),0))</f>
        <v>0</v>
      </c>
      <c r="Q128" s="11">
        <f t="shared" ref="Q128:Q144" si="27">IF(ISERROR(P128*100/N128),0,(P128*100/N128))</f>
        <v>0</v>
      </c>
      <c r="R128" s="10">
        <f t="shared" si="25"/>
        <v>0</v>
      </c>
      <c r="S128" s="8"/>
    </row>
    <row r="129" spans="1:19">
      <c r="A129" s="62">
        <v>3</v>
      </c>
      <c r="B129" s="62" t="s">
        <v>96</v>
      </c>
      <c r="C129" s="12" t="s">
        <v>30</v>
      </c>
      <c r="D129" s="62" t="s">
        <v>31</v>
      </c>
      <c r="E129" s="62">
        <v>1</v>
      </c>
      <c r="F129" s="62" t="s">
        <v>65</v>
      </c>
      <c r="G129" s="62">
        <v>2</v>
      </c>
      <c r="H129" s="62" t="s">
        <v>33</v>
      </c>
      <c r="I129" s="62"/>
      <c r="J129" s="62">
        <v>187</v>
      </c>
      <c r="K129" s="62">
        <v>24</v>
      </c>
      <c r="L129" s="62">
        <v>154</v>
      </c>
      <c r="M129" s="62" t="s">
        <v>34</v>
      </c>
      <c r="N129" s="3">
        <f t="shared" si="21"/>
        <v>0</v>
      </c>
      <c r="O129" s="9">
        <f t="shared" si="22"/>
        <v>0</v>
      </c>
      <c r="P129" s="4">
        <f t="shared" si="26"/>
        <v>0</v>
      </c>
      <c r="Q129" s="11">
        <f t="shared" si="27"/>
        <v>0</v>
      </c>
      <c r="R129" s="10">
        <f t="shared" si="25"/>
        <v>0</v>
      </c>
      <c r="S129" s="8"/>
    </row>
    <row r="130" spans="1:19">
      <c r="A130" s="62">
        <v>4</v>
      </c>
      <c r="B130" s="62" t="s">
        <v>97</v>
      </c>
      <c r="C130" s="12" t="s">
        <v>30</v>
      </c>
      <c r="D130" s="62" t="s">
        <v>31</v>
      </c>
      <c r="E130" s="62">
        <v>1</v>
      </c>
      <c r="F130" s="62" t="s">
        <v>65</v>
      </c>
      <c r="G130" s="62">
        <v>2</v>
      </c>
      <c r="H130" s="62" t="s">
        <v>33</v>
      </c>
      <c r="I130" s="62"/>
      <c r="J130" s="62">
        <v>187</v>
      </c>
      <c r="K130" s="62">
        <v>24</v>
      </c>
      <c r="L130" s="62">
        <v>131</v>
      </c>
      <c r="M130" s="62" t="s">
        <v>34</v>
      </c>
      <c r="N130" s="3">
        <f t="shared" si="21"/>
        <v>0</v>
      </c>
      <c r="O130" s="9">
        <f t="shared" si="22"/>
        <v>0</v>
      </c>
      <c r="P130" s="4">
        <f t="shared" si="26"/>
        <v>0</v>
      </c>
      <c r="Q130" s="11">
        <f t="shared" si="27"/>
        <v>0</v>
      </c>
      <c r="R130" s="10">
        <f t="shared" si="25"/>
        <v>0</v>
      </c>
      <c r="S130" s="8"/>
    </row>
    <row r="131" spans="1:19">
      <c r="A131" s="62">
        <v>5</v>
      </c>
      <c r="B131" s="62" t="s">
        <v>98</v>
      </c>
      <c r="C131" s="12" t="s">
        <v>30</v>
      </c>
      <c r="D131" s="62" t="s">
        <v>31</v>
      </c>
      <c r="E131" s="62">
        <v>1</v>
      </c>
      <c r="F131" s="62" t="s">
        <v>65</v>
      </c>
      <c r="G131" s="62">
        <v>2</v>
      </c>
      <c r="H131" s="62" t="s">
        <v>33</v>
      </c>
      <c r="I131" s="62"/>
      <c r="J131" s="62">
        <v>187</v>
      </c>
      <c r="K131" s="62">
        <v>24</v>
      </c>
      <c r="L131" s="62">
        <v>109</v>
      </c>
      <c r="M131" s="62" t="s">
        <v>34</v>
      </c>
      <c r="N131" s="3">
        <f t="shared" si="21"/>
        <v>0</v>
      </c>
      <c r="O131" s="9">
        <f t="shared" si="22"/>
        <v>0</v>
      </c>
      <c r="P131" s="4">
        <f t="shared" si="26"/>
        <v>0</v>
      </c>
      <c r="Q131" s="11">
        <f t="shared" si="27"/>
        <v>0</v>
      </c>
      <c r="R131" s="10">
        <f t="shared" si="25"/>
        <v>0</v>
      </c>
      <c r="S131" s="8"/>
    </row>
    <row r="132" spans="1:19">
      <c r="A132" s="62">
        <v>6</v>
      </c>
      <c r="B132" s="62" t="s">
        <v>99</v>
      </c>
      <c r="C132" s="12" t="s">
        <v>30</v>
      </c>
      <c r="D132" s="62" t="s">
        <v>31</v>
      </c>
      <c r="E132" s="62">
        <v>1</v>
      </c>
      <c r="F132" s="62" t="s">
        <v>65</v>
      </c>
      <c r="G132" s="62">
        <v>2</v>
      </c>
      <c r="H132" s="62" t="s">
        <v>33</v>
      </c>
      <c r="I132" s="62"/>
      <c r="J132" s="62">
        <v>187</v>
      </c>
      <c r="K132" s="62">
        <v>24</v>
      </c>
      <c r="L132" s="62">
        <v>104</v>
      </c>
      <c r="M132" s="62" t="s">
        <v>34</v>
      </c>
      <c r="N132" s="3">
        <f t="shared" si="21"/>
        <v>0</v>
      </c>
      <c r="O132" s="9">
        <f t="shared" si="22"/>
        <v>0</v>
      </c>
      <c r="P132" s="4">
        <f t="shared" si="26"/>
        <v>0</v>
      </c>
      <c r="Q132" s="11">
        <f t="shared" si="27"/>
        <v>0</v>
      </c>
      <c r="R132" s="10">
        <f t="shared" si="25"/>
        <v>0</v>
      </c>
      <c r="S132" s="8"/>
    </row>
    <row r="133" spans="1:19" ht="30">
      <c r="A133" s="62">
        <v>7</v>
      </c>
      <c r="B133" s="62" t="s">
        <v>100</v>
      </c>
      <c r="C133" s="12" t="s">
        <v>40</v>
      </c>
      <c r="D133" s="62" t="s">
        <v>31</v>
      </c>
      <c r="E133" s="62">
        <v>2</v>
      </c>
      <c r="F133" s="62" t="s">
        <v>65</v>
      </c>
      <c r="G133" s="62">
        <v>2</v>
      </c>
      <c r="H133" s="62" t="s">
        <v>33</v>
      </c>
      <c r="I133" s="62"/>
      <c r="J133" s="62">
        <v>92</v>
      </c>
      <c r="K133" s="62">
        <v>24</v>
      </c>
      <c r="L133" s="62">
        <v>86</v>
      </c>
      <c r="M133" s="62" t="s">
        <v>34</v>
      </c>
      <c r="N133" s="3">
        <f t="shared" si="21"/>
        <v>0</v>
      </c>
      <c r="O133" s="9">
        <f t="shared" si="22"/>
        <v>0</v>
      </c>
      <c r="P133" s="4">
        <f t="shared" si="26"/>
        <v>0</v>
      </c>
      <c r="Q133" s="11">
        <f t="shared" si="27"/>
        <v>0</v>
      </c>
      <c r="R133" s="10">
        <f t="shared" si="25"/>
        <v>0</v>
      </c>
      <c r="S133" s="8"/>
    </row>
    <row r="134" spans="1:19" ht="45">
      <c r="A134" s="62">
        <v>8</v>
      </c>
      <c r="B134" s="62" t="s">
        <v>101</v>
      </c>
      <c r="C134" s="12" t="s">
        <v>40</v>
      </c>
      <c r="D134" s="62" t="s">
        <v>31</v>
      </c>
      <c r="E134" s="62">
        <v>2</v>
      </c>
      <c r="F134" s="62" t="s">
        <v>65</v>
      </c>
      <c r="G134" s="62">
        <v>2</v>
      </c>
      <c r="H134" s="62" t="s">
        <v>33</v>
      </c>
      <c r="I134" s="62"/>
      <c r="J134" s="62">
        <v>92</v>
      </c>
      <c r="K134" s="62">
        <v>24</v>
      </c>
      <c r="L134" s="62">
        <v>72</v>
      </c>
      <c r="M134" s="62" t="s">
        <v>34</v>
      </c>
      <c r="N134" s="3">
        <f t="shared" si="21"/>
        <v>0</v>
      </c>
      <c r="O134" s="9">
        <f t="shared" si="22"/>
        <v>0</v>
      </c>
      <c r="P134" s="4">
        <f t="shared" si="26"/>
        <v>0</v>
      </c>
      <c r="Q134" s="11">
        <f t="shared" si="27"/>
        <v>0</v>
      </c>
      <c r="R134" s="10">
        <f t="shared" si="25"/>
        <v>0</v>
      </c>
      <c r="S134" s="8"/>
    </row>
    <row r="135" spans="1:19" ht="30">
      <c r="A135" s="62">
        <v>9</v>
      </c>
      <c r="B135" s="62" t="s">
        <v>102</v>
      </c>
      <c r="C135" s="12" t="s">
        <v>40</v>
      </c>
      <c r="D135" s="62" t="s">
        <v>31</v>
      </c>
      <c r="E135" s="62">
        <v>2</v>
      </c>
      <c r="F135" s="62" t="s">
        <v>65</v>
      </c>
      <c r="G135" s="62">
        <v>2</v>
      </c>
      <c r="H135" s="62" t="s">
        <v>33</v>
      </c>
      <c r="I135" s="62"/>
      <c r="J135" s="62">
        <v>92</v>
      </c>
      <c r="K135" s="62">
        <v>24</v>
      </c>
      <c r="L135" s="62">
        <v>67</v>
      </c>
      <c r="M135" s="62" t="s">
        <v>34</v>
      </c>
      <c r="N135" s="3">
        <f t="shared" si="21"/>
        <v>0</v>
      </c>
      <c r="O135" s="9">
        <f t="shared" si="22"/>
        <v>0</v>
      </c>
      <c r="P135" s="4">
        <f t="shared" si="26"/>
        <v>0</v>
      </c>
      <c r="Q135" s="11">
        <f t="shared" si="27"/>
        <v>0</v>
      </c>
      <c r="R135" s="10">
        <f t="shared" si="25"/>
        <v>0</v>
      </c>
      <c r="S135" s="8"/>
    </row>
    <row r="136" spans="1:19" s="8" customFormat="1" ht="45">
      <c r="A136" s="62">
        <v>10</v>
      </c>
      <c r="B136" s="62" t="s">
        <v>103</v>
      </c>
      <c r="C136" s="12" t="s">
        <v>73</v>
      </c>
      <c r="D136" s="62" t="s">
        <v>31</v>
      </c>
      <c r="E136" s="62">
        <v>3</v>
      </c>
      <c r="F136" s="62" t="s">
        <v>65</v>
      </c>
      <c r="G136" s="62">
        <v>2</v>
      </c>
      <c r="H136" s="62" t="s">
        <v>33</v>
      </c>
      <c r="I136" s="62"/>
      <c r="J136" s="62">
        <v>61</v>
      </c>
      <c r="K136" s="62">
        <v>24</v>
      </c>
      <c r="L136" s="62">
        <v>55</v>
      </c>
      <c r="M136" s="62" t="s">
        <v>34</v>
      </c>
      <c r="N136" s="3">
        <f t="shared" si="21"/>
        <v>0</v>
      </c>
      <c r="O136" s="9">
        <f t="shared" si="22"/>
        <v>0</v>
      </c>
      <c r="P136" s="4">
        <f t="shared" si="26"/>
        <v>0</v>
      </c>
      <c r="Q136" s="11">
        <f t="shared" si="27"/>
        <v>0</v>
      </c>
      <c r="R136" s="10">
        <f t="shared" si="25"/>
        <v>0</v>
      </c>
    </row>
    <row r="137" spans="1:19" s="8" customFormat="1" ht="45">
      <c r="A137" s="62">
        <v>11</v>
      </c>
      <c r="B137" s="62" t="s">
        <v>104</v>
      </c>
      <c r="C137" s="12" t="s">
        <v>73</v>
      </c>
      <c r="D137" s="62" t="s">
        <v>31</v>
      </c>
      <c r="E137" s="62">
        <v>3</v>
      </c>
      <c r="F137" s="62" t="s">
        <v>65</v>
      </c>
      <c r="G137" s="62">
        <v>2</v>
      </c>
      <c r="H137" s="62" t="s">
        <v>33</v>
      </c>
      <c r="I137" s="62"/>
      <c r="J137" s="62">
        <v>61</v>
      </c>
      <c r="K137" s="62">
        <v>24</v>
      </c>
      <c r="L137" s="62">
        <v>37</v>
      </c>
      <c r="M137" s="62" t="s">
        <v>34</v>
      </c>
      <c r="N137" s="3">
        <f t="shared" si="21"/>
        <v>0</v>
      </c>
      <c r="O137" s="9">
        <f t="shared" si="22"/>
        <v>0</v>
      </c>
      <c r="P137" s="4">
        <f t="shared" si="26"/>
        <v>0</v>
      </c>
      <c r="Q137" s="11">
        <f t="shared" si="27"/>
        <v>0</v>
      </c>
      <c r="R137" s="10">
        <f t="shared" si="25"/>
        <v>0</v>
      </c>
    </row>
    <row r="138" spans="1:19" s="8" customFormat="1" ht="75">
      <c r="A138" s="62">
        <v>12</v>
      </c>
      <c r="B138" s="62" t="s">
        <v>105</v>
      </c>
      <c r="C138" s="12" t="s">
        <v>106</v>
      </c>
      <c r="D138" s="62" t="s">
        <v>31</v>
      </c>
      <c r="E138" s="62">
        <v>6</v>
      </c>
      <c r="F138" s="62" t="s">
        <v>65</v>
      </c>
      <c r="G138" s="62">
        <v>2</v>
      </c>
      <c r="H138" s="62" t="s">
        <v>33</v>
      </c>
      <c r="I138" s="62"/>
      <c r="J138" s="62">
        <v>31</v>
      </c>
      <c r="K138" s="62">
        <v>24</v>
      </c>
      <c r="L138" s="62">
        <v>27</v>
      </c>
      <c r="M138" s="62" t="s">
        <v>34</v>
      </c>
      <c r="N138" s="3">
        <f t="shared" si="21"/>
        <v>0</v>
      </c>
      <c r="O138" s="9">
        <f t="shared" si="22"/>
        <v>0</v>
      </c>
      <c r="P138" s="4">
        <f t="shared" si="26"/>
        <v>0</v>
      </c>
      <c r="Q138" s="11">
        <f t="shared" si="27"/>
        <v>0</v>
      </c>
      <c r="R138" s="10">
        <f t="shared" si="25"/>
        <v>0</v>
      </c>
    </row>
    <row r="139" spans="1:19" s="8" customFormat="1">
      <c r="A139" s="62">
        <v>13</v>
      </c>
      <c r="B139" s="62" t="s">
        <v>94</v>
      </c>
      <c r="C139" s="12" t="s">
        <v>48</v>
      </c>
      <c r="D139" s="62" t="s">
        <v>31</v>
      </c>
      <c r="E139" s="62">
        <v>1</v>
      </c>
      <c r="F139" s="62" t="s">
        <v>65</v>
      </c>
      <c r="G139" s="62">
        <v>2</v>
      </c>
      <c r="H139" s="62" t="s">
        <v>33</v>
      </c>
      <c r="I139" s="62"/>
      <c r="J139" s="62">
        <v>187</v>
      </c>
      <c r="K139" s="62">
        <v>24</v>
      </c>
      <c r="L139" s="62">
        <v>183</v>
      </c>
      <c r="M139" s="62" t="s">
        <v>34</v>
      </c>
      <c r="N139" s="3">
        <f t="shared" si="21"/>
        <v>0</v>
      </c>
      <c r="O139" s="9">
        <f t="shared" si="22"/>
        <v>0</v>
      </c>
      <c r="P139" s="4">
        <f t="shared" si="26"/>
        <v>0</v>
      </c>
      <c r="Q139" s="11">
        <f t="shared" si="27"/>
        <v>0</v>
      </c>
      <c r="R139" s="10">
        <f t="shared" si="25"/>
        <v>0</v>
      </c>
    </row>
    <row r="140" spans="1:19" s="8" customFormat="1">
      <c r="A140" s="62">
        <v>14</v>
      </c>
      <c r="B140" s="62" t="s">
        <v>95</v>
      </c>
      <c r="C140" s="12" t="s">
        <v>48</v>
      </c>
      <c r="D140" s="62" t="s">
        <v>31</v>
      </c>
      <c r="E140" s="62">
        <v>1</v>
      </c>
      <c r="F140" s="62" t="s">
        <v>65</v>
      </c>
      <c r="G140" s="62">
        <v>2</v>
      </c>
      <c r="H140" s="62" t="s">
        <v>33</v>
      </c>
      <c r="I140" s="62"/>
      <c r="J140" s="62">
        <v>187</v>
      </c>
      <c r="K140" s="62">
        <v>24</v>
      </c>
      <c r="L140" s="62">
        <v>181</v>
      </c>
      <c r="M140" s="62" t="s">
        <v>34</v>
      </c>
      <c r="N140" s="3">
        <f t="shared" si="21"/>
        <v>0</v>
      </c>
      <c r="O140" s="9">
        <f t="shared" si="22"/>
        <v>0</v>
      </c>
      <c r="P140" s="4">
        <f t="shared" si="26"/>
        <v>0</v>
      </c>
      <c r="Q140" s="11">
        <f t="shared" si="27"/>
        <v>0</v>
      </c>
      <c r="R140" s="10">
        <f t="shared" si="25"/>
        <v>0</v>
      </c>
    </row>
    <row r="141" spans="1:19" s="8" customFormat="1">
      <c r="A141" s="62">
        <v>15</v>
      </c>
      <c r="B141" s="62" t="s">
        <v>96</v>
      </c>
      <c r="C141" s="12" t="s">
        <v>48</v>
      </c>
      <c r="D141" s="62" t="s">
        <v>31</v>
      </c>
      <c r="E141" s="62">
        <v>1</v>
      </c>
      <c r="F141" s="62" t="s">
        <v>65</v>
      </c>
      <c r="G141" s="62">
        <v>2</v>
      </c>
      <c r="H141" s="62" t="s">
        <v>33</v>
      </c>
      <c r="I141" s="62"/>
      <c r="J141" s="62">
        <v>187</v>
      </c>
      <c r="K141" s="62">
        <v>24</v>
      </c>
      <c r="L141" s="62">
        <v>131</v>
      </c>
      <c r="M141" s="62" t="s">
        <v>34</v>
      </c>
      <c r="N141" s="3">
        <f t="shared" si="21"/>
        <v>0</v>
      </c>
      <c r="O141" s="9">
        <f t="shared" si="22"/>
        <v>0</v>
      </c>
      <c r="P141" s="4">
        <f t="shared" si="26"/>
        <v>0</v>
      </c>
      <c r="Q141" s="11">
        <f t="shared" si="27"/>
        <v>0</v>
      </c>
      <c r="R141" s="10">
        <f t="shared" si="25"/>
        <v>0</v>
      </c>
    </row>
    <row r="142" spans="1:19" s="8" customFormat="1">
      <c r="A142" s="62">
        <v>16</v>
      </c>
      <c r="B142" s="62" t="s">
        <v>97</v>
      </c>
      <c r="C142" s="12" t="s">
        <v>48</v>
      </c>
      <c r="D142" s="62" t="s">
        <v>31</v>
      </c>
      <c r="E142" s="62">
        <v>1</v>
      </c>
      <c r="F142" s="62" t="s">
        <v>65</v>
      </c>
      <c r="G142" s="62">
        <v>2</v>
      </c>
      <c r="H142" s="62" t="s">
        <v>33</v>
      </c>
      <c r="I142" s="62"/>
      <c r="J142" s="62">
        <v>187</v>
      </c>
      <c r="K142" s="62">
        <v>24</v>
      </c>
      <c r="L142" s="62">
        <v>119</v>
      </c>
      <c r="M142" s="62" t="s">
        <v>34</v>
      </c>
      <c r="N142" s="3">
        <f t="shared" si="21"/>
        <v>0</v>
      </c>
      <c r="O142" s="9">
        <f t="shared" si="22"/>
        <v>0</v>
      </c>
      <c r="P142" s="4">
        <f t="shared" si="26"/>
        <v>0</v>
      </c>
      <c r="Q142" s="11">
        <f t="shared" si="27"/>
        <v>0</v>
      </c>
      <c r="R142" s="10">
        <f t="shared" si="25"/>
        <v>0</v>
      </c>
    </row>
    <row r="143" spans="1:19" s="8" customFormat="1">
      <c r="A143" s="62">
        <v>17</v>
      </c>
      <c r="B143" s="62" t="s">
        <v>98</v>
      </c>
      <c r="C143" s="12" t="s">
        <v>48</v>
      </c>
      <c r="D143" s="62" t="s">
        <v>31</v>
      </c>
      <c r="E143" s="62">
        <v>1</v>
      </c>
      <c r="F143" s="62" t="s">
        <v>65</v>
      </c>
      <c r="G143" s="62">
        <v>2</v>
      </c>
      <c r="H143" s="62" t="s">
        <v>33</v>
      </c>
      <c r="I143" s="62"/>
      <c r="J143" s="62">
        <v>187</v>
      </c>
      <c r="K143" s="62">
        <v>24</v>
      </c>
      <c r="L143" s="62">
        <v>106</v>
      </c>
      <c r="M143" s="62" t="s">
        <v>34</v>
      </c>
      <c r="N143" s="3">
        <f t="shared" si="21"/>
        <v>0</v>
      </c>
      <c r="O143" s="9">
        <f t="shared" si="22"/>
        <v>0</v>
      </c>
      <c r="P143" s="4">
        <f t="shared" si="26"/>
        <v>0</v>
      </c>
      <c r="Q143" s="11">
        <f t="shared" si="27"/>
        <v>0</v>
      </c>
      <c r="R143" s="10">
        <f t="shared" si="25"/>
        <v>0</v>
      </c>
    </row>
    <row r="144" spans="1:19">
      <c r="A144" s="62">
        <v>18</v>
      </c>
      <c r="B144" s="62" t="s">
        <v>99</v>
      </c>
      <c r="C144" s="12" t="s">
        <v>48</v>
      </c>
      <c r="D144" s="62" t="s">
        <v>31</v>
      </c>
      <c r="E144" s="62">
        <v>1</v>
      </c>
      <c r="F144" s="62" t="s">
        <v>65</v>
      </c>
      <c r="G144" s="62">
        <v>2</v>
      </c>
      <c r="H144" s="62" t="s">
        <v>33</v>
      </c>
      <c r="I144" s="62"/>
      <c r="J144" s="62">
        <v>187</v>
      </c>
      <c r="K144" s="62">
        <v>24</v>
      </c>
      <c r="L144" s="62">
        <v>124</v>
      </c>
      <c r="M144" s="62" t="s">
        <v>34</v>
      </c>
      <c r="N144" s="3">
        <f t="shared" si="21"/>
        <v>0</v>
      </c>
      <c r="O144" s="9">
        <f t="shared" si="22"/>
        <v>0</v>
      </c>
      <c r="P144" s="4">
        <f t="shared" si="26"/>
        <v>0</v>
      </c>
      <c r="Q144" s="11">
        <f t="shared" si="27"/>
        <v>0</v>
      </c>
      <c r="R144" s="10">
        <f t="shared" si="25"/>
        <v>0</v>
      </c>
      <c r="S144" s="8"/>
    </row>
    <row r="145" spans="1:19">
      <c r="A145" s="83" t="s">
        <v>41</v>
      </c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5"/>
      <c r="R145" s="10">
        <f>SUM(R127:R144)</f>
        <v>0</v>
      </c>
      <c r="S145" s="8"/>
    </row>
    <row r="146" spans="1:19" ht="15.75">
      <c r="A146" s="24" t="s">
        <v>42</v>
      </c>
      <c r="B146" s="57" t="s">
        <v>107</v>
      </c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6"/>
      <c r="S146" s="8"/>
    </row>
    <row r="147" spans="1:19">
      <c r="A147" s="49" t="s">
        <v>50</v>
      </c>
      <c r="B147" s="49"/>
      <c r="C147" s="49"/>
      <c r="D147" s="49"/>
      <c r="E147" s="49"/>
      <c r="F147" s="49"/>
      <c r="G147" s="49"/>
      <c r="H147" s="49"/>
      <c r="I147" s="49"/>
      <c r="J147" s="15"/>
      <c r="K147" s="15"/>
      <c r="L147" s="15"/>
      <c r="M147" s="15"/>
      <c r="N147" s="15"/>
      <c r="O147" s="15"/>
      <c r="P147" s="15"/>
      <c r="Q147" s="15"/>
      <c r="R147" s="16"/>
      <c r="S147" s="8"/>
    </row>
    <row r="148" spans="1:19" s="8" customFormat="1">
      <c r="A148" s="49"/>
      <c r="B148" s="49"/>
      <c r="C148" s="49"/>
      <c r="D148" s="49"/>
      <c r="E148" s="49"/>
      <c r="F148" s="49"/>
      <c r="G148" s="49"/>
      <c r="H148" s="49"/>
      <c r="I148" s="49"/>
      <c r="J148" s="15"/>
      <c r="K148" s="15"/>
      <c r="L148" s="15"/>
      <c r="M148" s="15"/>
      <c r="N148" s="15"/>
      <c r="O148" s="15"/>
      <c r="P148" s="15"/>
      <c r="Q148" s="15"/>
      <c r="R148" s="16"/>
    </row>
    <row r="149" spans="1:19">
      <c r="A149" s="79" t="s">
        <v>108</v>
      </c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58"/>
      <c r="R149" s="8"/>
      <c r="S149" s="8"/>
    </row>
    <row r="150" spans="1:19" ht="18">
      <c r="A150" s="81" t="s">
        <v>28</v>
      </c>
      <c r="B150" s="82"/>
      <c r="C150" s="82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8"/>
      <c r="R150" s="8"/>
      <c r="S150" s="8"/>
    </row>
    <row r="151" spans="1:19">
      <c r="A151" s="79" t="s">
        <v>109</v>
      </c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58"/>
      <c r="R151" s="8"/>
      <c r="S151" s="8"/>
    </row>
    <row r="152" spans="1:19">
      <c r="A152" s="62">
        <v>1</v>
      </c>
      <c r="B152" s="66" t="s">
        <v>83</v>
      </c>
      <c r="C152" s="67" t="s">
        <v>110</v>
      </c>
      <c r="D152" s="66" t="s">
        <v>31</v>
      </c>
      <c r="E152" s="66">
        <v>1</v>
      </c>
      <c r="F152" s="66" t="s">
        <v>65</v>
      </c>
      <c r="G152" s="66">
        <v>1</v>
      </c>
      <c r="H152" s="66" t="s">
        <v>33</v>
      </c>
      <c r="I152" s="66"/>
      <c r="J152" s="66">
        <v>20</v>
      </c>
      <c r="K152" s="66">
        <v>40</v>
      </c>
      <c r="L152" s="66">
        <v>17</v>
      </c>
      <c r="M152" s="66" t="s">
        <v>33</v>
      </c>
      <c r="N152" s="68">
        <f t="shared" ref="N152:N161" si="28">(IF(F152="OŽ",IF(L152=1,550.8,IF(L152=2,426.38,IF(L152=3,342.14,IF(L152=4,181.44,IF(L152=5,168.48,IF(L152=6,155.52,IF(L152=7,148.5,IF(L152=8,144,0))))))))+IF(L152&lt;=8,0,IF(L152&lt;=16,137.7,IF(L152&lt;=24,108,IF(L152&lt;=32,80.1,IF(L152&lt;=36,52.2,0)))))-IF(L152&lt;=8,0,IF(L152&lt;=16,(L152-9)*2.754,IF(L152&lt;=24,(L152-17)* 2.754,IF(L152&lt;=32,(L152-25)* 2.754,IF(L152&lt;=36,(L152-33)*2.754,0))))),0)+IF(F152="PČ",IF(L152=1,449,IF(L152=2,314.6,IF(L152=3,238,IF(L152=4,172,IF(L152=5,159,IF(L152=6,145,IF(L152=7,132,IF(L152=8,119,0))))))))+IF(L152&lt;=8,0,IF(L152&lt;=16,88,IF(L152&lt;=24,55,IF(L152&lt;=32,22,0))))-IF(L152&lt;=8,0,IF(L152&lt;=16,(L152-9)*2.245,IF(L152&lt;=24,(L152-17)*2.245,IF(L152&lt;=32,(L152-25)*2.245,0)))),0)+IF(F152="PČneol",IF(L152=1,85,IF(L152=2,64.61,IF(L152=3,50.76,IF(L152=4,16.25,IF(L152=5,15,IF(L152=6,13.75,IF(L152=7,12.5,IF(L152=8,11.25,0))))))))+IF(L152&lt;=8,0,IF(L152&lt;=16,9,0))-IF(L152&lt;=8,0,IF(L152&lt;=16,(L152-9)*0.425,0)),0)+IF(F152="PŽ",IF(L152=1,85,IF(L152=2,59.5,IF(L152=3,45,IF(L152=4,32.5,IF(L152=5,30,IF(L152=6,27.5,IF(L152=7,25,IF(L152=8,22.5,0))))))))+IF(L152&lt;=8,0,IF(L152&lt;=16,19,IF(L152&lt;=24,13,IF(L152&lt;=32,8,0))))-IF(L152&lt;=8,0,IF(L152&lt;=16,(L152-9)*0.425,IF(L152&lt;=24,(L152-17)*0.425,IF(L152&lt;=32,(L152-25)*0.425,0)))),0)+IF(F152="EČ",IF(L152=1,204,IF(L152=2,156.24,IF(L152=3,123.84,IF(L152=4,72,IF(L152=5,66,IF(L152=6,60,IF(L152=7,54,IF(L152=8,48,0))))))))+IF(L152&lt;=8,0,IF(L152&lt;=16,40,IF(L152&lt;=24,25,0)))-IF(L152&lt;=8,0,IF(L152&lt;=16,(L152-9)*1.02,IF(L152&lt;=24,(L152-17)*1.02,0))),0)+IF(F152="EČneol",IF(L152=1,68,IF(L152=2,51.69,IF(L152=3,40.61,IF(L152=4,13,IF(L152=5,12,IF(L152=6,11,IF(L152=7,10,IF(L152=8,9,0)))))))))+IF(F152="EŽ",IF(L152=1,68,IF(L152=2,47.6,IF(L152=3,36,IF(L152=4,18,IF(L152=5,16.5,IF(L152=6,15,IF(L152=7,13.5,IF(L152=8,12,0))))))))+IF(L152&lt;=8,0,IF(L152&lt;=16,10,IF(L152&lt;=24,6,0)))-IF(L152&lt;=8,0,IF(L152&lt;=16,(L152-9)*0.34,IF(L152&lt;=24,(L152-17)*0.34,0))),0)+IF(F152="PT",IF(L152=1,68,IF(L152=2,52.08,IF(L152=3,41.28,IF(L152=4,24,IF(L152=5,22,IF(L152=6,20,IF(L152=7,18,IF(L152=8,16,0))))))))+IF(L152&lt;=8,0,IF(L152&lt;=16,13,IF(L152&lt;=24,9,IF(L152&lt;=32,4,0))))-IF(L152&lt;=8,0,IF(L152&lt;=16,(L152-9)*0.34,IF(L152&lt;=24,(L152-17)*0.34,IF(L152&lt;=32,(L152-25)*0.34,0)))),0)+IF(F152="JOŽ",IF(L152=1,85,IF(L152=2,59.5,IF(L152=3,45,IF(L152=4,32.5,IF(L152=5,30,IF(L152=6,27.5,IF(L152=7,25,IF(L152=8,22.5,0))))))))+IF(L152&lt;=8,0,IF(L152&lt;=16,19,IF(L152&lt;=24,13,0)))-IF(L152&lt;=8,0,IF(L152&lt;=16,(L152-9)*0.425,IF(L152&lt;=24,(L152-17)*0.425,0))),0)+IF(F152="JPČ",IF(L152=1,68,IF(L152=2,47.6,IF(L152=3,36,IF(L152=4,26,IF(L152=5,24,IF(L152=6,22,IF(L152=7,20,IF(L152=8,18,0))))))))+IF(L152&lt;=8,0,IF(L152&lt;=16,13,IF(L152&lt;=24,9,0)))-IF(L152&lt;=8,0,IF(L152&lt;=16,(L152-9)*0.34,IF(L152&lt;=24,(L152-17)*0.34,0))),0)+IF(F152="JEČ",IF(L152=1,34,IF(L152=2,26.04,IF(L152=3,20.6,IF(L152=4,12,IF(L152=5,11,IF(L152=6,10,IF(L152=7,9,IF(L152=8,8,0))))))))+IF(L152&lt;=8,0,IF(L152&lt;=16,6,0))-IF(L152&lt;=8,0,IF(L152&lt;=16,(L152-9)*0.17,0)),0)+IF(F152="JEOF",IF(L152=1,34,IF(L152=2,26.04,IF(L152=3,20.6,IF(L152=4,12,IF(L152=5,11,IF(L152=6,10,IF(L152=7,9,IF(L152=8,8,0))))))))+IF(L152&lt;=8,0,IF(L152&lt;=16,6,0))-IF(L152&lt;=8,0,IF(L152&lt;=16,(L152-9)*0.17,0)),0)+IF(F152="JnPČ",IF(L152=1,51,IF(L152=2,35.7,IF(L152=3,27,IF(L152=4,19.5,IF(L152=5,18,IF(L152=6,16.5,IF(L152=7,15,IF(L152=8,13.5,0))))))))+IF(L152&lt;=8,0,IF(L152&lt;=16,10,0))-IF(L152&lt;=8,0,IF(L152&lt;=16,(L152-9)*0.255,0)),0)+IF(F152="JnEČ",IF(L152=1,25.5,IF(L152=2,19.53,IF(L152=3,15.48,IF(L152=4,9,IF(L152=5,8.25,IF(L152=6,7.5,IF(L152=7,6.75,IF(L152=8,6,0))))))))+IF(L152&lt;=8,0,IF(L152&lt;=16,5,0))-IF(L152&lt;=8,0,IF(L152&lt;=16,(L152-9)*0.1275,0)),0)+IF(F152="JčPČ",IF(L152=1,21.25,IF(L152=2,14.5,IF(L152=3,11.5,IF(L152=4,7,IF(L152=5,6.5,IF(L152=6,6,IF(L152=7,5.5,IF(L152=8,5,0))))))))+IF(L152&lt;=8,0,IF(L152&lt;=16,4,0))-IF(L152&lt;=8,0,IF(L152&lt;=16,(L152-9)*0.10625,0)),0)+IF(F152="JčEČ",IF(L152=1,17,IF(L152=2,13.02,IF(L152=3,10.32,IF(L152=4,6,IF(L152=5,5.5,IF(L152=6,5,IF(L152=7,4.5,IF(L152=8,4,0))))))))+IF(L152&lt;=8,0,IF(L152&lt;=16,3,0))-IF(L152&lt;=8,0,IF(L152&lt;=16,(L152-9)*0.085,0)),0)+IF(F152="NEAK",IF(L152=1,11.48,IF(L152=2,8.79,IF(L152=3,6.97,IF(L152=4,4.05,IF(L152=5,3.71,IF(L152=6,3.38,IF(L152=7,3.04,IF(L152=8,2.7,0))))))))+IF(L152&lt;=8,0,IF(L152&lt;=16,2,IF(L152&lt;=24,1.3,0)))-IF(L152&lt;=8,0,IF(L152&lt;=16,(L152-9)*0.0574,IF(L152&lt;=24,(L152-17)*0.0574,0))),0))*IF(L152&lt;0,1,IF(OR(F152="PČ",F152="PŽ",F152="PT"),IF(J152&lt;32,J152/32,1),1))* IF(L152&lt;0,1,IF(OR(F152="EČ",F152="EŽ",F152="JOŽ",F152="JPČ",F152="NEAK"),IF(J152&lt;24,J152/24,1),1))*IF(L152&lt;0,1,IF(OR(F152="PČneol",F152="JEČ",F152="JEOF",F152="JnPČ",F152="JnEČ",F152="JčPČ",F152="JčEČ"),IF(J152&lt;16,J152/16,1),1))*IF(L152&lt;0,1,IF(F152="EČneol",IF(J152&lt;8,J152/8,1),1))</f>
        <v>20.833333333333336</v>
      </c>
      <c r="O152" s="69">
        <f t="shared" ref="O152:O161" si="29">IF(F152="OŽ",N152,IF(H152="Ne",IF(J152*0.3&lt;J152-L152,N152,0),IF(J152*0.1&lt;J152-L152,N152,0)))</f>
        <v>20.833333333333336</v>
      </c>
      <c r="P152" s="70">
        <f t="shared" ref="P152" si="30">IF(O152=0,0,IF(F152="OŽ",IF(L152&gt;35,0,IF(J152&gt;35,(36-L152)*1.836,((36-L152)-(36-J152))*1.836)),0)+IF(F152="PČ",IF(L152&gt;31,0,IF(J152&gt;31,(32-L152)*1.347,((32-L152)-(32-J152))*1.347)),0)+ IF(F152="PČneol",IF(L152&gt;15,0,IF(J152&gt;15,(16-L152)*0.255,((16-L152)-(16-J152))*0.255)),0)+IF(F152="PŽ",IF(L152&gt;31,0,IF(J152&gt;31,(32-L152)*0.255,((32-L152)-(32-J152))*0.255)),0)+IF(F152="EČ",IF(L152&gt;23,0,IF(J152&gt;23,(24-L152)*0.612,((24-L152)-(24-J152))*0.612)),0)+IF(F152="EČneol",IF(L152&gt;7,0,IF(J152&gt;7,(8-L152)*0.204,((8-L152)-(8-J152))*0.204)),0)+IF(F152="EŽ",IF(L152&gt;23,0,IF(J152&gt;23,(24-L152)*0.204,((24-L152)-(24-J152))*0.204)),0)+IF(F152="PT",IF(L152&gt;31,0,IF(J152&gt;31,(32-L152)*0.204,((32-L152)-(32-J152))*0.204)),0)+IF(F152="JOŽ",IF(L152&gt;23,0,IF(J152&gt;23,(24-L152)*0.255,((24-L152)-(24-J152))*0.255)),0)+IF(F152="JPČ",IF(L152&gt;23,0,IF(J152&gt;23,(24-L152)*0.204,((24-L152)-(24-J152))*0.204)),0)+IF(F152="JEČ",IF(L152&gt;15,0,IF(J152&gt;15,(16-L152)*0.102,((16-L152)-(16-J152))*0.102)),0)+IF(F152="JEOF",IF(L152&gt;15,0,IF(J152&gt;15,(16-L152)*0.102,((16-L152)-(16-J152))*0.102)),0)+IF(F152="JnPČ",IF(L152&gt;15,0,IF(J152&gt;15,(16-L152)*0.153,((16-L152)-(16-J152))*0.153)),0)+IF(F152="JnEČ",IF(L152&gt;15,0,IF(J152&gt;15,(16-L152)*0.0765,((16-L152)-(16-J152))*0.0765)),0)+IF(F152="JčPČ",IF(L152&gt;15,0,IF(J152&gt;15,(16-L152)*0.06375,((16-L152)-(16-J152))*0.06375)),0)+IF(F152="JčEČ",IF(L152&gt;15,0,IF(J152&gt;15,(16-L152)*0.051,((16-L152)-(16-J152))*0.051)),0)+IF(F152="NEAK",IF(L152&gt;23,0,IF(J152&gt;23,(24-L152)*0.03444,((24-L152)-(24-J152))*0.03444)),0))</f>
        <v>1.8359999999999999</v>
      </c>
      <c r="Q152" s="71">
        <f t="shared" ref="Q152" si="31">IF(ISERROR(P152*100/N152),0,(P152*100/N152))</f>
        <v>8.8127999999999993</v>
      </c>
      <c r="R152" s="72">
        <f t="shared" ref="R152:R161" si="32">IF(Q152&lt;=30,O152+P152,O152+O152*0.3)*IF(G152=1,0.4,IF(G152=2,0.75,IF(G152="1 (kas 4 m. 1 k. nerengiamos)",0.52,1)))*IF(D152="olimpinė",1,IF(M152="Ne",0.5,1))*IF(OR(A$5="Lietuvos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federacija"),IF(OR(J152&lt;8,K152&lt;16),0,1),1)*E152*IF(I152&lt;=1,1,1/I152)*IF(OR(A$5="Lietuvos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9.0677333333333348</v>
      </c>
      <c r="S152" s="8"/>
    </row>
    <row r="153" spans="1:19">
      <c r="A153" s="62">
        <v>2</v>
      </c>
      <c r="B153" s="66" t="s">
        <v>83</v>
      </c>
      <c r="C153" s="67" t="s">
        <v>111</v>
      </c>
      <c r="D153" s="66" t="s">
        <v>31</v>
      </c>
      <c r="E153" s="66">
        <v>1</v>
      </c>
      <c r="F153" s="66" t="s">
        <v>65</v>
      </c>
      <c r="G153" s="66">
        <v>1</v>
      </c>
      <c r="H153" s="66" t="s">
        <v>33</v>
      </c>
      <c r="I153" s="66"/>
      <c r="J153" s="66">
        <v>20</v>
      </c>
      <c r="K153" s="66">
        <v>40</v>
      </c>
      <c r="L153" s="66">
        <v>5</v>
      </c>
      <c r="M153" s="66" t="s">
        <v>33</v>
      </c>
      <c r="N153" s="68">
        <f t="shared" si="28"/>
        <v>55</v>
      </c>
      <c r="O153" s="69">
        <f t="shared" si="29"/>
        <v>55</v>
      </c>
      <c r="P153" s="70">
        <f t="shared" ref="P153:P161" si="33">IF(O153=0,0,IF(F153="OŽ",IF(L153&gt;35,0,IF(J153&gt;35,(36-L153)*1.836,((36-L153)-(36-J153))*1.836)),0)+IF(F153="PČ",IF(L153&gt;31,0,IF(J153&gt;31,(32-L153)*1.347,((32-L153)-(32-J153))*1.347)),0)+ IF(F153="PČneol",IF(L153&gt;15,0,IF(J153&gt;15,(16-L153)*0.255,((16-L153)-(16-J153))*0.255)),0)+IF(F153="PŽ",IF(L153&gt;31,0,IF(J153&gt;31,(32-L153)*0.255,((32-L153)-(32-J153))*0.255)),0)+IF(F153="EČ",IF(L153&gt;23,0,IF(J153&gt;23,(24-L153)*0.612,((24-L153)-(24-J153))*0.612)),0)+IF(F153="EČneol",IF(L153&gt;7,0,IF(J153&gt;7,(8-L153)*0.204,((8-L153)-(8-J153))*0.204)),0)+IF(F153="EŽ",IF(L153&gt;23,0,IF(J153&gt;23,(24-L153)*0.204,((24-L153)-(24-J153))*0.204)),0)+IF(F153="PT",IF(L153&gt;31,0,IF(J153&gt;31,(32-L153)*0.204,((32-L153)-(32-J153))*0.204)),0)+IF(F153="JOŽ",IF(L153&gt;23,0,IF(J153&gt;23,(24-L153)*0.255,((24-L153)-(24-J153))*0.255)),0)+IF(F153="JPČ",IF(L153&gt;23,0,IF(J153&gt;23,(24-L153)*0.204,((24-L153)-(24-J153))*0.204)),0)+IF(F153="JEČ",IF(L153&gt;15,0,IF(J153&gt;15,(16-L153)*0.102,((16-L153)-(16-J153))*0.102)),0)+IF(F153="JEOF",IF(L153&gt;15,0,IF(J153&gt;15,(16-L153)*0.102,((16-L153)-(16-J153))*0.102)),0)+IF(F153="JnPČ",IF(L153&gt;15,0,IF(J153&gt;15,(16-L153)*0.153,((16-L153)-(16-J153))*0.153)),0)+IF(F153="JnEČ",IF(L153&gt;15,0,IF(J153&gt;15,(16-L153)*0.0765,((16-L153)-(16-J153))*0.0765)),0)+IF(F153="JčPČ",IF(L153&gt;15,0,IF(J153&gt;15,(16-L153)*0.06375,((16-L153)-(16-J153))*0.06375)),0)+IF(F153="JčEČ",IF(L153&gt;15,0,IF(J153&gt;15,(16-L153)*0.051,((16-L153)-(16-J153))*0.051)),0)+IF(F153="NEAK",IF(L153&gt;23,0,IF(J153&gt;23,(24-L153)*0.03444,((24-L153)-(24-J153))*0.03444)),0))</f>
        <v>9.18</v>
      </c>
      <c r="Q153" s="71">
        <f t="shared" ref="Q153:Q161" si="34">IF(ISERROR(P153*100/N153),0,(P153*100/N153))</f>
        <v>16.690909090909091</v>
      </c>
      <c r="R153" s="72">
        <f t="shared" si="32"/>
        <v>25.672000000000004</v>
      </c>
      <c r="S153" s="8"/>
    </row>
    <row r="154" spans="1:19">
      <c r="A154" s="62">
        <v>3</v>
      </c>
      <c r="B154" s="66" t="s">
        <v>83</v>
      </c>
      <c r="C154" s="67" t="s">
        <v>112</v>
      </c>
      <c r="D154" s="66" t="s">
        <v>31</v>
      </c>
      <c r="E154" s="66">
        <v>1</v>
      </c>
      <c r="F154" s="66" t="s">
        <v>65</v>
      </c>
      <c r="G154" s="66">
        <v>1</v>
      </c>
      <c r="H154" s="66" t="s">
        <v>33</v>
      </c>
      <c r="I154" s="66"/>
      <c r="J154" s="66">
        <v>40</v>
      </c>
      <c r="K154" s="66">
        <v>40</v>
      </c>
      <c r="L154" s="66">
        <v>25</v>
      </c>
      <c r="M154" s="66" t="s">
        <v>33</v>
      </c>
      <c r="N154" s="68">
        <f t="shared" si="28"/>
        <v>0</v>
      </c>
      <c r="O154" s="69">
        <f t="shared" si="29"/>
        <v>0</v>
      </c>
      <c r="P154" s="70">
        <f t="shared" si="33"/>
        <v>0</v>
      </c>
      <c r="Q154" s="71">
        <f t="shared" si="34"/>
        <v>0</v>
      </c>
      <c r="R154" s="72">
        <f t="shared" si="32"/>
        <v>0</v>
      </c>
      <c r="S154" s="8"/>
    </row>
    <row r="155" spans="1:19">
      <c r="A155" s="62">
        <v>4</v>
      </c>
      <c r="B155" s="66" t="s">
        <v>113</v>
      </c>
      <c r="C155" s="67" t="s">
        <v>110</v>
      </c>
      <c r="D155" s="66" t="s">
        <v>31</v>
      </c>
      <c r="E155" s="66">
        <v>1</v>
      </c>
      <c r="F155" s="66" t="s">
        <v>65</v>
      </c>
      <c r="G155" s="66">
        <v>1</v>
      </c>
      <c r="H155" s="66" t="s">
        <v>33</v>
      </c>
      <c r="I155" s="66"/>
      <c r="J155" s="66">
        <v>18</v>
      </c>
      <c r="K155" s="66">
        <v>36</v>
      </c>
      <c r="L155" s="66">
        <v>16</v>
      </c>
      <c r="M155" s="66" t="s">
        <v>33</v>
      </c>
      <c r="N155" s="68">
        <f t="shared" si="28"/>
        <v>24.645</v>
      </c>
      <c r="O155" s="69">
        <f t="shared" si="29"/>
        <v>24.645</v>
      </c>
      <c r="P155" s="70">
        <f t="shared" si="33"/>
        <v>1.224</v>
      </c>
      <c r="Q155" s="71">
        <f t="shared" si="34"/>
        <v>4.9665246500304319</v>
      </c>
      <c r="R155" s="72">
        <f t="shared" si="32"/>
        <v>10.3476</v>
      </c>
      <c r="S155" s="8"/>
    </row>
    <row r="156" spans="1:19">
      <c r="A156" s="62">
        <v>5</v>
      </c>
      <c r="B156" s="66" t="s">
        <v>113</v>
      </c>
      <c r="C156" s="67" t="s">
        <v>111</v>
      </c>
      <c r="D156" s="66" t="s">
        <v>31</v>
      </c>
      <c r="E156" s="66">
        <v>1</v>
      </c>
      <c r="F156" s="66" t="s">
        <v>65</v>
      </c>
      <c r="G156" s="66">
        <v>1</v>
      </c>
      <c r="H156" s="66" t="s">
        <v>33</v>
      </c>
      <c r="I156" s="66"/>
      <c r="J156" s="66">
        <v>18</v>
      </c>
      <c r="K156" s="66">
        <v>36</v>
      </c>
      <c r="L156" s="66">
        <v>10</v>
      </c>
      <c r="M156" s="66" t="s">
        <v>33</v>
      </c>
      <c r="N156" s="68">
        <f t="shared" si="28"/>
        <v>29.234999999999999</v>
      </c>
      <c r="O156" s="69">
        <f t="shared" si="29"/>
        <v>29.234999999999999</v>
      </c>
      <c r="P156" s="70">
        <f t="shared" si="33"/>
        <v>4.8959999999999999</v>
      </c>
      <c r="Q156" s="71">
        <f t="shared" si="34"/>
        <v>16.747049769112365</v>
      </c>
      <c r="R156" s="72">
        <f t="shared" si="32"/>
        <v>13.6524</v>
      </c>
      <c r="S156" s="8"/>
    </row>
    <row r="157" spans="1:19">
      <c r="A157" s="62">
        <v>6</v>
      </c>
      <c r="B157" s="66" t="s">
        <v>113</v>
      </c>
      <c r="C157" s="67" t="s">
        <v>112</v>
      </c>
      <c r="D157" s="66" t="s">
        <v>31</v>
      </c>
      <c r="E157" s="66">
        <v>1</v>
      </c>
      <c r="F157" s="66" t="s">
        <v>65</v>
      </c>
      <c r="G157" s="66">
        <v>1</v>
      </c>
      <c r="H157" s="66" t="s">
        <v>33</v>
      </c>
      <c r="I157" s="66"/>
      <c r="J157" s="66">
        <v>36</v>
      </c>
      <c r="K157" s="66">
        <v>36</v>
      </c>
      <c r="L157" s="66">
        <v>24</v>
      </c>
      <c r="M157" s="66" t="s">
        <v>33</v>
      </c>
      <c r="N157" s="68">
        <f t="shared" si="28"/>
        <v>17.86</v>
      </c>
      <c r="O157" s="69">
        <f t="shared" si="29"/>
        <v>17.86</v>
      </c>
      <c r="P157" s="70">
        <f t="shared" si="33"/>
        <v>0</v>
      </c>
      <c r="Q157" s="71">
        <f t="shared" si="34"/>
        <v>0</v>
      </c>
      <c r="R157" s="72">
        <f t="shared" si="32"/>
        <v>7.1440000000000001</v>
      </c>
      <c r="S157" s="8"/>
    </row>
    <row r="158" spans="1:19">
      <c r="A158" s="62">
        <v>7</v>
      </c>
      <c r="B158" s="62"/>
      <c r="C158" s="1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3">
        <f t="shared" si="28"/>
        <v>0</v>
      </c>
      <c r="O158" s="9">
        <f t="shared" si="29"/>
        <v>0</v>
      </c>
      <c r="P158" s="4">
        <f t="shared" si="33"/>
        <v>0</v>
      </c>
      <c r="Q158" s="11">
        <f t="shared" si="34"/>
        <v>0</v>
      </c>
      <c r="R158" s="10">
        <f t="shared" si="32"/>
        <v>0</v>
      </c>
      <c r="S158" s="8"/>
    </row>
    <row r="159" spans="1:19">
      <c r="A159" s="62">
        <v>8</v>
      </c>
      <c r="B159" s="62"/>
      <c r="C159" s="1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3">
        <f t="shared" si="28"/>
        <v>0</v>
      </c>
      <c r="O159" s="9">
        <f t="shared" si="29"/>
        <v>0</v>
      </c>
      <c r="P159" s="4">
        <f t="shared" si="33"/>
        <v>0</v>
      </c>
      <c r="Q159" s="11">
        <f t="shared" si="34"/>
        <v>0</v>
      </c>
      <c r="R159" s="10">
        <f t="shared" si="32"/>
        <v>0</v>
      </c>
      <c r="S159" s="8"/>
    </row>
    <row r="160" spans="1:19">
      <c r="A160" s="62">
        <v>9</v>
      </c>
      <c r="B160" s="62"/>
      <c r="C160" s="1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3">
        <f t="shared" si="28"/>
        <v>0</v>
      </c>
      <c r="O160" s="9">
        <f t="shared" si="29"/>
        <v>0</v>
      </c>
      <c r="P160" s="4">
        <f t="shared" si="33"/>
        <v>0</v>
      </c>
      <c r="Q160" s="11">
        <f t="shared" si="34"/>
        <v>0</v>
      </c>
      <c r="R160" s="10">
        <f t="shared" si="32"/>
        <v>0</v>
      </c>
      <c r="S160" s="8"/>
    </row>
    <row r="161" spans="1:19">
      <c r="A161" s="62">
        <v>10</v>
      </c>
      <c r="B161" s="62"/>
      <c r="C161" s="1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3">
        <f t="shared" si="28"/>
        <v>0</v>
      </c>
      <c r="O161" s="9">
        <f t="shared" si="29"/>
        <v>0</v>
      </c>
      <c r="P161" s="4">
        <f t="shared" si="33"/>
        <v>0</v>
      </c>
      <c r="Q161" s="11">
        <f t="shared" si="34"/>
        <v>0</v>
      </c>
      <c r="R161" s="10">
        <f t="shared" si="32"/>
        <v>0</v>
      </c>
      <c r="S161" s="8"/>
    </row>
    <row r="162" spans="1:19">
      <c r="A162" s="83" t="s">
        <v>41</v>
      </c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5"/>
      <c r="R162" s="65">
        <v>0</v>
      </c>
      <c r="S162" s="8"/>
    </row>
    <row r="163" spans="1:19" ht="15.75">
      <c r="A163" s="24" t="s">
        <v>42</v>
      </c>
      <c r="B163" s="57" t="s">
        <v>114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6"/>
      <c r="S163" s="8"/>
    </row>
    <row r="164" spans="1:19">
      <c r="A164" s="49" t="s">
        <v>50</v>
      </c>
      <c r="B164" s="49"/>
      <c r="C164" s="49"/>
      <c r="D164" s="49"/>
      <c r="E164" s="49"/>
      <c r="F164" s="49"/>
      <c r="G164" s="49"/>
      <c r="H164" s="49"/>
      <c r="I164" s="49"/>
      <c r="J164" s="15"/>
      <c r="K164" s="15"/>
      <c r="L164" s="15"/>
      <c r="M164" s="15"/>
      <c r="N164" s="15"/>
      <c r="O164" s="15"/>
      <c r="P164" s="15"/>
      <c r="Q164" s="15"/>
      <c r="R164" s="16"/>
      <c r="S164" s="8"/>
    </row>
    <row r="165" spans="1:19" s="8" customFormat="1">
      <c r="A165" s="49"/>
      <c r="B165" s="49"/>
      <c r="C165" s="49"/>
      <c r="D165" s="49"/>
      <c r="E165" s="49"/>
      <c r="F165" s="49"/>
      <c r="G165" s="49"/>
      <c r="H165" s="49"/>
      <c r="I165" s="49"/>
      <c r="J165" s="15"/>
      <c r="K165" s="15"/>
      <c r="L165" s="15"/>
      <c r="M165" s="15"/>
      <c r="N165" s="15"/>
      <c r="O165" s="15"/>
      <c r="P165" s="15"/>
      <c r="Q165" s="15"/>
      <c r="R165" s="16"/>
    </row>
    <row r="166" spans="1:19">
      <c r="A166" s="79" t="s">
        <v>115</v>
      </c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58"/>
      <c r="R166" s="8"/>
      <c r="S166" s="8"/>
    </row>
    <row r="167" spans="1:19" ht="18">
      <c r="A167" s="81" t="s">
        <v>28</v>
      </c>
      <c r="B167" s="82"/>
      <c r="C167" s="82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8"/>
      <c r="R167" s="8"/>
      <c r="S167" s="8"/>
    </row>
    <row r="168" spans="1:19">
      <c r="A168" s="79" t="s">
        <v>116</v>
      </c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58"/>
      <c r="R168" s="8"/>
      <c r="S168" s="8"/>
    </row>
    <row r="169" spans="1:19">
      <c r="A169" s="62">
        <v>1</v>
      </c>
      <c r="B169" s="66" t="s">
        <v>82</v>
      </c>
      <c r="C169" s="67" t="s">
        <v>110</v>
      </c>
      <c r="D169" s="66" t="s">
        <v>31</v>
      </c>
      <c r="E169" s="66">
        <v>1</v>
      </c>
      <c r="F169" s="66" t="s">
        <v>65</v>
      </c>
      <c r="G169" s="66">
        <v>1</v>
      </c>
      <c r="H169" s="66" t="s">
        <v>33</v>
      </c>
      <c r="I169" s="66"/>
      <c r="J169" s="66">
        <v>43</v>
      </c>
      <c r="K169" s="66">
        <v>43</v>
      </c>
      <c r="L169" s="66">
        <v>17</v>
      </c>
      <c r="M169" s="66" t="s">
        <v>33</v>
      </c>
      <c r="N169" s="68">
        <f t="shared" ref="N169:N178" si="35">(IF(F169="OŽ",IF(L169=1,550.8,IF(L169=2,426.38,IF(L169=3,342.14,IF(L169=4,181.44,IF(L169=5,168.48,IF(L169=6,155.52,IF(L169=7,148.5,IF(L169=8,144,0))))))))+IF(L169&lt;=8,0,IF(L169&lt;=16,137.7,IF(L169&lt;=24,108,IF(L169&lt;=32,80.1,IF(L169&lt;=36,52.2,0)))))-IF(L169&lt;=8,0,IF(L169&lt;=16,(L169-9)*2.754,IF(L169&lt;=24,(L169-17)* 2.754,IF(L169&lt;=32,(L169-25)* 2.754,IF(L169&lt;=36,(L169-33)*2.754,0))))),0)+IF(F169="PČ",IF(L169=1,449,IF(L169=2,314.6,IF(L169=3,238,IF(L169=4,172,IF(L169=5,159,IF(L169=6,145,IF(L169=7,132,IF(L169=8,119,0))))))))+IF(L169&lt;=8,0,IF(L169&lt;=16,88,IF(L169&lt;=24,55,IF(L169&lt;=32,22,0))))-IF(L169&lt;=8,0,IF(L169&lt;=16,(L169-9)*2.245,IF(L169&lt;=24,(L169-17)*2.245,IF(L169&lt;=32,(L169-25)*2.245,0)))),0)+IF(F169="PČneol",IF(L169=1,85,IF(L169=2,64.61,IF(L169=3,50.76,IF(L169=4,16.25,IF(L169=5,15,IF(L169=6,13.75,IF(L169=7,12.5,IF(L169=8,11.25,0))))))))+IF(L169&lt;=8,0,IF(L169&lt;=16,9,0))-IF(L169&lt;=8,0,IF(L169&lt;=16,(L169-9)*0.425,0)),0)+IF(F169="PŽ",IF(L169=1,85,IF(L169=2,59.5,IF(L169=3,45,IF(L169=4,32.5,IF(L169=5,30,IF(L169=6,27.5,IF(L169=7,25,IF(L169=8,22.5,0))))))))+IF(L169&lt;=8,0,IF(L169&lt;=16,19,IF(L169&lt;=24,13,IF(L169&lt;=32,8,0))))-IF(L169&lt;=8,0,IF(L169&lt;=16,(L169-9)*0.425,IF(L169&lt;=24,(L169-17)*0.425,IF(L169&lt;=32,(L169-25)*0.425,0)))),0)+IF(F169="EČ",IF(L169=1,204,IF(L169=2,156.24,IF(L169=3,123.84,IF(L169=4,72,IF(L169=5,66,IF(L169=6,60,IF(L169=7,54,IF(L169=8,48,0))))))))+IF(L169&lt;=8,0,IF(L169&lt;=16,40,IF(L169&lt;=24,25,0)))-IF(L169&lt;=8,0,IF(L169&lt;=16,(L169-9)*1.02,IF(L169&lt;=24,(L169-17)*1.02,0))),0)+IF(F169="EČneol",IF(L169=1,68,IF(L169=2,51.69,IF(L169=3,40.61,IF(L169=4,13,IF(L169=5,12,IF(L169=6,11,IF(L169=7,10,IF(L169=8,9,0)))))))))+IF(F169="EŽ",IF(L169=1,68,IF(L169=2,47.6,IF(L169=3,36,IF(L169=4,18,IF(L169=5,16.5,IF(L169=6,15,IF(L169=7,13.5,IF(L169=8,12,0))))))))+IF(L169&lt;=8,0,IF(L169&lt;=16,10,IF(L169&lt;=24,6,0)))-IF(L169&lt;=8,0,IF(L169&lt;=16,(L169-9)*0.34,IF(L169&lt;=24,(L169-17)*0.34,0))),0)+IF(F169="PT",IF(L169=1,68,IF(L169=2,52.08,IF(L169=3,41.28,IF(L169=4,24,IF(L169=5,22,IF(L169=6,20,IF(L169=7,18,IF(L169=8,16,0))))))))+IF(L169&lt;=8,0,IF(L169&lt;=16,13,IF(L169&lt;=24,9,IF(L169&lt;=32,4,0))))-IF(L169&lt;=8,0,IF(L169&lt;=16,(L169-9)*0.34,IF(L169&lt;=24,(L169-17)*0.34,IF(L169&lt;=32,(L169-25)*0.34,0)))),0)+IF(F169="JOŽ",IF(L169=1,85,IF(L169=2,59.5,IF(L169=3,45,IF(L169=4,32.5,IF(L169=5,30,IF(L169=6,27.5,IF(L169=7,25,IF(L169=8,22.5,0))))))))+IF(L169&lt;=8,0,IF(L169&lt;=16,19,IF(L169&lt;=24,13,0)))-IF(L169&lt;=8,0,IF(L169&lt;=16,(L169-9)*0.425,IF(L169&lt;=24,(L169-17)*0.425,0))),0)+IF(F169="JPČ",IF(L169=1,68,IF(L169=2,47.6,IF(L169=3,36,IF(L169=4,26,IF(L169=5,24,IF(L169=6,22,IF(L169=7,20,IF(L169=8,18,0))))))))+IF(L169&lt;=8,0,IF(L169&lt;=16,13,IF(L169&lt;=24,9,0)))-IF(L169&lt;=8,0,IF(L169&lt;=16,(L169-9)*0.34,IF(L169&lt;=24,(L169-17)*0.34,0))),0)+IF(F169="JEČ",IF(L169=1,34,IF(L169=2,26.04,IF(L169=3,20.6,IF(L169=4,12,IF(L169=5,11,IF(L169=6,10,IF(L169=7,9,IF(L169=8,8,0))))))))+IF(L169&lt;=8,0,IF(L169&lt;=16,6,0))-IF(L169&lt;=8,0,IF(L169&lt;=16,(L169-9)*0.17,0)),0)+IF(F169="JEOF",IF(L169=1,34,IF(L169=2,26.04,IF(L169=3,20.6,IF(L169=4,12,IF(L169=5,11,IF(L169=6,10,IF(L169=7,9,IF(L169=8,8,0))))))))+IF(L169&lt;=8,0,IF(L169&lt;=16,6,0))-IF(L169&lt;=8,0,IF(L169&lt;=16,(L169-9)*0.17,0)),0)+IF(F169="JnPČ",IF(L169=1,51,IF(L169=2,35.7,IF(L169=3,27,IF(L169=4,19.5,IF(L169=5,18,IF(L169=6,16.5,IF(L169=7,15,IF(L169=8,13.5,0))))))))+IF(L169&lt;=8,0,IF(L169&lt;=16,10,0))-IF(L169&lt;=8,0,IF(L169&lt;=16,(L169-9)*0.255,0)),0)+IF(F169="JnEČ",IF(L169=1,25.5,IF(L169=2,19.53,IF(L169=3,15.48,IF(L169=4,9,IF(L169=5,8.25,IF(L169=6,7.5,IF(L169=7,6.75,IF(L169=8,6,0))))))))+IF(L169&lt;=8,0,IF(L169&lt;=16,5,0))-IF(L169&lt;=8,0,IF(L169&lt;=16,(L169-9)*0.1275,0)),0)+IF(F169="JčPČ",IF(L169=1,21.25,IF(L169=2,14.5,IF(L169=3,11.5,IF(L169=4,7,IF(L169=5,6.5,IF(L169=6,6,IF(L169=7,5.5,IF(L169=8,5,0))))))))+IF(L169&lt;=8,0,IF(L169&lt;=16,4,0))-IF(L169&lt;=8,0,IF(L169&lt;=16,(L169-9)*0.10625,0)),0)+IF(F169="JčEČ",IF(L169=1,17,IF(L169=2,13.02,IF(L169=3,10.32,IF(L169=4,6,IF(L169=5,5.5,IF(L169=6,5,IF(L169=7,4.5,IF(L169=8,4,0))))))))+IF(L169&lt;=8,0,IF(L169&lt;=16,3,0))-IF(L169&lt;=8,0,IF(L169&lt;=16,(L169-9)*0.085,0)),0)+IF(F169="NEAK",IF(L169=1,11.48,IF(L169=2,8.79,IF(L169=3,6.97,IF(L169=4,4.05,IF(L169=5,3.71,IF(L169=6,3.38,IF(L169=7,3.04,IF(L169=8,2.7,0))))))))+IF(L169&lt;=8,0,IF(L169&lt;=16,2,IF(L169&lt;=24,1.3,0)))-IF(L169&lt;=8,0,IF(L169&lt;=16,(L169-9)*0.0574,IF(L169&lt;=24,(L169-17)*0.0574,0))),0))*IF(L169&lt;0,1,IF(OR(F169="PČ",F169="PŽ",F169="PT"),IF(J169&lt;32,J169/32,1),1))* IF(L169&lt;0,1,IF(OR(F169="EČ",F169="EŽ",F169="JOŽ",F169="JPČ",F169="NEAK"),IF(J169&lt;24,J169/24,1),1))*IF(L169&lt;0,1,IF(OR(F169="PČneol",F169="JEČ",F169="JEOF",F169="JnPČ",F169="JnEČ",F169="JčPČ",F169="JčEČ"),IF(J169&lt;16,J169/16,1),1))*IF(L169&lt;0,1,IF(F169="EČneol",IF(J169&lt;8,J169/8,1),1))</f>
        <v>25</v>
      </c>
      <c r="O169" s="69">
        <f t="shared" ref="O169:O178" si="36">IF(F169="OŽ",N169,IF(H169="Ne",IF(J169*0.3&lt;J169-L169,N169,0),IF(J169*0.1&lt;J169-L169,N169,0)))</f>
        <v>25</v>
      </c>
      <c r="P169" s="70">
        <f t="shared" ref="P169" si="37">IF(O169=0,0,IF(F169="OŽ",IF(L169&gt;35,0,IF(J169&gt;35,(36-L169)*1.836,((36-L169)-(36-J169))*1.836)),0)+IF(F169="PČ",IF(L169&gt;31,0,IF(J169&gt;31,(32-L169)*1.347,((32-L169)-(32-J169))*1.347)),0)+ IF(F169="PČneol",IF(L169&gt;15,0,IF(J169&gt;15,(16-L169)*0.255,((16-L169)-(16-J169))*0.255)),0)+IF(F169="PŽ",IF(L169&gt;31,0,IF(J169&gt;31,(32-L169)*0.255,((32-L169)-(32-J169))*0.255)),0)+IF(F169="EČ",IF(L169&gt;23,0,IF(J169&gt;23,(24-L169)*0.612,((24-L169)-(24-J169))*0.612)),0)+IF(F169="EČneol",IF(L169&gt;7,0,IF(J169&gt;7,(8-L169)*0.204,((8-L169)-(8-J169))*0.204)),0)+IF(F169="EŽ",IF(L169&gt;23,0,IF(J169&gt;23,(24-L169)*0.204,((24-L169)-(24-J169))*0.204)),0)+IF(F169="PT",IF(L169&gt;31,0,IF(J169&gt;31,(32-L169)*0.204,((32-L169)-(32-J169))*0.204)),0)+IF(F169="JOŽ",IF(L169&gt;23,0,IF(J169&gt;23,(24-L169)*0.255,((24-L169)-(24-J169))*0.255)),0)+IF(F169="JPČ",IF(L169&gt;23,0,IF(J169&gt;23,(24-L169)*0.204,((24-L169)-(24-J169))*0.204)),0)+IF(F169="JEČ",IF(L169&gt;15,0,IF(J169&gt;15,(16-L169)*0.102,((16-L169)-(16-J169))*0.102)),0)+IF(F169="JEOF",IF(L169&gt;15,0,IF(J169&gt;15,(16-L169)*0.102,((16-L169)-(16-J169))*0.102)),0)+IF(F169="JnPČ",IF(L169&gt;15,0,IF(J169&gt;15,(16-L169)*0.153,((16-L169)-(16-J169))*0.153)),0)+IF(F169="JnEČ",IF(L169&gt;15,0,IF(J169&gt;15,(16-L169)*0.0765,((16-L169)-(16-J169))*0.0765)),0)+IF(F169="JčPČ",IF(L169&gt;15,0,IF(J169&gt;15,(16-L169)*0.06375,((16-L169)-(16-J169))*0.06375)),0)+IF(F169="JčEČ",IF(L169&gt;15,0,IF(J169&gt;15,(16-L169)*0.051,((16-L169)-(16-J169))*0.051)),0)+IF(F169="NEAK",IF(L169&gt;23,0,IF(J169&gt;23,(24-L169)*0.03444,((24-L169)-(24-J169))*0.03444)),0))</f>
        <v>4.2839999999999998</v>
      </c>
      <c r="Q169" s="71">
        <f t="shared" ref="Q169" si="38">IF(ISERROR(P169*100/N169),0,(P169*100/N169))</f>
        <v>17.135999999999999</v>
      </c>
      <c r="R169" s="72">
        <f t="shared" ref="R169:R178" si="39">IF(Q169&lt;=30,O169+P169,O169+O169*0.3)*IF(G169=1,0.4,IF(G169=2,0.75,IF(G169="1 (kas 4 m. 1 k. nerengiamos)",0.52,1)))*IF(D169="olimpinė",1,IF(M169="Ne",0.5,1))*IF(OR(A$5="Lietuvos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federacija"),IF(OR(J169&lt;8,K169&lt;16),0,1),1)*E169*IF(I169&lt;=1,1,1/I169)*IF(OR(A$5="Lietuvos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11.7136</v>
      </c>
      <c r="S169" s="8"/>
    </row>
    <row r="170" spans="1:19">
      <c r="A170" s="62">
        <v>2</v>
      </c>
      <c r="B170" s="66" t="s">
        <v>82</v>
      </c>
      <c r="C170" s="67" t="s">
        <v>111</v>
      </c>
      <c r="D170" s="66" t="s">
        <v>31</v>
      </c>
      <c r="E170" s="66">
        <v>1</v>
      </c>
      <c r="F170" s="66" t="s">
        <v>65</v>
      </c>
      <c r="G170" s="66">
        <v>1</v>
      </c>
      <c r="H170" s="66" t="s">
        <v>33</v>
      </c>
      <c r="I170" s="66"/>
      <c r="J170" s="66">
        <v>43</v>
      </c>
      <c r="K170" s="66">
        <v>43</v>
      </c>
      <c r="L170" s="66">
        <v>10</v>
      </c>
      <c r="M170" s="66" t="s">
        <v>33</v>
      </c>
      <c r="N170" s="68">
        <f t="shared" si="35"/>
        <v>38.979999999999997</v>
      </c>
      <c r="O170" s="69">
        <f t="shared" si="36"/>
        <v>38.979999999999997</v>
      </c>
      <c r="P170" s="70">
        <f t="shared" ref="P170:P178" si="40">IF(O170=0,0,IF(F170="OŽ",IF(L170&gt;35,0,IF(J170&gt;35,(36-L170)*1.836,((36-L170)-(36-J170))*1.836)),0)+IF(F170="PČ",IF(L170&gt;31,0,IF(J170&gt;31,(32-L170)*1.347,((32-L170)-(32-J170))*1.347)),0)+ IF(F170="PČneol",IF(L170&gt;15,0,IF(J170&gt;15,(16-L170)*0.255,((16-L170)-(16-J170))*0.255)),0)+IF(F170="PŽ",IF(L170&gt;31,0,IF(J170&gt;31,(32-L170)*0.255,((32-L170)-(32-J170))*0.255)),0)+IF(F170="EČ",IF(L170&gt;23,0,IF(J170&gt;23,(24-L170)*0.612,((24-L170)-(24-J170))*0.612)),0)+IF(F170="EČneol",IF(L170&gt;7,0,IF(J170&gt;7,(8-L170)*0.204,((8-L170)-(8-J170))*0.204)),0)+IF(F170="EŽ",IF(L170&gt;23,0,IF(J170&gt;23,(24-L170)*0.204,((24-L170)-(24-J170))*0.204)),0)+IF(F170="PT",IF(L170&gt;31,0,IF(J170&gt;31,(32-L170)*0.204,((32-L170)-(32-J170))*0.204)),0)+IF(F170="JOŽ",IF(L170&gt;23,0,IF(J170&gt;23,(24-L170)*0.255,((24-L170)-(24-J170))*0.255)),0)+IF(F170="JPČ",IF(L170&gt;23,0,IF(J170&gt;23,(24-L170)*0.204,((24-L170)-(24-J170))*0.204)),0)+IF(F170="JEČ",IF(L170&gt;15,0,IF(J170&gt;15,(16-L170)*0.102,((16-L170)-(16-J170))*0.102)),0)+IF(F170="JEOF",IF(L170&gt;15,0,IF(J170&gt;15,(16-L170)*0.102,((16-L170)-(16-J170))*0.102)),0)+IF(F170="JnPČ",IF(L170&gt;15,0,IF(J170&gt;15,(16-L170)*0.153,((16-L170)-(16-J170))*0.153)),0)+IF(F170="JnEČ",IF(L170&gt;15,0,IF(J170&gt;15,(16-L170)*0.0765,((16-L170)-(16-J170))*0.0765)),0)+IF(F170="JčPČ",IF(L170&gt;15,0,IF(J170&gt;15,(16-L170)*0.06375,((16-L170)-(16-J170))*0.06375)),0)+IF(F170="JčEČ",IF(L170&gt;15,0,IF(J170&gt;15,(16-L170)*0.051,((16-L170)-(16-J170))*0.051)),0)+IF(F170="NEAK",IF(L170&gt;23,0,IF(J170&gt;23,(24-L170)*0.03444,((24-L170)-(24-J170))*0.03444)),0))</f>
        <v>8.5679999999999996</v>
      </c>
      <c r="Q170" s="71">
        <f t="shared" ref="Q170:Q178" si="41">IF(ISERROR(P170*100/N170),0,(P170*100/N170))</f>
        <v>21.980502821959981</v>
      </c>
      <c r="R170" s="72">
        <f t="shared" si="39"/>
        <v>19.019199999999998</v>
      </c>
      <c r="S170" s="8"/>
    </row>
    <row r="171" spans="1:19">
      <c r="A171" s="62">
        <v>3</v>
      </c>
      <c r="B171" s="66" t="s">
        <v>82</v>
      </c>
      <c r="C171" s="67" t="s">
        <v>112</v>
      </c>
      <c r="D171" s="66" t="s">
        <v>31</v>
      </c>
      <c r="E171" s="66">
        <v>1</v>
      </c>
      <c r="F171" s="66" t="s">
        <v>65</v>
      </c>
      <c r="G171" s="66">
        <v>1</v>
      </c>
      <c r="H171" s="66" t="s">
        <v>33</v>
      </c>
      <c r="I171" s="66"/>
      <c r="J171" s="66">
        <v>43</v>
      </c>
      <c r="K171" s="66">
        <v>43</v>
      </c>
      <c r="L171" s="66">
        <v>7</v>
      </c>
      <c r="M171" s="66" t="s">
        <v>33</v>
      </c>
      <c r="N171" s="68">
        <f t="shared" si="35"/>
        <v>54</v>
      </c>
      <c r="O171" s="69">
        <f t="shared" si="36"/>
        <v>54</v>
      </c>
      <c r="P171" s="70">
        <f t="shared" si="40"/>
        <v>10.404</v>
      </c>
      <c r="Q171" s="71">
        <f t="shared" si="41"/>
        <v>19.266666666666669</v>
      </c>
      <c r="R171" s="72">
        <f t="shared" si="39"/>
        <v>25.761600000000001</v>
      </c>
      <c r="S171" s="8"/>
    </row>
    <row r="172" spans="1:19">
      <c r="A172" s="62">
        <v>4</v>
      </c>
      <c r="B172" s="66" t="s">
        <v>117</v>
      </c>
      <c r="C172" s="67" t="s">
        <v>110</v>
      </c>
      <c r="D172" s="66" t="s">
        <v>31</v>
      </c>
      <c r="E172" s="66">
        <v>1</v>
      </c>
      <c r="F172" s="66" t="s">
        <v>65</v>
      </c>
      <c r="G172" s="66">
        <v>1</v>
      </c>
      <c r="H172" s="66" t="s">
        <v>33</v>
      </c>
      <c r="I172" s="66"/>
      <c r="J172" s="66">
        <v>39</v>
      </c>
      <c r="K172" s="66">
        <v>39</v>
      </c>
      <c r="L172" s="66">
        <v>37</v>
      </c>
      <c r="M172" s="66" t="s">
        <v>33</v>
      </c>
      <c r="N172" s="68">
        <f t="shared" si="35"/>
        <v>0</v>
      </c>
      <c r="O172" s="69">
        <f t="shared" si="36"/>
        <v>0</v>
      </c>
      <c r="P172" s="70">
        <f t="shared" si="40"/>
        <v>0</v>
      </c>
      <c r="Q172" s="71">
        <f t="shared" si="41"/>
        <v>0</v>
      </c>
      <c r="R172" s="72">
        <f t="shared" si="39"/>
        <v>0</v>
      </c>
      <c r="S172" s="8"/>
    </row>
    <row r="173" spans="1:19">
      <c r="A173" s="62">
        <v>5</v>
      </c>
      <c r="B173" s="66" t="s">
        <v>117</v>
      </c>
      <c r="C173" s="67" t="s">
        <v>111</v>
      </c>
      <c r="D173" s="66" t="s">
        <v>31</v>
      </c>
      <c r="E173" s="66">
        <v>1</v>
      </c>
      <c r="F173" s="66" t="s">
        <v>65</v>
      </c>
      <c r="G173" s="66">
        <v>1</v>
      </c>
      <c r="H173" s="66" t="s">
        <v>33</v>
      </c>
      <c r="I173" s="66"/>
      <c r="J173" s="66">
        <v>39</v>
      </c>
      <c r="K173" s="66">
        <v>39</v>
      </c>
      <c r="L173" s="66">
        <v>38</v>
      </c>
      <c r="M173" s="66" t="s">
        <v>33</v>
      </c>
      <c r="N173" s="68">
        <f t="shared" si="35"/>
        <v>0</v>
      </c>
      <c r="O173" s="69">
        <f t="shared" si="36"/>
        <v>0</v>
      </c>
      <c r="P173" s="70">
        <f t="shared" si="40"/>
        <v>0</v>
      </c>
      <c r="Q173" s="71">
        <f t="shared" si="41"/>
        <v>0</v>
      </c>
      <c r="R173" s="72">
        <f t="shared" si="39"/>
        <v>0</v>
      </c>
      <c r="S173" s="8"/>
    </row>
    <row r="174" spans="1:19">
      <c r="A174" s="62">
        <v>6</v>
      </c>
      <c r="B174" s="66" t="s">
        <v>117</v>
      </c>
      <c r="C174" s="67" t="s">
        <v>112</v>
      </c>
      <c r="D174" s="66" t="s">
        <v>31</v>
      </c>
      <c r="E174" s="66">
        <v>1</v>
      </c>
      <c r="F174" s="66" t="s">
        <v>65</v>
      </c>
      <c r="G174" s="66">
        <v>1</v>
      </c>
      <c r="H174" s="66" t="s">
        <v>33</v>
      </c>
      <c r="I174" s="66"/>
      <c r="J174" s="66">
        <v>39</v>
      </c>
      <c r="K174" s="66">
        <v>39</v>
      </c>
      <c r="L174" s="66">
        <v>38</v>
      </c>
      <c r="M174" s="66" t="s">
        <v>33</v>
      </c>
      <c r="N174" s="68">
        <f t="shared" si="35"/>
        <v>0</v>
      </c>
      <c r="O174" s="69">
        <f t="shared" si="36"/>
        <v>0</v>
      </c>
      <c r="P174" s="70">
        <f t="shared" si="40"/>
        <v>0</v>
      </c>
      <c r="Q174" s="71">
        <f t="shared" si="41"/>
        <v>0</v>
      </c>
      <c r="R174" s="72">
        <f t="shared" si="39"/>
        <v>0</v>
      </c>
      <c r="S174" s="8"/>
    </row>
    <row r="175" spans="1:19">
      <c r="A175" s="62">
        <v>7</v>
      </c>
      <c r="B175" s="62"/>
      <c r="C175" s="1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3">
        <f t="shared" si="35"/>
        <v>0</v>
      </c>
      <c r="O175" s="9">
        <f t="shared" si="36"/>
        <v>0</v>
      </c>
      <c r="P175" s="4">
        <f t="shared" si="40"/>
        <v>0</v>
      </c>
      <c r="Q175" s="11">
        <f t="shared" si="41"/>
        <v>0</v>
      </c>
      <c r="R175" s="10">
        <f t="shared" si="39"/>
        <v>0</v>
      </c>
      <c r="S175" s="8"/>
    </row>
    <row r="176" spans="1:19">
      <c r="A176" s="62">
        <v>8</v>
      </c>
      <c r="B176" s="62"/>
      <c r="C176" s="1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3">
        <f t="shared" si="35"/>
        <v>0</v>
      </c>
      <c r="O176" s="9">
        <f t="shared" si="36"/>
        <v>0</v>
      </c>
      <c r="P176" s="4">
        <f t="shared" si="40"/>
        <v>0</v>
      </c>
      <c r="Q176" s="11">
        <f t="shared" si="41"/>
        <v>0</v>
      </c>
      <c r="R176" s="10">
        <f t="shared" si="39"/>
        <v>0</v>
      </c>
      <c r="S176" s="8"/>
    </row>
    <row r="177" spans="1:19">
      <c r="A177" s="62">
        <v>9</v>
      </c>
      <c r="B177" s="62"/>
      <c r="C177" s="1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3">
        <f t="shared" si="35"/>
        <v>0</v>
      </c>
      <c r="O177" s="9">
        <f t="shared" si="36"/>
        <v>0</v>
      </c>
      <c r="P177" s="4">
        <f t="shared" si="40"/>
        <v>0</v>
      </c>
      <c r="Q177" s="11">
        <f t="shared" si="41"/>
        <v>0</v>
      </c>
      <c r="R177" s="10">
        <f t="shared" si="39"/>
        <v>0</v>
      </c>
      <c r="S177" s="8"/>
    </row>
    <row r="178" spans="1:19">
      <c r="A178" s="62">
        <v>10</v>
      </c>
      <c r="B178" s="62"/>
      <c r="C178" s="1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3">
        <f t="shared" si="35"/>
        <v>0</v>
      </c>
      <c r="O178" s="9">
        <f t="shared" si="36"/>
        <v>0</v>
      </c>
      <c r="P178" s="4">
        <f t="shared" si="40"/>
        <v>0</v>
      </c>
      <c r="Q178" s="11">
        <f t="shared" si="41"/>
        <v>0</v>
      </c>
      <c r="R178" s="10">
        <f t="shared" si="39"/>
        <v>0</v>
      </c>
      <c r="S178" s="8"/>
    </row>
    <row r="179" spans="1:19">
      <c r="A179" s="83" t="s">
        <v>41</v>
      </c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5"/>
      <c r="R179" s="65">
        <v>0</v>
      </c>
      <c r="S179" s="8"/>
    </row>
    <row r="180" spans="1:19" ht="15.75">
      <c r="A180" s="24" t="s">
        <v>42</v>
      </c>
      <c r="B180" s="57" t="s">
        <v>118</v>
      </c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6"/>
      <c r="S180" s="8"/>
    </row>
    <row r="181" spans="1:19">
      <c r="A181" s="49" t="s">
        <v>50</v>
      </c>
      <c r="B181" s="49"/>
      <c r="C181" s="49"/>
      <c r="D181" s="49"/>
      <c r="E181" s="49"/>
      <c r="F181" s="49"/>
      <c r="G181" s="49"/>
      <c r="H181" s="49"/>
      <c r="I181" s="49"/>
      <c r="J181" s="15"/>
      <c r="K181" s="15"/>
      <c r="L181" s="15"/>
      <c r="M181" s="15"/>
      <c r="N181" s="15"/>
      <c r="O181" s="15"/>
      <c r="P181" s="15"/>
      <c r="Q181" s="15"/>
      <c r="R181" s="16"/>
      <c r="S181" s="8"/>
    </row>
    <row r="182" spans="1:19" s="8" customFormat="1">
      <c r="A182" s="49"/>
      <c r="B182" s="49"/>
      <c r="C182" s="49"/>
      <c r="D182" s="49"/>
      <c r="E182" s="49"/>
      <c r="F182" s="49"/>
      <c r="G182" s="49"/>
      <c r="H182" s="49"/>
      <c r="I182" s="49"/>
      <c r="J182" s="15"/>
      <c r="K182" s="15"/>
      <c r="L182" s="15"/>
      <c r="M182" s="15"/>
      <c r="N182" s="15"/>
      <c r="O182" s="15"/>
      <c r="P182" s="15"/>
      <c r="Q182" s="15"/>
      <c r="R182" s="16"/>
    </row>
    <row r="183" spans="1:19">
      <c r="A183" s="79" t="s">
        <v>119</v>
      </c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58"/>
      <c r="R183" s="8"/>
      <c r="S183" s="8"/>
    </row>
    <row r="184" spans="1:19" ht="18">
      <c r="A184" s="81" t="s">
        <v>28</v>
      </c>
      <c r="B184" s="82"/>
      <c r="C184" s="82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8"/>
      <c r="R184" s="8"/>
      <c r="S184" s="8"/>
    </row>
    <row r="185" spans="1:19">
      <c r="A185" s="79" t="s">
        <v>120</v>
      </c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58"/>
      <c r="R185" s="8"/>
      <c r="S185" s="8"/>
    </row>
    <row r="186" spans="1:19">
      <c r="A186" s="62">
        <v>1</v>
      </c>
      <c r="B186" s="66" t="s">
        <v>113</v>
      </c>
      <c r="C186" s="67" t="s">
        <v>110</v>
      </c>
      <c r="D186" s="66" t="s">
        <v>31</v>
      </c>
      <c r="E186" s="66">
        <v>1</v>
      </c>
      <c r="F186" s="66" t="s">
        <v>65</v>
      </c>
      <c r="G186" s="66">
        <v>1</v>
      </c>
      <c r="H186" s="66" t="s">
        <v>33</v>
      </c>
      <c r="I186" s="66"/>
      <c r="J186" s="66">
        <v>17</v>
      </c>
      <c r="K186" s="66">
        <v>37</v>
      </c>
      <c r="L186" s="66">
        <v>13</v>
      </c>
      <c r="M186" s="66" t="s">
        <v>33</v>
      </c>
      <c r="N186" s="68">
        <f t="shared" ref="N186:N195" si="42">(IF(F186="OŽ",IF(L186=1,550.8,IF(L186=2,426.38,IF(L186=3,342.14,IF(L186=4,181.44,IF(L186=5,168.48,IF(L186=6,155.52,IF(L186=7,148.5,IF(L186=8,144,0))))))))+IF(L186&lt;=8,0,IF(L186&lt;=16,137.7,IF(L186&lt;=24,108,IF(L186&lt;=32,80.1,IF(L186&lt;=36,52.2,0)))))-IF(L186&lt;=8,0,IF(L186&lt;=16,(L186-9)*2.754,IF(L186&lt;=24,(L186-17)* 2.754,IF(L186&lt;=32,(L186-25)* 2.754,IF(L186&lt;=36,(L186-33)*2.754,0))))),0)+IF(F186="PČ",IF(L186=1,449,IF(L186=2,314.6,IF(L186=3,238,IF(L186=4,172,IF(L186=5,159,IF(L186=6,145,IF(L186=7,132,IF(L186=8,119,0))))))))+IF(L186&lt;=8,0,IF(L186&lt;=16,88,IF(L186&lt;=24,55,IF(L186&lt;=32,22,0))))-IF(L186&lt;=8,0,IF(L186&lt;=16,(L186-9)*2.245,IF(L186&lt;=24,(L186-17)*2.245,IF(L186&lt;=32,(L186-25)*2.245,0)))),0)+IF(F186="PČneol",IF(L186=1,85,IF(L186=2,64.61,IF(L186=3,50.76,IF(L186=4,16.25,IF(L186=5,15,IF(L186=6,13.75,IF(L186=7,12.5,IF(L186=8,11.25,0))))))))+IF(L186&lt;=8,0,IF(L186&lt;=16,9,0))-IF(L186&lt;=8,0,IF(L186&lt;=16,(L186-9)*0.425,0)),0)+IF(F186="PŽ",IF(L186=1,85,IF(L186=2,59.5,IF(L186=3,45,IF(L186=4,32.5,IF(L186=5,30,IF(L186=6,27.5,IF(L186=7,25,IF(L186=8,22.5,0))))))))+IF(L186&lt;=8,0,IF(L186&lt;=16,19,IF(L186&lt;=24,13,IF(L186&lt;=32,8,0))))-IF(L186&lt;=8,0,IF(L186&lt;=16,(L186-9)*0.425,IF(L186&lt;=24,(L186-17)*0.425,IF(L186&lt;=32,(L186-25)*0.425,0)))),0)+IF(F186="EČ",IF(L186=1,204,IF(L186=2,156.24,IF(L186=3,123.84,IF(L186=4,72,IF(L186=5,66,IF(L186=6,60,IF(L186=7,54,IF(L186=8,48,0))))))))+IF(L186&lt;=8,0,IF(L186&lt;=16,40,IF(L186&lt;=24,25,0)))-IF(L186&lt;=8,0,IF(L186&lt;=16,(L186-9)*1.02,IF(L186&lt;=24,(L186-17)*1.02,0))),0)+IF(F186="EČneol",IF(L186=1,68,IF(L186=2,51.69,IF(L186=3,40.61,IF(L186=4,13,IF(L186=5,12,IF(L186=6,11,IF(L186=7,10,IF(L186=8,9,0)))))))))+IF(F186="EŽ",IF(L186=1,68,IF(L186=2,47.6,IF(L186=3,36,IF(L186=4,18,IF(L186=5,16.5,IF(L186=6,15,IF(L186=7,13.5,IF(L186=8,12,0))))))))+IF(L186&lt;=8,0,IF(L186&lt;=16,10,IF(L186&lt;=24,6,0)))-IF(L186&lt;=8,0,IF(L186&lt;=16,(L186-9)*0.34,IF(L186&lt;=24,(L186-17)*0.34,0))),0)+IF(F186="PT",IF(L186=1,68,IF(L186=2,52.08,IF(L186=3,41.28,IF(L186=4,24,IF(L186=5,22,IF(L186=6,20,IF(L186=7,18,IF(L186=8,16,0))))))))+IF(L186&lt;=8,0,IF(L186&lt;=16,13,IF(L186&lt;=24,9,IF(L186&lt;=32,4,0))))-IF(L186&lt;=8,0,IF(L186&lt;=16,(L186-9)*0.34,IF(L186&lt;=24,(L186-17)*0.34,IF(L186&lt;=32,(L186-25)*0.34,0)))),0)+IF(F186="JOŽ",IF(L186=1,85,IF(L186=2,59.5,IF(L186=3,45,IF(L186=4,32.5,IF(L186=5,30,IF(L186=6,27.5,IF(L186=7,25,IF(L186=8,22.5,0))))))))+IF(L186&lt;=8,0,IF(L186&lt;=16,19,IF(L186&lt;=24,13,0)))-IF(L186&lt;=8,0,IF(L186&lt;=16,(L186-9)*0.425,IF(L186&lt;=24,(L186-17)*0.425,0))),0)+IF(F186="JPČ",IF(L186=1,68,IF(L186=2,47.6,IF(L186=3,36,IF(L186=4,26,IF(L186=5,24,IF(L186=6,22,IF(L186=7,20,IF(L186=8,18,0))))))))+IF(L186&lt;=8,0,IF(L186&lt;=16,13,IF(L186&lt;=24,9,0)))-IF(L186&lt;=8,0,IF(L186&lt;=16,(L186-9)*0.34,IF(L186&lt;=24,(L186-17)*0.34,0))),0)+IF(F186="JEČ",IF(L186=1,34,IF(L186=2,26.04,IF(L186=3,20.6,IF(L186=4,12,IF(L186=5,11,IF(L186=6,10,IF(L186=7,9,IF(L186=8,8,0))))))))+IF(L186&lt;=8,0,IF(L186&lt;=16,6,0))-IF(L186&lt;=8,0,IF(L186&lt;=16,(L186-9)*0.17,0)),0)+IF(F186="JEOF",IF(L186=1,34,IF(L186=2,26.04,IF(L186=3,20.6,IF(L186=4,12,IF(L186=5,11,IF(L186=6,10,IF(L186=7,9,IF(L186=8,8,0))))))))+IF(L186&lt;=8,0,IF(L186&lt;=16,6,0))-IF(L186&lt;=8,0,IF(L186&lt;=16,(L186-9)*0.17,0)),0)+IF(F186="JnPČ",IF(L186=1,51,IF(L186=2,35.7,IF(L186=3,27,IF(L186=4,19.5,IF(L186=5,18,IF(L186=6,16.5,IF(L186=7,15,IF(L186=8,13.5,0))))))))+IF(L186&lt;=8,0,IF(L186&lt;=16,10,0))-IF(L186&lt;=8,0,IF(L186&lt;=16,(L186-9)*0.255,0)),0)+IF(F186="JnEČ",IF(L186=1,25.5,IF(L186=2,19.53,IF(L186=3,15.48,IF(L186=4,9,IF(L186=5,8.25,IF(L186=6,7.5,IF(L186=7,6.75,IF(L186=8,6,0))))))))+IF(L186&lt;=8,0,IF(L186&lt;=16,5,0))-IF(L186&lt;=8,0,IF(L186&lt;=16,(L186-9)*0.1275,0)),0)+IF(F186="JčPČ",IF(L186=1,21.25,IF(L186=2,14.5,IF(L186=3,11.5,IF(L186=4,7,IF(L186=5,6.5,IF(L186=6,6,IF(L186=7,5.5,IF(L186=8,5,0))))))))+IF(L186&lt;=8,0,IF(L186&lt;=16,4,0))-IF(L186&lt;=8,0,IF(L186&lt;=16,(L186-9)*0.10625,0)),0)+IF(F186="JčEČ",IF(L186=1,17,IF(L186=2,13.02,IF(L186=3,10.32,IF(L186=4,6,IF(L186=5,5.5,IF(L186=6,5,IF(L186=7,4.5,IF(L186=8,4,0))))))))+IF(L186&lt;=8,0,IF(L186&lt;=16,3,0))-IF(L186&lt;=8,0,IF(L186&lt;=16,(L186-9)*0.085,0)),0)+IF(F186="NEAK",IF(L186=1,11.48,IF(L186=2,8.79,IF(L186=3,6.97,IF(L186=4,4.05,IF(L186=5,3.71,IF(L186=6,3.38,IF(L186=7,3.04,IF(L186=8,2.7,0))))))))+IF(L186&lt;=8,0,IF(L186&lt;=16,2,IF(L186&lt;=24,1.3,0)))-IF(L186&lt;=8,0,IF(L186&lt;=16,(L186-9)*0.0574,IF(L186&lt;=24,(L186-17)*0.0574,0))),0))*IF(L186&lt;0,1,IF(OR(F186="PČ",F186="PŽ",F186="PT"),IF(J186&lt;32,J186/32,1),1))* IF(L186&lt;0,1,IF(OR(F186="EČ",F186="EŽ",F186="JOŽ",F186="JPČ",F186="NEAK"),IF(J186&lt;24,J186/24,1),1))*IF(L186&lt;0,1,IF(OR(F186="PČneol",F186="JEČ",F186="JEOF",F186="JnPČ",F186="JnEČ",F186="JčPČ",F186="JčEČ"),IF(J186&lt;16,J186/16,1),1))*IF(L186&lt;0,1,IF(F186="EČneol",IF(J186&lt;8,J186/8,1),1))</f>
        <v>25.443333333333335</v>
      </c>
      <c r="O186" s="69">
        <f t="shared" ref="O186:O195" si="43">IF(F186="OŽ",N186,IF(H186="Ne",IF(J186*0.3&lt;J186-L186,N186,0),IF(J186*0.1&lt;J186-L186,N186,0)))</f>
        <v>25.443333333333335</v>
      </c>
      <c r="P186" s="70">
        <f t="shared" ref="P186" si="44">IF(O186=0,0,IF(F186="OŽ",IF(L186&gt;35,0,IF(J186&gt;35,(36-L186)*1.836,((36-L186)-(36-J186))*1.836)),0)+IF(F186="PČ",IF(L186&gt;31,0,IF(J186&gt;31,(32-L186)*1.347,((32-L186)-(32-J186))*1.347)),0)+ IF(F186="PČneol",IF(L186&gt;15,0,IF(J186&gt;15,(16-L186)*0.255,((16-L186)-(16-J186))*0.255)),0)+IF(F186="PŽ",IF(L186&gt;31,0,IF(J186&gt;31,(32-L186)*0.255,((32-L186)-(32-J186))*0.255)),0)+IF(F186="EČ",IF(L186&gt;23,0,IF(J186&gt;23,(24-L186)*0.612,((24-L186)-(24-J186))*0.612)),0)+IF(F186="EČneol",IF(L186&gt;7,0,IF(J186&gt;7,(8-L186)*0.204,((8-L186)-(8-J186))*0.204)),0)+IF(F186="EŽ",IF(L186&gt;23,0,IF(J186&gt;23,(24-L186)*0.204,((24-L186)-(24-J186))*0.204)),0)+IF(F186="PT",IF(L186&gt;31,0,IF(J186&gt;31,(32-L186)*0.204,((32-L186)-(32-J186))*0.204)),0)+IF(F186="JOŽ",IF(L186&gt;23,0,IF(J186&gt;23,(24-L186)*0.255,((24-L186)-(24-J186))*0.255)),0)+IF(F186="JPČ",IF(L186&gt;23,0,IF(J186&gt;23,(24-L186)*0.204,((24-L186)-(24-J186))*0.204)),0)+IF(F186="JEČ",IF(L186&gt;15,0,IF(J186&gt;15,(16-L186)*0.102,((16-L186)-(16-J186))*0.102)),0)+IF(F186="JEOF",IF(L186&gt;15,0,IF(J186&gt;15,(16-L186)*0.102,((16-L186)-(16-J186))*0.102)),0)+IF(F186="JnPČ",IF(L186&gt;15,0,IF(J186&gt;15,(16-L186)*0.153,((16-L186)-(16-J186))*0.153)),0)+IF(F186="JnEČ",IF(L186&gt;15,0,IF(J186&gt;15,(16-L186)*0.0765,((16-L186)-(16-J186))*0.0765)),0)+IF(F186="JčPČ",IF(L186&gt;15,0,IF(J186&gt;15,(16-L186)*0.06375,((16-L186)-(16-J186))*0.06375)),0)+IF(F186="JčEČ",IF(L186&gt;15,0,IF(J186&gt;15,(16-L186)*0.051,((16-L186)-(16-J186))*0.051)),0)+IF(F186="NEAK",IF(L186&gt;23,0,IF(J186&gt;23,(24-L186)*0.03444,((24-L186)-(24-J186))*0.03444)),0))</f>
        <v>2.448</v>
      </c>
      <c r="Q186" s="71">
        <f t="shared" ref="Q186" si="45">IF(ISERROR(P186*100/N186),0,(P186*100/N186))</f>
        <v>9.6213808463251649</v>
      </c>
      <c r="R186" s="72">
        <f t="shared" ref="R186:R195" si="46">IF(Q186&lt;=30,O186+P186,O186+O186*0.3)*IF(G186=1,0.4,IF(G186=2,0.75,IF(G186="1 (kas 4 m. 1 k. nerengiamos)",0.52,1)))*IF(D186="olimpinė",1,IF(M186="Ne",0.5,1))*IF(OR(A$5="Lietuvos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federacija"),IF(OR(J186&lt;8,K186&lt;16),0,1),1)*E186*IF(I186&lt;=1,1,1/I186)*IF(OR(A$5="Lietuvos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11.156533333333336</v>
      </c>
      <c r="S186" s="8"/>
    </row>
    <row r="187" spans="1:19">
      <c r="A187" s="62">
        <v>2</v>
      </c>
      <c r="B187" s="66" t="s">
        <v>113</v>
      </c>
      <c r="C187" s="67" t="s">
        <v>111</v>
      </c>
      <c r="D187" s="66" t="s">
        <v>31</v>
      </c>
      <c r="E187" s="66">
        <v>1</v>
      </c>
      <c r="F187" s="66" t="s">
        <v>65</v>
      </c>
      <c r="G187" s="66">
        <v>1</v>
      </c>
      <c r="H187" s="66" t="s">
        <v>33</v>
      </c>
      <c r="I187" s="66"/>
      <c r="J187" s="66">
        <v>17</v>
      </c>
      <c r="K187" s="66">
        <v>37</v>
      </c>
      <c r="L187" s="66">
        <v>8</v>
      </c>
      <c r="M187" s="66" t="s">
        <v>33</v>
      </c>
      <c r="N187" s="68">
        <f t="shared" si="42"/>
        <v>34</v>
      </c>
      <c r="O187" s="69">
        <f t="shared" si="43"/>
        <v>34</v>
      </c>
      <c r="P187" s="70">
        <f t="shared" ref="P187:P195" si="47">IF(O187=0,0,IF(F187="OŽ",IF(L187&gt;35,0,IF(J187&gt;35,(36-L187)*1.836,((36-L187)-(36-J187))*1.836)),0)+IF(F187="PČ",IF(L187&gt;31,0,IF(J187&gt;31,(32-L187)*1.347,((32-L187)-(32-J187))*1.347)),0)+ IF(F187="PČneol",IF(L187&gt;15,0,IF(J187&gt;15,(16-L187)*0.255,((16-L187)-(16-J187))*0.255)),0)+IF(F187="PŽ",IF(L187&gt;31,0,IF(J187&gt;31,(32-L187)*0.255,((32-L187)-(32-J187))*0.255)),0)+IF(F187="EČ",IF(L187&gt;23,0,IF(J187&gt;23,(24-L187)*0.612,((24-L187)-(24-J187))*0.612)),0)+IF(F187="EČneol",IF(L187&gt;7,0,IF(J187&gt;7,(8-L187)*0.204,((8-L187)-(8-J187))*0.204)),0)+IF(F187="EŽ",IF(L187&gt;23,0,IF(J187&gt;23,(24-L187)*0.204,((24-L187)-(24-J187))*0.204)),0)+IF(F187="PT",IF(L187&gt;31,0,IF(J187&gt;31,(32-L187)*0.204,((32-L187)-(32-J187))*0.204)),0)+IF(F187="JOŽ",IF(L187&gt;23,0,IF(J187&gt;23,(24-L187)*0.255,((24-L187)-(24-J187))*0.255)),0)+IF(F187="JPČ",IF(L187&gt;23,0,IF(J187&gt;23,(24-L187)*0.204,((24-L187)-(24-J187))*0.204)),0)+IF(F187="JEČ",IF(L187&gt;15,0,IF(J187&gt;15,(16-L187)*0.102,((16-L187)-(16-J187))*0.102)),0)+IF(F187="JEOF",IF(L187&gt;15,0,IF(J187&gt;15,(16-L187)*0.102,((16-L187)-(16-J187))*0.102)),0)+IF(F187="JnPČ",IF(L187&gt;15,0,IF(J187&gt;15,(16-L187)*0.153,((16-L187)-(16-J187))*0.153)),0)+IF(F187="JnEČ",IF(L187&gt;15,0,IF(J187&gt;15,(16-L187)*0.0765,((16-L187)-(16-J187))*0.0765)),0)+IF(F187="JčPČ",IF(L187&gt;15,0,IF(J187&gt;15,(16-L187)*0.06375,((16-L187)-(16-J187))*0.06375)),0)+IF(F187="JčEČ",IF(L187&gt;15,0,IF(J187&gt;15,(16-L187)*0.051,((16-L187)-(16-J187))*0.051)),0)+IF(F187="NEAK",IF(L187&gt;23,0,IF(J187&gt;23,(24-L187)*0.03444,((24-L187)-(24-J187))*0.03444)),0))</f>
        <v>5.508</v>
      </c>
      <c r="Q187" s="71">
        <f t="shared" ref="Q187:Q195" si="48">IF(ISERROR(P187*100/N187),0,(P187*100/N187))</f>
        <v>16.2</v>
      </c>
      <c r="R187" s="72">
        <f t="shared" si="46"/>
        <v>15.803200000000002</v>
      </c>
      <c r="S187" s="8"/>
    </row>
    <row r="188" spans="1:19">
      <c r="A188" s="62">
        <v>3</v>
      </c>
      <c r="B188" s="66" t="s">
        <v>113</v>
      </c>
      <c r="C188" s="67" t="s">
        <v>112</v>
      </c>
      <c r="D188" s="66" t="s">
        <v>31</v>
      </c>
      <c r="E188" s="66">
        <v>1</v>
      </c>
      <c r="F188" s="66" t="s">
        <v>65</v>
      </c>
      <c r="G188" s="66">
        <v>1</v>
      </c>
      <c r="H188" s="66" t="s">
        <v>33</v>
      </c>
      <c r="I188" s="66"/>
      <c r="J188" s="66">
        <v>37</v>
      </c>
      <c r="K188" s="66">
        <v>37</v>
      </c>
      <c r="L188" s="66">
        <v>24</v>
      </c>
      <c r="M188" s="66" t="s">
        <v>33</v>
      </c>
      <c r="N188" s="68">
        <f t="shared" si="42"/>
        <v>17.86</v>
      </c>
      <c r="O188" s="69">
        <f t="shared" si="43"/>
        <v>17.86</v>
      </c>
      <c r="P188" s="70">
        <f t="shared" si="47"/>
        <v>0</v>
      </c>
      <c r="Q188" s="71">
        <f t="shared" si="48"/>
        <v>0</v>
      </c>
      <c r="R188" s="72">
        <f t="shared" si="46"/>
        <v>7.1440000000000001</v>
      </c>
      <c r="S188" s="8"/>
    </row>
    <row r="189" spans="1:19">
      <c r="A189" s="62">
        <v>4</v>
      </c>
      <c r="B189" s="66" t="s">
        <v>82</v>
      </c>
      <c r="C189" s="67" t="s">
        <v>110</v>
      </c>
      <c r="D189" s="66" t="s">
        <v>31</v>
      </c>
      <c r="E189" s="66">
        <v>1</v>
      </c>
      <c r="F189" s="66" t="s">
        <v>65</v>
      </c>
      <c r="G189" s="66">
        <v>1</v>
      </c>
      <c r="H189" s="66" t="s">
        <v>33</v>
      </c>
      <c r="I189" s="66"/>
      <c r="J189" s="66">
        <v>20</v>
      </c>
      <c r="K189" s="66">
        <v>38</v>
      </c>
      <c r="L189" s="66">
        <v>4</v>
      </c>
      <c r="M189" s="66" t="s">
        <v>33</v>
      </c>
      <c r="N189" s="68">
        <f t="shared" si="42"/>
        <v>60</v>
      </c>
      <c r="O189" s="69">
        <f t="shared" si="43"/>
        <v>60</v>
      </c>
      <c r="P189" s="70">
        <f t="shared" si="47"/>
        <v>9.7919999999999998</v>
      </c>
      <c r="Q189" s="71">
        <f t="shared" si="48"/>
        <v>16.32</v>
      </c>
      <c r="R189" s="72">
        <f t="shared" si="46"/>
        <v>27.916800000000002</v>
      </c>
      <c r="S189" s="8"/>
    </row>
    <row r="190" spans="1:19">
      <c r="A190" s="62">
        <v>5</v>
      </c>
      <c r="B190" s="66" t="s">
        <v>82</v>
      </c>
      <c r="C190" s="67" t="s">
        <v>111</v>
      </c>
      <c r="D190" s="66" t="s">
        <v>31</v>
      </c>
      <c r="E190" s="66">
        <v>1</v>
      </c>
      <c r="F190" s="66" t="s">
        <v>65</v>
      </c>
      <c r="G190" s="66">
        <v>1</v>
      </c>
      <c r="H190" s="66" t="s">
        <v>33</v>
      </c>
      <c r="I190" s="66"/>
      <c r="J190" s="66">
        <v>20</v>
      </c>
      <c r="K190" s="66">
        <v>38</v>
      </c>
      <c r="L190" s="66">
        <v>7</v>
      </c>
      <c r="M190" s="66" t="s">
        <v>33</v>
      </c>
      <c r="N190" s="68">
        <f t="shared" si="42"/>
        <v>45</v>
      </c>
      <c r="O190" s="69">
        <f t="shared" si="43"/>
        <v>45</v>
      </c>
      <c r="P190" s="70">
        <f t="shared" si="47"/>
        <v>7.9559999999999995</v>
      </c>
      <c r="Q190" s="71">
        <f t="shared" si="48"/>
        <v>17.68</v>
      </c>
      <c r="R190" s="72">
        <f t="shared" si="46"/>
        <v>21.182400000000001</v>
      </c>
      <c r="S190" s="8"/>
    </row>
    <row r="191" spans="1:19">
      <c r="A191" s="62">
        <v>6</v>
      </c>
      <c r="B191" s="66" t="s">
        <v>82</v>
      </c>
      <c r="C191" s="67" t="s">
        <v>112</v>
      </c>
      <c r="D191" s="66" t="s">
        <v>31</v>
      </c>
      <c r="E191" s="66">
        <v>1</v>
      </c>
      <c r="F191" s="66" t="s">
        <v>65</v>
      </c>
      <c r="G191" s="66">
        <v>1</v>
      </c>
      <c r="H191" s="66" t="s">
        <v>33</v>
      </c>
      <c r="I191" s="66"/>
      <c r="J191" s="66">
        <v>38</v>
      </c>
      <c r="K191" s="66">
        <v>38</v>
      </c>
      <c r="L191" s="66">
        <v>5</v>
      </c>
      <c r="M191" s="66" t="s">
        <v>33</v>
      </c>
      <c r="N191" s="68">
        <f t="shared" si="42"/>
        <v>66</v>
      </c>
      <c r="O191" s="69">
        <f t="shared" si="43"/>
        <v>66</v>
      </c>
      <c r="P191" s="70">
        <f t="shared" si="47"/>
        <v>11.628</v>
      </c>
      <c r="Q191" s="71">
        <f t="shared" si="48"/>
        <v>17.618181818181817</v>
      </c>
      <c r="R191" s="72">
        <f t="shared" si="46"/>
        <v>31.051200000000001</v>
      </c>
      <c r="S191" s="8"/>
    </row>
    <row r="192" spans="1:19">
      <c r="A192" s="62">
        <v>7</v>
      </c>
      <c r="B192" s="62"/>
      <c r="C192" s="1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3">
        <f t="shared" si="42"/>
        <v>0</v>
      </c>
      <c r="O192" s="9">
        <f t="shared" si="43"/>
        <v>0</v>
      </c>
      <c r="P192" s="4">
        <f t="shared" si="47"/>
        <v>0</v>
      </c>
      <c r="Q192" s="11">
        <f t="shared" si="48"/>
        <v>0</v>
      </c>
      <c r="R192" s="10">
        <f t="shared" si="46"/>
        <v>0</v>
      </c>
      <c r="S192" s="8"/>
    </row>
    <row r="193" spans="1:19">
      <c r="A193" s="62">
        <v>8</v>
      </c>
      <c r="B193" s="62"/>
      <c r="C193" s="1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3">
        <f t="shared" si="42"/>
        <v>0</v>
      </c>
      <c r="O193" s="9">
        <f t="shared" si="43"/>
        <v>0</v>
      </c>
      <c r="P193" s="4">
        <f t="shared" si="47"/>
        <v>0</v>
      </c>
      <c r="Q193" s="11">
        <f t="shared" si="48"/>
        <v>0</v>
      </c>
      <c r="R193" s="10">
        <f t="shared" si="46"/>
        <v>0</v>
      </c>
      <c r="S193" s="8"/>
    </row>
    <row r="194" spans="1:19">
      <c r="A194" s="62">
        <v>9</v>
      </c>
      <c r="B194" s="62"/>
      <c r="C194" s="1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3">
        <f t="shared" si="42"/>
        <v>0</v>
      </c>
      <c r="O194" s="9">
        <f t="shared" si="43"/>
        <v>0</v>
      </c>
      <c r="P194" s="4">
        <f t="shared" si="47"/>
        <v>0</v>
      </c>
      <c r="Q194" s="11">
        <f t="shared" si="48"/>
        <v>0</v>
      </c>
      <c r="R194" s="10">
        <f t="shared" si="46"/>
        <v>0</v>
      </c>
      <c r="S194" s="8"/>
    </row>
    <row r="195" spans="1:19">
      <c r="A195" s="62">
        <v>10</v>
      </c>
      <c r="B195" s="62"/>
      <c r="C195" s="1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3">
        <f t="shared" si="42"/>
        <v>0</v>
      </c>
      <c r="O195" s="9">
        <f t="shared" si="43"/>
        <v>0</v>
      </c>
      <c r="P195" s="4">
        <f t="shared" si="47"/>
        <v>0</v>
      </c>
      <c r="Q195" s="11">
        <f t="shared" si="48"/>
        <v>0</v>
      </c>
      <c r="R195" s="10">
        <f t="shared" si="46"/>
        <v>0</v>
      </c>
      <c r="S195" s="8"/>
    </row>
    <row r="196" spans="1:19">
      <c r="A196" s="83" t="s">
        <v>41</v>
      </c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5"/>
      <c r="R196" s="65">
        <v>0</v>
      </c>
      <c r="S196" s="8"/>
    </row>
    <row r="197" spans="1:19" ht="15.75">
      <c r="A197" s="24" t="s">
        <v>42</v>
      </c>
      <c r="B197" s="57" t="s">
        <v>121</v>
      </c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6"/>
      <c r="S197" s="8"/>
    </row>
    <row r="198" spans="1:19">
      <c r="A198" s="49" t="s">
        <v>50</v>
      </c>
      <c r="B198" s="49"/>
      <c r="C198" s="49"/>
      <c r="D198" s="49"/>
      <c r="E198" s="49"/>
      <c r="F198" s="49"/>
      <c r="G198" s="49"/>
      <c r="H198" s="49"/>
      <c r="I198" s="49"/>
      <c r="J198" s="15"/>
      <c r="K198" s="15"/>
      <c r="L198" s="15"/>
      <c r="M198" s="15"/>
      <c r="N198" s="15"/>
      <c r="O198" s="15"/>
      <c r="P198" s="15"/>
      <c r="Q198" s="15"/>
      <c r="R198" s="16"/>
      <c r="S198" s="8"/>
    </row>
    <row r="199" spans="1:19" s="8" customFormat="1">
      <c r="A199" s="49"/>
      <c r="B199" s="49"/>
      <c r="C199" s="49"/>
      <c r="D199" s="49"/>
      <c r="E199" s="49"/>
      <c r="F199" s="49"/>
      <c r="G199" s="49"/>
      <c r="H199" s="49"/>
      <c r="I199" s="49"/>
      <c r="J199" s="15"/>
      <c r="K199" s="15"/>
      <c r="L199" s="15"/>
      <c r="M199" s="15"/>
      <c r="N199" s="15"/>
      <c r="O199" s="15"/>
      <c r="P199" s="15"/>
      <c r="Q199" s="15"/>
      <c r="R199" s="16"/>
    </row>
    <row r="200" spans="1:19">
      <c r="A200" s="79" t="s">
        <v>122</v>
      </c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58"/>
      <c r="R200" s="8"/>
      <c r="S200" s="8"/>
    </row>
    <row r="201" spans="1:19" ht="18">
      <c r="A201" s="81" t="s">
        <v>28</v>
      </c>
      <c r="B201" s="82"/>
      <c r="C201" s="82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8"/>
      <c r="R201" s="8"/>
      <c r="S201" s="8"/>
    </row>
    <row r="202" spans="1:19">
      <c r="A202" s="79" t="s">
        <v>123</v>
      </c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58"/>
      <c r="R202" s="8"/>
      <c r="S202" s="8"/>
    </row>
    <row r="203" spans="1:19">
      <c r="A203" s="62">
        <v>1</v>
      </c>
      <c r="B203" s="66" t="s">
        <v>69</v>
      </c>
      <c r="C203" s="67" t="s">
        <v>110</v>
      </c>
      <c r="D203" s="66" t="s">
        <v>31</v>
      </c>
      <c r="E203" s="66">
        <v>1</v>
      </c>
      <c r="F203" s="66" t="s">
        <v>65</v>
      </c>
      <c r="G203" s="66">
        <v>1</v>
      </c>
      <c r="H203" s="66" t="s">
        <v>33</v>
      </c>
      <c r="I203" s="66"/>
      <c r="J203" s="66">
        <v>34</v>
      </c>
      <c r="K203" s="66">
        <v>34</v>
      </c>
      <c r="L203" s="66">
        <v>12</v>
      </c>
      <c r="M203" s="66" t="s">
        <v>33</v>
      </c>
      <c r="N203" s="68">
        <f t="shared" ref="N203:N212" si="49">(IF(F203="OŽ",IF(L203=1,550.8,IF(L203=2,426.38,IF(L203=3,342.14,IF(L203=4,181.44,IF(L203=5,168.48,IF(L203=6,155.52,IF(L203=7,148.5,IF(L203=8,144,0))))))))+IF(L203&lt;=8,0,IF(L203&lt;=16,137.7,IF(L203&lt;=24,108,IF(L203&lt;=32,80.1,IF(L203&lt;=36,52.2,0)))))-IF(L203&lt;=8,0,IF(L203&lt;=16,(L203-9)*2.754,IF(L203&lt;=24,(L203-17)* 2.754,IF(L203&lt;=32,(L203-25)* 2.754,IF(L203&lt;=36,(L203-33)*2.754,0))))),0)+IF(F203="PČ",IF(L203=1,449,IF(L203=2,314.6,IF(L203=3,238,IF(L203=4,172,IF(L203=5,159,IF(L203=6,145,IF(L203=7,132,IF(L203=8,119,0))))))))+IF(L203&lt;=8,0,IF(L203&lt;=16,88,IF(L203&lt;=24,55,IF(L203&lt;=32,22,0))))-IF(L203&lt;=8,0,IF(L203&lt;=16,(L203-9)*2.245,IF(L203&lt;=24,(L203-17)*2.245,IF(L203&lt;=32,(L203-25)*2.245,0)))),0)+IF(F203="PČneol",IF(L203=1,85,IF(L203=2,64.61,IF(L203=3,50.76,IF(L203=4,16.25,IF(L203=5,15,IF(L203=6,13.75,IF(L203=7,12.5,IF(L203=8,11.25,0))))))))+IF(L203&lt;=8,0,IF(L203&lt;=16,9,0))-IF(L203&lt;=8,0,IF(L203&lt;=16,(L203-9)*0.425,0)),0)+IF(F203="PŽ",IF(L203=1,85,IF(L203=2,59.5,IF(L203=3,45,IF(L203=4,32.5,IF(L203=5,30,IF(L203=6,27.5,IF(L203=7,25,IF(L203=8,22.5,0))))))))+IF(L203&lt;=8,0,IF(L203&lt;=16,19,IF(L203&lt;=24,13,IF(L203&lt;=32,8,0))))-IF(L203&lt;=8,0,IF(L203&lt;=16,(L203-9)*0.425,IF(L203&lt;=24,(L203-17)*0.425,IF(L203&lt;=32,(L203-25)*0.425,0)))),0)+IF(F203="EČ",IF(L203=1,204,IF(L203=2,156.24,IF(L203=3,123.84,IF(L203=4,72,IF(L203=5,66,IF(L203=6,60,IF(L203=7,54,IF(L203=8,48,0))))))))+IF(L203&lt;=8,0,IF(L203&lt;=16,40,IF(L203&lt;=24,25,0)))-IF(L203&lt;=8,0,IF(L203&lt;=16,(L203-9)*1.02,IF(L203&lt;=24,(L203-17)*1.02,0))),0)+IF(F203="EČneol",IF(L203=1,68,IF(L203=2,51.69,IF(L203=3,40.61,IF(L203=4,13,IF(L203=5,12,IF(L203=6,11,IF(L203=7,10,IF(L203=8,9,0)))))))))+IF(F203="EŽ",IF(L203=1,68,IF(L203=2,47.6,IF(L203=3,36,IF(L203=4,18,IF(L203=5,16.5,IF(L203=6,15,IF(L203=7,13.5,IF(L203=8,12,0))))))))+IF(L203&lt;=8,0,IF(L203&lt;=16,10,IF(L203&lt;=24,6,0)))-IF(L203&lt;=8,0,IF(L203&lt;=16,(L203-9)*0.34,IF(L203&lt;=24,(L203-17)*0.34,0))),0)+IF(F203="PT",IF(L203=1,68,IF(L203=2,52.08,IF(L203=3,41.28,IF(L203=4,24,IF(L203=5,22,IF(L203=6,20,IF(L203=7,18,IF(L203=8,16,0))))))))+IF(L203&lt;=8,0,IF(L203&lt;=16,13,IF(L203&lt;=24,9,IF(L203&lt;=32,4,0))))-IF(L203&lt;=8,0,IF(L203&lt;=16,(L203-9)*0.34,IF(L203&lt;=24,(L203-17)*0.34,IF(L203&lt;=32,(L203-25)*0.34,0)))),0)+IF(F203="JOŽ",IF(L203=1,85,IF(L203=2,59.5,IF(L203=3,45,IF(L203=4,32.5,IF(L203=5,30,IF(L203=6,27.5,IF(L203=7,25,IF(L203=8,22.5,0))))))))+IF(L203&lt;=8,0,IF(L203&lt;=16,19,IF(L203&lt;=24,13,0)))-IF(L203&lt;=8,0,IF(L203&lt;=16,(L203-9)*0.425,IF(L203&lt;=24,(L203-17)*0.425,0))),0)+IF(F203="JPČ",IF(L203=1,68,IF(L203=2,47.6,IF(L203=3,36,IF(L203=4,26,IF(L203=5,24,IF(L203=6,22,IF(L203=7,20,IF(L203=8,18,0))))))))+IF(L203&lt;=8,0,IF(L203&lt;=16,13,IF(L203&lt;=24,9,0)))-IF(L203&lt;=8,0,IF(L203&lt;=16,(L203-9)*0.34,IF(L203&lt;=24,(L203-17)*0.34,0))),0)+IF(F203="JEČ",IF(L203=1,34,IF(L203=2,26.04,IF(L203=3,20.6,IF(L203=4,12,IF(L203=5,11,IF(L203=6,10,IF(L203=7,9,IF(L203=8,8,0))))))))+IF(L203&lt;=8,0,IF(L203&lt;=16,6,0))-IF(L203&lt;=8,0,IF(L203&lt;=16,(L203-9)*0.17,0)),0)+IF(F203="JEOF",IF(L203=1,34,IF(L203=2,26.04,IF(L203=3,20.6,IF(L203=4,12,IF(L203=5,11,IF(L203=6,10,IF(L203=7,9,IF(L203=8,8,0))))))))+IF(L203&lt;=8,0,IF(L203&lt;=16,6,0))-IF(L203&lt;=8,0,IF(L203&lt;=16,(L203-9)*0.17,0)),0)+IF(F203="JnPČ",IF(L203=1,51,IF(L203=2,35.7,IF(L203=3,27,IF(L203=4,19.5,IF(L203=5,18,IF(L203=6,16.5,IF(L203=7,15,IF(L203=8,13.5,0))))))))+IF(L203&lt;=8,0,IF(L203&lt;=16,10,0))-IF(L203&lt;=8,0,IF(L203&lt;=16,(L203-9)*0.255,0)),0)+IF(F203="JnEČ",IF(L203=1,25.5,IF(L203=2,19.53,IF(L203=3,15.48,IF(L203=4,9,IF(L203=5,8.25,IF(L203=6,7.5,IF(L203=7,6.75,IF(L203=8,6,0))))))))+IF(L203&lt;=8,0,IF(L203&lt;=16,5,0))-IF(L203&lt;=8,0,IF(L203&lt;=16,(L203-9)*0.1275,0)),0)+IF(F203="JčPČ",IF(L203=1,21.25,IF(L203=2,14.5,IF(L203=3,11.5,IF(L203=4,7,IF(L203=5,6.5,IF(L203=6,6,IF(L203=7,5.5,IF(L203=8,5,0))))))))+IF(L203&lt;=8,0,IF(L203&lt;=16,4,0))-IF(L203&lt;=8,0,IF(L203&lt;=16,(L203-9)*0.10625,0)),0)+IF(F203="JčEČ",IF(L203=1,17,IF(L203=2,13.02,IF(L203=3,10.32,IF(L203=4,6,IF(L203=5,5.5,IF(L203=6,5,IF(L203=7,4.5,IF(L203=8,4,0))))))))+IF(L203&lt;=8,0,IF(L203&lt;=16,3,0))-IF(L203&lt;=8,0,IF(L203&lt;=16,(L203-9)*0.085,0)),0)+IF(F203="NEAK",IF(L203=1,11.48,IF(L203=2,8.79,IF(L203=3,6.97,IF(L203=4,4.05,IF(L203=5,3.71,IF(L203=6,3.38,IF(L203=7,3.04,IF(L203=8,2.7,0))))))))+IF(L203&lt;=8,0,IF(L203&lt;=16,2,IF(L203&lt;=24,1.3,0)))-IF(L203&lt;=8,0,IF(L203&lt;=16,(L203-9)*0.0574,IF(L203&lt;=24,(L203-17)*0.0574,0))),0))*IF(L203&lt;0,1,IF(OR(F203="PČ",F203="PŽ",F203="PT"),IF(J203&lt;32,J203/32,1),1))* IF(L203&lt;0,1,IF(OR(F203="EČ",F203="EŽ",F203="JOŽ",F203="JPČ",F203="NEAK"),IF(J203&lt;24,J203/24,1),1))*IF(L203&lt;0,1,IF(OR(F203="PČneol",F203="JEČ",F203="JEOF",F203="JnPČ",F203="JnEČ",F203="JčPČ",F203="JčEČ"),IF(J203&lt;16,J203/16,1),1))*IF(L203&lt;0,1,IF(F203="EČneol",IF(J203&lt;8,J203/8,1),1))</f>
        <v>36.94</v>
      </c>
      <c r="O203" s="69">
        <f t="shared" ref="O203:O212" si="50">IF(F203="OŽ",N203,IF(H203="Ne",IF(J203*0.3&lt;J203-L203,N203,0),IF(J203*0.1&lt;J203-L203,N203,0)))</f>
        <v>36.94</v>
      </c>
      <c r="P203" s="70">
        <f t="shared" ref="P203" si="51">IF(O203=0,0,IF(F203="OŽ",IF(L203&gt;35,0,IF(J203&gt;35,(36-L203)*1.836,((36-L203)-(36-J203))*1.836)),0)+IF(F203="PČ",IF(L203&gt;31,0,IF(J203&gt;31,(32-L203)*1.347,((32-L203)-(32-J203))*1.347)),0)+ IF(F203="PČneol",IF(L203&gt;15,0,IF(J203&gt;15,(16-L203)*0.255,((16-L203)-(16-J203))*0.255)),0)+IF(F203="PŽ",IF(L203&gt;31,0,IF(J203&gt;31,(32-L203)*0.255,((32-L203)-(32-J203))*0.255)),0)+IF(F203="EČ",IF(L203&gt;23,0,IF(J203&gt;23,(24-L203)*0.612,((24-L203)-(24-J203))*0.612)),0)+IF(F203="EČneol",IF(L203&gt;7,0,IF(J203&gt;7,(8-L203)*0.204,((8-L203)-(8-J203))*0.204)),0)+IF(F203="EŽ",IF(L203&gt;23,0,IF(J203&gt;23,(24-L203)*0.204,((24-L203)-(24-J203))*0.204)),0)+IF(F203="PT",IF(L203&gt;31,0,IF(J203&gt;31,(32-L203)*0.204,((32-L203)-(32-J203))*0.204)),0)+IF(F203="JOŽ",IF(L203&gt;23,0,IF(J203&gt;23,(24-L203)*0.255,((24-L203)-(24-J203))*0.255)),0)+IF(F203="JPČ",IF(L203&gt;23,0,IF(J203&gt;23,(24-L203)*0.204,((24-L203)-(24-J203))*0.204)),0)+IF(F203="JEČ",IF(L203&gt;15,0,IF(J203&gt;15,(16-L203)*0.102,((16-L203)-(16-J203))*0.102)),0)+IF(F203="JEOF",IF(L203&gt;15,0,IF(J203&gt;15,(16-L203)*0.102,((16-L203)-(16-J203))*0.102)),0)+IF(F203="JnPČ",IF(L203&gt;15,0,IF(J203&gt;15,(16-L203)*0.153,((16-L203)-(16-J203))*0.153)),0)+IF(F203="JnEČ",IF(L203&gt;15,0,IF(J203&gt;15,(16-L203)*0.0765,((16-L203)-(16-J203))*0.0765)),0)+IF(F203="JčPČ",IF(L203&gt;15,0,IF(J203&gt;15,(16-L203)*0.06375,((16-L203)-(16-J203))*0.06375)),0)+IF(F203="JčEČ",IF(L203&gt;15,0,IF(J203&gt;15,(16-L203)*0.051,((16-L203)-(16-J203))*0.051)),0)+IF(F203="NEAK",IF(L203&gt;23,0,IF(J203&gt;23,(24-L203)*0.03444,((24-L203)-(24-J203))*0.03444)),0))</f>
        <v>7.3439999999999994</v>
      </c>
      <c r="Q203" s="71">
        <f t="shared" ref="Q203" si="52">IF(ISERROR(P203*100/N203),0,(P203*100/N203))</f>
        <v>19.880887926367084</v>
      </c>
      <c r="R203" s="72">
        <f t="shared" ref="R203:R212" si="53">IF(Q203&lt;=30,O203+P203,O203+O203*0.3)*IF(G203=1,0.4,IF(G203=2,0.75,IF(G203="1 (kas 4 m. 1 k. nerengiamos)",0.52,1)))*IF(D203="olimpinė",1,IF(M203="Ne",0.5,1))*IF(OR(A$5="Lietuvos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federacija"),IF(OR(J203&lt;8,K203&lt;16),0,1),1)*E203*IF(I203&lt;=1,1,1/I203)*IF(OR(A$5="Lietuvos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17.7136</v>
      </c>
      <c r="S203" s="8"/>
    </row>
    <row r="204" spans="1:19">
      <c r="A204" s="62">
        <v>2</v>
      </c>
      <c r="B204" s="66" t="s">
        <v>69</v>
      </c>
      <c r="C204" s="67" t="s">
        <v>111</v>
      </c>
      <c r="D204" s="66" t="s">
        <v>31</v>
      </c>
      <c r="E204" s="66">
        <v>1</v>
      </c>
      <c r="F204" s="66" t="s">
        <v>65</v>
      </c>
      <c r="G204" s="66">
        <v>1</v>
      </c>
      <c r="H204" s="66" t="s">
        <v>33</v>
      </c>
      <c r="I204" s="66"/>
      <c r="J204" s="66">
        <v>34</v>
      </c>
      <c r="K204" s="66">
        <v>34</v>
      </c>
      <c r="L204" s="66">
        <v>31</v>
      </c>
      <c r="M204" s="66" t="s">
        <v>34</v>
      </c>
      <c r="N204" s="68">
        <f t="shared" si="49"/>
        <v>0</v>
      </c>
      <c r="O204" s="69">
        <f t="shared" si="50"/>
        <v>0</v>
      </c>
      <c r="P204" s="70">
        <f t="shared" ref="P204:P212" si="54">IF(O204=0,0,IF(F204="OŽ",IF(L204&gt;35,0,IF(J204&gt;35,(36-L204)*1.836,((36-L204)-(36-J204))*1.836)),0)+IF(F204="PČ",IF(L204&gt;31,0,IF(J204&gt;31,(32-L204)*1.347,((32-L204)-(32-J204))*1.347)),0)+ IF(F204="PČneol",IF(L204&gt;15,0,IF(J204&gt;15,(16-L204)*0.255,((16-L204)-(16-J204))*0.255)),0)+IF(F204="PŽ",IF(L204&gt;31,0,IF(J204&gt;31,(32-L204)*0.255,((32-L204)-(32-J204))*0.255)),0)+IF(F204="EČ",IF(L204&gt;23,0,IF(J204&gt;23,(24-L204)*0.612,((24-L204)-(24-J204))*0.612)),0)+IF(F204="EČneol",IF(L204&gt;7,0,IF(J204&gt;7,(8-L204)*0.204,((8-L204)-(8-J204))*0.204)),0)+IF(F204="EŽ",IF(L204&gt;23,0,IF(J204&gt;23,(24-L204)*0.204,((24-L204)-(24-J204))*0.204)),0)+IF(F204="PT",IF(L204&gt;31,0,IF(J204&gt;31,(32-L204)*0.204,((32-L204)-(32-J204))*0.204)),0)+IF(F204="JOŽ",IF(L204&gt;23,0,IF(J204&gt;23,(24-L204)*0.255,((24-L204)-(24-J204))*0.255)),0)+IF(F204="JPČ",IF(L204&gt;23,0,IF(J204&gt;23,(24-L204)*0.204,((24-L204)-(24-J204))*0.204)),0)+IF(F204="JEČ",IF(L204&gt;15,0,IF(J204&gt;15,(16-L204)*0.102,((16-L204)-(16-J204))*0.102)),0)+IF(F204="JEOF",IF(L204&gt;15,0,IF(J204&gt;15,(16-L204)*0.102,((16-L204)-(16-J204))*0.102)),0)+IF(F204="JnPČ",IF(L204&gt;15,0,IF(J204&gt;15,(16-L204)*0.153,((16-L204)-(16-J204))*0.153)),0)+IF(F204="JnEČ",IF(L204&gt;15,0,IF(J204&gt;15,(16-L204)*0.0765,((16-L204)-(16-J204))*0.0765)),0)+IF(F204="JčPČ",IF(L204&gt;15,0,IF(J204&gt;15,(16-L204)*0.06375,((16-L204)-(16-J204))*0.06375)),0)+IF(F204="JčEČ",IF(L204&gt;15,0,IF(J204&gt;15,(16-L204)*0.051,((16-L204)-(16-J204))*0.051)),0)+IF(F204="NEAK",IF(L204&gt;23,0,IF(J204&gt;23,(24-L204)*0.03444,((24-L204)-(24-J204))*0.03444)),0))</f>
        <v>0</v>
      </c>
      <c r="Q204" s="71">
        <f t="shared" ref="Q204:Q212" si="55">IF(ISERROR(P204*100/N204),0,(P204*100/N204))</f>
        <v>0</v>
      </c>
      <c r="R204" s="72">
        <f t="shared" si="53"/>
        <v>0</v>
      </c>
      <c r="S204" s="8"/>
    </row>
    <row r="205" spans="1:19">
      <c r="A205" s="62">
        <v>3</v>
      </c>
      <c r="B205" s="66" t="s">
        <v>69</v>
      </c>
      <c r="C205" s="67" t="s">
        <v>112</v>
      </c>
      <c r="D205" s="66" t="s">
        <v>31</v>
      </c>
      <c r="E205" s="66">
        <v>1</v>
      </c>
      <c r="F205" s="66" t="s">
        <v>65</v>
      </c>
      <c r="G205" s="66">
        <v>1</v>
      </c>
      <c r="H205" s="66" t="s">
        <v>33</v>
      </c>
      <c r="I205" s="66"/>
      <c r="J205" s="66">
        <v>34</v>
      </c>
      <c r="K205" s="66">
        <v>34</v>
      </c>
      <c r="L205" s="66">
        <v>27</v>
      </c>
      <c r="M205" s="66" t="s">
        <v>33</v>
      </c>
      <c r="N205" s="68">
        <f t="shared" si="49"/>
        <v>0</v>
      </c>
      <c r="O205" s="69">
        <f t="shared" si="50"/>
        <v>0</v>
      </c>
      <c r="P205" s="70">
        <f t="shared" si="54"/>
        <v>0</v>
      </c>
      <c r="Q205" s="71">
        <f t="shared" si="55"/>
        <v>0</v>
      </c>
      <c r="R205" s="72">
        <f t="shared" si="53"/>
        <v>0</v>
      </c>
      <c r="S205" s="8"/>
    </row>
    <row r="206" spans="1:19">
      <c r="A206" s="62">
        <v>4</v>
      </c>
      <c r="B206" s="66" t="s">
        <v>124</v>
      </c>
      <c r="C206" s="67" t="s">
        <v>110</v>
      </c>
      <c r="D206" s="66" t="s">
        <v>31</v>
      </c>
      <c r="E206" s="66">
        <v>1</v>
      </c>
      <c r="F206" s="66" t="s">
        <v>65</v>
      </c>
      <c r="G206" s="66">
        <v>1</v>
      </c>
      <c r="H206" s="66" t="s">
        <v>33</v>
      </c>
      <c r="I206" s="66"/>
      <c r="J206" s="66">
        <v>38</v>
      </c>
      <c r="K206" s="66">
        <v>38</v>
      </c>
      <c r="L206" s="66">
        <v>5</v>
      </c>
      <c r="M206" s="66" t="s">
        <v>33</v>
      </c>
      <c r="N206" s="68">
        <f t="shared" si="49"/>
        <v>66</v>
      </c>
      <c r="O206" s="69">
        <f t="shared" si="50"/>
        <v>66</v>
      </c>
      <c r="P206" s="70">
        <f t="shared" si="54"/>
        <v>11.628</v>
      </c>
      <c r="Q206" s="71">
        <f t="shared" si="55"/>
        <v>17.618181818181817</v>
      </c>
      <c r="R206" s="72">
        <f t="shared" si="53"/>
        <v>31.051200000000001</v>
      </c>
      <c r="S206" s="8"/>
    </row>
    <row r="207" spans="1:19">
      <c r="A207" s="62">
        <v>5</v>
      </c>
      <c r="B207" s="66" t="s">
        <v>124</v>
      </c>
      <c r="C207" s="67" t="s">
        <v>111</v>
      </c>
      <c r="D207" s="66" t="s">
        <v>31</v>
      </c>
      <c r="E207" s="66">
        <v>1</v>
      </c>
      <c r="F207" s="66" t="s">
        <v>65</v>
      </c>
      <c r="G207" s="66">
        <v>1</v>
      </c>
      <c r="H207" s="66" t="s">
        <v>33</v>
      </c>
      <c r="I207" s="66"/>
      <c r="J207" s="66">
        <v>38</v>
      </c>
      <c r="K207" s="66">
        <v>38</v>
      </c>
      <c r="L207" s="66">
        <v>8</v>
      </c>
      <c r="M207" s="66" t="s">
        <v>33</v>
      </c>
      <c r="N207" s="68">
        <f t="shared" si="49"/>
        <v>48</v>
      </c>
      <c r="O207" s="69">
        <f t="shared" si="50"/>
        <v>48</v>
      </c>
      <c r="P207" s="70">
        <f t="shared" si="54"/>
        <v>9.7919999999999998</v>
      </c>
      <c r="Q207" s="71">
        <f t="shared" si="55"/>
        <v>20.399999999999999</v>
      </c>
      <c r="R207" s="72">
        <f t="shared" si="53"/>
        <v>23.116800000000001</v>
      </c>
      <c r="S207" s="8"/>
    </row>
    <row r="208" spans="1:19">
      <c r="A208" s="62">
        <v>6</v>
      </c>
      <c r="B208" s="66" t="s">
        <v>124</v>
      </c>
      <c r="C208" s="67" t="s">
        <v>112</v>
      </c>
      <c r="D208" s="66" t="s">
        <v>31</v>
      </c>
      <c r="E208" s="66">
        <v>1</v>
      </c>
      <c r="F208" s="66" t="s">
        <v>65</v>
      </c>
      <c r="G208" s="66">
        <v>1</v>
      </c>
      <c r="H208" s="66" t="s">
        <v>33</v>
      </c>
      <c r="I208" s="66"/>
      <c r="J208" s="66">
        <v>38</v>
      </c>
      <c r="K208" s="66">
        <v>38</v>
      </c>
      <c r="L208" s="66">
        <v>5</v>
      </c>
      <c r="M208" s="66" t="s">
        <v>33</v>
      </c>
      <c r="N208" s="68">
        <f t="shared" si="49"/>
        <v>66</v>
      </c>
      <c r="O208" s="69">
        <f t="shared" si="50"/>
        <v>66</v>
      </c>
      <c r="P208" s="70">
        <f t="shared" si="54"/>
        <v>11.628</v>
      </c>
      <c r="Q208" s="71">
        <f t="shared" si="55"/>
        <v>17.618181818181817</v>
      </c>
      <c r="R208" s="72">
        <f t="shared" si="53"/>
        <v>31.051200000000001</v>
      </c>
      <c r="S208" s="8"/>
    </row>
    <row r="209" spans="1:19">
      <c r="A209" s="62">
        <v>7</v>
      </c>
      <c r="B209" s="62"/>
      <c r="C209" s="1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3">
        <f t="shared" si="49"/>
        <v>0</v>
      </c>
      <c r="O209" s="9">
        <f t="shared" si="50"/>
        <v>0</v>
      </c>
      <c r="P209" s="4">
        <f t="shared" si="54"/>
        <v>0</v>
      </c>
      <c r="Q209" s="11">
        <f t="shared" si="55"/>
        <v>0</v>
      </c>
      <c r="R209" s="10">
        <f t="shared" si="53"/>
        <v>0</v>
      </c>
      <c r="S209" s="8"/>
    </row>
    <row r="210" spans="1:19">
      <c r="A210" s="62">
        <v>8</v>
      </c>
      <c r="B210" s="62"/>
      <c r="C210" s="1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3">
        <f t="shared" si="49"/>
        <v>0</v>
      </c>
      <c r="O210" s="9">
        <f t="shared" si="50"/>
        <v>0</v>
      </c>
      <c r="P210" s="4">
        <f t="shared" si="54"/>
        <v>0</v>
      </c>
      <c r="Q210" s="11">
        <f t="shared" si="55"/>
        <v>0</v>
      </c>
      <c r="R210" s="10">
        <f t="shared" si="53"/>
        <v>0</v>
      </c>
      <c r="S210" s="8"/>
    </row>
    <row r="211" spans="1:19">
      <c r="A211" s="62">
        <v>9</v>
      </c>
      <c r="B211" s="62"/>
      <c r="C211" s="1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3">
        <f t="shared" si="49"/>
        <v>0</v>
      </c>
      <c r="O211" s="9">
        <f t="shared" si="50"/>
        <v>0</v>
      </c>
      <c r="P211" s="4">
        <f t="shared" si="54"/>
        <v>0</v>
      </c>
      <c r="Q211" s="11">
        <f t="shared" si="55"/>
        <v>0</v>
      </c>
      <c r="R211" s="10">
        <f t="shared" si="53"/>
        <v>0</v>
      </c>
      <c r="S211" s="8"/>
    </row>
    <row r="212" spans="1:19">
      <c r="A212" s="62">
        <v>10</v>
      </c>
      <c r="B212" s="62"/>
      <c r="C212" s="1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3">
        <f t="shared" si="49"/>
        <v>0</v>
      </c>
      <c r="O212" s="9">
        <f t="shared" si="50"/>
        <v>0</v>
      </c>
      <c r="P212" s="4">
        <f t="shared" si="54"/>
        <v>0</v>
      </c>
      <c r="Q212" s="11">
        <f t="shared" si="55"/>
        <v>0</v>
      </c>
      <c r="R212" s="10">
        <f t="shared" si="53"/>
        <v>0</v>
      </c>
      <c r="S212" s="8"/>
    </row>
    <row r="213" spans="1:19">
      <c r="A213" s="83" t="s">
        <v>41</v>
      </c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5"/>
      <c r="R213" s="65">
        <v>0</v>
      </c>
      <c r="S213" s="8"/>
    </row>
    <row r="214" spans="1:19" ht="15.75">
      <c r="A214" s="24" t="s">
        <v>42</v>
      </c>
      <c r="B214" s="57" t="s">
        <v>125</v>
      </c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6"/>
      <c r="S214" s="8"/>
    </row>
    <row r="215" spans="1:19">
      <c r="A215" s="49" t="s">
        <v>50</v>
      </c>
      <c r="B215" s="49"/>
      <c r="C215" s="49"/>
      <c r="D215" s="49"/>
      <c r="E215" s="49"/>
      <c r="F215" s="49"/>
      <c r="G215" s="49"/>
      <c r="H215" s="49"/>
      <c r="I215" s="49"/>
      <c r="J215" s="15"/>
      <c r="K215" s="15"/>
      <c r="L215" s="15"/>
      <c r="M215" s="15"/>
      <c r="N215" s="15"/>
      <c r="O215" s="15"/>
      <c r="P215" s="15"/>
      <c r="Q215" s="15"/>
      <c r="R215" s="16"/>
      <c r="S215" s="8"/>
    </row>
    <row r="216" spans="1:19" s="8" customFormat="1">
      <c r="A216" s="49"/>
      <c r="B216" s="49"/>
      <c r="C216" s="49"/>
      <c r="D216" s="49"/>
      <c r="E216" s="49"/>
      <c r="F216" s="49"/>
      <c r="G216" s="49"/>
      <c r="H216" s="49"/>
      <c r="I216" s="49"/>
      <c r="J216" s="15"/>
      <c r="K216" s="15"/>
      <c r="L216" s="15"/>
      <c r="M216" s="15"/>
      <c r="N216" s="15"/>
      <c r="O216" s="15"/>
      <c r="P216" s="15"/>
      <c r="Q216" s="15"/>
      <c r="R216" s="16"/>
    </row>
    <row r="217" spans="1:19" ht="13.9" customHeight="1">
      <c r="A217" s="79" t="s">
        <v>126</v>
      </c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58"/>
      <c r="R217" s="8"/>
      <c r="S217" s="8"/>
    </row>
    <row r="218" spans="1:19" ht="15.6" customHeight="1">
      <c r="A218" s="81" t="s">
        <v>28</v>
      </c>
      <c r="B218" s="82"/>
      <c r="C218" s="82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8"/>
      <c r="R218" s="8"/>
      <c r="S218" s="8"/>
    </row>
    <row r="219" spans="1:19" ht="13.9" customHeight="1">
      <c r="A219" s="79" t="s">
        <v>127</v>
      </c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58"/>
      <c r="R219" s="8"/>
      <c r="S219" s="8"/>
    </row>
    <row r="220" spans="1:19">
      <c r="A220" s="62">
        <v>1</v>
      </c>
      <c r="B220" s="62" t="s">
        <v>98</v>
      </c>
      <c r="C220" s="12" t="s">
        <v>30</v>
      </c>
      <c r="D220" s="62" t="s">
        <v>31</v>
      </c>
      <c r="E220" s="62">
        <v>1</v>
      </c>
      <c r="F220" s="62" t="s">
        <v>128</v>
      </c>
      <c r="G220" s="62">
        <v>2</v>
      </c>
      <c r="H220" s="62" t="s">
        <v>33</v>
      </c>
      <c r="I220" s="62"/>
      <c r="J220" s="62">
        <v>265</v>
      </c>
      <c r="K220" s="62">
        <v>46</v>
      </c>
      <c r="L220" s="62">
        <v>237</v>
      </c>
      <c r="M220" s="62" t="s">
        <v>33</v>
      </c>
      <c r="N220" s="3">
        <f t="shared" ref="N220:N228" si="56">(IF(F220="OŽ",IF(L220=1,550.8,IF(L220=2,426.38,IF(L220=3,342.14,IF(L220=4,181.44,IF(L220=5,168.48,IF(L220=6,155.52,IF(L220=7,148.5,IF(L220=8,144,0))))))))+IF(L220&lt;=8,0,IF(L220&lt;=16,137.7,IF(L220&lt;=24,108,IF(L220&lt;=32,80.1,IF(L220&lt;=36,52.2,0)))))-IF(L220&lt;=8,0,IF(L220&lt;=16,(L220-9)*2.754,IF(L220&lt;=24,(L220-17)* 2.754,IF(L220&lt;=32,(L220-25)* 2.754,IF(L220&lt;=36,(L220-33)*2.754,0))))),0)+IF(F220="PČ",IF(L220=1,449,IF(L220=2,314.6,IF(L220=3,238,IF(L220=4,172,IF(L220=5,159,IF(L220=6,145,IF(L220=7,132,IF(L220=8,119,0))))))))+IF(L220&lt;=8,0,IF(L220&lt;=16,88,IF(L220&lt;=24,55,IF(L220&lt;=32,22,0))))-IF(L220&lt;=8,0,IF(L220&lt;=16,(L220-9)*2.245,IF(L220&lt;=24,(L220-17)*2.245,IF(L220&lt;=32,(L220-25)*2.245,0)))),0)+IF(F220="PČneol",IF(L220=1,85,IF(L220=2,64.61,IF(L220=3,50.76,IF(L220=4,16.25,IF(L220=5,15,IF(L220=6,13.75,IF(L220=7,12.5,IF(L220=8,11.25,0))))))))+IF(L220&lt;=8,0,IF(L220&lt;=16,9,0))-IF(L220&lt;=8,0,IF(L220&lt;=16,(L220-9)*0.425,0)),0)+IF(F220="PŽ",IF(L220=1,85,IF(L220=2,59.5,IF(L220=3,45,IF(L220=4,32.5,IF(L220=5,30,IF(L220=6,27.5,IF(L220=7,25,IF(L220=8,22.5,0))))))))+IF(L220&lt;=8,0,IF(L220&lt;=16,19,IF(L220&lt;=24,13,IF(L220&lt;=32,8,0))))-IF(L220&lt;=8,0,IF(L220&lt;=16,(L220-9)*0.425,IF(L220&lt;=24,(L220-17)*0.425,IF(L220&lt;=32,(L220-25)*0.425,0)))),0)+IF(F220="EČ",IF(L220=1,204,IF(L220=2,156.24,IF(L220=3,123.84,IF(L220=4,72,IF(L220=5,66,IF(L220=6,60,IF(L220=7,54,IF(L220=8,48,0))))))))+IF(L220&lt;=8,0,IF(L220&lt;=16,40,IF(L220&lt;=24,25,0)))-IF(L220&lt;=8,0,IF(L220&lt;=16,(L220-9)*1.02,IF(L220&lt;=24,(L220-17)*1.02,0))),0)+IF(F220="EČneol",IF(L220=1,68,IF(L220=2,51.69,IF(L220=3,40.61,IF(L220=4,13,IF(L220=5,12,IF(L220=6,11,IF(L220=7,10,IF(L220=8,9,0)))))))))+IF(F220="EŽ",IF(L220=1,68,IF(L220=2,47.6,IF(L220=3,36,IF(L220=4,18,IF(L220=5,16.5,IF(L220=6,15,IF(L220=7,13.5,IF(L220=8,12,0))))))))+IF(L220&lt;=8,0,IF(L220&lt;=16,10,IF(L220&lt;=24,6,0)))-IF(L220&lt;=8,0,IF(L220&lt;=16,(L220-9)*0.34,IF(L220&lt;=24,(L220-17)*0.34,0))),0)+IF(F220="PT",IF(L220=1,68,IF(L220=2,52.08,IF(L220=3,41.28,IF(L220=4,24,IF(L220=5,22,IF(L220=6,20,IF(L220=7,18,IF(L220=8,16,0))))))))+IF(L220&lt;=8,0,IF(L220&lt;=16,13,IF(L220&lt;=24,9,IF(L220&lt;=32,4,0))))-IF(L220&lt;=8,0,IF(L220&lt;=16,(L220-9)*0.34,IF(L220&lt;=24,(L220-17)*0.34,IF(L220&lt;=32,(L220-25)*0.34,0)))),0)+IF(F220="JOŽ",IF(L220=1,85,IF(L220=2,59.5,IF(L220=3,45,IF(L220=4,32.5,IF(L220=5,30,IF(L220=6,27.5,IF(L220=7,25,IF(L220=8,22.5,0))))))))+IF(L220&lt;=8,0,IF(L220&lt;=16,19,IF(L220&lt;=24,13,0)))-IF(L220&lt;=8,0,IF(L220&lt;=16,(L220-9)*0.425,IF(L220&lt;=24,(L220-17)*0.425,0))),0)+IF(F220="JPČ",IF(L220=1,68,IF(L220=2,47.6,IF(L220=3,36,IF(L220=4,26,IF(L220=5,24,IF(L220=6,22,IF(L220=7,20,IF(L220=8,18,0))))))))+IF(L220&lt;=8,0,IF(L220&lt;=16,13,IF(L220&lt;=24,9,0)))-IF(L220&lt;=8,0,IF(L220&lt;=16,(L220-9)*0.34,IF(L220&lt;=24,(L220-17)*0.34,0))),0)+IF(F220="JEČ",IF(L220=1,34,IF(L220=2,26.04,IF(L220=3,20.6,IF(L220=4,12,IF(L220=5,11,IF(L220=6,10,IF(L220=7,9,IF(L220=8,8,0))))))))+IF(L220&lt;=8,0,IF(L220&lt;=16,6,0))-IF(L220&lt;=8,0,IF(L220&lt;=16,(L220-9)*0.17,0)),0)+IF(F220="JEOF",IF(L220=1,34,IF(L220=2,26.04,IF(L220=3,20.6,IF(L220=4,12,IF(L220=5,11,IF(L220=6,10,IF(L220=7,9,IF(L220=8,8,0))))))))+IF(L220&lt;=8,0,IF(L220&lt;=16,6,0))-IF(L220&lt;=8,0,IF(L220&lt;=16,(L220-9)*0.17,0)),0)+IF(F220="JnPČ",IF(L220=1,51,IF(L220=2,35.7,IF(L220=3,27,IF(L220=4,19.5,IF(L220=5,18,IF(L220=6,16.5,IF(L220=7,15,IF(L220=8,13.5,0))))))))+IF(L220&lt;=8,0,IF(L220&lt;=16,10,0))-IF(L220&lt;=8,0,IF(L220&lt;=16,(L220-9)*0.255,0)),0)+IF(F220="JnEČ",IF(L220=1,25.5,IF(L220=2,19.53,IF(L220=3,15.48,IF(L220=4,9,IF(L220=5,8.25,IF(L220=6,7.5,IF(L220=7,6.75,IF(L220=8,6,0))))))))+IF(L220&lt;=8,0,IF(L220&lt;=16,5,0))-IF(L220&lt;=8,0,IF(L220&lt;=16,(L220-9)*0.1275,0)),0)+IF(F220="JčPČ",IF(L220=1,21.25,IF(L220=2,14.5,IF(L220=3,11.5,IF(L220=4,7,IF(L220=5,6.5,IF(L220=6,6,IF(L220=7,5.5,IF(L220=8,5,0))))))))+IF(L220&lt;=8,0,IF(L220&lt;=16,4,0))-IF(L220&lt;=8,0,IF(L220&lt;=16,(L220-9)*0.10625,0)),0)+IF(F220="JčEČ",IF(L220=1,17,IF(L220=2,13.02,IF(L220=3,10.32,IF(L220=4,6,IF(L220=5,5.5,IF(L220=6,5,IF(L220=7,4.5,IF(L220=8,4,0))))))))+IF(L220&lt;=8,0,IF(L220&lt;=16,3,0))-IF(L220&lt;=8,0,IF(L220&lt;=16,(L220-9)*0.085,0)),0)+IF(F220="NEAK",IF(L220=1,11.48,IF(L220=2,8.79,IF(L220=3,6.97,IF(L220=4,4.05,IF(L220=5,3.71,IF(L220=6,3.38,IF(L220=7,3.04,IF(L220=8,2.7,0))))))))+IF(L220&lt;=8,0,IF(L220&lt;=16,2,IF(L220&lt;=24,1.3,0)))-IF(L220&lt;=8,0,IF(L220&lt;=16,(L220-9)*0.0574,IF(L220&lt;=24,(L220-17)*0.0574,0))),0))*IF(L220&lt;0,1,IF(OR(F220="PČ",F220="PŽ",F220="PT"),IF(J220&lt;32,J220/32,1),1))* IF(L220&lt;0,1,IF(OR(F220="EČ",F220="EŽ",F220="JOŽ",F220="JPČ",F220="NEAK"),IF(J220&lt;24,J220/24,1),1))*IF(L220&lt;0,1,IF(OR(F220="PČneol",F220="JEČ",F220="JEOF",F220="JnPČ",F220="JnEČ",F220="JčPČ",F220="JčEČ"),IF(J220&lt;16,J220/16,1),1))*IF(L220&lt;0,1,IF(F220="EČneol",IF(J220&lt;8,J220/8,1),1))</f>
        <v>0</v>
      </c>
      <c r="O220" s="9">
        <f t="shared" ref="O220:O229" si="57">IF(F220="OŽ",N220,IF(H220="Ne",IF(J220*0.3&lt;J220-L220,N220,0),IF(J220*0.1&lt;J220-L220,N220,0)))</f>
        <v>0</v>
      </c>
      <c r="P220" s="4">
        <f t="shared" ref="P220" si="58">IF(O220=0,0,IF(F220="OŽ",IF(L220&gt;35,0,IF(J220&gt;35,(36-L220)*1.836,((36-L220)-(36-J220))*1.836)),0)+IF(F220="PČ",IF(L220&gt;31,0,IF(J220&gt;31,(32-L220)*1.347,((32-L220)-(32-J220))*1.347)),0)+ IF(F220="PČneol",IF(L220&gt;15,0,IF(J220&gt;15,(16-L220)*0.255,((16-L220)-(16-J220))*0.255)),0)+IF(F220="PŽ",IF(L220&gt;31,0,IF(J220&gt;31,(32-L220)*0.255,((32-L220)-(32-J220))*0.255)),0)+IF(F220="EČ",IF(L220&gt;23,0,IF(J220&gt;23,(24-L220)*0.612,((24-L220)-(24-J220))*0.612)),0)+IF(F220="EČneol",IF(L220&gt;7,0,IF(J220&gt;7,(8-L220)*0.204,((8-L220)-(8-J220))*0.204)),0)+IF(F220="EŽ",IF(L220&gt;23,0,IF(J220&gt;23,(24-L220)*0.204,((24-L220)-(24-J220))*0.204)),0)+IF(F220="PT",IF(L220&gt;31,0,IF(J220&gt;31,(32-L220)*0.204,((32-L220)-(32-J220))*0.204)),0)+IF(F220="JOŽ",IF(L220&gt;23,0,IF(J220&gt;23,(24-L220)*0.255,((24-L220)-(24-J220))*0.255)),0)+IF(F220="JPČ",IF(L220&gt;23,0,IF(J220&gt;23,(24-L220)*0.204,((24-L220)-(24-J220))*0.204)),0)+IF(F220="JEČ",IF(L220&gt;15,0,IF(J220&gt;15,(16-L220)*0.102,((16-L220)-(16-J220))*0.102)),0)+IF(F220="JEOF",IF(L220&gt;15,0,IF(J220&gt;15,(16-L220)*0.102,((16-L220)-(16-J220))*0.102)),0)+IF(F220="JnPČ",IF(L220&gt;15,0,IF(J220&gt;15,(16-L220)*0.153,((16-L220)-(16-J220))*0.153)),0)+IF(F220="JnEČ",IF(L220&gt;15,0,IF(J220&gt;15,(16-L220)*0.0765,((16-L220)-(16-J220))*0.0765)),0)+IF(F220="JčPČ",IF(L220&gt;15,0,IF(J220&gt;15,(16-L220)*0.06375,((16-L220)-(16-J220))*0.06375)),0)+IF(F220="JčEČ",IF(L220&gt;15,0,IF(J220&gt;15,(16-L220)*0.051,((16-L220)-(16-J220))*0.051)),0)+IF(F220="NEAK",IF(L220&gt;23,0,IF(J220&gt;23,(24-L220)*0.03444,((24-L220)-(24-J220))*0.03444)),0))</f>
        <v>0</v>
      </c>
      <c r="Q220" s="11">
        <f t="shared" ref="Q220" si="59">IF(ISERROR(P220*100/N220),0,(P220*100/N220))</f>
        <v>0</v>
      </c>
      <c r="R220" s="10">
        <f t="shared" ref="R220:R229" si="60">IF(Q220&lt;=30,O220+P220,O220+O220*0.3)*IF(G220=1,0.4,IF(G220=2,0.75,IF(G220="1 (kas 4 m. 1 k. nerengiamos)",0.52,1)))*IF(D220="olimpinė",1,IF(M220="Ne",0.5,1))*IF(OR(A$5="Lietuvos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federacija"),IF(OR(J220&lt;8,K220&lt;16),0,1),1)*E220*IF(I220&lt;=1,1,1/I220)*IF(OR(A$5="Lietuvos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20" s="8"/>
    </row>
    <row r="221" spans="1:19">
      <c r="A221" s="62">
        <v>2</v>
      </c>
      <c r="B221" s="62" t="s">
        <v>129</v>
      </c>
      <c r="C221" s="12" t="s">
        <v>30</v>
      </c>
      <c r="D221" s="62" t="s">
        <v>31</v>
      </c>
      <c r="E221" s="62">
        <v>1</v>
      </c>
      <c r="F221" s="62" t="s">
        <v>128</v>
      </c>
      <c r="G221" s="62">
        <v>2</v>
      </c>
      <c r="H221" s="62" t="s">
        <v>33</v>
      </c>
      <c r="I221" s="62"/>
      <c r="J221" s="62">
        <v>265</v>
      </c>
      <c r="K221" s="62">
        <v>46</v>
      </c>
      <c r="L221" s="62">
        <v>253</v>
      </c>
      <c r="M221" s="62" t="s">
        <v>33</v>
      </c>
      <c r="N221" s="3">
        <f t="shared" si="56"/>
        <v>0</v>
      </c>
      <c r="O221" s="9">
        <f t="shared" si="57"/>
        <v>0</v>
      </c>
      <c r="P221" s="4">
        <f t="shared" ref="P221:P229" si="61">IF(O221=0,0,IF(F221="OŽ",IF(L221&gt;35,0,IF(J221&gt;35,(36-L221)*1.836,((36-L221)-(36-J221))*1.836)),0)+IF(F221="PČ",IF(L221&gt;31,0,IF(J221&gt;31,(32-L221)*1.347,((32-L221)-(32-J221))*1.347)),0)+ IF(F221="PČneol",IF(L221&gt;15,0,IF(J221&gt;15,(16-L221)*0.255,((16-L221)-(16-J221))*0.255)),0)+IF(F221="PŽ",IF(L221&gt;31,0,IF(J221&gt;31,(32-L221)*0.255,((32-L221)-(32-J221))*0.255)),0)+IF(F221="EČ",IF(L221&gt;23,0,IF(J221&gt;23,(24-L221)*0.612,((24-L221)-(24-J221))*0.612)),0)+IF(F221="EČneol",IF(L221&gt;7,0,IF(J221&gt;7,(8-L221)*0.204,((8-L221)-(8-J221))*0.204)),0)+IF(F221="EŽ",IF(L221&gt;23,0,IF(J221&gt;23,(24-L221)*0.204,((24-L221)-(24-J221))*0.204)),0)+IF(F221="PT",IF(L221&gt;31,0,IF(J221&gt;31,(32-L221)*0.204,((32-L221)-(32-J221))*0.204)),0)+IF(F221="JOŽ",IF(L221&gt;23,0,IF(J221&gt;23,(24-L221)*0.255,((24-L221)-(24-J221))*0.255)),0)+IF(F221="JPČ",IF(L221&gt;23,0,IF(J221&gt;23,(24-L221)*0.204,((24-L221)-(24-J221))*0.204)),0)+IF(F221="JEČ",IF(L221&gt;15,0,IF(J221&gt;15,(16-L221)*0.102,((16-L221)-(16-J221))*0.102)),0)+IF(F221="JEOF",IF(L221&gt;15,0,IF(J221&gt;15,(16-L221)*0.102,((16-L221)-(16-J221))*0.102)),0)+IF(F221="JnPČ",IF(L221&gt;15,0,IF(J221&gt;15,(16-L221)*0.153,((16-L221)-(16-J221))*0.153)),0)+IF(F221="JnEČ",IF(L221&gt;15,0,IF(J221&gt;15,(16-L221)*0.0765,((16-L221)-(16-J221))*0.0765)),0)+IF(F221="JčPČ",IF(L221&gt;15,0,IF(J221&gt;15,(16-L221)*0.06375,((16-L221)-(16-J221))*0.06375)),0)+IF(F221="JčEČ",IF(L221&gt;15,0,IF(J221&gt;15,(16-L221)*0.051,((16-L221)-(16-J221))*0.051)),0)+IF(F221="NEAK",IF(L221&gt;23,0,IF(J221&gt;23,(24-L221)*0.03444,((24-L221)-(24-J221))*0.03444)),0))</f>
        <v>0</v>
      </c>
      <c r="Q221" s="11">
        <f t="shared" ref="Q221:Q229" si="62">IF(ISERROR(P221*100/N221),0,(P221*100/N221))</f>
        <v>0</v>
      </c>
      <c r="R221" s="10">
        <f t="shared" si="60"/>
        <v>0</v>
      </c>
      <c r="S221" s="8"/>
    </row>
    <row r="222" spans="1:19">
      <c r="A222" s="62">
        <v>3</v>
      </c>
      <c r="B222" s="62" t="s">
        <v>82</v>
      </c>
      <c r="C222" s="12" t="s">
        <v>30</v>
      </c>
      <c r="D222" s="62" t="s">
        <v>31</v>
      </c>
      <c r="E222" s="62">
        <v>1</v>
      </c>
      <c r="F222" s="62" t="s">
        <v>128</v>
      </c>
      <c r="G222" s="62">
        <v>2</v>
      </c>
      <c r="H222" s="62" t="s">
        <v>33</v>
      </c>
      <c r="I222" s="62"/>
      <c r="J222" s="62">
        <v>265</v>
      </c>
      <c r="K222" s="62">
        <v>46</v>
      </c>
      <c r="L222" s="62">
        <v>263</v>
      </c>
      <c r="M222" s="62" t="s">
        <v>33</v>
      </c>
      <c r="N222" s="3">
        <f t="shared" si="56"/>
        <v>0</v>
      </c>
      <c r="O222" s="9">
        <f t="shared" si="57"/>
        <v>0</v>
      </c>
      <c r="P222" s="4">
        <f t="shared" si="61"/>
        <v>0</v>
      </c>
      <c r="Q222" s="11">
        <f t="shared" si="62"/>
        <v>0</v>
      </c>
      <c r="R222" s="10">
        <f t="shared" si="60"/>
        <v>0</v>
      </c>
      <c r="S222" s="8"/>
    </row>
    <row r="223" spans="1:19" ht="30">
      <c r="A223" s="62">
        <v>4</v>
      </c>
      <c r="B223" s="62" t="s">
        <v>130</v>
      </c>
      <c r="C223" s="12" t="s">
        <v>40</v>
      </c>
      <c r="D223" s="62" t="s">
        <v>31</v>
      </c>
      <c r="E223" s="62">
        <v>2</v>
      </c>
      <c r="F223" s="62" t="s">
        <v>128</v>
      </c>
      <c r="G223" s="62">
        <v>2</v>
      </c>
      <c r="H223" s="62" t="s">
        <v>33</v>
      </c>
      <c r="I223" s="62"/>
      <c r="J223" s="62">
        <v>133</v>
      </c>
      <c r="K223" s="62">
        <v>46</v>
      </c>
      <c r="L223" s="62">
        <v>115</v>
      </c>
      <c r="M223" s="62" t="s">
        <v>33</v>
      </c>
      <c r="N223" s="3">
        <f t="shared" si="56"/>
        <v>0</v>
      </c>
      <c r="O223" s="9">
        <f t="shared" si="57"/>
        <v>0</v>
      </c>
      <c r="P223" s="4">
        <f t="shared" si="61"/>
        <v>0</v>
      </c>
      <c r="Q223" s="11">
        <f t="shared" si="62"/>
        <v>0</v>
      </c>
      <c r="R223" s="10">
        <f t="shared" si="60"/>
        <v>0</v>
      </c>
      <c r="S223" s="8"/>
    </row>
    <row r="224" spans="1:19" ht="30">
      <c r="A224" s="62">
        <v>5</v>
      </c>
      <c r="B224" s="62" t="s">
        <v>131</v>
      </c>
      <c r="C224" s="12" t="s">
        <v>73</v>
      </c>
      <c r="D224" s="62" t="s">
        <v>31</v>
      </c>
      <c r="E224" s="62">
        <v>3</v>
      </c>
      <c r="F224" s="62" t="s">
        <v>128</v>
      </c>
      <c r="G224" s="62">
        <v>2</v>
      </c>
      <c r="H224" s="62" t="s">
        <v>33</v>
      </c>
      <c r="I224" s="62"/>
      <c r="J224" s="62">
        <v>91</v>
      </c>
      <c r="K224" s="62">
        <v>46</v>
      </c>
      <c r="L224" s="62">
        <v>60</v>
      </c>
      <c r="M224" s="62" t="s">
        <v>33</v>
      </c>
      <c r="N224" s="3">
        <f t="shared" si="56"/>
        <v>0</v>
      </c>
      <c r="O224" s="9">
        <f t="shared" si="57"/>
        <v>0</v>
      </c>
      <c r="P224" s="4">
        <f t="shared" si="61"/>
        <v>0</v>
      </c>
      <c r="Q224" s="11">
        <f t="shared" si="62"/>
        <v>0</v>
      </c>
      <c r="R224" s="10">
        <f t="shared" si="60"/>
        <v>0</v>
      </c>
      <c r="S224" s="8"/>
    </row>
    <row r="225" spans="1:19">
      <c r="A225" s="62">
        <v>6</v>
      </c>
      <c r="B225" s="62" t="s">
        <v>98</v>
      </c>
      <c r="C225" s="12" t="s">
        <v>48</v>
      </c>
      <c r="D225" s="62" t="s">
        <v>31</v>
      </c>
      <c r="E225" s="62">
        <v>1</v>
      </c>
      <c r="F225" s="62" t="s">
        <v>128</v>
      </c>
      <c r="G225" s="62">
        <v>2</v>
      </c>
      <c r="H225" s="62" t="s">
        <v>33</v>
      </c>
      <c r="I225" s="62"/>
      <c r="J225" s="62">
        <v>265</v>
      </c>
      <c r="K225" s="62">
        <v>46</v>
      </c>
      <c r="L225" s="62">
        <v>229</v>
      </c>
      <c r="M225" s="62" t="s">
        <v>33</v>
      </c>
      <c r="N225" s="3">
        <f t="shared" si="56"/>
        <v>0</v>
      </c>
      <c r="O225" s="9">
        <f t="shared" si="57"/>
        <v>0</v>
      </c>
      <c r="P225" s="4">
        <f t="shared" si="61"/>
        <v>0</v>
      </c>
      <c r="Q225" s="11">
        <f t="shared" si="62"/>
        <v>0</v>
      </c>
      <c r="R225" s="10">
        <f t="shared" si="60"/>
        <v>0</v>
      </c>
      <c r="S225" s="8"/>
    </row>
    <row r="226" spans="1:19">
      <c r="A226" s="62">
        <v>7</v>
      </c>
      <c r="B226" s="62" t="s">
        <v>129</v>
      </c>
      <c r="C226" s="12" t="s">
        <v>48</v>
      </c>
      <c r="D226" s="62" t="s">
        <v>31</v>
      </c>
      <c r="E226" s="62">
        <v>1</v>
      </c>
      <c r="F226" s="62" t="s">
        <v>128</v>
      </c>
      <c r="G226" s="62">
        <v>2</v>
      </c>
      <c r="H226" s="62" t="s">
        <v>33</v>
      </c>
      <c r="I226" s="62"/>
      <c r="J226" s="62">
        <v>265</v>
      </c>
      <c r="K226" s="62">
        <v>46</v>
      </c>
      <c r="L226" s="62">
        <v>238</v>
      </c>
      <c r="M226" s="62" t="s">
        <v>33</v>
      </c>
      <c r="N226" s="3">
        <f t="shared" si="56"/>
        <v>0</v>
      </c>
      <c r="O226" s="9">
        <f t="shared" si="57"/>
        <v>0</v>
      </c>
      <c r="P226" s="4">
        <f t="shared" si="61"/>
        <v>0</v>
      </c>
      <c r="Q226" s="11">
        <f t="shared" si="62"/>
        <v>0</v>
      </c>
      <c r="R226" s="10">
        <f t="shared" si="60"/>
        <v>0</v>
      </c>
      <c r="S226" s="8"/>
    </row>
    <row r="227" spans="1:19">
      <c r="A227" s="62">
        <v>8</v>
      </c>
      <c r="B227" s="62" t="s">
        <v>82</v>
      </c>
      <c r="C227" s="12" t="s">
        <v>48</v>
      </c>
      <c r="D227" s="62" t="s">
        <v>31</v>
      </c>
      <c r="E227" s="62">
        <v>1</v>
      </c>
      <c r="F227" s="62" t="s">
        <v>128</v>
      </c>
      <c r="G227" s="62">
        <v>2</v>
      </c>
      <c r="H227" s="62" t="s">
        <v>33</v>
      </c>
      <c r="I227" s="62"/>
      <c r="J227" s="62">
        <v>265</v>
      </c>
      <c r="K227" s="62">
        <v>46</v>
      </c>
      <c r="L227" s="62">
        <v>222</v>
      </c>
      <c r="M227" s="62" t="s">
        <v>33</v>
      </c>
      <c r="N227" s="3">
        <f t="shared" si="56"/>
        <v>0</v>
      </c>
      <c r="O227" s="9">
        <f t="shared" si="57"/>
        <v>0</v>
      </c>
      <c r="P227" s="4">
        <f t="shared" si="61"/>
        <v>0</v>
      </c>
      <c r="Q227" s="11">
        <f t="shared" si="62"/>
        <v>0</v>
      </c>
      <c r="R227" s="10">
        <f t="shared" si="60"/>
        <v>0</v>
      </c>
      <c r="S227" s="8"/>
    </row>
    <row r="228" spans="1:19">
      <c r="A228" s="62">
        <v>9</v>
      </c>
      <c r="B228" s="62"/>
      <c r="C228" s="1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3">
        <f t="shared" si="56"/>
        <v>0</v>
      </c>
      <c r="O228" s="9">
        <f t="shared" si="57"/>
        <v>0</v>
      </c>
      <c r="P228" s="4">
        <f t="shared" si="61"/>
        <v>0</v>
      </c>
      <c r="Q228" s="11">
        <f t="shared" si="62"/>
        <v>0</v>
      </c>
      <c r="R228" s="10">
        <f t="shared" si="60"/>
        <v>0</v>
      </c>
      <c r="S228" s="8"/>
    </row>
    <row r="229" spans="1:19">
      <c r="A229" s="62">
        <v>10</v>
      </c>
      <c r="B229" s="62"/>
      <c r="C229" s="1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3">
        <f>(IF(F229="OŽ",IF(L229=1,550.8,IF(L229=2,426.38,IF(L229=3,342.14,IF(L229=4,181.44,IF(L229=5,168.48,IF(L229=6,155.52,IF(L229=7,148.5,IF(L229=8,144,0))))))))+IF(L229&lt;=8,0,IF(L229&lt;=16,137.7,IF(L229&lt;=24,108,IF(L229&lt;=32,80.1,IF(L229&lt;=36,52.2,0)))))-IF(L229&lt;=8,0,IF(L229&lt;=16,(L229-9)*2.754,IF(L229&lt;=24,(L229-17)* 2.754,IF(L229&lt;=32,(L229-25)* 2.754,IF(L229&lt;=36,(L229-33)*2.754,0))))),0)+IF(F229="PČ",IF(L229=1,449,IF(L229=2,314.6,IF(L229=3,238,IF(L229=4,172,IF(L229=5,159,IF(L229=6,145,IF(L229=7,132,IF(L229=8,119,0))))))))+IF(L229&lt;=8,0,IF(L229&lt;=16,88,IF(L229&lt;=24,55,IF(L229&lt;=32,22,0))))-IF(L229&lt;=8,0,IF(L229&lt;=16,(L229-9)*2.245,IF(L229&lt;=24,(L229-17)*2.245,IF(L229&lt;=32,(L229-25)*2.245,0)))),0)+IF(F229="PČneol",IF(L229=1,85,IF(L229=2,64.61,IF(L229=3,50.76,IF(L229=4,16.25,IF(L229=5,15,IF(L229=6,13.75,IF(L229=7,12.5,IF(L229=8,11.25,0))))))))+IF(L229&lt;=8,0,IF(L229&lt;=16,9,0))-IF(L229&lt;=8,0,IF(L229&lt;=16,(L229-9)*0.425,0)),0)+IF(F229="PŽ",IF(L229=1,85,IF(L229=2,59.5,IF(L229=3,45,IF(L229=4,32.5,IF(L229=5,30,IF(L229=6,27.5,IF(L229=7,25,IF(L229=8,22.5,0))))))))+IF(L229&lt;=8,0,IF(L229&lt;=16,19,IF(L229&lt;=24,13,IF(L229&lt;=32,8,0))))-IF(L229&lt;=8,0,IF(L229&lt;=16,(L229-9)*0.425,IF(L229&lt;=24,(L229-17)*0.425,IF(L229&lt;=32,(L229-25)*0.425,0)))),0)+IF(F229="EČ",IF(L229=1,204,IF(L229=2,156.24,IF(L229=3,123.84,IF(L229=4,72,IF(L229=5,66,IF(L229=6,60,IF(L229=7,54,IF(L229=8,48,0))))))))+IF(L229&lt;=8,0,IF(L229&lt;=16,40,IF(L229&lt;=24,25,0)))-IF(L229&lt;=8,0,IF(L229&lt;=16,(L229-9)*1.02,IF(L229&lt;=24,(L229-17)*1.02,0))),0)+IF(F229="EČneol",IF(L229=1,68,IF(L229=2,51.69,IF(L229=3,40.61,IF(L229=4,13,IF(L229=5,12,IF(L229=6,11,IF(L229=7,10,IF(L229=8,9,0)))))))))+IF(F229="EŽ",IF(L229=1,68,IF(L229=2,47.6,IF(L229=3,36,IF(L229=4,18,IF(L229=5,16.5,IF(L229=6,15,IF(L229=7,13.5,IF(L229=8,12,0))))))))+IF(L229&lt;=8,0,IF(L229&lt;=16,10,IF(L229&lt;=24,6,0)))-IF(L229&lt;=8,0,IF(L229&lt;=16,(L229-9)*0.34,IF(L229&lt;=24,(L229-17)*0.34,0))),0)+IF(F229="PT",IF(L229=1,68,IF(L229=2,52.08,IF(L229=3,41.28,IF(L229=4,24,IF(L229=5,22,IF(L229=6,20,IF(L229=7,18,IF(L229=8,16,0))))))))+IF(L229&lt;=8,0,IF(L229&lt;=16,13,IF(L229&lt;=24,9,IF(L229&lt;=32,4,0))))-IF(L229&lt;=8,0,IF(L229&lt;=16,(L229-9)*0.34,IF(L229&lt;=24,(L229-17)*0.34,IF(L229&lt;=32,(L229-25)*0.34,0)))),0)+IF(F229="JOŽ",IF(L229=1,85,IF(L229=2,59.5,IF(L229=3,45,IF(L229=4,32.5,IF(L229=5,30,IF(L229=6,27.5,IF(L229=7,25,IF(L229=8,22.5,0))))))))+IF(L229&lt;=8,0,IF(L229&lt;=16,19,IF(L229&lt;=24,13,0)))-IF(L229&lt;=8,0,IF(L229&lt;=16,(L229-9)*0.425,IF(L229&lt;=24,(L229-17)*0.425,0))),0)+IF(F229="JPČ",IF(L229=1,68,IF(L229=2,47.6,IF(L229=3,36,IF(L229=4,26,IF(L229=5,24,IF(L229=6,22,IF(L229=7,20,IF(L229=8,18,0))))))))+IF(L229&lt;=8,0,IF(L229&lt;=16,13,IF(L229&lt;=24,9,0)))-IF(L229&lt;=8,0,IF(L229&lt;=16,(L229-9)*0.34,IF(L229&lt;=24,(L229-17)*0.34,0))),0)+IF(F229="JEČ",IF(L229=1,34,IF(L229=2,26.04,IF(L229=3,20.6,IF(L229=4,12,IF(L229=5,11,IF(L229=6,10,IF(L229=7,9,IF(L229=8,8,0))))))))+IF(L229&lt;=8,0,IF(L229&lt;=16,6,0))-IF(L229&lt;=8,0,IF(L229&lt;=16,(L229-9)*0.17,0)),0)+IF(F229="JEOF",IF(L229=1,34,IF(L229=2,26.04,IF(L229=3,20.6,IF(L229=4,12,IF(L229=5,11,IF(L229=6,10,IF(L229=7,9,IF(L229=8,8,0))))))))+IF(L229&lt;=8,0,IF(L229&lt;=16,6,0))-IF(L229&lt;=8,0,IF(L229&lt;=16,(L229-9)*0.17,0)),0)+IF(F229="JnPČ",IF(L229=1,51,IF(L229=2,35.7,IF(L229=3,27,IF(L229=4,19.5,IF(L229=5,18,IF(L229=6,16.5,IF(L229=7,15,IF(L229=8,13.5,0))))))))+IF(L229&lt;=8,0,IF(L229&lt;=16,10,0))-IF(L229&lt;=8,0,IF(L229&lt;=16,(L229-9)*0.255,0)),0)+IF(F229="JnEČ",IF(L229=1,25.5,IF(L229=2,19.53,IF(L229=3,15.48,IF(L229=4,9,IF(L229=5,8.25,IF(L229=6,7.5,IF(L229=7,6.75,IF(L229=8,6,0))))))))+IF(L229&lt;=8,0,IF(L229&lt;=16,5,0))-IF(L229&lt;=8,0,IF(L229&lt;=16,(L229-9)*0.1275,0)),0)+IF(F229="JčPČ",IF(L229=1,21.25,IF(L229=2,14.5,IF(L229=3,11.5,IF(L229=4,7,IF(L229=5,6.5,IF(L229=6,6,IF(L229=7,5.5,IF(L229=8,5,0))))))))+IF(L229&lt;=8,0,IF(L229&lt;=16,4,0))-IF(L229&lt;=8,0,IF(L229&lt;=16,(L229-9)*0.10625,0)),0)+IF(F229="JčEČ",IF(L229=1,17,IF(L229=2,13.02,IF(L229=3,10.32,IF(L229=4,6,IF(L229=5,5.5,IF(L229=6,5,IF(L229=7,4.5,IF(L229=8,4,0))))))))+IF(L229&lt;=8,0,IF(L229&lt;=16,3,0))-IF(L229&lt;=8,0,IF(L229&lt;=16,(L229-9)*0.085,0)),0)+IF(F229="NEAK",IF(L229=1,11.48,IF(L229=2,8.79,IF(L229=3,6.97,IF(L229=4,4.05,IF(L229=5,3.71,IF(L229=6,3.38,IF(L229=7,3.04,IF(L229=8,2.7,0))))))))+IF(L229&lt;=8,0,IF(L229&lt;=16,2,IF(L229&lt;=24,1.3,0)))-IF(L229&lt;=8,0,IF(L229&lt;=16,(L229-9)*0.0574,IF(L229&lt;=24,(L229-17)*0.0574,0))),0))*IF(L229&lt;0,1,IF(OR(F229="PČ",F229="PŽ",F229="PT"),IF(J229&lt;32,J229/32,1),1))* IF(L229&lt;0,1,IF(OR(F229="EČ",F229="EŽ",F229="JOŽ",F229="JPČ",F229="NEAK"),IF(J229&lt;24,J229/24,1),1))*IF(L229&lt;0,1,IF(OR(F229="PČneol",F229="JEČ",F229="JEOF",F229="JnPČ",F229="JnEČ",F229="JčPČ",F229="JčEČ"),IF(J229&lt;16,J229/16,1),1))*IF(L229&lt;0,1,IF(F229="EČneol",IF(J229&lt;8,J229/8,1),1))</f>
        <v>0</v>
      </c>
      <c r="O229" s="9">
        <f t="shared" si="57"/>
        <v>0</v>
      </c>
      <c r="P229" s="4">
        <f t="shared" si="61"/>
        <v>0</v>
      </c>
      <c r="Q229" s="11">
        <f t="shared" si="62"/>
        <v>0</v>
      </c>
      <c r="R229" s="10">
        <f t="shared" si="60"/>
        <v>0</v>
      </c>
      <c r="S229" s="8"/>
    </row>
    <row r="230" spans="1:19" ht="13.9" customHeight="1">
      <c r="A230" s="83" t="s">
        <v>41</v>
      </c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5"/>
      <c r="R230" s="10">
        <f>SUM(R220:R229)</f>
        <v>0</v>
      </c>
      <c r="S230" s="8"/>
    </row>
    <row r="231" spans="1:19" ht="15.75">
      <c r="A231" s="24" t="s">
        <v>42</v>
      </c>
      <c r="B231" s="57" t="s">
        <v>132</v>
      </c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6"/>
      <c r="S231" s="8"/>
    </row>
    <row r="232" spans="1:19">
      <c r="A232" s="49" t="s">
        <v>50</v>
      </c>
      <c r="B232" s="49"/>
      <c r="C232" s="49"/>
      <c r="D232" s="49"/>
      <c r="E232" s="49"/>
      <c r="F232" s="49"/>
      <c r="G232" s="49"/>
      <c r="H232" s="49"/>
      <c r="I232" s="49"/>
      <c r="J232" s="15"/>
      <c r="K232" s="15"/>
      <c r="L232" s="15"/>
      <c r="M232" s="15"/>
      <c r="N232" s="15"/>
      <c r="O232" s="15"/>
      <c r="P232" s="15"/>
      <c r="Q232" s="15"/>
      <c r="R232" s="16"/>
      <c r="S232" s="8"/>
    </row>
    <row r="233" spans="1:19" s="8" customFormat="1">
      <c r="A233" s="49"/>
      <c r="B233" s="49"/>
      <c r="C233" s="49"/>
      <c r="D233" s="49"/>
      <c r="E233" s="49"/>
      <c r="F233" s="49"/>
      <c r="G233" s="49"/>
      <c r="H233" s="49"/>
      <c r="I233" s="49"/>
      <c r="J233" s="15"/>
      <c r="K233" s="15"/>
      <c r="L233" s="15"/>
      <c r="M233" s="15"/>
      <c r="N233" s="15"/>
      <c r="O233" s="15"/>
      <c r="P233" s="15"/>
      <c r="Q233" s="15"/>
      <c r="R233" s="16"/>
    </row>
    <row r="234" spans="1:19">
      <c r="A234" s="79" t="s">
        <v>133</v>
      </c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58"/>
      <c r="R234" s="8"/>
      <c r="S234" s="8"/>
    </row>
    <row r="235" spans="1:19" ht="18">
      <c r="A235" s="81" t="s">
        <v>28</v>
      </c>
      <c r="B235" s="82"/>
      <c r="C235" s="82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8"/>
      <c r="R235" s="8"/>
      <c r="S235" s="8"/>
    </row>
    <row r="236" spans="1:19">
      <c r="A236" s="79" t="s">
        <v>134</v>
      </c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58"/>
      <c r="R236" s="8"/>
      <c r="S236" s="8"/>
    </row>
    <row r="237" spans="1:19">
      <c r="A237" s="62">
        <v>1</v>
      </c>
      <c r="B237" s="62" t="s">
        <v>47</v>
      </c>
      <c r="C237" s="12" t="s">
        <v>30</v>
      </c>
      <c r="D237" s="62" t="s">
        <v>31</v>
      </c>
      <c r="E237" s="62">
        <v>1</v>
      </c>
      <c r="F237" s="62" t="s">
        <v>135</v>
      </c>
      <c r="G237" s="62">
        <v>1</v>
      </c>
      <c r="H237" s="62" t="s">
        <v>33</v>
      </c>
      <c r="I237" s="62"/>
      <c r="J237" s="62">
        <v>58</v>
      </c>
      <c r="K237" s="62">
        <v>33</v>
      </c>
      <c r="L237" s="62">
        <v>16</v>
      </c>
      <c r="M237" s="62" t="s">
        <v>33</v>
      </c>
      <c r="N237" s="3">
        <f>(IF(F237="OŽ",IF(L237=1,550.8,IF(L237=2,426.38,IF(L237=3,342.14,IF(L237=4,181.44,IF(L237=5,168.48,IF(L237=6,155.52,IF(L237=7,148.5,IF(L237=8,144,0))))))))+IF(L237&lt;=8,0,IF(L237&lt;=16,137.7,IF(L237&lt;=24,108,IF(L237&lt;=32,80.1,IF(L237&lt;=36,52.2,0)))))-IF(L237&lt;=8,0,IF(L237&lt;=16,(L237-9)*2.754,IF(L237&lt;=24,(L237-17)* 2.754,IF(L237&lt;=32,(L237-25)* 2.754,IF(L237&lt;=36,(L237-33)*2.754,0))))),0)+IF(F237="PČ",IF(L237=1,449,IF(L237=2,314.6,IF(L237=3,238,IF(L237=4,172,IF(L237=5,159,IF(L237=6,145,IF(L237=7,132,IF(L237=8,119,0))))))))+IF(L237&lt;=8,0,IF(L237&lt;=16,88,IF(L237&lt;=24,55,IF(L237&lt;=32,22,0))))-IF(L237&lt;=8,0,IF(L237&lt;=16,(L237-9)*2.245,IF(L237&lt;=24,(L237-17)*2.245,IF(L237&lt;=32,(L237-25)*2.245,0)))),0)+IF(F237="PČneol",IF(L237=1,85,IF(L237=2,64.61,IF(L237=3,50.76,IF(L237=4,16.25,IF(L237=5,15,IF(L237=6,13.75,IF(L237=7,12.5,IF(L237=8,11.25,0))))))))+IF(L237&lt;=8,0,IF(L237&lt;=16,9,0))-IF(L237&lt;=8,0,IF(L237&lt;=16,(L237-9)*0.425,0)),0)+IF(F237="PŽ",IF(L237=1,85,IF(L237=2,59.5,IF(L237=3,45,IF(L237=4,32.5,IF(L237=5,30,IF(L237=6,27.5,IF(L237=7,25,IF(L237=8,22.5,0))))))))+IF(L237&lt;=8,0,IF(L237&lt;=16,19,IF(L237&lt;=24,13,IF(L237&lt;=32,8,0))))-IF(L237&lt;=8,0,IF(L237&lt;=16,(L237-9)*0.425,IF(L237&lt;=24,(L237-17)*0.425,IF(L237&lt;=32,(L237-25)*0.425,0)))),0)+IF(F237="EČ",IF(L237=1,204,IF(L237=2,156.24,IF(L237=3,123.84,IF(L237=4,72,IF(L237=5,66,IF(L237=6,60,IF(L237=7,54,IF(L237=8,48,0))))))))+IF(L237&lt;=8,0,IF(L237&lt;=16,40,IF(L237&lt;=24,25,0)))-IF(L237&lt;=8,0,IF(L237&lt;=16,(L237-9)*1.02,IF(L237&lt;=24,(L237-17)*1.02,0))),0)+IF(F237="EČneol",IF(L237=1,68,IF(L237=2,51.69,IF(L237=3,40.61,IF(L237=4,13,IF(L237=5,12,IF(L237=6,11,IF(L237=7,10,IF(L237=8,9,0)))))))))+IF(F237="EŽ",IF(L237=1,68,IF(L237=2,47.6,IF(L237=3,36,IF(L237=4,18,IF(L237=5,16.5,IF(L237=6,15,IF(L237=7,13.5,IF(L237=8,12,0))))))))+IF(L237&lt;=8,0,IF(L237&lt;=16,10,IF(L237&lt;=24,6,0)))-IF(L237&lt;=8,0,IF(L237&lt;=16,(L237-9)*0.34,IF(L237&lt;=24,(L237-17)*0.34,0))),0)+IF(F237="PT",IF(L237=1,68,IF(L237=2,52.08,IF(L237=3,41.28,IF(L237=4,24,IF(L237=5,22,IF(L237=6,20,IF(L237=7,18,IF(L237=8,16,0))))))))+IF(L237&lt;=8,0,IF(L237&lt;=16,13,IF(L237&lt;=24,9,IF(L237&lt;=32,4,0))))-IF(L237&lt;=8,0,IF(L237&lt;=16,(L237-9)*0.34,IF(L237&lt;=24,(L237-17)*0.34,IF(L237&lt;=32,(L237-25)*0.34,0)))),0)+IF(F237="JOŽ",IF(L237=1,85,IF(L237=2,59.5,IF(L237=3,45,IF(L237=4,32.5,IF(L237=5,30,IF(L237=6,27.5,IF(L237=7,25,IF(L237=8,22.5,0))))))))+IF(L237&lt;=8,0,IF(L237&lt;=16,19,IF(L237&lt;=24,13,0)))-IF(L237&lt;=8,0,IF(L237&lt;=16,(L237-9)*0.425,IF(L237&lt;=24,(L237-17)*0.425,0))),0)+IF(F237="JPČ",IF(L237=1,68,IF(L237=2,47.6,IF(L237=3,36,IF(L237=4,26,IF(L237=5,24,IF(L237=6,22,IF(L237=7,20,IF(L237=8,18,0))))))))+IF(L237&lt;=8,0,IF(L237&lt;=16,13,IF(L237&lt;=24,9,0)))-IF(L237&lt;=8,0,IF(L237&lt;=16,(L237-9)*0.34,IF(L237&lt;=24,(L237-17)*0.34,0))),0)+IF(F237="JEČ",IF(L237=1,34,IF(L237=2,26.04,IF(L237=3,20.6,IF(L237=4,12,IF(L237=5,11,IF(L237=6,10,IF(L237=7,9,IF(L237=8,8,0))))))))+IF(L237&lt;=8,0,IF(L237&lt;=16,6,0))-IF(L237&lt;=8,0,IF(L237&lt;=16,(L237-9)*0.17,0)),0)+IF(F237="JEOF",IF(L237=1,34,IF(L237=2,26.04,IF(L237=3,20.6,IF(L237=4,12,IF(L237=5,11,IF(L237=6,10,IF(L237=7,9,IF(L237=8,8,0))))))))+IF(L237&lt;=8,0,IF(L237&lt;=16,6,0))-IF(L237&lt;=8,0,IF(L237&lt;=16,(L237-9)*0.17,0)),0)+IF(F237="JnPČ",IF(L237=1,51,IF(L237=2,35.7,IF(L237=3,27,IF(L237=4,19.5,IF(L237=5,18,IF(L237=6,16.5,IF(L237=7,15,IF(L237=8,13.5,0))))))))+IF(L237&lt;=8,0,IF(L237&lt;=16,10,0))-IF(L237&lt;=8,0,IF(L237&lt;=16,(L237-9)*0.255,0)),0)+IF(F237="JnEČ",IF(L237=1,25.5,IF(L237=2,19.53,IF(L237=3,15.48,IF(L237=4,9,IF(L237=5,8.25,IF(L237=6,7.5,IF(L237=7,6.75,IF(L237=8,6,0))))))))+IF(L237&lt;=8,0,IF(L237&lt;=16,5,0))-IF(L237&lt;=8,0,IF(L237&lt;=16,(L237-9)*0.1275,0)),0)+IF(F237="JčPČ",IF(L237=1,21.25,IF(L237=2,14.5,IF(L237=3,11.5,IF(L237=4,7,IF(L237=5,6.5,IF(L237=6,6,IF(L237=7,5.5,IF(L237=8,5,0))))))))+IF(L237&lt;=8,0,IF(L237&lt;=16,4,0))-IF(L237&lt;=8,0,IF(L237&lt;=16,(L237-9)*0.10625,0)),0)+IF(F237="JčEČ",IF(L237=1,17,IF(L237=2,13.02,IF(L237=3,10.32,IF(L237=4,6,IF(L237=5,5.5,IF(L237=6,5,IF(L237=7,4.5,IF(L237=8,4,0))))))))+IF(L237&lt;=8,0,IF(L237&lt;=16,3,0))-IF(L237&lt;=8,0,IF(L237&lt;=16,(L237-9)*0.085,0)),0)+IF(F237="NEAK",IF(L237=1,11.48,IF(L237=2,8.79,IF(L237=3,6.97,IF(L237=4,4.05,IF(L237=5,3.71,IF(L237=6,3.38,IF(L237=7,3.04,IF(L237=8,2.7,0))))))))+IF(L237&lt;=8,0,IF(L237&lt;=16,2,IF(L237&lt;=24,1.3,0)))-IF(L237&lt;=8,0,IF(L237&lt;=16,(L237-9)*0.0574,IF(L237&lt;=24,(L237-17)*0.0574,0))),0))*IF(L237&lt;0,1,IF(OR(F237="PČ",F237="PŽ",F237="PT"),IF(J237&lt;32,J237/32,1),1))* IF(L237&lt;0,1,IF(OR(F237="EČ",F237="EŽ",F237="JOŽ",F237="JPČ",F237="NEAK"),IF(J237&lt;24,J237/24,1),1))*IF(L237&lt;0,1,IF(OR(F237="PČneol",F237="JEČ",F237="JEOF",F237="JnPČ",F237="JnEČ",F237="JčPČ",F237="JčEČ"),IF(J237&lt;16,J237/16,1),1))*IF(L237&lt;0,1,IF(F237="EČneol",IF(J237&lt;8,J237/8,1),1))</f>
        <v>8.2149999999999999</v>
      </c>
      <c r="O237" s="9">
        <f t="shared" ref="O237:O246" si="63">IF(F237="OŽ",N237,IF(H237="Ne",IF(J237*0.3&lt;J237-L237,N237,0),IF(J237*0.1&lt;J237-L237,N237,0)))</f>
        <v>8.2149999999999999</v>
      </c>
      <c r="P237" s="4">
        <f t="shared" ref="P237" si="64">IF(O237=0,0,IF(F237="OŽ",IF(L237&gt;35,0,IF(J237&gt;35,(36-L237)*1.836,((36-L237)-(36-J237))*1.836)),0)+IF(F237="PČ",IF(L237&gt;31,0,IF(J237&gt;31,(32-L237)*1.347,((32-L237)-(32-J237))*1.347)),0)+ IF(F237="PČneol",IF(L237&gt;15,0,IF(J237&gt;15,(16-L237)*0.255,((16-L237)-(16-J237))*0.255)),0)+IF(F237="PŽ",IF(L237&gt;31,0,IF(J237&gt;31,(32-L237)*0.255,((32-L237)-(32-J237))*0.255)),0)+IF(F237="EČ",IF(L237&gt;23,0,IF(J237&gt;23,(24-L237)*0.612,((24-L237)-(24-J237))*0.612)),0)+IF(F237="EČneol",IF(L237&gt;7,0,IF(J237&gt;7,(8-L237)*0.204,((8-L237)-(8-J237))*0.204)),0)+IF(F237="EŽ",IF(L237&gt;23,0,IF(J237&gt;23,(24-L237)*0.204,((24-L237)-(24-J237))*0.204)),0)+IF(F237="PT",IF(L237&gt;31,0,IF(J237&gt;31,(32-L237)*0.204,((32-L237)-(32-J237))*0.204)),0)+IF(F237="JOŽ",IF(L237&gt;23,0,IF(J237&gt;23,(24-L237)*0.255,((24-L237)-(24-J237))*0.255)),0)+IF(F237="JPČ",IF(L237&gt;23,0,IF(J237&gt;23,(24-L237)*0.204,((24-L237)-(24-J237))*0.204)),0)+IF(F237="JEČ",IF(L237&gt;15,0,IF(J237&gt;15,(16-L237)*0.102,((16-L237)-(16-J237))*0.102)),0)+IF(F237="JEOF",IF(L237&gt;15,0,IF(J237&gt;15,(16-L237)*0.102,((16-L237)-(16-J237))*0.102)),0)+IF(F237="JnPČ",IF(L237&gt;15,0,IF(J237&gt;15,(16-L237)*0.153,((16-L237)-(16-J237))*0.153)),0)+IF(F237="JnEČ",IF(L237&gt;15,0,IF(J237&gt;15,(16-L237)*0.0765,((16-L237)-(16-J237))*0.0765)),0)+IF(F237="JčPČ",IF(L237&gt;15,0,IF(J237&gt;15,(16-L237)*0.06375,((16-L237)-(16-J237))*0.06375)),0)+IF(F237="JčEČ",IF(L237&gt;15,0,IF(J237&gt;15,(16-L237)*0.051,((16-L237)-(16-J237))*0.051)),0)+IF(F237="NEAK",IF(L237&gt;23,0,IF(J237&gt;23,(24-L237)*0.03444,((24-L237)-(24-J237))*0.03444)),0))</f>
        <v>0</v>
      </c>
      <c r="Q237" s="11">
        <f t="shared" ref="Q237" si="65">IF(ISERROR(P237*100/N237),0,(P237*100/N237))</f>
        <v>0</v>
      </c>
      <c r="R237" s="10">
        <f t="shared" ref="R237:R246" si="66">IF(Q237&lt;=30,O237+P237,O237+O237*0.3)*IF(G237=1,0.4,IF(G237=2,0.75,IF(G237="1 (kas 4 m. 1 k. nerengiamos)",0.52,1)))*IF(D237="olimpinė",1,IF(M237="Ne",0.5,1))*IF(OR(A$5="Lietuvos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federacija"),IF(OR(J237&lt;8,K237&lt;16),0,1),1)*E237*IF(I237&lt;=1,1,1/I237)*IF(OR(A$5="Lietuvos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3.286</v>
      </c>
      <c r="S237" s="8"/>
    </row>
    <row r="238" spans="1:19">
      <c r="A238" s="62">
        <v>2</v>
      </c>
      <c r="B238" s="62" t="s">
        <v>47</v>
      </c>
      <c r="C238" s="12" t="s">
        <v>48</v>
      </c>
      <c r="D238" s="62" t="s">
        <v>31</v>
      </c>
      <c r="E238" s="62">
        <v>1</v>
      </c>
      <c r="F238" s="62" t="s">
        <v>135</v>
      </c>
      <c r="G238" s="62">
        <v>1</v>
      </c>
      <c r="H238" s="62" t="s">
        <v>33</v>
      </c>
      <c r="I238" s="62"/>
      <c r="J238" s="62">
        <v>58</v>
      </c>
      <c r="K238" s="62">
        <v>33</v>
      </c>
      <c r="L238" s="62">
        <v>13</v>
      </c>
      <c r="M238" s="62" t="s">
        <v>33</v>
      </c>
      <c r="N238" s="3">
        <f t="shared" ref="N238:N246" si="67">(IF(F238="OŽ",IF(L238=1,550.8,IF(L238=2,426.38,IF(L238=3,342.14,IF(L238=4,181.44,IF(L238=5,168.48,IF(L238=6,155.52,IF(L238=7,148.5,IF(L238=8,144,0))))))))+IF(L238&lt;=8,0,IF(L238&lt;=16,137.7,IF(L238&lt;=24,108,IF(L238&lt;=32,80.1,IF(L238&lt;=36,52.2,0)))))-IF(L238&lt;=8,0,IF(L238&lt;=16,(L238-9)*2.754,IF(L238&lt;=24,(L238-17)* 2.754,IF(L238&lt;=32,(L238-25)* 2.754,IF(L238&lt;=36,(L238-33)*2.754,0))))),0)+IF(F238="PČ",IF(L238=1,449,IF(L238=2,314.6,IF(L238=3,238,IF(L238=4,172,IF(L238=5,159,IF(L238=6,145,IF(L238=7,132,IF(L238=8,119,0))))))))+IF(L238&lt;=8,0,IF(L238&lt;=16,88,IF(L238&lt;=24,55,IF(L238&lt;=32,22,0))))-IF(L238&lt;=8,0,IF(L238&lt;=16,(L238-9)*2.245,IF(L238&lt;=24,(L238-17)*2.245,IF(L238&lt;=32,(L238-25)*2.245,0)))),0)+IF(F238="PČneol",IF(L238=1,85,IF(L238=2,64.61,IF(L238=3,50.76,IF(L238=4,16.25,IF(L238=5,15,IF(L238=6,13.75,IF(L238=7,12.5,IF(L238=8,11.25,0))))))))+IF(L238&lt;=8,0,IF(L238&lt;=16,9,0))-IF(L238&lt;=8,0,IF(L238&lt;=16,(L238-9)*0.425,0)),0)+IF(F238="PŽ",IF(L238=1,85,IF(L238=2,59.5,IF(L238=3,45,IF(L238=4,32.5,IF(L238=5,30,IF(L238=6,27.5,IF(L238=7,25,IF(L238=8,22.5,0))))))))+IF(L238&lt;=8,0,IF(L238&lt;=16,19,IF(L238&lt;=24,13,IF(L238&lt;=32,8,0))))-IF(L238&lt;=8,0,IF(L238&lt;=16,(L238-9)*0.425,IF(L238&lt;=24,(L238-17)*0.425,IF(L238&lt;=32,(L238-25)*0.425,0)))),0)+IF(F238="EČ",IF(L238=1,204,IF(L238=2,156.24,IF(L238=3,123.84,IF(L238=4,72,IF(L238=5,66,IF(L238=6,60,IF(L238=7,54,IF(L238=8,48,0))))))))+IF(L238&lt;=8,0,IF(L238&lt;=16,40,IF(L238&lt;=24,25,0)))-IF(L238&lt;=8,0,IF(L238&lt;=16,(L238-9)*1.02,IF(L238&lt;=24,(L238-17)*1.02,0))),0)+IF(F238="EČneol",IF(L238=1,68,IF(L238=2,51.69,IF(L238=3,40.61,IF(L238=4,13,IF(L238=5,12,IF(L238=6,11,IF(L238=7,10,IF(L238=8,9,0)))))))))+IF(F238="EŽ",IF(L238=1,68,IF(L238=2,47.6,IF(L238=3,36,IF(L238=4,18,IF(L238=5,16.5,IF(L238=6,15,IF(L238=7,13.5,IF(L238=8,12,0))))))))+IF(L238&lt;=8,0,IF(L238&lt;=16,10,IF(L238&lt;=24,6,0)))-IF(L238&lt;=8,0,IF(L238&lt;=16,(L238-9)*0.34,IF(L238&lt;=24,(L238-17)*0.34,0))),0)+IF(F238="PT",IF(L238=1,68,IF(L238=2,52.08,IF(L238=3,41.28,IF(L238=4,24,IF(L238=5,22,IF(L238=6,20,IF(L238=7,18,IF(L238=8,16,0))))))))+IF(L238&lt;=8,0,IF(L238&lt;=16,13,IF(L238&lt;=24,9,IF(L238&lt;=32,4,0))))-IF(L238&lt;=8,0,IF(L238&lt;=16,(L238-9)*0.34,IF(L238&lt;=24,(L238-17)*0.34,IF(L238&lt;=32,(L238-25)*0.34,0)))),0)+IF(F238="JOŽ",IF(L238=1,85,IF(L238=2,59.5,IF(L238=3,45,IF(L238=4,32.5,IF(L238=5,30,IF(L238=6,27.5,IF(L238=7,25,IF(L238=8,22.5,0))))))))+IF(L238&lt;=8,0,IF(L238&lt;=16,19,IF(L238&lt;=24,13,0)))-IF(L238&lt;=8,0,IF(L238&lt;=16,(L238-9)*0.425,IF(L238&lt;=24,(L238-17)*0.425,0))),0)+IF(F238="JPČ",IF(L238=1,68,IF(L238=2,47.6,IF(L238=3,36,IF(L238=4,26,IF(L238=5,24,IF(L238=6,22,IF(L238=7,20,IF(L238=8,18,0))))))))+IF(L238&lt;=8,0,IF(L238&lt;=16,13,IF(L238&lt;=24,9,0)))-IF(L238&lt;=8,0,IF(L238&lt;=16,(L238-9)*0.34,IF(L238&lt;=24,(L238-17)*0.34,0))),0)+IF(F238="JEČ",IF(L238=1,34,IF(L238=2,26.04,IF(L238=3,20.6,IF(L238=4,12,IF(L238=5,11,IF(L238=6,10,IF(L238=7,9,IF(L238=8,8,0))))))))+IF(L238&lt;=8,0,IF(L238&lt;=16,6,0))-IF(L238&lt;=8,0,IF(L238&lt;=16,(L238-9)*0.17,0)),0)+IF(F238="JEOF",IF(L238=1,34,IF(L238=2,26.04,IF(L238=3,20.6,IF(L238=4,12,IF(L238=5,11,IF(L238=6,10,IF(L238=7,9,IF(L238=8,8,0))))))))+IF(L238&lt;=8,0,IF(L238&lt;=16,6,0))-IF(L238&lt;=8,0,IF(L238&lt;=16,(L238-9)*0.17,0)),0)+IF(F238="JnPČ",IF(L238=1,51,IF(L238=2,35.7,IF(L238=3,27,IF(L238=4,19.5,IF(L238=5,18,IF(L238=6,16.5,IF(L238=7,15,IF(L238=8,13.5,0))))))))+IF(L238&lt;=8,0,IF(L238&lt;=16,10,0))-IF(L238&lt;=8,0,IF(L238&lt;=16,(L238-9)*0.255,0)),0)+IF(F238="JnEČ",IF(L238=1,25.5,IF(L238=2,19.53,IF(L238=3,15.48,IF(L238=4,9,IF(L238=5,8.25,IF(L238=6,7.5,IF(L238=7,6.75,IF(L238=8,6,0))))))))+IF(L238&lt;=8,0,IF(L238&lt;=16,5,0))-IF(L238&lt;=8,0,IF(L238&lt;=16,(L238-9)*0.1275,0)),0)+IF(F238="JčPČ",IF(L238=1,21.25,IF(L238=2,14.5,IF(L238=3,11.5,IF(L238=4,7,IF(L238=5,6.5,IF(L238=6,6,IF(L238=7,5.5,IF(L238=8,5,0))))))))+IF(L238&lt;=8,0,IF(L238&lt;=16,4,0))-IF(L238&lt;=8,0,IF(L238&lt;=16,(L238-9)*0.10625,0)),0)+IF(F238="JčEČ",IF(L238=1,17,IF(L238=2,13.02,IF(L238=3,10.32,IF(L238=4,6,IF(L238=5,5.5,IF(L238=6,5,IF(L238=7,4.5,IF(L238=8,4,0))))))))+IF(L238&lt;=8,0,IF(L238&lt;=16,3,0))-IF(L238&lt;=8,0,IF(L238&lt;=16,(L238-9)*0.085,0)),0)+IF(F238="NEAK",IF(L238=1,11.48,IF(L238=2,8.79,IF(L238=3,6.97,IF(L238=4,4.05,IF(L238=5,3.71,IF(L238=6,3.38,IF(L238=7,3.04,IF(L238=8,2.7,0))))))))+IF(L238&lt;=8,0,IF(L238&lt;=16,2,IF(L238&lt;=24,1.3,0)))-IF(L238&lt;=8,0,IF(L238&lt;=16,(L238-9)*0.0574,IF(L238&lt;=24,(L238-17)*0.0574,0))),0))*IF(L238&lt;0,1,IF(OR(F238="PČ",F238="PŽ",F238="PT"),IF(J238&lt;32,J238/32,1),1))* IF(L238&lt;0,1,IF(OR(F238="EČ",F238="EŽ",F238="JOŽ",F238="JPČ",F238="NEAK"),IF(J238&lt;24,J238/24,1),1))*IF(L238&lt;0,1,IF(OR(F238="PČneol",F238="JEČ",F238="JEOF",F238="JnPČ",F238="JnEČ",F238="JčPČ",F238="JčEČ"),IF(J238&lt;16,J238/16,1),1))*IF(L238&lt;0,1,IF(F238="EČneol",IF(J238&lt;8,J238/8,1),1))</f>
        <v>8.98</v>
      </c>
      <c r="O238" s="9">
        <f t="shared" si="63"/>
        <v>8.98</v>
      </c>
      <c r="P238" s="4">
        <f t="shared" ref="P238:P246" si="68">IF(O238=0,0,IF(F238="OŽ",IF(L238&gt;35,0,IF(J238&gt;35,(36-L238)*1.836,((36-L238)-(36-J238))*1.836)),0)+IF(F238="PČ",IF(L238&gt;31,0,IF(J238&gt;31,(32-L238)*1.347,((32-L238)-(32-J238))*1.347)),0)+ IF(F238="PČneol",IF(L238&gt;15,0,IF(J238&gt;15,(16-L238)*0.255,((16-L238)-(16-J238))*0.255)),0)+IF(F238="PŽ",IF(L238&gt;31,0,IF(J238&gt;31,(32-L238)*0.255,((32-L238)-(32-J238))*0.255)),0)+IF(F238="EČ",IF(L238&gt;23,0,IF(J238&gt;23,(24-L238)*0.612,((24-L238)-(24-J238))*0.612)),0)+IF(F238="EČneol",IF(L238&gt;7,0,IF(J238&gt;7,(8-L238)*0.204,((8-L238)-(8-J238))*0.204)),0)+IF(F238="EŽ",IF(L238&gt;23,0,IF(J238&gt;23,(24-L238)*0.204,((24-L238)-(24-J238))*0.204)),0)+IF(F238="PT",IF(L238&gt;31,0,IF(J238&gt;31,(32-L238)*0.204,((32-L238)-(32-J238))*0.204)),0)+IF(F238="JOŽ",IF(L238&gt;23,0,IF(J238&gt;23,(24-L238)*0.255,((24-L238)-(24-J238))*0.255)),0)+IF(F238="JPČ",IF(L238&gt;23,0,IF(J238&gt;23,(24-L238)*0.204,((24-L238)-(24-J238))*0.204)),0)+IF(F238="JEČ",IF(L238&gt;15,0,IF(J238&gt;15,(16-L238)*0.102,((16-L238)-(16-J238))*0.102)),0)+IF(F238="JEOF",IF(L238&gt;15,0,IF(J238&gt;15,(16-L238)*0.102,((16-L238)-(16-J238))*0.102)),0)+IF(F238="JnPČ",IF(L238&gt;15,0,IF(J238&gt;15,(16-L238)*0.153,((16-L238)-(16-J238))*0.153)),0)+IF(F238="JnEČ",IF(L238&gt;15,0,IF(J238&gt;15,(16-L238)*0.0765,((16-L238)-(16-J238))*0.0765)),0)+IF(F238="JčPČ",IF(L238&gt;15,0,IF(J238&gt;15,(16-L238)*0.06375,((16-L238)-(16-J238))*0.06375)),0)+IF(F238="JčEČ",IF(L238&gt;15,0,IF(J238&gt;15,(16-L238)*0.051,((16-L238)-(16-J238))*0.051)),0)+IF(F238="NEAK",IF(L238&gt;23,0,IF(J238&gt;23,(24-L238)*0.03444,((24-L238)-(24-J238))*0.03444)),0))</f>
        <v>0.45899999999999996</v>
      </c>
      <c r="Q238" s="11">
        <f t="shared" ref="Q238:Q246" si="69">IF(ISERROR(P238*100/N238),0,(P238*100/N238))</f>
        <v>5.1113585746102448</v>
      </c>
      <c r="R238" s="10">
        <f t="shared" si="66"/>
        <v>3.7756000000000003</v>
      </c>
      <c r="S238" s="8"/>
    </row>
    <row r="239" spans="1:19">
      <c r="A239" s="62">
        <v>3</v>
      </c>
      <c r="B239" s="62" t="s">
        <v>47</v>
      </c>
      <c r="C239" s="12" t="s">
        <v>61</v>
      </c>
      <c r="D239" s="62" t="s">
        <v>31</v>
      </c>
      <c r="E239" s="62">
        <v>1</v>
      </c>
      <c r="F239" s="62" t="s">
        <v>135</v>
      </c>
      <c r="G239" s="62">
        <v>1</v>
      </c>
      <c r="H239" s="62" t="s">
        <v>33</v>
      </c>
      <c r="I239" s="62"/>
      <c r="J239" s="62">
        <v>58</v>
      </c>
      <c r="K239" s="62">
        <v>33</v>
      </c>
      <c r="L239" s="62">
        <v>3</v>
      </c>
      <c r="M239" s="62" t="s">
        <v>33</v>
      </c>
      <c r="N239" s="3">
        <f t="shared" si="67"/>
        <v>27</v>
      </c>
      <c r="O239" s="9">
        <f t="shared" si="63"/>
        <v>27</v>
      </c>
      <c r="P239" s="4">
        <f t="shared" si="68"/>
        <v>1.9889999999999999</v>
      </c>
      <c r="Q239" s="11">
        <f t="shared" si="69"/>
        <v>7.3666666666666663</v>
      </c>
      <c r="R239" s="10">
        <f t="shared" si="66"/>
        <v>11.595600000000001</v>
      </c>
      <c r="S239" s="8"/>
    </row>
    <row r="240" spans="1:19">
      <c r="A240" s="62">
        <v>4</v>
      </c>
      <c r="B240" s="62" t="s">
        <v>47</v>
      </c>
      <c r="C240" s="12" t="s">
        <v>40</v>
      </c>
      <c r="D240" s="62" t="s">
        <v>31</v>
      </c>
      <c r="E240" s="62">
        <v>1</v>
      </c>
      <c r="F240" s="62" t="s">
        <v>135</v>
      </c>
      <c r="G240" s="62">
        <v>1</v>
      </c>
      <c r="H240" s="62" t="s">
        <v>33</v>
      </c>
      <c r="I240" s="62"/>
      <c r="J240" s="62">
        <v>32</v>
      </c>
      <c r="K240" s="62">
        <v>33</v>
      </c>
      <c r="L240" s="62">
        <v>27</v>
      </c>
      <c r="M240" s="62" t="s">
        <v>33</v>
      </c>
      <c r="N240" s="3">
        <f t="shared" si="67"/>
        <v>0</v>
      </c>
      <c r="O240" s="9">
        <f t="shared" si="63"/>
        <v>0</v>
      </c>
      <c r="P240" s="4">
        <f t="shared" si="68"/>
        <v>0</v>
      </c>
      <c r="Q240" s="11">
        <f t="shared" si="69"/>
        <v>0</v>
      </c>
      <c r="R240" s="10">
        <f t="shared" si="66"/>
        <v>0</v>
      </c>
      <c r="S240" s="8"/>
    </row>
    <row r="241" spans="1:19">
      <c r="A241" s="62">
        <v>5</v>
      </c>
      <c r="B241" s="62" t="s">
        <v>47</v>
      </c>
      <c r="C241" s="12" t="s">
        <v>136</v>
      </c>
      <c r="D241" s="62" t="s">
        <v>31</v>
      </c>
      <c r="E241" s="62">
        <v>1</v>
      </c>
      <c r="F241" s="62" t="s">
        <v>135</v>
      </c>
      <c r="G241" s="62">
        <v>1</v>
      </c>
      <c r="H241" s="62" t="s">
        <v>33</v>
      </c>
      <c r="I241" s="62"/>
      <c r="J241" s="62">
        <v>33</v>
      </c>
      <c r="K241" s="62">
        <v>33</v>
      </c>
      <c r="L241" s="62">
        <v>26</v>
      </c>
      <c r="M241" s="62" t="s">
        <v>33</v>
      </c>
      <c r="N241" s="3">
        <f t="shared" si="67"/>
        <v>0</v>
      </c>
      <c r="O241" s="9">
        <f t="shared" si="63"/>
        <v>0</v>
      </c>
      <c r="P241" s="4">
        <f t="shared" si="68"/>
        <v>0</v>
      </c>
      <c r="Q241" s="11">
        <f t="shared" si="69"/>
        <v>0</v>
      </c>
      <c r="R241" s="10">
        <f t="shared" si="66"/>
        <v>0</v>
      </c>
      <c r="S241" s="8"/>
    </row>
    <row r="242" spans="1:19">
      <c r="A242" s="62">
        <v>6</v>
      </c>
      <c r="B242" s="62" t="s">
        <v>56</v>
      </c>
      <c r="C242" s="12" t="s">
        <v>30</v>
      </c>
      <c r="D242" s="62" t="s">
        <v>31</v>
      </c>
      <c r="E242" s="62">
        <v>1</v>
      </c>
      <c r="F242" s="62" t="s">
        <v>135</v>
      </c>
      <c r="G242" s="62">
        <v>1</v>
      </c>
      <c r="H242" s="62" t="s">
        <v>33</v>
      </c>
      <c r="I242" s="62"/>
      <c r="J242" s="62">
        <v>47</v>
      </c>
      <c r="K242" s="62">
        <v>33</v>
      </c>
      <c r="L242" s="62">
        <v>40</v>
      </c>
      <c r="M242" s="62" t="s">
        <v>33</v>
      </c>
      <c r="N242" s="3">
        <f t="shared" si="67"/>
        <v>0</v>
      </c>
      <c r="O242" s="9">
        <f t="shared" si="63"/>
        <v>0</v>
      </c>
      <c r="P242" s="4">
        <f t="shared" si="68"/>
        <v>0</v>
      </c>
      <c r="Q242" s="11">
        <f t="shared" si="69"/>
        <v>0</v>
      </c>
      <c r="R242" s="10">
        <f t="shared" si="66"/>
        <v>0</v>
      </c>
      <c r="S242" s="8"/>
    </row>
    <row r="243" spans="1:19">
      <c r="A243" s="62">
        <v>7</v>
      </c>
      <c r="B243" s="62" t="s">
        <v>56</v>
      </c>
      <c r="C243" s="12" t="s">
        <v>48</v>
      </c>
      <c r="D243" s="62" t="s">
        <v>31</v>
      </c>
      <c r="E243" s="62">
        <v>1</v>
      </c>
      <c r="F243" s="62" t="s">
        <v>135</v>
      </c>
      <c r="G243" s="62">
        <v>1</v>
      </c>
      <c r="H243" s="62" t="s">
        <v>33</v>
      </c>
      <c r="I243" s="62"/>
      <c r="J243" s="62">
        <v>33</v>
      </c>
      <c r="K243" s="62">
        <v>33</v>
      </c>
      <c r="L243" s="62">
        <v>26</v>
      </c>
      <c r="M243" s="62" t="s">
        <v>33</v>
      </c>
      <c r="N243" s="3">
        <f t="shared" si="67"/>
        <v>0</v>
      </c>
      <c r="O243" s="9">
        <f t="shared" si="63"/>
        <v>0</v>
      </c>
      <c r="P243" s="4">
        <f t="shared" si="68"/>
        <v>0</v>
      </c>
      <c r="Q243" s="11">
        <f t="shared" si="69"/>
        <v>0</v>
      </c>
      <c r="R243" s="10">
        <f t="shared" si="66"/>
        <v>0</v>
      </c>
      <c r="S243" s="8"/>
    </row>
    <row r="244" spans="1:19">
      <c r="A244" s="62">
        <v>8</v>
      </c>
      <c r="B244" s="62" t="s">
        <v>56</v>
      </c>
      <c r="C244" s="12" t="s">
        <v>136</v>
      </c>
      <c r="D244" s="62" t="s">
        <v>31</v>
      </c>
      <c r="E244" s="62">
        <v>1</v>
      </c>
      <c r="F244" s="62" t="s">
        <v>135</v>
      </c>
      <c r="G244" s="62">
        <v>1</v>
      </c>
      <c r="H244" s="62" t="s">
        <v>33</v>
      </c>
      <c r="I244" s="62"/>
      <c r="J244" s="62">
        <v>47</v>
      </c>
      <c r="K244" s="62">
        <v>33</v>
      </c>
      <c r="L244" s="62">
        <v>39</v>
      </c>
      <c r="M244" s="62" t="s">
        <v>33</v>
      </c>
      <c r="N244" s="3">
        <f t="shared" si="67"/>
        <v>0</v>
      </c>
      <c r="O244" s="9">
        <f t="shared" si="63"/>
        <v>0</v>
      </c>
      <c r="P244" s="4">
        <f t="shared" si="68"/>
        <v>0</v>
      </c>
      <c r="Q244" s="11">
        <f t="shared" si="69"/>
        <v>0</v>
      </c>
      <c r="R244" s="10">
        <f t="shared" si="66"/>
        <v>0</v>
      </c>
      <c r="S244" s="8"/>
    </row>
    <row r="245" spans="1:19">
      <c r="A245" s="62">
        <v>9</v>
      </c>
      <c r="B245" s="62" t="s">
        <v>56</v>
      </c>
      <c r="C245" s="12" t="s">
        <v>40</v>
      </c>
      <c r="D245" s="62" t="s">
        <v>31</v>
      </c>
      <c r="E245" s="62">
        <v>1</v>
      </c>
      <c r="F245" s="62" t="s">
        <v>135</v>
      </c>
      <c r="G245" s="62">
        <v>1</v>
      </c>
      <c r="H245" s="62" t="s">
        <v>33</v>
      </c>
      <c r="I245" s="62"/>
      <c r="J245" s="62">
        <v>25</v>
      </c>
      <c r="K245" s="62">
        <v>33</v>
      </c>
      <c r="L245" s="62">
        <v>24</v>
      </c>
      <c r="M245" s="62" t="s">
        <v>33</v>
      </c>
      <c r="N245" s="3">
        <f t="shared" si="67"/>
        <v>0</v>
      </c>
      <c r="O245" s="9">
        <f t="shared" si="63"/>
        <v>0</v>
      </c>
      <c r="P245" s="4">
        <f t="shared" si="68"/>
        <v>0</v>
      </c>
      <c r="Q245" s="11">
        <f t="shared" si="69"/>
        <v>0</v>
      </c>
      <c r="R245" s="10">
        <f t="shared" si="66"/>
        <v>0</v>
      </c>
      <c r="S245" s="8"/>
    </row>
    <row r="246" spans="1:19">
      <c r="A246" s="62">
        <v>10</v>
      </c>
      <c r="B246" s="62"/>
      <c r="C246" s="1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3">
        <f t="shared" si="67"/>
        <v>0</v>
      </c>
      <c r="O246" s="9">
        <f t="shared" si="63"/>
        <v>0</v>
      </c>
      <c r="P246" s="4">
        <f t="shared" si="68"/>
        <v>0</v>
      </c>
      <c r="Q246" s="11">
        <f t="shared" si="69"/>
        <v>0</v>
      </c>
      <c r="R246" s="10">
        <f t="shared" si="66"/>
        <v>0</v>
      </c>
      <c r="S246" s="8"/>
    </row>
    <row r="247" spans="1:19">
      <c r="A247" s="83" t="s">
        <v>41</v>
      </c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5"/>
      <c r="R247" s="10">
        <f>SUM(R237:R246)</f>
        <v>18.657200000000003</v>
      </c>
      <c r="S247" s="8"/>
    </row>
    <row r="248" spans="1:19" ht="15.75">
      <c r="A248" s="24" t="s">
        <v>42</v>
      </c>
      <c r="B248" s="57" t="s">
        <v>137</v>
      </c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6"/>
      <c r="S248" s="8"/>
    </row>
    <row r="249" spans="1:19">
      <c r="A249" s="49" t="s">
        <v>50</v>
      </c>
      <c r="B249" s="49"/>
      <c r="C249" s="49"/>
      <c r="D249" s="49"/>
      <c r="E249" s="49"/>
      <c r="F249" s="49"/>
      <c r="G249" s="49"/>
      <c r="H249" s="49"/>
      <c r="I249" s="49"/>
      <c r="J249" s="15"/>
      <c r="K249" s="15"/>
      <c r="L249" s="15"/>
      <c r="M249" s="15"/>
      <c r="N249" s="15"/>
      <c r="O249" s="15"/>
      <c r="P249" s="15"/>
      <c r="Q249" s="15"/>
      <c r="R249" s="16"/>
      <c r="S249" s="8"/>
    </row>
    <row r="250" spans="1:19" s="8" customFormat="1">
      <c r="A250" s="49"/>
      <c r="B250" s="49"/>
      <c r="C250" s="49"/>
      <c r="D250" s="49"/>
      <c r="E250" s="49"/>
      <c r="F250" s="49"/>
      <c r="G250" s="49"/>
      <c r="H250" s="49"/>
      <c r="I250" s="49"/>
      <c r="J250" s="15"/>
      <c r="K250" s="15"/>
      <c r="L250" s="15"/>
      <c r="M250" s="15"/>
      <c r="N250" s="15"/>
      <c r="O250" s="15"/>
      <c r="P250" s="15"/>
      <c r="Q250" s="15"/>
      <c r="R250" s="16"/>
    </row>
    <row r="251" spans="1:19">
      <c r="A251" s="79" t="s">
        <v>138</v>
      </c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58"/>
      <c r="R251" s="8"/>
      <c r="S251" s="8"/>
    </row>
    <row r="252" spans="1:19" ht="18">
      <c r="A252" s="81" t="s">
        <v>28</v>
      </c>
      <c r="B252" s="82"/>
      <c r="C252" s="82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8"/>
      <c r="R252" s="8"/>
      <c r="S252" s="8"/>
    </row>
    <row r="253" spans="1:19">
      <c r="A253" s="79" t="s">
        <v>139</v>
      </c>
      <c r="B253" s="80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58"/>
      <c r="R253" s="8"/>
      <c r="S253" s="8"/>
    </row>
    <row r="254" spans="1:19">
      <c r="A254" s="62">
        <v>1</v>
      </c>
      <c r="B254" s="66" t="s">
        <v>97</v>
      </c>
      <c r="C254" s="67" t="s">
        <v>30</v>
      </c>
      <c r="D254" s="66" t="s">
        <v>31</v>
      </c>
      <c r="E254" s="66">
        <v>1</v>
      </c>
      <c r="F254" s="66" t="s">
        <v>128</v>
      </c>
      <c r="G254" s="66">
        <v>1</v>
      </c>
      <c r="H254" s="66" t="s">
        <v>33</v>
      </c>
      <c r="I254" s="66"/>
      <c r="J254" s="66">
        <v>73</v>
      </c>
      <c r="K254" s="66">
        <v>73</v>
      </c>
      <c r="L254" s="66">
        <v>34</v>
      </c>
      <c r="M254" s="66" t="s">
        <v>33</v>
      </c>
      <c r="N254" s="68">
        <f t="shared" ref="N254:N263" si="70">(IF(F254="OŽ",IF(L254=1,550.8,IF(L254=2,426.38,IF(L254=3,342.14,IF(L254=4,181.44,IF(L254=5,168.48,IF(L254=6,155.52,IF(L254=7,148.5,IF(L254=8,144,0))))))))+IF(L254&lt;=8,0,IF(L254&lt;=16,137.7,IF(L254&lt;=24,108,IF(L254&lt;=32,80.1,IF(L254&lt;=36,52.2,0)))))-IF(L254&lt;=8,0,IF(L254&lt;=16,(L254-9)*2.754,IF(L254&lt;=24,(L254-17)* 2.754,IF(L254&lt;=32,(L254-25)* 2.754,IF(L254&lt;=36,(L254-33)*2.754,0))))),0)+IF(F254="PČ",IF(L254=1,449,IF(L254=2,314.6,IF(L254=3,238,IF(L254=4,172,IF(L254=5,159,IF(L254=6,145,IF(L254=7,132,IF(L254=8,119,0))))))))+IF(L254&lt;=8,0,IF(L254&lt;=16,88,IF(L254&lt;=24,55,IF(L254&lt;=32,22,0))))-IF(L254&lt;=8,0,IF(L254&lt;=16,(L254-9)*2.245,IF(L254&lt;=24,(L254-17)*2.245,IF(L254&lt;=32,(L254-25)*2.245,0)))),0)+IF(F254="PČneol",IF(L254=1,85,IF(L254=2,64.61,IF(L254=3,50.76,IF(L254=4,16.25,IF(L254=5,15,IF(L254=6,13.75,IF(L254=7,12.5,IF(L254=8,11.25,0))))))))+IF(L254&lt;=8,0,IF(L254&lt;=16,9,0))-IF(L254&lt;=8,0,IF(L254&lt;=16,(L254-9)*0.425,0)),0)+IF(F254="PŽ",IF(L254=1,85,IF(L254=2,59.5,IF(L254=3,45,IF(L254=4,32.5,IF(L254=5,30,IF(L254=6,27.5,IF(L254=7,25,IF(L254=8,22.5,0))))))))+IF(L254&lt;=8,0,IF(L254&lt;=16,19,IF(L254&lt;=24,13,IF(L254&lt;=32,8,0))))-IF(L254&lt;=8,0,IF(L254&lt;=16,(L254-9)*0.425,IF(L254&lt;=24,(L254-17)*0.425,IF(L254&lt;=32,(L254-25)*0.425,0)))),0)+IF(F254="EČ",IF(L254=1,204,IF(L254=2,156.24,IF(L254=3,123.84,IF(L254=4,72,IF(L254=5,66,IF(L254=6,60,IF(L254=7,54,IF(L254=8,48,0))))))))+IF(L254&lt;=8,0,IF(L254&lt;=16,40,IF(L254&lt;=24,25,0)))-IF(L254&lt;=8,0,IF(L254&lt;=16,(L254-9)*1.02,IF(L254&lt;=24,(L254-17)*1.02,0))),0)+IF(F254="EČneol",IF(L254=1,68,IF(L254=2,51.69,IF(L254=3,40.61,IF(L254=4,13,IF(L254=5,12,IF(L254=6,11,IF(L254=7,10,IF(L254=8,9,0)))))))))+IF(F254="EŽ",IF(L254=1,68,IF(L254=2,47.6,IF(L254=3,36,IF(L254=4,18,IF(L254=5,16.5,IF(L254=6,15,IF(L254=7,13.5,IF(L254=8,12,0))))))))+IF(L254&lt;=8,0,IF(L254&lt;=16,10,IF(L254&lt;=24,6,0)))-IF(L254&lt;=8,0,IF(L254&lt;=16,(L254-9)*0.34,IF(L254&lt;=24,(L254-17)*0.34,0))),0)+IF(F254="PT",IF(L254=1,68,IF(L254=2,52.08,IF(L254=3,41.28,IF(L254=4,24,IF(L254=5,22,IF(L254=6,20,IF(L254=7,18,IF(L254=8,16,0))))))))+IF(L254&lt;=8,0,IF(L254&lt;=16,13,IF(L254&lt;=24,9,IF(L254&lt;=32,4,0))))-IF(L254&lt;=8,0,IF(L254&lt;=16,(L254-9)*0.34,IF(L254&lt;=24,(L254-17)*0.34,IF(L254&lt;=32,(L254-25)*0.34,0)))),0)+IF(F254="JOŽ",IF(L254=1,85,IF(L254=2,59.5,IF(L254=3,45,IF(L254=4,32.5,IF(L254=5,30,IF(L254=6,27.5,IF(L254=7,25,IF(L254=8,22.5,0))))))))+IF(L254&lt;=8,0,IF(L254&lt;=16,19,IF(L254&lt;=24,13,0)))-IF(L254&lt;=8,0,IF(L254&lt;=16,(L254-9)*0.425,IF(L254&lt;=24,(L254-17)*0.425,0))),0)+IF(F254="JPČ",IF(L254=1,68,IF(L254=2,47.6,IF(L254=3,36,IF(L254=4,26,IF(L254=5,24,IF(L254=6,22,IF(L254=7,20,IF(L254=8,18,0))))))))+IF(L254&lt;=8,0,IF(L254&lt;=16,13,IF(L254&lt;=24,9,0)))-IF(L254&lt;=8,0,IF(L254&lt;=16,(L254-9)*0.34,IF(L254&lt;=24,(L254-17)*0.34,0))),0)+IF(F254="JEČ",IF(L254=1,34,IF(L254=2,26.04,IF(L254=3,20.6,IF(L254=4,12,IF(L254=5,11,IF(L254=6,10,IF(L254=7,9,IF(L254=8,8,0))))))))+IF(L254&lt;=8,0,IF(L254&lt;=16,6,0))-IF(L254&lt;=8,0,IF(L254&lt;=16,(L254-9)*0.17,0)),0)+IF(F254="JEOF",IF(L254=1,34,IF(L254=2,26.04,IF(L254=3,20.6,IF(L254=4,12,IF(L254=5,11,IF(L254=6,10,IF(L254=7,9,IF(L254=8,8,0))))))))+IF(L254&lt;=8,0,IF(L254&lt;=16,6,0))-IF(L254&lt;=8,0,IF(L254&lt;=16,(L254-9)*0.17,0)),0)+IF(F254="JnPČ",IF(L254=1,51,IF(L254=2,35.7,IF(L254=3,27,IF(L254=4,19.5,IF(L254=5,18,IF(L254=6,16.5,IF(L254=7,15,IF(L254=8,13.5,0))))))))+IF(L254&lt;=8,0,IF(L254&lt;=16,10,0))-IF(L254&lt;=8,0,IF(L254&lt;=16,(L254-9)*0.255,0)),0)+IF(F254="JnEČ",IF(L254=1,25.5,IF(L254=2,19.53,IF(L254=3,15.48,IF(L254=4,9,IF(L254=5,8.25,IF(L254=6,7.5,IF(L254=7,6.75,IF(L254=8,6,0))))))))+IF(L254&lt;=8,0,IF(L254&lt;=16,5,0))-IF(L254&lt;=8,0,IF(L254&lt;=16,(L254-9)*0.1275,0)),0)+IF(F254="JčPČ",IF(L254=1,21.25,IF(L254=2,14.5,IF(L254=3,11.5,IF(L254=4,7,IF(L254=5,6.5,IF(L254=6,6,IF(L254=7,5.5,IF(L254=8,5,0))))))))+IF(L254&lt;=8,0,IF(L254&lt;=16,4,0))-IF(L254&lt;=8,0,IF(L254&lt;=16,(L254-9)*0.10625,0)),0)+IF(F254="JčEČ",IF(L254=1,17,IF(L254=2,13.02,IF(L254=3,10.32,IF(L254=4,6,IF(L254=5,5.5,IF(L254=6,5,IF(L254=7,4.5,IF(L254=8,4,0))))))))+IF(L254&lt;=8,0,IF(L254&lt;=16,3,0))-IF(L254&lt;=8,0,IF(L254&lt;=16,(L254-9)*0.085,0)),0)+IF(F254="NEAK",IF(L254=1,11.48,IF(L254=2,8.79,IF(L254=3,6.97,IF(L254=4,4.05,IF(L254=5,3.71,IF(L254=6,3.38,IF(L254=7,3.04,IF(L254=8,2.7,0))))))))+IF(L254&lt;=8,0,IF(L254&lt;=16,2,IF(L254&lt;=24,1.3,0)))-IF(L254&lt;=8,0,IF(L254&lt;=16,(L254-9)*0.0574,IF(L254&lt;=24,(L254-17)*0.0574,0))),0))*IF(L254&lt;0,1,IF(OR(F254="PČ",F254="PŽ",F254="PT"),IF(J254&lt;32,J254/32,1),1))* IF(L254&lt;0,1,IF(OR(F254="EČ",F254="EŽ",F254="JOŽ",F254="JPČ",F254="NEAK"),IF(J254&lt;24,J254/24,1),1))*IF(L254&lt;0,1,IF(OR(F254="PČneol",F254="JEČ",F254="JEOF",F254="JnPČ",F254="JnEČ",F254="JčPČ",F254="JčEČ"),IF(J254&lt;16,J254/16,1),1))*IF(L254&lt;0,1,IF(F254="EČneol",IF(J254&lt;8,J254/8,1),1))</f>
        <v>0</v>
      </c>
      <c r="O254" s="69">
        <f t="shared" ref="O254:O263" si="71">IF(F254="OŽ",N254,IF(H254="Ne",IF(J254*0.3&lt;J254-L254,N254,0),IF(J254*0.1&lt;J254-L254,N254,0)))</f>
        <v>0</v>
      </c>
      <c r="P254" s="70">
        <f t="shared" ref="P254" si="72">IF(O254=0,0,IF(F254="OŽ",IF(L254&gt;35,0,IF(J254&gt;35,(36-L254)*1.836,((36-L254)-(36-J254))*1.836)),0)+IF(F254="PČ",IF(L254&gt;31,0,IF(J254&gt;31,(32-L254)*1.347,((32-L254)-(32-J254))*1.347)),0)+ IF(F254="PČneol",IF(L254&gt;15,0,IF(J254&gt;15,(16-L254)*0.255,((16-L254)-(16-J254))*0.255)),0)+IF(F254="PŽ",IF(L254&gt;31,0,IF(J254&gt;31,(32-L254)*0.255,((32-L254)-(32-J254))*0.255)),0)+IF(F254="EČ",IF(L254&gt;23,0,IF(J254&gt;23,(24-L254)*0.612,((24-L254)-(24-J254))*0.612)),0)+IF(F254="EČneol",IF(L254&gt;7,0,IF(J254&gt;7,(8-L254)*0.204,((8-L254)-(8-J254))*0.204)),0)+IF(F254="EŽ",IF(L254&gt;23,0,IF(J254&gt;23,(24-L254)*0.204,((24-L254)-(24-J254))*0.204)),0)+IF(F254="PT",IF(L254&gt;31,0,IF(J254&gt;31,(32-L254)*0.204,((32-L254)-(32-J254))*0.204)),0)+IF(F254="JOŽ",IF(L254&gt;23,0,IF(J254&gt;23,(24-L254)*0.255,((24-L254)-(24-J254))*0.255)),0)+IF(F254="JPČ",IF(L254&gt;23,0,IF(J254&gt;23,(24-L254)*0.204,((24-L254)-(24-J254))*0.204)),0)+IF(F254="JEČ",IF(L254&gt;15,0,IF(J254&gt;15,(16-L254)*0.102,((16-L254)-(16-J254))*0.102)),0)+IF(F254="JEOF",IF(L254&gt;15,0,IF(J254&gt;15,(16-L254)*0.102,((16-L254)-(16-J254))*0.102)),0)+IF(F254="JnPČ",IF(L254&gt;15,0,IF(J254&gt;15,(16-L254)*0.153,((16-L254)-(16-J254))*0.153)),0)+IF(F254="JnEČ",IF(L254&gt;15,0,IF(J254&gt;15,(16-L254)*0.0765,((16-L254)-(16-J254))*0.0765)),0)+IF(F254="JčPČ",IF(L254&gt;15,0,IF(J254&gt;15,(16-L254)*0.06375,((16-L254)-(16-J254))*0.06375)),0)+IF(F254="JčEČ",IF(L254&gt;15,0,IF(J254&gt;15,(16-L254)*0.051,((16-L254)-(16-J254))*0.051)),0)+IF(F254="NEAK",IF(L254&gt;23,0,IF(J254&gt;23,(24-L254)*0.03444,((24-L254)-(24-J254))*0.03444)),0))</f>
        <v>0</v>
      </c>
      <c r="Q254" s="71">
        <f t="shared" ref="Q254" si="73">IF(ISERROR(P254*100/N254),0,(P254*100/N254))</f>
        <v>0</v>
      </c>
      <c r="R254" s="72">
        <f t="shared" ref="R254:R263" si="74">IF(Q254&lt;=30,O254+P254,O254+O254*0.3)*IF(G254=1,0.4,IF(G254=2,0.75,IF(G254="1 (kas 4 m. 1 k. nerengiamos)",0.52,1)))*IF(D254="olimpinė",1,IF(M254="Ne",0.5,1))*IF(OR(A$5="Lietuvos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federacija"),IF(OR(J254&lt;8,K254&lt;16),0,1),1)*E254*IF(I254&lt;=1,1,1/I254)*IF(OR(A$5="Lietuvos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54" s="8"/>
    </row>
    <row r="255" spans="1:19">
      <c r="A255" s="62">
        <v>2</v>
      </c>
      <c r="B255" s="66" t="s">
        <v>67</v>
      </c>
      <c r="C255" s="67" t="s">
        <v>30</v>
      </c>
      <c r="D255" s="66" t="s">
        <v>31</v>
      </c>
      <c r="E255" s="66">
        <v>1</v>
      </c>
      <c r="F255" s="66" t="s">
        <v>128</v>
      </c>
      <c r="G255" s="66">
        <v>1</v>
      </c>
      <c r="H255" s="66" t="s">
        <v>33</v>
      </c>
      <c r="I255" s="66"/>
      <c r="J255" s="66">
        <v>60</v>
      </c>
      <c r="K255" s="66">
        <v>60</v>
      </c>
      <c r="L255" s="66">
        <v>60</v>
      </c>
      <c r="M255" s="66" t="s">
        <v>33</v>
      </c>
      <c r="N255" s="68">
        <f t="shared" si="70"/>
        <v>0</v>
      </c>
      <c r="O255" s="69">
        <f t="shared" si="71"/>
        <v>0</v>
      </c>
      <c r="P255" s="70">
        <f t="shared" ref="P255:P263" si="75">IF(O255=0,0,IF(F255="OŽ",IF(L255&gt;35,0,IF(J255&gt;35,(36-L255)*1.836,((36-L255)-(36-J255))*1.836)),0)+IF(F255="PČ",IF(L255&gt;31,0,IF(J255&gt;31,(32-L255)*1.347,((32-L255)-(32-J255))*1.347)),0)+ IF(F255="PČneol",IF(L255&gt;15,0,IF(J255&gt;15,(16-L255)*0.255,((16-L255)-(16-J255))*0.255)),0)+IF(F255="PŽ",IF(L255&gt;31,0,IF(J255&gt;31,(32-L255)*0.255,((32-L255)-(32-J255))*0.255)),0)+IF(F255="EČ",IF(L255&gt;23,0,IF(J255&gt;23,(24-L255)*0.612,((24-L255)-(24-J255))*0.612)),0)+IF(F255="EČneol",IF(L255&gt;7,0,IF(J255&gt;7,(8-L255)*0.204,((8-L255)-(8-J255))*0.204)),0)+IF(F255="EŽ",IF(L255&gt;23,0,IF(J255&gt;23,(24-L255)*0.204,((24-L255)-(24-J255))*0.204)),0)+IF(F255="PT",IF(L255&gt;31,0,IF(J255&gt;31,(32-L255)*0.204,((32-L255)-(32-J255))*0.204)),0)+IF(F255="JOŽ",IF(L255&gt;23,0,IF(J255&gt;23,(24-L255)*0.255,((24-L255)-(24-J255))*0.255)),0)+IF(F255="JPČ",IF(L255&gt;23,0,IF(J255&gt;23,(24-L255)*0.204,((24-L255)-(24-J255))*0.204)),0)+IF(F255="JEČ",IF(L255&gt;15,0,IF(J255&gt;15,(16-L255)*0.102,((16-L255)-(16-J255))*0.102)),0)+IF(F255="JEOF",IF(L255&gt;15,0,IF(J255&gt;15,(16-L255)*0.102,((16-L255)-(16-J255))*0.102)),0)+IF(F255="JnPČ",IF(L255&gt;15,0,IF(J255&gt;15,(16-L255)*0.153,((16-L255)-(16-J255))*0.153)),0)+IF(F255="JnEČ",IF(L255&gt;15,0,IF(J255&gt;15,(16-L255)*0.0765,((16-L255)-(16-J255))*0.0765)),0)+IF(F255="JčPČ",IF(L255&gt;15,0,IF(J255&gt;15,(16-L255)*0.06375,((16-L255)-(16-J255))*0.06375)),0)+IF(F255="JčEČ",IF(L255&gt;15,0,IF(J255&gt;15,(16-L255)*0.051,((16-L255)-(16-J255))*0.051)),0)+IF(F255="NEAK",IF(L255&gt;23,0,IF(J255&gt;23,(24-L255)*0.03444,((24-L255)-(24-J255))*0.03444)),0))</f>
        <v>0</v>
      </c>
      <c r="Q255" s="71">
        <f t="shared" ref="Q255:Q263" si="76">IF(ISERROR(P255*100/N255),0,(P255*100/N255))</f>
        <v>0</v>
      </c>
      <c r="R255" s="72">
        <f t="shared" si="74"/>
        <v>0</v>
      </c>
      <c r="S255" s="8"/>
    </row>
    <row r="256" spans="1:19">
      <c r="A256" s="62">
        <v>3</v>
      </c>
      <c r="B256" s="62"/>
      <c r="C256" s="1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3">
        <f t="shared" si="70"/>
        <v>0</v>
      </c>
      <c r="O256" s="9">
        <f t="shared" si="71"/>
        <v>0</v>
      </c>
      <c r="P256" s="4">
        <f t="shared" si="75"/>
        <v>0</v>
      </c>
      <c r="Q256" s="11">
        <f t="shared" si="76"/>
        <v>0</v>
      </c>
      <c r="R256" s="10">
        <f t="shared" si="74"/>
        <v>0</v>
      </c>
      <c r="S256" s="8"/>
    </row>
    <row r="257" spans="1:19">
      <c r="A257" s="62">
        <v>4</v>
      </c>
      <c r="B257" s="62"/>
      <c r="C257" s="1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3">
        <f t="shared" si="70"/>
        <v>0</v>
      </c>
      <c r="O257" s="9">
        <f t="shared" si="71"/>
        <v>0</v>
      </c>
      <c r="P257" s="4">
        <f t="shared" si="75"/>
        <v>0</v>
      </c>
      <c r="Q257" s="11">
        <f t="shared" si="76"/>
        <v>0</v>
      </c>
      <c r="R257" s="10">
        <f t="shared" si="74"/>
        <v>0</v>
      </c>
      <c r="S257" s="8"/>
    </row>
    <row r="258" spans="1:19">
      <c r="A258" s="62">
        <v>5</v>
      </c>
      <c r="B258" s="62"/>
      <c r="C258" s="1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3">
        <f t="shared" si="70"/>
        <v>0</v>
      </c>
      <c r="O258" s="9">
        <f t="shared" si="71"/>
        <v>0</v>
      </c>
      <c r="P258" s="4">
        <f t="shared" si="75"/>
        <v>0</v>
      </c>
      <c r="Q258" s="11">
        <f t="shared" si="76"/>
        <v>0</v>
      </c>
      <c r="R258" s="10">
        <f t="shared" si="74"/>
        <v>0</v>
      </c>
      <c r="S258" s="8"/>
    </row>
    <row r="259" spans="1:19">
      <c r="A259" s="62">
        <v>6</v>
      </c>
      <c r="B259" s="62"/>
      <c r="C259" s="1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3">
        <f t="shared" si="70"/>
        <v>0</v>
      </c>
      <c r="O259" s="9">
        <f t="shared" si="71"/>
        <v>0</v>
      </c>
      <c r="P259" s="4">
        <f t="shared" si="75"/>
        <v>0</v>
      </c>
      <c r="Q259" s="11">
        <f t="shared" si="76"/>
        <v>0</v>
      </c>
      <c r="R259" s="10">
        <f t="shared" si="74"/>
        <v>0</v>
      </c>
      <c r="S259" s="8"/>
    </row>
    <row r="260" spans="1:19">
      <c r="A260" s="62">
        <v>7</v>
      </c>
      <c r="B260" s="62"/>
      <c r="C260" s="1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3">
        <f t="shared" si="70"/>
        <v>0</v>
      </c>
      <c r="O260" s="9">
        <f t="shared" si="71"/>
        <v>0</v>
      </c>
      <c r="P260" s="4">
        <f t="shared" si="75"/>
        <v>0</v>
      </c>
      <c r="Q260" s="11">
        <f t="shared" si="76"/>
        <v>0</v>
      </c>
      <c r="R260" s="10">
        <f t="shared" si="74"/>
        <v>0</v>
      </c>
      <c r="S260" s="8"/>
    </row>
    <row r="261" spans="1:19">
      <c r="A261" s="62">
        <v>8</v>
      </c>
      <c r="B261" s="62"/>
      <c r="C261" s="1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3">
        <f t="shared" si="70"/>
        <v>0</v>
      </c>
      <c r="O261" s="9">
        <f t="shared" si="71"/>
        <v>0</v>
      </c>
      <c r="P261" s="4">
        <f t="shared" si="75"/>
        <v>0</v>
      </c>
      <c r="Q261" s="11">
        <f t="shared" si="76"/>
        <v>0</v>
      </c>
      <c r="R261" s="10">
        <f t="shared" si="74"/>
        <v>0</v>
      </c>
      <c r="S261" s="8"/>
    </row>
    <row r="262" spans="1:19">
      <c r="A262" s="62">
        <v>9</v>
      </c>
      <c r="B262" s="62"/>
      <c r="C262" s="1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3">
        <f t="shared" si="70"/>
        <v>0</v>
      </c>
      <c r="O262" s="9">
        <f t="shared" si="71"/>
        <v>0</v>
      </c>
      <c r="P262" s="4">
        <f t="shared" si="75"/>
        <v>0</v>
      </c>
      <c r="Q262" s="11">
        <f t="shared" si="76"/>
        <v>0</v>
      </c>
      <c r="R262" s="10">
        <f t="shared" si="74"/>
        <v>0</v>
      </c>
      <c r="S262" s="8"/>
    </row>
    <row r="263" spans="1:19">
      <c r="A263" s="62">
        <v>10</v>
      </c>
      <c r="B263" s="62"/>
      <c r="C263" s="1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3">
        <f t="shared" si="70"/>
        <v>0</v>
      </c>
      <c r="O263" s="9">
        <f t="shared" si="71"/>
        <v>0</v>
      </c>
      <c r="P263" s="4">
        <f t="shared" si="75"/>
        <v>0</v>
      </c>
      <c r="Q263" s="11">
        <f t="shared" si="76"/>
        <v>0</v>
      </c>
      <c r="R263" s="10">
        <f t="shared" si="74"/>
        <v>0</v>
      </c>
      <c r="S263" s="8"/>
    </row>
    <row r="264" spans="1:19">
      <c r="A264" s="83" t="s">
        <v>41</v>
      </c>
      <c r="B264" s="84"/>
      <c r="C264" s="84"/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5"/>
      <c r="R264" s="10">
        <f>SUM(R254:R263)</f>
        <v>0</v>
      </c>
      <c r="S264" s="8"/>
    </row>
    <row r="265" spans="1:19" ht="15.75">
      <c r="A265" s="24" t="s">
        <v>42</v>
      </c>
      <c r="B265" s="57" t="s">
        <v>140</v>
      </c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6"/>
      <c r="S265" s="8"/>
    </row>
    <row r="266" spans="1:19">
      <c r="A266" s="49" t="s">
        <v>50</v>
      </c>
      <c r="B266" s="49"/>
      <c r="C266" s="49"/>
      <c r="D266" s="49"/>
      <c r="E266" s="49"/>
      <c r="F266" s="49"/>
      <c r="G266" s="49"/>
      <c r="H266" s="49"/>
      <c r="I266" s="49"/>
      <c r="J266" s="15"/>
      <c r="K266" s="15"/>
      <c r="L266" s="15"/>
      <c r="M266" s="15"/>
      <c r="N266" s="15"/>
      <c r="O266" s="15"/>
      <c r="P266" s="15"/>
      <c r="Q266" s="15"/>
      <c r="R266" s="16"/>
      <c r="S266" s="8"/>
    </row>
    <row r="267" spans="1:19">
      <c r="A267" s="49"/>
      <c r="B267" s="49"/>
      <c r="C267" s="49"/>
      <c r="D267" s="49"/>
      <c r="E267" s="49"/>
      <c r="F267" s="49"/>
      <c r="G267" s="49"/>
      <c r="H267" s="49"/>
      <c r="I267" s="49"/>
      <c r="J267" s="15"/>
      <c r="K267" s="15"/>
      <c r="L267" s="15"/>
      <c r="M267" s="15"/>
      <c r="N267" s="15"/>
      <c r="O267" s="15"/>
      <c r="P267" s="15"/>
      <c r="Q267" s="15"/>
      <c r="R267" s="16"/>
      <c r="S267" s="8"/>
    </row>
    <row r="268" spans="1:19">
      <c r="A268" s="79" t="s">
        <v>141</v>
      </c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58"/>
      <c r="R268" s="8"/>
      <c r="S268" s="8"/>
    </row>
    <row r="269" spans="1:19" ht="18">
      <c r="A269" s="81" t="s">
        <v>28</v>
      </c>
      <c r="B269" s="82"/>
      <c r="C269" s="82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8"/>
      <c r="R269" s="8"/>
      <c r="S269" s="8"/>
    </row>
    <row r="270" spans="1:19">
      <c r="A270" s="79" t="s">
        <v>142</v>
      </c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58"/>
      <c r="R270" s="8"/>
      <c r="S270" s="8"/>
    </row>
    <row r="271" spans="1:19">
      <c r="A271" s="62">
        <v>1</v>
      </c>
      <c r="B271" s="66" t="s">
        <v>81</v>
      </c>
      <c r="C271" s="67" t="s">
        <v>30</v>
      </c>
      <c r="D271" s="66" t="s">
        <v>31</v>
      </c>
      <c r="E271" s="66">
        <v>1</v>
      </c>
      <c r="F271" s="66" t="s">
        <v>128</v>
      </c>
      <c r="G271" s="66">
        <v>1</v>
      </c>
      <c r="H271" s="66" t="s">
        <v>33</v>
      </c>
      <c r="I271" s="66"/>
      <c r="J271" s="66">
        <v>81</v>
      </c>
      <c r="K271" s="66">
        <v>81</v>
      </c>
      <c r="L271" s="66">
        <v>58</v>
      </c>
      <c r="M271" s="66" t="s">
        <v>33</v>
      </c>
      <c r="N271" s="68">
        <f t="shared" ref="N271:N280" si="77">(IF(F271="OŽ",IF(L271=1,550.8,IF(L271=2,426.38,IF(L271=3,342.14,IF(L271=4,181.44,IF(L271=5,168.48,IF(L271=6,155.52,IF(L271=7,148.5,IF(L271=8,144,0))))))))+IF(L271&lt;=8,0,IF(L271&lt;=16,137.7,IF(L271&lt;=24,108,IF(L271&lt;=32,80.1,IF(L271&lt;=36,52.2,0)))))-IF(L271&lt;=8,0,IF(L271&lt;=16,(L271-9)*2.754,IF(L271&lt;=24,(L271-17)* 2.754,IF(L271&lt;=32,(L271-25)* 2.754,IF(L271&lt;=36,(L271-33)*2.754,0))))),0)+IF(F271="PČ",IF(L271=1,449,IF(L271=2,314.6,IF(L271=3,238,IF(L271=4,172,IF(L271=5,159,IF(L271=6,145,IF(L271=7,132,IF(L271=8,119,0))))))))+IF(L271&lt;=8,0,IF(L271&lt;=16,88,IF(L271&lt;=24,55,IF(L271&lt;=32,22,0))))-IF(L271&lt;=8,0,IF(L271&lt;=16,(L271-9)*2.245,IF(L271&lt;=24,(L271-17)*2.245,IF(L271&lt;=32,(L271-25)*2.245,0)))),0)+IF(F271="PČneol",IF(L271=1,85,IF(L271=2,64.61,IF(L271=3,50.76,IF(L271=4,16.25,IF(L271=5,15,IF(L271=6,13.75,IF(L271=7,12.5,IF(L271=8,11.25,0))))))))+IF(L271&lt;=8,0,IF(L271&lt;=16,9,0))-IF(L271&lt;=8,0,IF(L271&lt;=16,(L271-9)*0.425,0)),0)+IF(F271="PŽ",IF(L271=1,85,IF(L271=2,59.5,IF(L271=3,45,IF(L271=4,32.5,IF(L271=5,30,IF(L271=6,27.5,IF(L271=7,25,IF(L271=8,22.5,0))))))))+IF(L271&lt;=8,0,IF(L271&lt;=16,19,IF(L271&lt;=24,13,IF(L271&lt;=32,8,0))))-IF(L271&lt;=8,0,IF(L271&lt;=16,(L271-9)*0.425,IF(L271&lt;=24,(L271-17)*0.425,IF(L271&lt;=32,(L271-25)*0.425,0)))),0)+IF(F271="EČ",IF(L271=1,204,IF(L271=2,156.24,IF(L271=3,123.84,IF(L271=4,72,IF(L271=5,66,IF(L271=6,60,IF(L271=7,54,IF(L271=8,48,0))))))))+IF(L271&lt;=8,0,IF(L271&lt;=16,40,IF(L271&lt;=24,25,0)))-IF(L271&lt;=8,0,IF(L271&lt;=16,(L271-9)*1.02,IF(L271&lt;=24,(L271-17)*1.02,0))),0)+IF(F271="EČneol",IF(L271=1,68,IF(L271=2,51.69,IF(L271=3,40.61,IF(L271=4,13,IF(L271=5,12,IF(L271=6,11,IF(L271=7,10,IF(L271=8,9,0)))))))))+IF(F271="EŽ",IF(L271=1,68,IF(L271=2,47.6,IF(L271=3,36,IF(L271=4,18,IF(L271=5,16.5,IF(L271=6,15,IF(L271=7,13.5,IF(L271=8,12,0))))))))+IF(L271&lt;=8,0,IF(L271&lt;=16,10,IF(L271&lt;=24,6,0)))-IF(L271&lt;=8,0,IF(L271&lt;=16,(L271-9)*0.34,IF(L271&lt;=24,(L271-17)*0.34,0))),0)+IF(F271="PT",IF(L271=1,68,IF(L271=2,52.08,IF(L271=3,41.28,IF(L271=4,24,IF(L271=5,22,IF(L271=6,20,IF(L271=7,18,IF(L271=8,16,0))))))))+IF(L271&lt;=8,0,IF(L271&lt;=16,13,IF(L271&lt;=24,9,IF(L271&lt;=32,4,0))))-IF(L271&lt;=8,0,IF(L271&lt;=16,(L271-9)*0.34,IF(L271&lt;=24,(L271-17)*0.34,IF(L271&lt;=32,(L271-25)*0.34,0)))),0)+IF(F271="JOŽ",IF(L271=1,85,IF(L271=2,59.5,IF(L271=3,45,IF(L271=4,32.5,IF(L271=5,30,IF(L271=6,27.5,IF(L271=7,25,IF(L271=8,22.5,0))))))))+IF(L271&lt;=8,0,IF(L271&lt;=16,19,IF(L271&lt;=24,13,0)))-IF(L271&lt;=8,0,IF(L271&lt;=16,(L271-9)*0.425,IF(L271&lt;=24,(L271-17)*0.425,0))),0)+IF(F271="JPČ",IF(L271=1,68,IF(L271=2,47.6,IF(L271=3,36,IF(L271=4,26,IF(L271=5,24,IF(L271=6,22,IF(L271=7,20,IF(L271=8,18,0))))))))+IF(L271&lt;=8,0,IF(L271&lt;=16,13,IF(L271&lt;=24,9,0)))-IF(L271&lt;=8,0,IF(L271&lt;=16,(L271-9)*0.34,IF(L271&lt;=24,(L271-17)*0.34,0))),0)+IF(F271="JEČ",IF(L271=1,34,IF(L271=2,26.04,IF(L271=3,20.6,IF(L271=4,12,IF(L271=5,11,IF(L271=6,10,IF(L271=7,9,IF(L271=8,8,0))))))))+IF(L271&lt;=8,0,IF(L271&lt;=16,6,0))-IF(L271&lt;=8,0,IF(L271&lt;=16,(L271-9)*0.17,0)),0)+IF(F271="JEOF",IF(L271=1,34,IF(L271=2,26.04,IF(L271=3,20.6,IF(L271=4,12,IF(L271=5,11,IF(L271=6,10,IF(L271=7,9,IF(L271=8,8,0))))))))+IF(L271&lt;=8,0,IF(L271&lt;=16,6,0))-IF(L271&lt;=8,0,IF(L271&lt;=16,(L271-9)*0.17,0)),0)+IF(F271="JnPČ",IF(L271=1,51,IF(L271=2,35.7,IF(L271=3,27,IF(L271=4,19.5,IF(L271=5,18,IF(L271=6,16.5,IF(L271=7,15,IF(L271=8,13.5,0))))))))+IF(L271&lt;=8,0,IF(L271&lt;=16,10,0))-IF(L271&lt;=8,0,IF(L271&lt;=16,(L271-9)*0.255,0)),0)+IF(F271="JnEČ",IF(L271=1,25.5,IF(L271=2,19.53,IF(L271=3,15.48,IF(L271=4,9,IF(L271=5,8.25,IF(L271=6,7.5,IF(L271=7,6.75,IF(L271=8,6,0))))))))+IF(L271&lt;=8,0,IF(L271&lt;=16,5,0))-IF(L271&lt;=8,0,IF(L271&lt;=16,(L271-9)*0.1275,0)),0)+IF(F271="JčPČ",IF(L271=1,21.25,IF(L271=2,14.5,IF(L271=3,11.5,IF(L271=4,7,IF(L271=5,6.5,IF(L271=6,6,IF(L271=7,5.5,IF(L271=8,5,0))))))))+IF(L271&lt;=8,0,IF(L271&lt;=16,4,0))-IF(L271&lt;=8,0,IF(L271&lt;=16,(L271-9)*0.10625,0)),0)+IF(F271="JčEČ",IF(L271=1,17,IF(L271=2,13.02,IF(L271=3,10.32,IF(L271=4,6,IF(L271=5,5.5,IF(L271=6,5,IF(L271=7,4.5,IF(L271=8,4,0))))))))+IF(L271&lt;=8,0,IF(L271&lt;=16,3,0))-IF(L271&lt;=8,0,IF(L271&lt;=16,(L271-9)*0.085,0)),0)+IF(F271="NEAK",IF(L271=1,11.48,IF(L271=2,8.79,IF(L271=3,6.97,IF(L271=4,4.05,IF(L271=5,3.71,IF(L271=6,3.38,IF(L271=7,3.04,IF(L271=8,2.7,0))))))))+IF(L271&lt;=8,0,IF(L271&lt;=16,2,IF(L271&lt;=24,1.3,0)))-IF(L271&lt;=8,0,IF(L271&lt;=16,(L271-9)*0.0574,IF(L271&lt;=24,(L271-17)*0.0574,0))),0))*IF(L271&lt;0,1,IF(OR(F271="PČ",F271="PŽ",F271="PT"),IF(J271&lt;32,J271/32,1),1))* IF(L271&lt;0,1,IF(OR(F271="EČ",F271="EŽ",F271="JOŽ",F271="JPČ",F271="NEAK"),IF(J271&lt;24,J271/24,1),1))*IF(L271&lt;0,1,IF(OR(F271="PČneol",F271="JEČ",F271="JEOF",F271="JnPČ",F271="JnEČ",F271="JčPČ",F271="JčEČ"),IF(J271&lt;16,J271/16,1),1))*IF(L271&lt;0,1,IF(F271="EČneol",IF(J271&lt;8,J271/8,1),1))</f>
        <v>0</v>
      </c>
      <c r="O271" s="69">
        <f t="shared" ref="O271:O280" si="78">IF(F271="OŽ",N271,IF(H271="Ne",IF(J271*0.3&lt;J271-L271,N271,0),IF(J271*0.1&lt;J271-L271,N271,0)))</f>
        <v>0</v>
      </c>
      <c r="P271" s="70">
        <f t="shared" ref="P271" si="79">IF(O271=0,0,IF(F271="OŽ",IF(L271&gt;35,0,IF(J271&gt;35,(36-L271)*1.836,((36-L271)-(36-J271))*1.836)),0)+IF(F271="PČ",IF(L271&gt;31,0,IF(J271&gt;31,(32-L271)*1.347,((32-L271)-(32-J271))*1.347)),0)+ IF(F271="PČneol",IF(L271&gt;15,0,IF(J271&gt;15,(16-L271)*0.255,((16-L271)-(16-J271))*0.255)),0)+IF(F271="PŽ",IF(L271&gt;31,0,IF(J271&gt;31,(32-L271)*0.255,((32-L271)-(32-J271))*0.255)),0)+IF(F271="EČ",IF(L271&gt;23,0,IF(J271&gt;23,(24-L271)*0.612,((24-L271)-(24-J271))*0.612)),0)+IF(F271="EČneol",IF(L271&gt;7,0,IF(J271&gt;7,(8-L271)*0.204,((8-L271)-(8-J271))*0.204)),0)+IF(F271="EŽ",IF(L271&gt;23,0,IF(J271&gt;23,(24-L271)*0.204,((24-L271)-(24-J271))*0.204)),0)+IF(F271="PT",IF(L271&gt;31,0,IF(J271&gt;31,(32-L271)*0.204,((32-L271)-(32-J271))*0.204)),0)+IF(F271="JOŽ",IF(L271&gt;23,0,IF(J271&gt;23,(24-L271)*0.255,((24-L271)-(24-J271))*0.255)),0)+IF(F271="JPČ",IF(L271&gt;23,0,IF(J271&gt;23,(24-L271)*0.204,((24-L271)-(24-J271))*0.204)),0)+IF(F271="JEČ",IF(L271&gt;15,0,IF(J271&gt;15,(16-L271)*0.102,((16-L271)-(16-J271))*0.102)),0)+IF(F271="JEOF",IF(L271&gt;15,0,IF(J271&gt;15,(16-L271)*0.102,((16-L271)-(16-J271))*0.102)),0)+IF(F271="JnPČ",IF(L271&gt;15,0,IF(J271&gt;15,(16-L271)*0.153,((16-L271)-(16-J271))*0.153)),0)+IF(F271="JnEČ",IF(L271&gt;15,0,IF(J271&gt;15,(16-L271)*0.0765,((16-L271)-(16-J271))*0.0765)),0)+IF(F271="JčPČ",IF(L271&gt;15,0,IF(J271&gt;15,(16-L271)*0.06375,((16-L271)-(16-J271))*0.06375)),0)+IF(F271="JčEČ",IF(L271&gt;15,0,IF(J271&gt;15,(16-L271)*0.051,((16-L271)-(16-J271))*0.051)),0)+IF(F271="NEAK",IF(L271&gt;23,0,IF(J271&gt;23,(24-L271)*0.03444,((24-L271)-(24-J271))*0.03444)),0))</f>
        <v>0</v>
      </c>
      <c r="Q271" s="71">
        <f t="shared" ref="Q271" si="80">IF(ISERROR(P271*100/N271),0,(P271*100/N271))</f>
        <v>0</v>
      </c>
      <c r="R271" s="72">
        <f t="shared" ref="R271:R280" si="81">IF(Q271&lt;=30,O271+P271,O271+O271*0.3)*IF(G271=1,0.4,IF(G271=2,0.75,IF(G271="1 (kas 4 m. 1 k. nerengiamos)",0.52,1)))*IF(D271="olimpinė",1,IF(M271="Ne",0.5,1))*IF(OR(A$5="Lietuvos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federacija"),IF(OR(J271&lt;8,K271&lt;16),0,1),1)*E271*IF(I271&lt;=1,1,1/I271)*IF(OR(A$5="Lietuvos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71" s="8"/>
    </row>
    <row r="272" spans="1:19">
      <c r="A272" s="62">
        <v>2</v>
      </c>
      <c r="B272" s="66" t="s">
        <v>66</v>
      </c>
      <c r="C272" s="67" t="s">
        <v>30</v>
      </c>
      <c r="D272" s="66" t="s">
        <v>31</v>
      </c>
      <c r="E272" s="66">
        <v>1</v>
      </c>
      <c r="F272" s="66" t="s">
        <v>128</v>
      </c>
      <c r="G272" s="66">
        <v>1</v>
      </c>
      <c r="H272" s="66" t="s">
        <v>33</v>
      </c>
      <c r="I272" s="66"/>
      <c r="J272" s="66">
        <v>68</v>
      </c>
      <c r="K272" s="66">
        <v>68</v>
      </c>
      <c r="L272" s="66">
        <v>57</v>
      </c>
      <c r="M272" s="66" t="s">
        <v>33</v>
      </c>
      <c r="N272" s="68">
        <f t="shared" si="77"/>
        <v>0</v>
      </c>
      <c r="O272" s="69">
        <f t="shared" si="78"/>
        <v>0</v>
      </c>
      <c r="P272" s="70">
        <f t="shared" ref="P272:P280" si="82">IF(O272=0,0,IF(F272="OŽ",IF(L272&gt;35,0,IF(J272&gt;35,(36-L272)*1.836,((36-L272)-(36-J272))*1.836)),0)+IF(F272="PČ",IF(L272&gt;31,0,IF(J272&gt;31,(32-L272)*1.347,((32-L272)-(32-J272))*1.347)),0)+ IF(F272="PČneol",IF(L272&gt;15,0,IF(J272&gt;15,(16-L272)*0.255,((16-L272)-(16-J272))*0.255)),0)+IF(F272="PŽ",IF(L272&gt;31,0,IF(J272&gt;31,(32-L272)*0.255,((32-L272)-(32-J272))*0.255)),0)+IF(F272="EČ",IF(L272&gt;23,0,IF(J272&gt;23,(24-L272)*0.612,((24-L272)-(24-J272))*0.612)),0)+IF(F272="EČneol",IF(L272&gt;7,0,IF(J272&gt;7,(8-L272)*0.204,((8-L272)-(8-J272))*0.204)),0)+IF(F272="EŽ",IF(L272&gt;23,0,IF(J272&gt;23,(24-L272)*0.204,((24-L272)-(24-J272))*0.204)),0)+IF(F272="PT",IF(L272&gt;31,0,IF(J272&gt;31,(32-L272)*0.204,((32-L272)-(32-J272))*0.204)),0)+IF(F272="JOŽ",IF(L272&gt;23,0,IF(J272&gt;23,(24-L272)*0.255,((24-L272)-(24-J272))*0.255)),0)+IF(F272="JPČ",IF(L272&gt;23,0,IF(J272&gt;23,(24-L272)*0.204,((24-L272)-(24-J272))*0.204)),0)+IF(F272="JEČ",IF(L272&gt;15,0,IF(J272&gt;15,(16-L272)*0.102,((16-L272)-(16-J272))*0.102)),0)+IF(F272="JEOF",IF(L272&gt;15,0,IF(J272&gt;15,(16-L272)*0.102,((16-L272)-(16-J272))*0.102)),0)+IF(F272="JnPČ",IF(L272&gt;15,0,IF(J272&gt;15,(16-L272)*0.153,((16-L272)-(16-J272))*0.153)),0)+IF(F272="JnEČ",IF(L272&gt;15,0,IF(J272&gt;15,(16-L272)*0.0765,((16-L272)-(16-J272))*0.0765)),0)+IF(F272="JčPČ",IF(L272&gt;15,0,IF(J272&gt;15,(16-L272)*0.06375,((16-L272)-(16-J272))*0.06375)),0)+IF(F272="JčEČ",IF(L272&gt;15,0,IF(J272&gt;15,(16-L272)*0.051,((16-L272)-(16-J272))*0.051)),0)+IF(F272="NEAK",IF(L272&gt;23,0,IF(J272&gt;23,(24-L272)*0.03444,((24-L272)-(24-J272))*0.03444)),0))</f>
        <v>0</v>
      </c>
      <c r="Q272" s="71">
        <f t="shared" ref="Q272:Q280" si="83">IF(ISERROR(P272*100/N272),0,(P272*100/N272))</f>
        <v>0</v>
      </c>
      <c r="R272" s="72">
        <f t="shared" si="81"/>
        <v>0</v>
      </c>
      <c r="S272" s="8"/>
    </row>
    <row r="273" spans="1:19">
      <c r="A273" s="62">
        <v>3</v>
      </c>
      <c r="B273" s="62"/>
      <c r="C273" s="1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3">
        <f t="shared" si="77"/>
        <v>0</v>
      </c>
      <c r="O273" s="9">
        <f t="shared" si="78"/>
        <v>0</v>
      </c>
      <c r="P273" s="4">
        <f t="shared" si="82"/>
        <v>0</v>
      </c>
      <c r="Q273" s="11">
        <f t="shared" si="83"/>
        <v>0</v>
      </c>
      <c r="R273" s="10">
        <f t="shared" si="81"/>
        <v>0</v>
      </c>
      <c r="S273" s="8"/>
    </row>
    <row r="274" spans="1:19">
      <c r="A274" s="62">
        <v>4</v>
      </c>
      <c r="B274" s="62"/>
      <c r="C274" s="1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3">
        <f t="shared" si="77"/>
        <v>0</v>
      </c>
      <c r="O274" s="9">
        <f t="shared" si="78"/>
        <v>0</v>
      </c>
      <c r="P274" s="4">
        <f t="shared" si="82"/>
        <v>0</v>
      </c>
      <c r="Q274" s="11">
        <f t="shared" si="83"/>
        <v>0</v>
      </c>
      <c r="R274" s="10">
        <f t="shared" si="81"/>
        <v>0</v>
      </c>
      <c r="S274" s="8"/>
    </row>
    <row r="275" spans="1:19">
      <c r="A275" s="62">
        <v>5</v>
      </c>
      <c r="B275" s="62"/>
      <c r="C275" s="1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3">
        <f t="shared" si="77"/>
        <v>0</v>
      </c>
      <c r="O275" s="9">
        <f t="shared" si="78"/>
        <v>0</v>
      </c>
      <c r="P275" s="4">
        <f t="shared" si="82"/>
        <v>0</v>
      </c>
      <c r="Q275" s="11">
        <f t="shared" si="83"/>
        <v>0</v>
      </c>
      <c r="R275" s="10">
        <f t="shared" si="81"/>
        <v>0</v>
      </c>
      <c r="S275" s="8"/>
    </row>
    <row r="276" spans="1:19">
      <c r="A276" s="62">
        <v>6</v>
      </c>
      <c r="B276" s="62"/>
      <c r="C276" s="1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3">
        <f t="shared" si="77"/>
        <v>0</v>
      </c>
      <c r="O276" s="9">
        <f t="shared" si="78"/>
        <v>0</v>
      </c>
      <c r="P276" s="4">
        <f t="shared" si="82"/>
        <v>0</v>
      </c>
      <c r="Q276" s="11">
        <f t="shared" si="83"/>
        <v>0</v>
      </c>
      <c r="R276" s="10">
        <f t="shared" si="81"/>
        <v>0</v>
      </c>
      <c r="S276" s="8"/>
    </row>
    <row r="277" spans="1:19">
      <c r="A277" s="62">
        <v>7</v>
      </c>
      <c r="B277" s="62"/>
      <c r="C277" s="1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3">
        <f t="shared" si="77"/>
        <v>0</v>
      </c>
      <c r="O277" s="9">
        <f t="shared" si="78"/>
        <v>0</v>
      </c>
      <c r="P277" s="4">
        <f t="shared" si="82"/>
        <v>0</v>
      </c>
      <c r="Q277" s="11">
        <f t="shared" si="83"/>
        <v>0</v>
      </c>
      <c r="R277" s="10">
        <f t="shared" si="81"/>
        <v>0</v>
      </c>
      <c r="S277" s="8"/>
    </row>
    <row r="278" spans="1:19">
      <c r="A278" s="62">
        <v>8</v>
      </c>
      <c r="B278" s="62"/>
      <c r="C278" s="1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3">
        <f t="shared" si="77"/>
        <v>0</v>
      </c>
      <c r="O278" s="9">
        <f t="shared" si="78"/>
        <v>0</v>
      </c>
      <c r="P278" s="4">
        <f t="shared" si="82"/>
        <v>0</v>
      </c>
      <c r="Q278" s="11">
        <f t="shared" si="83"/>
        <v>0</v>
      </c>
      <c r="R278" s="10">
        <f t="shared" si="81"/>
        <v>0</v>
      </c>
      <c r="S278" s="8"/>
    </row>
    <row r="279" spans="1:19">
      <c r="A279" s="62">
        <v>9</v>
      </c>
      <c r="B279" s="62"/>
      <c r="C279" s="1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3">
        <f t="shared" si="77"/>
        <v>0</v>
      </c>
      <c r="O279" s="9">
        <f t="shared" si="78"/>
        <v>0</v>
      </c>
      <c r="P279" s="4">
        <f t="shared" si="82"/>
        <v>0</v>
      </c>
      <c r="Q279" s="11">
        <f t="shared" si="83"/>
        <v>0</v>
      </c>
      <c r="R279" s="10">
        <f t="shared" si="81"/>
        <v>0</v>
      </c>
      <c r="S279" s="8"/>
    </row>
    <row r="280" spans="1:19">
      <c r="A280" s="62">
        <v>10</v>
      </c>
      <c r="B280" s="62"/>
      <c r="C280" s="1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3">
        <f t="shared" si="77"/>
        <v>0</v>
      </c>
      <c r="O280" s="9">
        <f t="shared" si="78"/>
        <v>0</v>
      </c>
      <c r="P280" s="4">
        <f t="shared" si="82"/>
        <v>0</v>
      </c>
      <c r="Q280" s="11">
        <f t="shared" si="83"/>
        <v>0</v>
      </c>
      <c r="R280" s="10">
        <f t="shared" si="81"/>
        <v>0</v>
      </c>
      <c r="S280" s="8"/>
    </row>
    <row r="281" spans="1:19">
      <c r="A281" s="83" t="s">
        <v>41</v>
      </c>
      <c r="B281" s="84"/>
      <c r="C281" s="84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5"/>
      <c r="R281" s="10">
        <f>SUM(R271:R280)</f>
        <v>0</v>
      </c>
      <c r="S281" s="8"/>
    </row>
    <row r="282" spans="1:19" ht="15.75">
      <c r="A282" s="24" t="s">
        <v>42</v>
      </c>
      <c r="B282" s="24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6"/>
      <c r="S282" s="8"/>
    </row>
    <row r="283" spans="1:19">
      <c r="A283" s="49" t="s">
        <v>50</v>
      </c>
      <c r="B283" s="49"/>
      <c r="C283" s="49"/>
      <c r="D283" s="49"/>
      <c r="E283" s="49"/>
      <c r="F283" s="49"/>
      <c r="G283" s="49"/>
      <c r="H283" s="49"/>
      <c r="I283" s="49"/>
      <c r="J283" s="15"/>
      <c r="K283" s="15"/>
      <c r="L283" s="15"/>
      <c r="M283" s="15"/>
      <c r="N283" s="15"/>
      <c r="O283" s="15"/>
      <c r="P283" s="15"/>
      <c r="Q283" s="15"/>
      <c r="R283" s="16"/>
      <c r="S283" s="8"/>
    </row>
    <row r="284" spans="1:19">
      <c r="A284" s="79" t="s">
        <v>143</v>
      </c>
      <c r="B284" s="80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58"/>
      <c r="R284" s="8"/>
      <c r="S284" s="8"/>
    </row>
    <row r="285" spans="1:19" ht="18">
      <c r="A285" s="81" t="s">
        <v>28</v>
      </c>
      <c r="B285" s="82"/>
      <c r="C285" s="82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8"/>
      <c r="R285" s="8"/>
      <c r="S285" s="8"/>
    </row>
    <row r="286" spans="1:19">
      <c r="A286" s="79" t="s">
        <v>142</v>
      </c>
      <c r="B286" s="80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58"/>
      <c r="R286" s="8"/>
      <c r="S286" s="8"/>
    </row>
    <row r="287" spans="1:19">
      <c r="A287" s="62">
        <v>1</v>
      </c>
      <c r="B287" s="66" t="s">
        <v>82</v>
      </c>
      <c r="C287" s="67" t="s">
        <v>30</v>
      </c>
      <c r="D287" s="66" t="s">
        <v>31</v>
      </c>
      <c r="E287" s="66">
        <v>1</v>
      </c>
      <c r="F287" s="66" t="s">
        <v>128</v>
      </c>
      <c r="G287" s="66">
        <v>1</v>
      </c>
      <c r="H287" s="66" t="s">
        <v>33</v>
      </c>
      <c r="I287" s="66"/>
      <c r="J287" s="66">
        <v>64</v>
      </c>
      <c r="K287" s="66">
        <v>64</v>
      </c>
      <c r="L287" s="66">
        <v>42</v>
      </c>
      <c r="M287" s="66" t="s">
        <v>33</v>
      </c>
      <c r="N287" s="68">
        <f t="shared" ref="N287:N296" si="84">(IF(F287="OŽ",IF(L287=1,550.8,IF(L287=2,426.38,IF(L287=3,342.14,IF(L287=4,181.44,IF(L287=5,168.48,IF(L287=6,155.52,IF(L287=7,148.5,IF(L287=8,144,0))))))))+IF(L287&lt;=8,0,IF(L287&lt;=16,137.7,IF(L287&lt;=24,108,IF(L287&lt;=32,80.1,IF(L287&lt;=36,52.2,0)))))-IF(L287&lt;=8,0,IF(L287&lt;=16,(L287-9)*2.754,IF(L287&lt;=24,(L287-17)* 2.754,IF(L287&lt;=32,(L287-25)* 2.754,IF(L287&lt;=36,(L287-33)*2.754,0))))),0)+IF(F287="PČ",IF(L287=1,449,IF(L287=2,314.6,IF(L287=3,238,IF(L287=4,172,IF(L287=5,159,IF(L287=6,145,IF(L287=7,132,IF(L287=8,119,0))))))))+IF(L287&lt;=8,0,IF(L287&lt;=16,88,IF(L287&lt;=24,55,IF(L287&lt;=32,22,0))))-IF(L287&lt;=8,0,IF(L287&lt;=16,(L287-9)*2.245,IF(L287&lt;=24,(L287-17)*2.245,IF(L287&lt;=32,(L287-25)*2.245,0)))),0)+IF(F287="PČneol",IF(L287=1,85,IF(L287=2,64.61,IF(L287=3,50.76,IF(L287=4,16.25,IF(L287=5,15,IF(L287=6,13.75,IF(L287=7,12.5,IF(L287=8,11.25,0))))))))+IF(L287&lt;=8,0,IF(L287&lt;=16,9,0))-IF(L287&lt;=8,0,IF(L287&lt;=16,(L287-9)*0.425,0)),0)+IF(F287="PŽ",IF(L287=1,85,IF(L287=2,59.5,IF(L287=3,45,IF(L287=4,32.5,IF(L287=5,30,IF(L287=6,27.5,IF(L287=7,25,IF(L287=8,22.5,0))))))))+IF(L287&lt;=8,0,IF(L287&lt;=16,19,IF(L287&lt;=24,13,IF(L287&lt;=32,8,0))))-IF(L287&lt;=8,0,IF(L287&lt;=16,(L287-9)*0.425,IF(L287&lt;=24,(L287-17)*0.425,IF(L287&lt;=32,(L287-25)*0.425,0)))),0)+IF(F287="EČ",IF(L287=1,204,IF(L287=2,156.24,IF(L287=3,123.84,IF(L287=4,72,IF(L287=5,66,IF(L287=6,60,IF(L287=7,54,IF(L287=8,48,0))))))))+IF(L287&lt;=8,0,IF(L287&lt;=16,40,IF(L287&lt;=24,25,0)))-IF(L287&lt;=8,0,IF(L287&lt;=16,(L287-9)*1.02,IF(L287&lt;=24,(L287-17)*1.02,0))),0)+IF(F287="EČneol",IF(L287=1,68,IF(L287=2,51.69,IF(L287=3,40.61,IF(L287=4,13,IF(L287=5,12,IF(L287=6,11,IF(L287=7,10,IF(L287=8,9,0)))))))))+IF(F287="EŽ",IF(L287=1,68,IF(L287=2,47.6,IF(L287=3,36,IF(L287=4,18,IF(L287=5,16.5,IF(L287=6,15,IF(L287=7,13.5,IF(L287=8,12,0))))))))+IF(L287&lt;=8,0,IF(L287&lt;=16,10,IF(L287&lt;=24,6,0)))-IF(L287&lt;=8,0,IF(L287&lt;=16,(L287-9)*0.34,IF(L287&lt;=24,(L287-17)*0.34,0))),0)+IF(F287="PT",IF(L287=1,68,IF(L287=2,52.08,IF(L287=3,41.28,IF(L287=4,24,IF(L287=5,22,IF(L287=6,20,IF(L287=7,18,IF(L287=8,16,0))))))))+IF(L287&lt;=8,0,IF(L287&lt;=16,13,IF(L287&lt;=24,9,IF(L287&lt;=32,4,0))))-IF(L287&lt;=8,0,IF(L287&lt;=16,(L287-9)*0.34,IF(L287&lt;=24,(L287-17)*0.34,IF(L287&lt;=32,(L287-25)*0.34,0)))),0)+IF(F287="JOŽ",IF(L287=1,85,IF(L287=2,59.5,IF(L287=3,45,IF(L287=4,32.5,IF(L287=5,30,IF(L287=6,27.5,IF(L287=7,25,IF(L287=8,22.5,0))))))))+IF(L287&lt;=8,0,IF(L287&lt;=16,19,IF(L287&lt;=24,13,0)))-IF(L287&lt;=8,0,IF(L287&lt;=16,(L287-9)*0.425,IF(L287&lt;=24,(L287-17)*0.425,0))),0)+IF(F287="JPČ",IF(L287=1,68,IF(L287=2,47.6,IF(L287=3,36,IF(L287=4,26,IF(L287=5,24,IF(L287=6,22,IF(L287=7,20,IF(L287=8,18,0))))))))+IF(L287&lt;=8,0,IF(L287&lt;=16,13,IF(L287&lt;=24,9,0)))-IF(L287&lt;=8,0,IF(L287&lt;=16,(L287-9)*0.34,IF(L287&lt;=24,(L287-17)*0.34,0))),0)+IF(F287="JEČ",IF(L287=1,34,IF(L287=2,26.04,IF(L287=3,20.6,IF(L287=4,12,IF(L287=5,11,IF(L287=6,10,IF(L287=7,9,IF(L287=8,8,0))))))))+IF(L287&lt;=8,0,IF(L287&lt;=16,6,0))-IF(L287&lt;=8,0,IF(L287&lt;=16,(L287-9)*0.17,0)),0)+IF(F287="JEOF",IF(L287=1,34,IF(L287=2,26.04,IF(L287=3,20.6,IF(L287=4,12,IF(L287=5,11,IF(L287=6,10,IF(L287=7,9,IF(L287=8,8,0))))))))+IF(L287&lt;=8,0,IF(L287&lt;=16,6,0))-IF(L287&lt;=8,0,IF(L287&lt;=16,(L287-9)*0.17,0)),0)+IF(F287="JnPČ",IF(L287=1,51,IF(L287=2,35.7,IF(L287=3,27,IF(L287=4,19.5,IF(L287=5,18,IF(L287=6,16.5,IF(L287=7,15,IF(L287=8,13.5,0))))))))+IF(L287&lt;=8,0,IF(L287&lt;=16,10,0))-IF(L287&lt;=8,0,IF(L287&lt;=16,(L287-9)*0.255,0)),0)+IF(F287="JnEČ",IF(L287=1,25.5,IF(L287=2,19.53,IF(L287=3,15.48,IF(L287=4,9,IF(L287=5,8.25,IF(L287=6,7.5,IF(L287=7,6.75,IF(L287=8,6,0))))))))+IF(L287&lt;=8,0,IF(L287&lt;=16,5,0))-IF(L287&lt;=8,0,IF(L287&lt;=16,(L287-9)*0.1275,0)),0)+IF(F287="JčPČ",IF(L287=1,21.25,IF(L287=2,14.5,IF(L287=3,11.5,IF(L287=4,7,IF(L287=5,6.5,IF(L287=6,6,IF(L287=7,5.5,IF(L287=8,5,0))))))))+IF(L287&lt;=8,0,IF(L287&lt;=16,4,0))-IF(L287&lt;=8,0,IF(L287&lt;=16,(L287-9)*0.10625,0)),0)+IF(F287="JčEČ",IF(L287=1,17,IF(L287=2,13.02,IF(L287=3,10.32,IF(L287=4,6,IF(L287=5,5.5,IF(L287=6,5,IF(L287=7,4.5,IF(L287=8,4,0))))))))+IF(L287&lt;=8,0,IF(L287&lt;=16,3,0))-IF(L287&lt;=8,0,IF(L287&lt;=16,(L287-9)*0.085,0)),0)+IF(F287="NEAK",IF(L287=1,11.48,IF(L287=2,8.79,IF(L287=3,6.97,IF(L287=4,4.05,IF(L287=5,3.71,IF(L287=6,3.38,IF(L287=7,3.04,IF(L287=8,2.7,0))))))))+IF(L287&lt;=8,0,IF(L287&lt;=16,2,IF(L287&lt;=24,1.3,0)))-IF(L287&lt;=8,0,IF(L287&lt;=16,(L287-9)*0.0574,IF(L287&lt;=24,(L287-17)*0.0574,0))),0))*IF(L287&lt;0,1,IF(OR(F287="PČ",F287="PŽ",F287="PT"),IF(J287&lt;32,J287/32,1),1))* IF(L287&lt;0,1,IF(OR(F287="EČ",F287="EŽ",F287="JOŽ",F287="JPČ",F287="NEAK"),IF(J287&lt;24,J287/24,1),1))*IF(L287&lt;0,1,IF(OR(F287="PČneol",F287="JEČ",F287="JEOF",F287="JnPČ",F287="JnEČ",F287="JčPČ",F287="JčEČ"),IF(J287&lt;16,J287/16,1),1))*IF(L287&lt;0,1,IF(F287="EČneol",IF(J287&lt;8,J287/8,1),1))</f>
        <v>0</v>
      </c>
      <c r="O287" s="69">
        <f t="shared" ref="O287:O296" si="85">IF(F287="OŽ",N287,IF(H287="Ne",IF(J287*0.3&lt;J287-L287,N287,0),IF(J287*0.1&lt;J287-L287,N287,0)))</f>
        <v>0</v>
      </c>
      <c r="P287" s="70">
        <f t="shared" ref="P287" si="86">IF(O287=0,0,IF(F287="OŽ",IF(L287&gt;35,0,IF(J287&gt;35,(36-L287)*1.836,((36-L287)-(36-J287))*1.836)),0)+IF(F287="PČ",IF(L287&gt;31,0,IF(J287&gt;31,(32-L287)*1.347,((32-L287)-(32-J287))*1.347)),0)+ IF(F287="PČneol",IF(L287&gt;15,0,IF(J287&gt;15,(16-L287)*0.255,((16-L287)-(16-J287))*0.255)),0)+IF(F287="PŽ",IF(L287&gt;31,0,IF(J287&gt;31,(32-L287)*0.255,((32-L287)-(32-J287))*0.255)),0)+IF(F287="EČ",IF(L287&gt;23,0,IF(J287&gt;23,(24-L287)*0.612,((24-L287)-(24-J287))*0.612)),0)+IF(F287="EČneol",IF(L287&gt;7,0,IF(J287&gt;7,(8-L287)*0.204,((8-L287)-(8-J287))*0.204)),0)+IF(F287="EŽ",IF(L287&gt;23,0,IF(J287&gt;23,(24-L287)*0.204,((24-L287)-(24-J287))*0.204)),0)+IF(F287="PT",IF(L287&gt;31,0,IF(J287&gt;31,(32-L287)*0.204,((32-L287)-(32-J287))*0.204)),0)+IF(F287="JOŽ",IF(L287&gt;23,0,IF(J287&gt;23,(24-L287)*0.255,((24-L287)-(24-J287))*0.255)),0)+IF(F287="JPČ",IF(L287&gt;23,0,IF(J287&gt;23,(24-L287)*0.204,((24-L287)-(24-J287))*0.204)),0)+IF(F287="JEČ",IF(L287&gt;15,0,IF(J287&gt;15,(16-L287)*0.102,((16-L287)-(16-J287))*0.102)),0)+IF(F287="JEOF",IF(L287&gt;15,0,IF(J287&gt;15,(16-L287)*0.102,((16-L287)-(16-J287))*0.102)),0)+IF(F287="JnPČ",IF(L287&gt;15,0,IF(J287&gt;15,(16-L287)*0.153,((16-L287)-(16-J287))*0.153)),0)+IF(F287="JnEČ",IF(L287&gt;15,0,IF(J287&gt;15,(16-L287)*0.0765,((16-L287)-(16-J287))*0.0765)),0)+IF(F287="JčPČ",IF(L287&gt;15,0,IF(J287&gt;15,(16-L287)*0.06375,((16-L287)-(16-J287))*0.06375)),0)+IF(F287="JčEČ",IF(L287&gt;15,0,IF(J287&gt;15,(16-L287)*0.051,((16-L287)-(16-J287))*0.051)),0)+IF(F287="NEAK",IF(L287&gt;23,0,IF(J287&gt;23,(24-L287)*0.03444,((24-L287)-(24-J287))*0.03444)),0))</f>
        <v>0</v>
      </c>
      <c r="Q287" s="71">
        <f t="shared" ref="Q287" si="87">IF(ISERROR(P287*100/N287),0,(P287*100/N287))</f>
        <v>0</v>
      </c>
      <c r="R287" s="72">
        <f t="shared" ref="R287:R296" si="88">IF(Q287&lt;=30,O287+P287,O287+O287*0.3)*IF(G287=1,0.4,IF(G287=2,0.75,IF(G287="1 (kas 4 m. 1 k. nerengiamos)",0.52,1)))*IF(D287="olimpinė",1,IF(M287="Ne",0.5,1))*IF(OR(A$5="Lietuvos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federacija"),IF(OR(J287&lt;8,K287&lt;16),0,1),1)*E287*IF(I287&lt;=1,1,1/I287)*IF(OR(A$5="Lietuvos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87" s="8"/>
    </row>
    <row r="288" spans="1:19">
      <c r="A288" s="62">
        <v>2</v>
      </c>
      <c r="B288" s="66" t="s">
        <v>69</v>
      </c>
      <c r="C288" s="67" t="s">
        <v>30</v>
      </c>
      <c r="D288" s="66" t="s">
        <v>31</v>
      </c>
      <c r="E288" s="66">
        <v>1</v>
      </c>
      <c r="F288" s="66" t="s">
        <v>128</v>
      </c>
      <c r="G288" s="66">
        <v>1</v>
      </c>
      <c r="H288" s="66" t="s">
        <v>33</v>
      </c>
      <c r="I288" s="66"/>
      <c r="J288" s="66">
        <v>54</v>
      </c>
      <c r="K288" s="66">
        <v>54</v>
      </c>
      <c r="L288" s="66">
        <v>43</v>
      </c>
      <c r="M288" s="66" t="s">
        <v>33</v>
      </c>
      <c r="N288" s="68">
        <f t="shared" si="84"/>
        <v>0</v>
      </c>
      <c r="O288" s="69">
        <f t="shared" si="85"/>
        <v>0</v>
      </c>
      <c r="P288" s="70">
        <f t="shared" ref="P288:P296" si="89">IF(O288=0,0,IF(F288="OŽ",IF(L288&gt;35,0,IF(J288&gt;35,(36-L288)*1.836,((36-L288)-(36-J288))*1.836)),0)+IF(F288="PČ",IF(L288&gt;31,0,IF(J288&gt;31,(32-L288)*1.347,((32-L288)-(32-J288))*1.347)),0)+ IF(F288="PČneol",IF(L288&gt;15,0,IF(J288&gt;15,(16-L288)*0.255,((16-L288)-(16-J288))*0.255)),0)+IF(F288="PŽ",IF(L288&gt;31,0,IF(J288&gt;31,(32-L288)*0.255,((32-L288)-(32-J288))*0.255)),0)+IF(F288="EČ",IF(L288&gt;23,0,IF(J288&gt;23,(24-L288)*0.612,((24-L288)-(24-J288))*0.612)),0)+IF(F288="EČneol",IF(L288&gt;7,0,IF(J288&gt;7,(8-L288)*0.204,((8-L288)-(8-J288))*0.204)),0)+IF(F288="EŽ",IF(L288&gt;23,0,IF(J288&gt;23,(24-L288)*0.204,((24-L288)-(24-J288))*0.204)),0)+IF(F288="PT",IF(L288&gt;31,0,IF(J288&gt;31,(32-L288)*0.204,((32-L288)-(32-J288))*0.204)),0)+IF(F288="JOŽ",IF(L288&gt;23,0,IF(J288&gt;23,(24-L288)*0.255,((24-L288)-(24-J288))*0.255)),0)+IF(F288="JPČ",IF(L288&gt;23,0,IF(J288&gt;23,(24-L288)*0.204,((24-L288)-(24-J288))*0.204)),0)+IF(F288="JEČ",IF(L288&gt;15,0,IF(J288&gt;15,(16-L288)*0.102,((16-L288)-(16-J288))*0.102)),0)+IF(F288="JEOF",IF(L288&gt;15,0,IF(J288&gt;15,(16-L288)*0.102,((16-L288)-(16-J288))*0.102)),0)+IF(F288="JnPČ",IF(L288&gt;15,0,IF(J288&gt;15,(16-L288)*0.153,((16-L288)-(16-J288))*0.153)),0)+IF(F288="JnEČ",IF(L288&gt;15,0,IF(J288&gt;15,(16-L288)*0.0765,((16-L288)-(16-J288))*0.0765)),0)+IF(F288="JčPČ",IF(L288&gt;15,0,IF(J288&gt;15,(16-L288)*0.06375,((16-L288)-(16-J288))*0.06375)),0)+IF(F288="JčEČ",IF(L288&gt;15,0,IF(J288&gt;15,(16-L288)*0.051,((16-L288)-(16-J288))*0.051)),0)+IF(F288="NEAK",IF(L288&gt;23,0,IF(J288&gt;23,(24-L288)*0.03444,((24-L288)-(24-J288))*0.03444)),0))</f>
        <v>0</v>
      </c>
      <c r="Q288" s="71">
        <f t="shared" ref="Q288:Q296" si="90">IF(ISERROR(P288*100/N288),0,(P288*100/N288))</f>
        <v>0</v>
      </c>
      <c r="R288" s="72">
        <f t="shared" si="88"/>
        <v>0</v>
      </c>
      <c r="S288" s="8"/>
    </row>
    <row r="289" spans="1:19">
      <c r="A289" s="62">
        <v>3</v>
      </c>
      <c r="B289" s="62"/>
      <c r="C289" s="1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3">
        <f t="shared" si="84"/>
        <v>0</v>
      </c>
      <c r="O289" s="9">
        <f t="shared" si="85"/>
        <v>0</v>
      </c>
      <c r="P289" s="4">
        <f t="shared" si="89"/>
        <v>0</v>
      </c>
      <c r="Q289" s="11">
        <f t="shared" si="90"/>
        <v>0</v>
      </c>
      <c r="R289" s="10">
        <f t="shared" si="88"/>
        <v>0</v>
      </c>
      <c r="S289" s="8"/>
    </row>
    <row r="290" spans="1:19">
      <c r="A290" s="62">
        <v>4</v>
      </c>
      <c r="B290" s="62"/>
      <c r="C290" s="1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3">
        <f t="shared" si="84"/>
        <v>0</v>
      </c>
      <c r="O290" s="9">
        <f t="shared" si="85"/>
        <v>0</v>
      </c>
      <c r="P290" s="4">
        <f t="shared" si="89"/>
        <v>0</v>
      </c>
      <c r="Q290" s="11">
        <f t="shared" si="90"/>
        <v>0</v>
      </c>
      <c r="R290" s="10">
        <f t="shared" si="88"/>
        <v>0</v>
      </c>
      <c r="S290" s="8"/>
    </row>
    <row r="291" spans="1:19">
      <c r="A291" s="62">
        <v>5</v>
      </c>
      <c r="B291" s="62"/>
      <c r="C291" s="1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3">
        <f t="shared" si="84"/>
        <v>0</v>
      </c>
      <c r="O291" s="9">
        <f t="shared" si="85"/>
        <v>0</v>
      </c>
      <c r="P291" s="4">
        <f t="shared" si="89"/>
        <v>0</v>
      </c>
      <c r="Q291" s="11">
        <f t="shared" si="90"/>
        <v>0</v>
      </c>
      <c r="R291" s="10">
        <f t="shared" si="88"/>
        <v>0</v>
      </c>
      <c r="S291" s="8"/>
    </row>
    <row r="292" spans="1:19">
      <c r="A292" s="62">
        <v>6</v>
      </c>
      <c r="B292" s="62"/>
      <c r="C292" s="1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3">
        <f t="shared" si="84"/>
        <v>0</v>
      </c>
      <c r="O292" s="9">
        <f t="shared" si="85"/>
        <v>0</v>
      </c>
      <c r="P292" s="4">
        <f t="shared" si="89"/>
        <v>0</v>
      </c>
      <c r="Q292" s="11">
        <f t="shared" si="90"/>
        <v>0</v>
      </c>
      <c r="R292" s="10">
        <f t="shared" si="88"/>
        <v>0</v>
      </c>
      <c r="S292" s="8"/>
    </row>
    <row r="293" spans="1:19">
      <c r="A293" s="62">
        <v>7</v>
      </c>
      <c r="B293" s="62"/>
      <c r="C293" s="1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3">
        <f t="shared" si="84"/>
        <v>0</v>
      </c>
      <c r="O293" s="9">
        <f t="shared" si="85"/>
        <v>0</v>
      </c>
      <c r="P293" s="4">
        <f t="shared" si="89"/>
        <v>0</v>
      </c>
      <c r="Q293" s="11">
        <f t="shared" si="90"/>
        <v>0</v>
      </c>
      <c r="R293" s="10">
        <f t="shared" si="88"/>
        <v>0</v>
      </c>
      <c r="S293" s="8"/>
    </row>
    <row r="294" spans="1:19">
      <c r="A294" s="62">
        <v>8</v>
      </c>
      <c r="B294" s="62"/>
      <c r="C294" s="1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3">
        <f t="shared" si="84"/>
        <v>0</v>
      </c>
      <c r="O294" s="9">
        <f t="shared" si="85"/>
        <v>0</v>
      </c>
      <c r="P294" s="4">
        <f t="shared" si="89"/>
        <v>0</v>
      </c>
      <c r="Q294" s="11">
        <f t="shared" si="90"/>
        <v>0</v>
      </c>
      <c r="R294" s="10">
        <f t="shared" si="88"/>
        <v>0</v>
      </c>
      <c r="S294" s="8"/>
    </row>
    <row r="295" spans="1:19">
      <c r="A295" s="62">
        <v>9</v>
      </c>
      <c r="B295" s="62"/>
      <c r="C295" s="1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3">
        <f t="shared" si="84"/>
        <v>0</v>
      </c>
      <c r="O295" s="9">
        <f t="shared" si="85"/>
        <v>0</v>
      </c>
      <c r="P295" s="4">
        <f t="shared" si="89"/>
        <v>0</v>
      </c>
      <c r="Q295" s="11">
        <f t="shared" si="90"/>
        <v>0</v>
      </c>
      <c r="R295" s="10">
        <f t="shared" si="88"/>
        <v>0</v>
      </c>
      <c r="S295" s="8"/>
    </row>
    <row r="296" spans="1:19">
      <c r="A296" s="62">
        <v>10</v>
      </c>
      <c r="B296" s="62"/>
      <c r="C296" s="1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3">
        <f t="shared" si="84"/>
        <v>0</v>
      </c>
      <c r="O296" s="9">
        <f t="shared" si="85"/>
        <v>0</v>
      </c>
      <c r="P296" s="4">
        <f t="shared" si="89"/>
        <v>0</v>
      </c>
      <c r="Q296" s="11">
        <f t="shared" si="90"/>
        <v>0</v>
      </c>
      <c r="R296" s="10">
        <f t="shared" si="88"/>
        <v>0</v>
      </c>
      <c r="S296" s="8"/>
    </row>
    <row r="297" spans="1:19">
      <c r="A297" s="83" t="s">
        <v>41</v>
      </c>
      <c r="B297" s="84"/>
      <c r="C297" s="84"/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5"/>
      <c r="R297" s="10">
        <f>SUM(R287:R296)</f>
        <v>0</v>
      </c>
      <c r="S297" s="8"/>
    </row>
    <row r="298" spans="1:19" ht="15.75">
      <c r="A298" s="24" t="s">
        <v>42</v>
      </c>
      <c r="B298" s="24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6"/>
      <c r="S298" s="8"/>
    </row>
    <row r="299" spans="1:19">
      <c r="A299" s="49" t="s">
        <v>50</v>
      </c>
      <c r="B299" s="49"/>
      <c r="C299" s="49"/>
      <c r="D299" s="49"/>
      <c r="E299" s="49"/>
      <c r="F299" s="49"/>
      <c r="G299" s="49"/>
      <c r="H299" s="49"/>
      <c r="I299" s="49"/>
      <c r="J299" s="15"/>
      <c r="K299" s="15"/>
      <c r="L299" s="15"/>
      <c r="M299" s="15"/>
      <c r="N299" s="15"/>
      <c r="O299" s="15"/>
      <c r="P299" s="15"/>
      <c r="Q299" s="15"/>
      <c r="R299" s="16"/>
      <c r="S299" s="8"/>
    </row>
    <row r="300" spans="1:19" s="8" customFormat="1">
      <c r="A300" s="49"/>
      <c r="B300" s="49"/>
      <c r="C300" s="49"/>
      <c r="D300" s="49"/>
      <c r="E300" s="49"/>
      <c r="F300" s="49"/>
      <c r="G300" s="49"/>
      <c r="H300" s="49"/>
      <c r="I300" s="49"/>
      <c r="J300" s="15"/>
      <c r="K300" s="15"/>
      <c r="L300" s="15"/>
      <c r="M300" s="15"/>
      <c r="N300" s="15"/>
      <c r="O300" s="15"/>
      <c r="P300" s="15"/>
      <c r="Q300" s="15"/>
      <c r="R300" s="16"/>
    </row>
    <row r="301" spans="1:19">
      <c r="A301" s="79" t="s">
        <v>144</v>
      </c>
      <c r="B301" s="80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58"/>
      <c r="R301" s="8"/>
      <c r="S301" s="8"/>
    </row>
    <row r="302" spans="1:19" ht="15.6" customHeight="1">
      <c r="A302" s="81" t="s">
        <v>28</v>
      </c>
      <c r="B302" s="82"/>
      <c r="C302" s="82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8"/>
      <c r="R302" s="8"/>
      <c r="S302" s="8"/>
    </row>
    <row r="303" spans="1:19" ht="17.45" customHeight="1">
      <c r="A303" s="79" t="s">
        <v>142</v>
      </c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58"/>
      <c r="R303" s="8"/>
      <c r="S303" s="8"/>
    </row>
    <row r="304" spans="1:19">
      <c r="A304" s="66">
        <v>1</v>
      </c>
      <c r="B304" s="66" t="s">
        <v>84</v>
      </c>
      <c r="C304" s="67" t="s">
        <v>30</v>
      </c>
      <c r="D304" s="66" t="s">
        <v>31</v>
      </c>
      <c r="E304" s="66">
        <v>1</v>
      </c>
      <c r="F304" s="66" t="s">
        <v>128</v>
      </c>
      <c r="G304" s="66">
        <v>1</v>
      </c>
      <c r="H304" s="66" t="s">
        <v>33</v>
      </c>
      <c r="I304" s="66"/>
      <c r="J304" s="66">
        <v>81</v>
      </c>
      <c r="K304" s="66">
        <v>81</v>
      </c>
      <c r="L304" s="66">
        <v>34</v>
      </c>
      <c r="M304" s="66"/>
      <c r="N304" s="68">
        <f t="shared" ref="N304:N313" si="91">(IF(F304="OŽ",IF(L304=1,550.8,IF(L304=2,426.38,IF(L304=3,342.14,IF(L304=4,181.44,IF(L304=5,168.48,IF(L304=6,155.52,IF(L304=7,148.5,IF(L304=8,144,0))))))))+IF(L304&lt;=8,0,IF(L304&lt;=16,137.7,IF(L304&lt;=24,108,IF(L304&lt;=32,80.1,IF(L304&lt;=36,52.2,0)))))-IF(L304&lt;=8,0,IF(L304&lt;=16,(L304-9)*2.754,IF(L304&lt;=24,(L304-17)* 2.754,IF(L304&lt;=32,(L304-25)* 2.754,IF(L304&lt;=36,(L304-33)*2.754,0))))),0)+IF(F304="PČ",IF(L304=1,449,IF(L304=2,314.6,IF(L304=3,238,IF(L304=4,172,IF(L304=5,159,IF(L304=6,145,IF(L304=7,132,IF(L304=8,119,0))))))))+IF(L304&lt;=8,0,IF(L304&lt;=16,88,IF(L304&lt;=24,55,IF(L304&lt;=32,22,0))))-IF(L304&lt;=8,0,IF(L304&lt;=16,(L304-9)*2.245,IF(L304&lt;=24,(L304-17)*2.245,IF(L304&lt;=32,(L304-25)*2.245,0)))),0)+IF(F304="PČneol",IF(L304=1,85,IF(L304=2,64.61,IF(L304=3,50.76,IF(L304=4,16.25,IF(L304=5,15,IF(L304=6,13.75,IF(L304=7,12.5,IF(L304=8,11.25,0))))))))+IF(L304&lt;=8,0,IF(L304&lt;=16,9,0))-IF(L304&lt;=8,0,IF(L304&lt;=16,(L304-9)*0.425,0)),0)+IF(F304="PŽ",IF(L304=1,85,IF(L304=2,59.5,IF(L304=3,45,IF(L304=4,32.5,IF(L304=5,30,IF(L304=6,27.5,IF(L304=7,25,IF(L304=8,22.5,0))))))))+IF(L304&lt;=8,0,IF(L304&lt;=16,19,IF(L304&lt;=24,13,IF(L304&lt;=32,8,0))))-IF(L304&lt;=8,0,IF(L304&lt;=16,(L304-9)*0.425,IF(L304&lt;=24,(L304-17)*0.425,IF(L304&lt;=32,(L304-25)*0.425,0)))),0)+IF(F304="EČ",IF(L304=1,204,IF(L304=2,156.24,IF(L304=3,123.84,IF(L304=4,72,IF(L304=5,66,IF(L304=6,60,IF(L304=7,54,IF(L304=8,48,0))))))))+IF(L304&lt;=8,0,IF(L304&lt;=16,40,IF(L304&lt;=24,25,0)))-IF(L304&lt;=8,0,IF(L304&lt;=16,(L304-9)*1.02,IF(L304&lt;=24,(L304-17)*1.02,0))),0)+IF(F304="EČneol",IF(L304=1,68,IF(L304=2,51.69,IF(L304=3,40.61,IF(L304=4,13,IF(L304=5,12,IF(L304=6,11,IF(L304=7,10,IF(L304=8,9,0)))))))))+IF(F304="EŽ",IF(L304=1,68,IF(L304=2,47.6,IF(L304=3,36,IF(L304=4,18,IF(L304=5,16.5,IF(L304=6,15,IF(L304=7,13.5,IF(L304=8,12,0))))))))+IF(L304&lt;=8,0,IF(L304&lt;=16,10,IF(L304&lt;=24,6,0)))-IF(L304&lt;=8,0,IF(L304&lt;=16,(L304-9)*0.34,IF(L304&lt;=24,(L304-17)*0.34,0))),0)+IF(F304="PT",IF(L304=1,68,IF(L304=2,52.08,IF(L304=3,41.28,IF(L304=4,24,IF(L304=5,22,IF(L304=6,20,IF(L304=7,18,IF(L304=8,16,0))))))))+IF(L304&lt;=8,0,IF(L304&lt;=16,13,IF(L304&lt;=24,9,IF(L304&lt;=32,4,0))))-IF(L304&lt;=8,0,IF(L304&lt;=16,(L304-9)*0.34,IF(L304&lt;=24,(L304-17)*0.34,IF(L304&lt;=32,(L304-25)*0.34,0)))),0)+IF(F304="JOŽ",IF(L304=1,85,IF(L304=2,59.5,IF(L304=3,45,IF(L304=4,32.5,IF(L304=5,30,IF(L304=6,27.5,IF(L304=7,25,IF(L304=8,22.5,0))))))))+IF(L304&lt;=8,0,IF(L304&lt;=16,19,IF(L304&lt;=24,13,0)))-IF(L304&lt;=8,0,IF(L304&lt;=16,(L304-9)*0.425,IF(L304&lt;=24,(L304-17)*0.425,0))),0)+IF(F304="JPČ",IF(L304=1,68,IF(L304=2,47.6,IF(L304=3,36,IF(L304=4,26,IF(L304=5,24,IF(L304=6,22,IF(L304=7,20,IF(L304=8,18,0))))))))+IF(L304&lt;=8,0,IF(L304&lt;=16,13,IF(L304&lt;=24,9,0)))-IF(L304&lt;=8,0,IF(L304&lt;=16,(L304-9)*0.34,IF(L304&lt;=24,(L304-17)*0.34,0))),0)+IF(F304="JEČ",IF(L304=1,34,IF(L304=2,26.04,IF(L304=3,20.6,IF(L304=4,12,IF(L304=5,11,IF(L304=6,10,IF(L304=7,9,IF(L304=8,8,0))))))))+IF(L304&lt;=8,0,IF(L304&lt;=16,6,0))-IF(L304&lt;=8,0,IF(L304&lt;=16,(L304-9)*0.17,0)),0)+IF(F304="JEOF",IF(L304=1,34,IF(L304=2,26.04,IF(L304=3,20.6,IF(L304=4,12,IF(L304=5,11,IF(L304=6,10,IF(L304=7,9,IF(L304=8,8,0))))))))+IF(L304&lt;=8,0,IF(L304&lt;=16,6,0))-IF(L304&lt;=8,0,IF(L304&lt;=16,(L304-9)*0.17,0)),0)+IF(F304="JnPČ",IF(L304=1,51,IF(L304=2,35.7,IF(L304=3,27,IF(L304=4,19.5,IF(L304=5,18,IF(L304=6,16.5,IF(L304=7,15,IF(L304=8,13.5,0))))))))+IF(L304&lt;=8,0,IF(L304&lt;=16,10,0))-IF(L304&lt;=8,0,IF(L304&lt;=16,(L304-9)*0.255,0)),0)+IF(F304="JnEČ",IF(L304=1,25.5,IF(L304=2,19.53,IF(L304=3,15.48,IF(L304=4,9,IF(L304=5,8.25,IF(L304=6,7.5,IF(L304=7,6.75,IF(L304=8,6,0))))))))+IF(L304&lt;=8,0,IF(L304&lt;=16,5,0))-IF(L304&lt;=8,0,IF(L304&lt;=16,(L304-9)*0.1275,0)),0)+IF(F304="JčPČ",IF(L304=1,21.25,IF(L304=2,14.5,IF(L304=3,11.5,IF(L304=4,7,IF(L304=5,6.5,IF(L304=6,6,IF(L304=7,5.5,IF(L304=8,5,0))))))))+IF(L304&lt;=8,0,IF(L304&lt;=16,4,0))-IF(L304&lt;=8,0,IF(L304&lt;=16,(L304-9)*0.10625,0)),0)+IF(F304="JčEČ",IF(L304=1,17,IF(L304=2,13.02,IF(L304=3,10.32,IF(L304=4,6,IF(L304=5,5.5,IF(L304=6,5,IF(L304=7,4.5,IF(L304=8,4,0))))))))+IF(L304&lt;=8,0,IF(L304&lt;=16,3,0))-IF(L304&lt;=8,0,IF(L304&lt;=16,(L304-9)*0.085,0)),0)+IF(F304="NEAK",IF(L304=1,11.48,IF(L304=2,8.79,IF(L304=3,6.97,IF(L304=4,4.05,IF(L304=5,3.71,IF(L304=6,3.38,IF(L304=7,3.04,IF(L304=8,2.7,0))))))))+IF(L304&lt;=8,0,IF(L304&lt;=16,2,IF(L304&lt;=24,1.3,0)))-IF(L304&lt;=8,0,IF(L304&lt;=16,(L304-9)*0.0574,IF(L304&lt;=24,(L304-17)*0.0574,0))),0))*IF(L304&lt;0,1,IF(OR(F304="PČ",F304="PŽ",F304="PT"),IF(J304&lt;32,J304/32,1),1))* IF(L304&lt;0,1,IF(OR(F304="EČ",F304="EŽ",F304="JOŽ",F304="JPČ",F304="NEAK"),IF(J304&lt;24,J304/24,1),1))*IF(L304&lt;0,1,IF(OR(F304="PČneol",F304="JEČ",F304="JEOF",F304="JnPČ",F304="JnEČ",F304="JčPČ",F304="JčEČ"),IF(J304&lt;16,J304/16,1),1))*IF(L304&lt;0,1,IF(F304="EČneol",IF(J304&lt;8,J304/8,1),1))</f>
        <v>0</v>
      </c>
      <c r="O304" s="69">
        <f t="shared" ref="O304:O313" si="92">IF(F304="OŽ",N304,IF(H304="Ne",IF(J304*0.3&lt;J304-L304,N304,0),IF(J304*0.1&lt;J304-L304,N304,0)))</f>
        <v>0</v>
      </c>
      <c r="P304" s="70">
        <f t="shared" ref="P304" si="93">IF(O304=0,0,IF(F304="OŽ",IF(L304&gt;35,0,IF(J304&gt;35,(36-L304)*1.836,((36-L304)-(36-J304))*1.836)),0)+IF(F304="PČ",IF(L304&gt;31,0,IF(J304&gt;31,(32-L304)*1.347,((32-L304)-(32-J304))*1.347)),0)+ IF(F304="PČneol",IF(L304&gt;15,0,IF(J304&gt;15,(16-L304)*0.255,((16-L304)-(16-J304))*0.255)),0)+IF(F304="PŽ",IF(L304&gt;31,0,IF(J304&gt;31,(32-L304)*0.255,((32-L304)-(32-J304))*0.255)),0)+IF(F304="EČ",IF(L304&gt;23,0,IF(J304&gt;23,(24-L304)*0.612,((24-L304)-(24-J304))*0.612)),0)+IF(F304="EČneol",IF(L304&gt;7,0,IF(J304&gt;7,(8-L304)*0.204,((8-L304)-(8-J304))*0.204)),0)+IF(F304="EŽ",IF(L304&gt;23,0,IF(J304&gt;23,(24-L304)*0.204,((24-L304)-(24-J304))*0.204)),0)+IF(F304="PT",IF(L304&gt;31,0,IF(J304&gt;31,(32-L304)*0.204,((32-L304)-(32-J304))*0.204)),0)+IF(F304="JOŽ",IF(L304&gt;23,0,IF(J304&gt;23,(24-L304)*0.255,((24-L304)-(24-J304))*0.255)),0)+IF(F304="JPČ",IF(L304&gt;23,0,IF(J304&gt;23,(24-L304)*0.204,((24-L304)-(24-J304))*0.204)),0)+IF(F304="JEČ",IF(L304&gt;15,0,IF(J304&gt;15,(16-L304)*0.102,((16-L304)-(16-J304))*0.102)),0)+IF(F304="JEOF",IF(L304&gt;15,0,IF(J304&gt;15,(16-L304)*0.102,((16-L304)-(16-J304))*0.102)),0)+IF(F304="JnPČ",IF(L304&gt;15,0,IF(J304&gt;15,(16-L304)*0.153,((16-L304)-(16-J304))*0.153)),0)+IF(F304="JnEČ",IF(L304&gt;15,0,IF(J304&gt;15,(16-L304)*0.0765,((16-L304)-(16-J304))*0.0765)),0)+IF(F304="JčPČ",IF(L304&gt;15,0,IF(J304&gt;15,(16-L304)*0.06375,((16-L304)-(16-J304))*0.06375)),0)+IF(F304="JčEČ",IF(L304&gt;15,0,IF(J304&gt;15,(16-L304)*0.051,((16-L304)-(16-J304))*0.051)),0)+IF(F304="NEAK",IF(L304&gt;23,0,IF(J304&gt;23,(24-L304)*0.03444,((24-L304)-(24-J304))*0.03444)),0))</f>
        <v>0</v>
      </c>
      <c r="Q304" s="71">
        <f t="shared" ref="Q304" si="94">IF(ISERROR(P304*100/N304),0,(P304*100/N304))</f>
        <v>0</v>
      </c>
      <c r="R304" s="72">
        <f t="shared" ref="R304:R313" si="95">IF(Q304&lt;=30,O304+P304,O304+O304*0.3)*IF(G304=1,0.4,IF(G304=2,0.75,IF(G304="1 (kas 4 m. 1 k. nerengiamos)",0.52,1)))*IF(D304="olimpinė",1,IF(M304="Ne",0.5,1))*IF(OR(A$5="Lietuvos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federacija"),IF(OR(J304&lt;8,K304&lt;16),0,1),1)*E304*IF(I304&lt;=1,1,1/I304)*IF(OR(A$5="Lietuvos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04" s="8"/>
    </row>
    <row r="305" spans="1:19">
      <c r="A305" s="66">
        <v>2</v>
      </c>
      <c r="B305" s="66" t="s">
        <v>113</v>
      </c>
      <c r="C305" s="67" t="s">
        <v>30</v>
      </c>
      <c r="D305" s="66" t="s">
        <v>31</v>
      </c>
      <c r="E305" s="66">
        <v>1</v>
      </c>
      <c r="F305" s="66" t="s">
        <v>128</v>
      </c>
      <c r="G305" s="66">
        <v>1</v>
      </c>
      <c r="H305" s="66" t="s">
        <v>33</v>
      </c>
      <c r="I305" s="66"/>
      <c r="J305" s="66">
        <v>63</v>
      </c>
      <c r="K305" s="66">
        <v>63</v>
      </c>
      <c r="L305" s="66">
        <v>32</v>
      </c>
      <c r="M305" s="66"/>
      <c r="N305" s="68">
        <f t="shared" si="91"/>
        <v>6.2850000000000001</v>
      </c>
      <c r="O305" s="69">
        <f t="shared" si="92"/>
        <v>6.2850000000000001</v>
      </c>
      <c r="P305" s="70">
        <f t="shared" ref="P305:P313" si="96">IF(O305=0,0,IF(F305="OŽ",IF(L305&gt;35,0,IF(J305&gt;35,(36-L305)*1.836,((36-L305)-(36-J305))*1.836)),0)+IF(F305="PČ",IF(L305&gt;31,0,IF(J305&gt;31,(32-L305)*1.347,((32-L305)-(32-J305))*1.347)),0)+ IF(F305="PČneol",IF(L305&gt;15,0,IF(J305&gt;15,(16-L305)*0.255,((16-L305)-(16-J305))*0.255)),0)+IF(F305="PŽ",IF(L305&gt;31,0,IF(J305&gt;31,(32-L305)*0.255,((32-L305)-(32-J305))*0.255)),0)+IF(F305="EČ",IF(L305&gt;23,0,IF(J305&gt;23,(24-L305)*0.612,((24-L305)-(24-J305))*0.612)),0)+IF(F305="EČneol",IF(L305&gt;7,0,IF(J305&gt;7,(8-L305)*0.204,((8-L305)-(8-J305))*0.204)),0)+IF(F305="EŽ",IF(L305&gt;23,0,IF(J305&gt;23,(24-L305)*0.204,((24-L305)-(24-J305))*0.204)),0)+IF(F305="PT",IF(L305&gt;31,0,IF(J305&gt;31,(32-L305)*0.204,((32-L305)-(32-J305))*0.204)),0)+IF(F305="JOŽ",IF(L305&gt;23,0,IF(J305&gt;23,(24-L305)*0.255,((24-L305)-(24-J305))*0.255)),0)+IF(F305="JPČ",IF(L305&gt;23,0,IF(J305&gt;23,(24-L305)*0.204,((24-L305)-(24-J305))*0.204)),0)+IF(F305="JEČ",IF(L305&gt;15,0,IF(J305&gt;15,(16-L305)*0.102,((16-L305)-(16-J305))*0.102)),0)+IF(F305="JEOF",IF(L305&gt;15,0,IF(J305&gt;15,(16-L305)*0.102,((16-L305)-(16-J305))*0.102)),0)+IF(F305="JnPČ",IF(L305&gt;15,0,IF(J305&gt;15,(16-L305)*0.153,((16-L305)-(16-J305))*0.153)),0)+IF(F305="JnEČ",IF(L305&gt;15,0,IF(J305&gt;15,(16-L305)*0.0765,((16-L305)-(16-J305))*0.0765)),0)+IF(F305="JčPČ",IF(L305&gt;15,0,IF(J305&gt;15,(16-L305)*0.06375,((16-L305)-(16-J305))*0.06375)),0)+IF(F305="JčEČ",IF(L305&gt;15,0,IF(J305&gt;15,(16-L305)*0.051,((16-L305)-(16-J305))*0.051)),0)+IF(F305="NEAK",IF(L305&gt;23,0,IF(J305&gt;23,(24-L305)*0.03444,((24-L305)-(24-J305))*0.03444)),0))</f>
        <v>0</v>
      </c>
      <c r="Q305" s="71">
        <f t="shared" ref="Q305:Q313" si="97">IF(ISERROR(P305*100/N305),0,(P305*100/N305))</f>
        <v>0</v>
      </c>
      <c r="R305" s="72">
        <f t="shared" si="95"/>
        <v>2.5140000000000002</v>
      </c>
      <c r="S305" s="8"/>
    </row>
    <row r="306" spans="1:19">
      <c r="A306" s="62">
        <v>3</v>
      </c>
      <c r="B306" s="62"/>
      <c r="C306" s="1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3">
        <f t="shared" si="91"/>
        <v>0</v>
      </c>
      <c r="O306" s="9">
        <f t="shared" si="92"/>
        <v>0</v>
      </c>
      <c r="P306" s="4">
        <f t="shared" si="96"/>
        <v>0</v>
      </c>
      <c r="Q306" s="11">
        <f t="shared" si="97"/>
        <v>0</v>
      </c>
      <c r="R306" s="10">
        <f t="shared" si="95"/>
        <v>0</v>
      </c>
      <c r="S306" s="8"/>
    </row>
    <row r="307" spans="1:19">
      <c r="A307" s="62">
        <v>4</v>
      </c>
      <c r="B307" s="62"/>
      <c r="C307" s="1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3">
        <f t="shared" si="91"/>
        <v>0</v>
      </c>
      <c r="O307" s="9">
        <f t="shared" si="92"/>
        <v>0</v>
      </c>
      <c r="P307" s="4">
        <f t="shared" si="96"/>
        <v>0</v>
      </c>
      <c r="Q307" s="11">
        <f t="shared" si="97"/>
        <v>0</v>
      </c>
      <c r="R307" s="10">
        <f t="shared" si="95"/>
        <v>0</v>
      </c>
      <c r="S307" s="8"/>
    </row>
    <row r="308" spans="1:19">
      <c r="A308" s="62">
        <v>5</v>
      </c>
      <c r="B308" s="62"/>
      <c r="C308" s="1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3">
        <f t="shared" si="91"/>
        <v>0</v>
      </c>
      <c r="O308" s="9">
        <f t="shared" si="92"/>
        <v>0</v>
      </c>
      <c r="P308" s="4">
        <f t="shared" si="96"/>
        <v>0</v>
      </c>
      <c r="Q308" s="11">
        <f t="shared" si="97"/>
        <v>0</v>
      </c>
      <c r="R308" s="10">
        <f t="shared" si="95"/>
        <v>0</v>
      </c>
      <c r="S308" s="8"/>
    </row>
    <row r="309" spans="1:19">
      <c r="A309" s="62">
        <v>6</v>
      </c>
      <c r="B309" s="62"/>
      <c r="C309" s="1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3">
        <f t="shared" si="91"/>
        <v>0</v>
      </c>
      <c r="O309" s="9">
        <f t="shared" si="92"/>
        <v>0</v>
      </c>
      <c r="P309" s="4">
        <f t="shared" si="96"/>
        <v>0</v>
      </c>
      <c r="Q309" s="11">
        <f t="shared" si="97"/>
        <v>0</v>
      </c>
      <c r="R309" s="10">
        <f t="shared" si="95"/>
        <v>0</v>
      </c>
      <c r="S309" s="8"/>
    </row>
    <row r="310" spans="1:19">
      <c r="A310" s="62">
        <v>7</v>
      </c>
      <c r="B310" s="62"/>
      <c r="C310" s="1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3">
        <f t="shared" si="91"/>
        <v>0</v>
      </c>
      <c r="O310" s="9">
        <f t="shared" si="92"/>
        <v>0</v>
      </c>
      <c r="P310" s="4">
        <f t="shared" si="96"/>
        <v>0</v>
      </c>
      <c r="Q310" s="11">
        <f t="shared" si="97"/>
        <v>0</v>
      </c>
      <c r="R310" s="10">
        <f t="shared" si="95"/>
        <v>0</v>
      </c>
      <c r="S310" s="8"/>
    </row>
    <row r="311" spans="1:19">
      <c r="A311" s="62">
        <v>8</v>
      </c>
      <c r="B311" s="62"/>
      <c r="C311" s="1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3">
        <f t="shared" si="91"/>
        <v>0</v>
      </c>
      <c r="O311" s="9">
        <f t="shared" si="92"/>
        <v>0</v>
      </c>
      <c r="P311" s="4">
        <f t="shared" si="96"/>
        <v>0</v>
      </c>
      <c r="Q311" s="11">
        <f t="shared" si="97"/>
        <v>0</v>
      </c>
      <c r="R311" s="10">
        <f t="shared" si="95"/>
        <v>0</v>
      </c>
      <c r="S311" s="8"/>
    </row>
    <row r="312" spans="1:19">
      <c r="A312" s="62">
        <v>9</v>
      </c>
      <c r="B312" s="62"/>
      <c r="C312" s="1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3">
        <f t="shared" si="91"/>
        <v>0</v>
      </c>
      <c r="O312" s="9">
        <f t="shared" si="92"/>
        <v>0</v>
      </c>
      <c r="P312" s="4">
        <f t="shared" si="96"/>
        <v>0</v>
      </c>
      <c r="Q312" s="11">
        <f t="shared" si="97"/>
        <v>0</v>
      </c>
      <c r="R312" s="10">
        <f t="shared" si="95"/>
        <v>0</v>
      </c>
      <c r="S312" s="8"/>
    </row>
    <row r="313" spans="1:19">
      <c r="A313" s="62">
        <v>10</v>
      </c>
      <c r="B313" s="62"/>
      <c r="C313" s="1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3">
        <f t="shared" si="91"/>
        <v>0</v>
      </c>
      <c r="O313" s="9">
        <f t="shared" si="92"/>
        <v>0</v>
      </c>
      <c r="P313" s="4">
        <f t="shared" si="96"/>
        <v>0</v>
      </c>
      <c r="Q313" s="11">
        <f t="shared" si="97"/>
        <v>0</v>
      </c>
      <c r="R313" s="10">
        <f t="shared" si="95"/>
        <v>0</v>
      </c>
      <c r="S313" s="8"/>
    </row>
    <row r="314" spans="1:19">
      <c r="A314" s="83" t="s">
        <v>41</v>
      </c>
      <c r="B314" s="84"/>
      <c r="C314" s="84"/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  <c r="P314" s="84"/>
      <c r="Q314" s="85"/>
      <c r="R314" s="65">
        <v>0</v>
      </c>
      <c r="S314" s="8"/>
    </row>
    <row r="315" spans="1:19" ht="15.75">
      <c r="A315" s="24" t="s">
        <v>42</v>
      </c>
      <c r="B315" s="24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6"/>
      <c r="S315" s="8"/>
    </row>
    <row r="316" spans="1:19">
      <c r="A316" s="49" t="s">
        <v>50</v>
      </c>
      <c r="B316" s="49"/>
      <c r="C316" s="49"/>
      <c r="D316" s="49"/>
      <c r="E316" s="49"/>
      <c r="F316" s="49"/>
      <c r="G316" s="49"/>
      <c r="H316" s="49"/>
      <c r="I316" s="49"/>
      <c r="J316" s="15"/>
      <c r="K316" s="15"/>
      <c r="L316" s="15"/>
      <c r="M316" s="15"/>
      <c r="N316" s="15"/>
      <c r="O316" s="15"/>
      <c r="P316" s="15"/>
      <c r="Q316" s="15"/>
      <c r="R316" s="16"/>
      <c r="S316" s="8"/>
    </row>
    <row r="317" spans="1:19" s="8" customFormat="1">
      <c r="A317" s="49"/>
      <c r="B317" s="49"/>
      <c r="C317" s="49"/>
      <c r="D317" s="49"/>
      <c r="E317" s="49"/>
      <c r="F317" s="49"/>
      <c r="G317" s="49"/>
      <c r="H317" s="49"/>
      <c r="I317" s="49"/>
      <c r="J317" s="15"/>
      <c r="K317" s="15"/>
      <c r="L317" s="15"/>
      <c r="M317" s="15"/>
      <c r="N317" s="15"/>
      <c r="O317" s="15"/>
      <c r="P317" s="15"/>
      <c r="Q317" s="15"/>
      <c r="R317" s="16"/>
    </row>
    <row r="318" spans="1:19">
      <c r="A318" s="79" t="s">
        <v>145</v>
      </c>
      <c r="B318" s="80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58"/>
      <c r="R318" s="8"/>
      <c r="S318" s="8"/>
    </row>
    <row r="319" spans="1:19" ht="18">
      <c r="A319" s="81" t="s">
        <v>28</v>
      </c>
      <c r="B319" s="82"/>
      <c r="C319" s="82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8"/>
      <c r="R319" s="8"/>
      <c r="S319" s="8"/>
    </row>
    <row r="320" spans="1:19">
      <c r="A320" s="79" t="s">
        <v>146</v>
      </c>
      <c r="B320" s="80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58"/>
      <c r="R320" s="8"/>
      <c r="S320" s="8"/>
    </row>
    <row r="321" spans="1:19">
      <c r="A321" s="62">
        <v>1</v>
      </c>
      <c r="B321" s="62" t="s">
        <v>84</v>
      </c>
      <c r="C321" s="12" t="s">
        <v>147</v>
      </c>
      <c r="D321" s="62" t="s">
        <v>31</v>
      </c>
      <c r="E321" s="62">
        <v>1</v>
      </c>
      <c r="F321" s="62" t="s">
        <v>128</v>
      </c>
      <c r="G321" s="62" t="s">
        <v>148</v>
      </c>
      <c r="H321" s="62" t="s">
        <v>33</v>
      </c>
      <c r="I321" s="62"/>
      <c r="J321" s="62">
        <v>81</v>
      </c>
      <c r="K321" s="62">
        <v>81</v>
      </c>
      <c r="L321" s="62">
        <v>29</v>
      </c>
      <c r="M321" s="62" t="s">
        <v>33</v>
      </c>
      <c r="N321" s="3">
        <f t="shared" ref="N321:N330" si="98">(IF(F321="OŽ",IF(L321=1,550.8,IF(L321=2,426.38,IF(L321=3,342.14,IF(L321=4,181.44,IF(L321=5,168.48,IF(L321=6,155.52,IF(L321=7,148.5,IF(L321=8,144,0))))))))+IF(L321&lt;=8,0,IF(L321&lt;=16,137.7,IF(L321&lt;=24,108,IF(L321&lt;=32,80.1,IF(L321&lt;=36,52.2,0)))))-IF(L321&lt;=8,0,IF(L321&lt;=16,(L321-9)*2.754,IF(L321&lt;=24,(L321-17)* 2.754,IF(L321&lt;=32,(L321-25)* 2.754,IF(L321&lt;=36,(L321-33)*2.754,0))))),0)+IF(F321="PČ",IF(L321=1,449,IF(L321=2,314.6,IF(L321=3,238,IF(L321=4,172,IF(L321=5,159,IF(L321=6,145,IF(L321=7,132,IF(L321=8,119,0))))))))+IF(L321&lt;=8,0,IF(L321&lt;=16,88,IF(L321&lt;=24,55,IF(L321&lt;=32,22,0))))-IF(L321&lt;=8,0,IF(L321&lt;=16,(L321-9)*2.245,IF(L321&lt;=24,(L321-17)*2.245,IF(L321&lt;=32,(L321-25)*2.245,0)))),0)+IF(F321="PČneol",IF(L321=1,85,IF(L321=2,64.61,IF(L321=3,50.76,IF(L321=4,16.25,IF(L321=5,15,IF(L321=6,13.75,IF(L321=7,12.5,IF(L321=8,11.25,0))))))))+IF(L321&lt;=8,0,IF(L321&lt;=16,9,0))-IF(L321&lt;=8,0,IF(L321&lt;=16,(L321-9)*0.425,0)),0)+IF(F321="PŽ",IF(L321=1,85,IF(L321=2,59.5,IF(L321=3,45,IF(L321=4,32.5,IF(L321=5,30,IF(L321=6,27.5,IF(L321=7,25,IF(L321=8,22.5,0))))))))+IF(L321&lt;=8,0,IF(L321&lt;=16,19,IF(L321&lt;=24,13,IF(L321&lt;=32,8,0))))-IF(L321&lt;=8,0,IF(L321&lt;=16,(L321-9)*0.425,IF(L321&lt;=24,(L321-17)*0.425,IF(L321&lt;=32,(L321-25)*0.425,0)))),0)+IF(F321="EČ",IF(L321=1,204,IF(L321=2,156.24,IF(L321=3,123.84,IF(L321=4,72,IF(L321=5,66,IF(L321=6,60,IF(L321=7,54,IF(L321=8,48,0))))))))+IF(L321&lt;=8,0,IF(L321&lt;=16,40,IF(L321&lt;=24,25,0)))-IF(L321&lt;=8,0,IF(L321&lt;=16,(L321-9)*1.02,IF(L321&lt;=24,(L321-17)*1.02,0))),0)+IF(F321="EČneol",IF(L321=1,68,IF(L321=2,51.69,IF(L321=3,40.61,IF(L321=4,13,IF(L321=5,12,IF(L321=6,11,IF(L321=7,10,IF(L321=8,9,0)))))))))+IF(F321="EŽ",IF(L321=1,68,IF(L321=2,47.6,IF(L321=3,36,IF(L321=4,18,IF(L321=5,16.5,IF(L321=6,15,IF(L321=7,13.5,IF(L321=8,12,0))))))))+IF(L321&lt;=8,0,IF(L321&lt;=16,10,IF(L321&lt;=24,6,0)))-IF(L321&lt;=8,0,IF(L321&lt;=16,(L321-9)*0.34,IF(L321&lt;=24,(L321-17)*0.34,0))),0)+IF(F321="PT",IF(L321=1,68,IF(L321=2,52.08,IF(L321=3,41.28,IF(L321=4,24,IF(L321=5,22,IF(L321=6,20,IF(L321=7,18,IF(L321=8,16,0))))))))+IF(L321&lt;=8,0,IF(L321&lt;=16,13,IF(L321&lt;=24,9,IF(L321&lt;=32,4,0))))-IF(L321&lt;=8,0,IF(L321&lt;=16,(L321-9)*0.34,IF(L321&lt;=24,(L321-17)*0.34,IF(L321&lt;=32,(L321-25)*0.34,0)))),0)+IF(F321="JOŽ",IF(L321=1,85,IF(L321=2,59.5,IF(L321=3,45,IF(L321=4,32.5,IF(L321=5,30,IF(L321=6,27.5,IF(L321=7,25,IF(L321=8,22.5,0))))))))+IF(L321&lt;=8,0,IF(L321&lt;=16,19,IF(L321&lt;=24,13,0)))-IF(L321&lt;=8,0,IF(L321&lt;=16,(L321-9)*0.425,IF(L321&lt;=24,(L321-17)*0.425,0))),0)+IF(F321="JPČ",IF(L321=1,68,IF(L321=2,47.6,IF(L321=3,36,IF(L321=4,26,IF(L321=5,24,IF(L321=6,22,IF(L321=7,20,IF(L321=8,18,0))))))))+IF(L321&lt;=8,0,IF(L321&lt;=16,13,IF(L321&lt;=24,9,0)))-IF(L321&lt;=8,0,IF(L321&lt;=16,(L321-9)*0.34,IF(L321&lt;=24,(L321-17)*0.34,0))),0)+IF(F321="JEČ",IF(L321=1,34,IF(L321=2,26.04,IF(L321=3,20.6,IF(L321=4,12,IF(L321=5,11,IF(L321=6,10,IF(L321=7,9,IF(L321=8,8,0))))))))+IF(L321&lt;=8,0,IF(L321&lt;=16,6,0))-IF(L321&lt;=8,0,IF(L321&lt;=16,(L321-9)*0.17,0)),0)+IF(F321="JEOF",IF(L321=1,34,IF(L321=2,26.04,IF(L321=3,20.6,IF(L321=4,12,IF(L321=5,11,IF(L321=6,10,IF(L321=7,9,IF(L321=8,8,0))))))))+IF(L321&lt;=8,0,IF(L321&lt;=16,6,0))-IF(L321&lt;=8,0,IF(L321&lt;=16,(L321-9)*0.17,0)),0)+IF(F321="JnPČ",IF(L321=1,51,IF(L321=2,35.7,IF(L321=3,27,IF(L321=4,19.5,IF(L321=5,18,IF(L321=6,16.5,IF(L321=7,15,IF(L321=8,13.5,0))))))))+IF(L321&lt;=8,0,IF(L321&lt;=16,10,0))-IF(L321&lt;=8,0,IF(L321&lt;=16,(L321-9)*0.255,0)),0)+IF(F321="JnEČ",IF(L321=1,25.5,IF(L321=2,19.53,IF(L321=3,15.48,IF(L321=4,9,IF(L321=5,8.25,IF(L321=6,7.5,IF(L321=7,6.75,IF(L321=8,6,0))))))))+IF(L321&lt;=8,0,IF(L321&lt;=16,5,0))-IF(L321&lt;=8,0,IF(L321&lt;=16,(L321-9)*0.1275,0)),0)+IF(F321="JčPČ",IF(L321=1,21.25,IF(L321=2,14.5,IF(L321=3,11.5,IF(L321=4,7,IF(L321=5,6.5,IF(L321=6,6,IF(L321=7,5.5,IF(L321=8,5,0))))))))+IF(L321&lt;=8,0,IF(L321&lt;=16,4,0))-IF(L321&lt;=8,0,IF(L321&lt;=16,(L321-9)*0.10625,0)),0)+IF(F321="JčEČ",IF(L321=1,17,IF(L321=2,13.02,IF(L321=3,10.32,IF(L321=4,6,IF(L321=5,5.5,IF(L321=6,5,IF(L321=7,4.5,IF(L321=8,4,0))))))))+IF(L321&lt;=8,0,IF(L321&lt;=16,3,0))-IF(L321&lt;=8,0,IF(L321&lt;=16,(L321-9)*0.085,0)),0)+IF(F321="NEAK",IF(L321=1,11.48,IF(L321=2,8.79,IF(L321=3,6.97,IF(L321=4,4.05,IF(L321=5,3.71,IF(L321=6,3.38,IF(L321=7,3.04,IF(L321=8,2.7,0))))))))+IF(L321&lt;=8,0,IF(L321&lt;=16,2,IF(L321&lt;=24,1.3,0)))-IF(L321&lt;=8,0,IF(L321&lt;=16,(L321-9)*0.0574,IF(L321&lt;=24,(L321-17)*0.0574,0))),0))*IF(L321&lt;0,1,IF(OR(F321="PČ",F321="PŽ",F321="PT"),IF(J321&lt;32,J321/32,1),1))* IF(L321&lt;0,1,IF(OR(F321="EČ",F321="EŽ",F321="JOŽ",F321="JPČ",F321="NEAK"),IF(J321&lt;24,J321/24,1),1))*IF(L321&lt;0,1,IF(OR(F321="PČneol",F321="JEČ",F321="JEOF",F321="JnPČ",F321="JnEČ",F321="JčPČ",F321="JčEČ"),IF(J321&lt;16,J321/16,1),1))*IF(L321&lt;0,1,IF(F321="EČneol",IF(J321&lt;8,J321/8,1),1))</f>
        <v>13.02</v>
      </c>
      <c r="O321" s="9">
        <f t="shared" ref="O321:O330" si="99">IF(F321="OŽ",N321,IF(H321="Ne",IF(J321*0.3&lt;J321-L321,N321,0),IF(J321*0.1&lt;J321-L321,N321,0)))</f>
        <v>13.02</v>
      </c>
      <c r="P321" s="4">
        <f t="shared" ref="P321" si="100">IF(O321=0,0,IF(F321="OŽ",IF(L321&gt;35,0,IF(J321&gt;35,(36-L321)*1.836,((36-L321)-(36-J321))*1.836)),0)+IF(F321="PČ",IF(L321&gt;31,0,IF(J321&gt;31,(32-L321)*1.347,((32-L321)-(32-J321))*1.347)),0)+ IF(F321="PČneol",IF(L321&gt;15,0,IF(J321&gt;15,(16-L321)*0.255,((16-L321)-(16-J321))*0.255)),0)+IF(F321="PŽ",IF(L321&gt;31,0,IF(J321&gt;31,(32-L321)*0.255,((32-L321)-(32-J321))*0.255)),0)+IF(F321="EČ",IF(L321&gt;23,0,IF(J321&gt;23,(24-L321)*0.612,((24-L321)-(24-J321))*0.612)),0)+IF(F321="EČneol",IF(L321&gt;7,0,IF(J321&gt;7,(8-L321)*0.204,((8-L321)-(8-J321))*0.204)),0)+IF(F321="EŽ",IF(L321&gt;23,0,IF(J321&gt;23,(24-L321)*0.204,((24-L321)-(24-J321))*0.204)),0)+IF(F321="PT",IF(L321&gt;31,0,IF(J321&gt;31,(32-L321)*0.204,((32-L321)-(32-J321))*0.204)),0)+IF(F321="JOŽ",IF(L321&gt;23,0,IF(J321&gt;23,(24-L321)*0.255,((24-L321)-(24-J321))*0.255)),0)+IF(F321="JPČ",IF(L321&gt;23,0,IF(J321&gt;23,(24-L321)*0.204,((24-L321)-(24-J321))*0.204)),0)+IF(F321="JEČ",IF(L321&gt;15,0,IF(J321&gt;15,(16-L321)*0.102,((16-L321)-(16-J321))*0.102)),0)+IF(F321="JEOF",IF(L321&gt;15,0,IF(J321&gt;15,(16-L321)*0.102,((16-L321)-(16-J321))*0.102)),0)+IF(F321="JnPČ",IF(L321&gt;15,0,IF(J321&gt;15,(16-L321)*0.153,((16-L321)-(16-J321))*0.153)),0)+IF(F321="JnEČ",IF(L321&gt;15,0,IF(J321&gt;15,(16-L321)*0.0765,((16-L321)-(16-J321))*0.0765)),0)+IF(F321="JčPČ",IF(L321&gt;15,0,IF(J321&gt;15,(16-L321)*0.06375,((16-L321)-(16-J321))*0.06375)),0)+IF(F321="JčEČ",IF(L321&gt;15,0,IF(J321&gt;15,(16-L321)*0.051,((16-L321)-(16-J321))*0.051)),0)+IF(F321="NEAK",IF(L321&gt;23,0,IF(J321&gt;23,(24-L321)*0.03444,((24-L321)-(24-J321))*0.03444)),0))</f>
        <v>4.0410000000000004</v>
      </c>
      <c r="Q321" s="11">
        <f t="shared" ref="Q321" si="101">IF(ISERROR(P321*100/N321),0,(P321*100/N321))</f>
        <v>31.036866359447007</v>
      </c>
      <c r="R321" s="10">
        <f t="shared" ref="R321:R330" si="102">IF(Q321&lt;=30,O321+P321,O321+O321*0.3)*IF(G321=1,0.4,IF(G321=2,0.75,IF(G321="1 (kas 4 m. 1 k. nerengiamos)",0.52,1)))*IF(D321="olimpinė",1,IF(M321="Ne",0.5,1))*IF(OR(A$5="Lietuvos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federacija"),IF(OR(J321&lt;8,K321&lt;16),0,1),1)*E321*IF(I321&lt;=1,1,1/I321)*IF(OR(A$5="Lietuvos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16.925999999999998</v>
      </c>
      <c r="S321" s="8"/>
    </row>
    <row r="322" spans="1:19">
      <c r="A322" s="62">
        <v>2</v>
      </c>
      <c r="B322" s="62" t="s">
        <v>84</v>
      </c>
      <c r="C322" s="12" t="s">
        <v>149</v>
      </c>
      <c r="D322" s="62" t="s">
        <v>31</v>
      </c>
      <c r="E322" s="62">
        <v>1</v>
      </c>
      <c r="F322" s="62" t="s">
        <v>128</v>
      </c>
      <c r="G322" s="62" t="s">
        <v>148</v>
      </c>
      <c r="H322" s="62" t="s">
        <v>33</v>
      </c>
      <c r="I322" s="62"/>
      <c r="J322" s="62">
        <v>81</v>
      </c>
      <c r="K322" s="62">
        <v>81</v>
      </c>
      <c r="L322" s="62">
        <v>63</v>
      </c>
      <c r="M322" s="62" t="s">
        <v>33</v>
      </c>
      <c r="N322" s="3">
        <f t="shared" si="98"/>
        <v>0</v>
      </c>
      <c r="O322" s="9">
        <f t="shared" si="99"/>
        <v>0</v>
      </c>
      <c r="P322" s="4">
        <f t="shared" ref="P322:P330" si="103">IF(O322=0,0,IF(F322="OŽ",IF(L322&gt;35,0,IF(J322&gt;35,(36-L322)*1.836,((36-L322)-(36-J322))*1.836)),0)+IF(F322="PČ",IF(L322&gt;31,0,IF(J322&gt;31,(32-L322)*1.347,((32-L322)-(32-J322))*1.347)),0)+ IF(F322="PČneol",IF(L322&gt;15,0,IF(J322&gt;15,(16-L322)*0.255,((16-L322)-(16-J322))*0.255)),0)+IF(F322="PŽ",IF(L322&gt;31,0,IF(J322&gt;31,(32-L322)*0.255,((32-L322)-(32-J322))*0.255)),0)+IF(F322="EČ",IF(L322&gt;23,0,IF(J322&gt;23,(24-L322)*0.612,((24-L322)-(24-J322))*0.612)),0)+IF(F322="EČneol",IF(L322&gt;7,0,IF(J322&gt;7,(8-L322)*0.204,((8-L322)-(8-J322))*0.204)),0)+IF(F322="EŽ",IF(L322&gt;23,0,IF(J322&gt;23,(24-L322)*0.204,((24-L322)-(24-J322))*0.204)),0)+IF(F322="PT",IF(L322&gt;31,0,IF(J322&gt;31,(32-L322)*0.204,((32-L322)-(32-J322))*0.204)),0)+IF(F322="JOŽ",IF(L322&gt;23,0,IF(J322&gt;23,(24-L322)*0.255,((24-L322)-(24-J322))*0.255)),0)+IF(F322="JPČ",IF(L322&gt;23,0,IF(J322&gt;23,(24-L322)*0.204,((24-L322)-(24-J322))*0.204)),0)+IF(F322="JEČ",IF(L322&gt;15,0,IF(J322&gt;15,(16-L322)*0.102,((16-L322)-(16-J322))*0.102)),0)+IF(F322="JEOF",IF(L322&gt;15,0,IF(J322&gt;15,(16-L322)*0.102,((16-L322)-(16-J322))*0.102)),0)+IF(F322="JnPČ",IF(L322&gt;15,0,IF(J322&gt;15,(16-L322)*0.153,((16-L322)-(16-J322))*0.153)),0)+IF(F322="JnEČ",IF(L322&gt;15,0,IF(J322&gt;15,(16-L322)*0.0765,((16-L322)-(16-J322))*0.0765)),0)+IF(F322="JčPČ",IF(L322&gt;15,0,IF(J322&gt;15,(16-L322)*0.06375,((16-L322)-(16-J322))*0.06375)),0)+IF(F322="JčEČ",IF(L322&gt;15,0,IF(J322&gt;15,(16-L322)*0.051,((16-L322)-(16-J322))*0.051)),0)+IF(F322="NEAK",IF(L322&gt;23,0,IF(J322&gt;23,(24-L322)*0.03444,((24-L322)-(24-J322))*0.03444)),0))</f>
        <v>0</v>
      </c>
      <c r="Q322" s="11">
        <f t="shared" ref="Q322:Q330" si="104">IF(ISERROR(P322*100/N322),0,(P322*100/N322))</f>
        <v>0</v>
      </c>
      <c r="R322" s="10">
        <f t="shared" si="102"/>
        <v>0</v>
      </c>
      <c r="S322" s="8"/>
    </row>
    <row r="323" spans="1:19">
      <c r="A323" s="62">
        <v>3</v>
      </c>
      <c r="B323" s="62" t="s">
        <v>84</v>
      </c>
      <c r="C323" s="12" t="s">
        <v>150</v>
      </c>
      <c r="D323" s="62" t="s">
        <v>31</v>
      </c>
      <c r="E323" s="62">
        <v>1</v>
      </c>
      <c r="F323" s="62" t="s">
        <v>128</v>
      </c>
      <c r="G323" s="62" t="s">
        <v>148</v>
      </c>
      <c r="H323" s="62" t="s">
        <v>33</v>
      </c>
      <c r="I323" s="62"/>
      <c r="J323" s="62">
        <v>81</v>
      </c>
      <c r="K323" s="62">
        <v>81</v>
      </c>
      <c r="L323" s="62">
        <v>69</v>
      </c>
      <c r="M323" s="62" t="s">
        <v>33</v>
      </c>
      <c r="N323" s="3">
        <f t="shared" si="98"/>
        <v>0</v>
      </c>
      <c r="O323" s="9">
        <f t="shared" si="99"/>
        <v>0</v>
      </c>
      <c r="P323" s="4">
        <f t="shared" si="103"/>
        <v>0</v>
      </c>
      <c r="Q323" s="11">
        <f t="shared" si="104"/>
        <v>0</v>
      </c>
      <c r="R323" s="10">
        <f t="shared" si="102"/>
        <v>0</v>
      </c>
      <c r="S323" s="8"/>
    </row>
    <row r="324" spans="1:19">
      <c r="A324" s="62">
        <v>4</v>
      </c>
      <c r="B324" s="62" t="s">
        <v>84</v>
      </c>
      <c r="C324" s="12" t="s">
        <v>30</v>
      </c>
      <c r="D324" s="62" t="s">
        <v>31</v>
      </c>
      <c r="E324" s="62">
        <v>1</v>
      </c>
      <c r="F324" s="62" t="s">
        <v>128</v>
      </c>
      <c r="G324" s="62" t="s">
        <v>148</v>
      </c>
      <c r="H324" s="62" t="s">
        <v>33</v>
      </c>
      <c r="I324" s="62"/>
      <c r="J324" s="62">
        <v>81</v>
      </c>
      <c r="K324" s="62">
        <v>81</v>
      </c>
      <c r="L324" s="62">
        <v>59</v>
      </c>
      <c r="M324" s="62" t="s">
        <v>33</v>
      </c>
      <c r="N324" s="3">
        <f t="shared" si="98"/>
        <v>0</v>
      </c>
      <c r="O324" s="9">
        <f t="shared" si="99"/>
        <v>0</v>
      </c>
      <c r="P324" s="4">
        <f t="shared" si="103"/>
        <v>0</v>
      </c>
      <c r="Q324" s="11">
        <f t="shared" si="104"/>
        <v>0</v>
      </c>
      <c r="R324" s="10">
        <f t="shared" si="102"/>
        <v>0</v>
      </c>
      <c r="S324" s="8"/>
    </row>
    <row r="325" spans="1:19">
      <c r="A325" s="62">
        <v>5</v>
      </c>
      <c r="B325" s="62"/>
      <c r="C325" s="1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3">
        <f t="shared" si="98"/>
        <v>0</v>
      </c>
      <c r="O325" s="9">
        <f t="shared" si="99"/>
        <v>0</v>
      </c>
      <c r="P325" s="4">
        <f t="shared" si="103"/>
        <v>0</v>
      </c>
      <c r="Q325" s="11">
        <f t="shared" si="104"/>
        <v>0</v>
      </c>
      <c r="R325" s="10">
        <f t="shared" si="102"/>
        <v>0</v>
      </c>
      <c r="S325" s="8"/>
    </row>
    <row r="326" spans="1:19">
      <c r="A326" s="62">
        <v>6</v>
      </c>
      <c r="B326" s="62"/>
      <c r="C326" s="1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3">
        <f t="shared" si="98"/>
        <v>0</v>
      </c>
      <c r="O326" s="9">
        <f t="shared" si="99"/>
        <v>0</v>
      </c>
      <c r="P326" s="4">
        <f t="shared" si="103"/>
        <v>0</v>
      </c>
      <c r="Q326" s="11">
        <f t="shared" si="104"/>
        <v>0</v>
      </c>
      <c r="R326" s="10">
        <f t="shared" si="102"/>
        <v>0</v>
      </c>
      <c r="S326" s="8"/>
    </row>
    <row r="327" spans="1:19">
      <c r="A327" s="62">
        <v>7</v>
      </c>
      <c r="B327" s="62"/>
      <c r="C327" s="1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3">
        <f t="shared" si="98"/>
        <v>0</v>
      </c>
      <c r="O327" s="9">
        <f t="shared" si="99"/>
        <v>0</v>
      </c>
      <c r="P327" s="4">
        <f t="shared" si="103"/>
        <v>0</v>
      </c>
      <c r="Q327" s="11">
        <f t="shared" si="104"/>
        <v>0</v>
      </c>
      <c r="R327" s="10">
        <f t="shared" si="102"/>
        <v>0</v>
      </c>
      <c r="S327" s="8"/>
    </row>
    <row r="328" spans="1:19">
      <c r="A328" s="62">
        <v>8</v>
      </c>
      <c r="B328" s="62"/>
      <c r="C328" s="1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3">
        <f t="shared" si="98"/>
        <v>0</v>
      </c>
      <c r="O328" s="9">
        <f t="shared" si="99"/>
        <v>0</v>
      </c>
      <c r="P328" s="4">
        <f t="shared" si="103"/>
        <v>0</v>
      </c>
      <c r="Q328" s="11">
        <f t="shared" si="104"/>
        <v>0</v>
      </c>
      <c r="R328" s="10">
        <f t="shared" si="102"/>
        <v>0</v>
      </c>
      <c r="S328" s="8"/>
    </row>
    <row r="329" spans="1:19">
      <c r="A329" s="62">
        <v>9</v>
      </c>
      <c r="B329" s="62"/>
      <c r="C329" s="1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3">
        <f t="shared" si="98"/>
        <v>0</v>
      </c>
      <c r="O329" s="9">
        <f t="shared" si="99"/>
        <v>0</v>
      </c>
      <c r="P329" s="4">
        <f t="shared" si="103"/>
        <v>0</v>
      </c>
      <c r="Q329" s="11">
        <f t="shared" si="104"/>
        <v>0</v>
      </c>
      <c r="R329" s="10">
        <f t="shared" si="102"/>
        <v>0</v>
      </c>
      <c r="S329" s="8"/>
    </row>
    <row r="330" spans="1:19">
      <c r="A330" s="62">
        <v>10</v>
      </c>
      <c r="B330" s="62"/>
      <c r="C330" s="1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3">
        <f t="shared" si="98"/>
        <v>0</v>
      </c>
      <c r="O330" s="9">
        <f t="shared" si="99"/>
        <v>0</v>
      </c>
      <c r="P330" s="4">
        <f t="shared" si="103"/>
        <v>0</v>
      </c>
      <c r="Q330" s="11">
        <f t="shared" si="104"/>
        <v>0</v>
      </c>
      <c r="R330" s="10">
        <f t="shared" si="102"/>
        <v>0</v>
      </c>
      <c r="S330" s="8"/>
    </row>
    <row r="331" spans="1:19">
      <c r="A331" s="83" t="s">
        <v>41</v>
      </c>
      <c r="B331" s="84"/>
      <c r="C331" s="84"/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5"/>
      <c r="R331" s="10">
        <f>SUM(R321:R330)</f>
        <v>16.925999999999998</v>
      </c>
      <c r="S331" s="8"/>
    </row>
    <row r="332" spans="1:19" ht="15.75">
      <c r="A332" s="24" t="s">
        <v>42</v>
      </c>
      <c r="B332" s="57" t="s">
        <v>151</v>
      </c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6"/>
      <c r="S332" s="8"/>
    </row>
    <row r="333" spans="1:19">
      <c r="A333" s="49" t="s">
        <v>50</v>
      </c>
      <c r="B333" s="49"/>
      <c r="C333" s="49"/>
      <c r="D333" s="49"/>
      <c r="E333" s="49"/>
      <c r="F333" s="49"/>
      <c r="G333" s="49"/>
      <c r="H333" s="49"/>
      <c r="I333" s="49"/>
      <c r="J333" s="15"/>
      <c r="K333" s="15"/>
      <c r="L333" s="15"/>
      <c r="M333" s="15"/>
      <c r="N333" s="15"/>
      <c r="O333" s="15"/>
      <c r="P333" s="15"/>
      <c r="Q333" s="15"/>
      <c r="R333" s="16"/>
      <c r="S333" s="8"/>
    </row>
    <row r="334" spans="1:19" s="8" customFormat="1">
      <c r="A334" s="49"/>
      <c r="B334" s="49"/>
      <c r="C334" s="49"/>
      <c r="D334" s="49"/>
      <c r="E334" s="49"/>
      <c r="F334" s="49"/>
      <c r="G334" s="49"/>
      <c r="H334" s="49"/>
      <c r="I334" s="49"/>
      <c r="J334" s="15"/>
      <c r="K334" s="15"/>
      <c r="L334" s="15"/>
      <c r="M334" s="15"/>
      <c r="N334" s="15"/>
      <c r="O334" s="15"/>
      <c r="P334" s="15"/>
      <c r="Q334" s="15"/>
      <c r="R334" s="16"/>
    </row>
    <row r="335" spans="1:19">
      <c r="A335" s="73" t="s">
        <v>152</v>
      </c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5"/>
      <c r="R335" s="104">
        <f>SUM(R331,R247,R120,R72)</f>
        <v>219.48159999999999</v>
      </c>
      <c r="S335" s="8"/>
    </row>
    <row r="336" spans="1:19">
      <c r="A336" s="76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8"/>
      <c r="R336" s="105"/>
      <c r="S336" s="8"/>
    </row>
    <row r="337" spans="1:19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6"/>
      <c r="O337" s="6"/>
      <c r="P337" s="6"/>
      <c r="Q337" s="6"/>
      <c r="R337" s="7"/>
      <c r="S337" s="8"/>
    </row>
    <row r="338" spans="1:19" ht="15.75">
      <c r="A338" s="89" t="s">
        <v>153</v>
      </c>
      <c r="B338" s="89"/>
      <c r="C338" s="89"/>
      <c r="D338" s="89"/>
      <c r="E338" s="89"/>
      <c r="F338" s="8"/>
      <c r="G338" s="8"/>
      <c r="H338" s="8"/>
      <c r="J338" s="8"/>
      <c r="L338" s="8"/>
      <c r="M338" s="8"/>
      <c r="R338" s="8"/>
      <c r="S338" s="8"/>
    </row>
    <row r="339" spans="1:19" ht="15.75">
      <c r="A339" s="59"/>
      <c r="B339" s="59"/>
      <c r="C339" s="59"/>
      <c r="D339" s="59"/>
      <c r="E339" s="59"/>
      <c r="F339" s="8"/>
      <c r="G339" s="8"/>
      <c r="H339" s="8"/>
      <c r="J339" s="8"/>
      <c r="L339" s="8"/>
      <c r="M339" s="8"/>
      <c r="R339" s="8"/>
      <c r="S339" s="8"/>
    </row>
    <row r="340" spans="1:19" ht="15.75">
      <c r="A340" s="59"/>
      <c r="B340" s="59"/>
      <c r="C340" s="59"/>
      <c r="D340" s="59"/>
      <c r="E340" s="59"/>
      <c r="F340" s="8"/>
      <c r="G340" s="8"/>
      <c r="H340" s="8"/>
      <c r="J340" s="8"/>
      <c r="L340" s="8"/>
      <c r="M340" s="8"/>
      <c r="R340" s="8"/>
      <c r="S340" s="8"/>
    </row>
    <row r="341" spans="1:19" ht="15.75">
      <c r="A341" s="59"/>
      <c r="B341" s="59"/>
      <c r="C341" s="59"/>
      <c r="D341" s="59"/>
      <c r="E341" s="59"/>
      <c r="F341" s="8"/>
      <c r="G341" s="8"/>
      <c r="H341" s="8"/>
      <c r="J341" s="8"/>
      <c r="L341" s="8"/>
      <c r="M341" s="8"/>
      <c r="R341" s="8"/>
      <c r="S341" s="8"/>
    </row>
    <row r="342" spans="1:19" ht="15.75">
      <c r="A342" s="24" t="s">
        <v>154</v>
      </c>
      <c r="B342"/>
      <c r="C342"/>
      <c r="D342"/>
      <c r="E342"/>
      <c r="F342" s="13"/>
      <c r="G342" s="13"/>
      <c r="H342" s="8"/>
      <c r="J342" s="8"/>
      <c r="L342" s="8"/>
      <c r="M342" s="8"/>
      <c r="R342" s="8"/>
      <c r="S342" s="8"/>
    </row>
    <row r="343" spans="1:19">
      <c r="A343"/>
      <c r="B343"/>
      <c r="C343"/>
      <c r="D343"/>
      <c r="E343"/>
      <c r="F343" s="13"/>
      <c r="G343" s="13"/>
      <c r="H343" s="8"/>
      <c r="J343" s="8"/>
      <c r="L343" s="8"/>
      <c r="M343" s="8"/>
      <c r="R343" s="8"/>
      <c r="S343" s="8"/>
    </row>
    <row r="344" spans="1:19" ht="15.75">
      <c r="A344" s="24" t="s">
        <v>155</v>
      </c>
      <c r="B344"/>
      <c r="C344"/>
      <c r="D344"/>
      <c r="E344"/>
      <c r="F344" s="13"/>
      <c r="G344" s="13"/>
      <c r="H344" s="8"/>
      <c r="I344" s="8" t="s">
        <v>84</v>
      </c>
      <c r="J344" s="8"/>
      <c r="L344" s="8"/>
      <c r="M344" s="8"/>
      <c r="R344" s="8"/>
      <c r="S344" s="8"/>
    </row>
    <row r="345" spans="1:19" ht="15.75">
      <c r="A345" s="25" t="s">
        <v>156</v>
      </c>
      <c r="B345"/>
      <c r="C345"/>
      <c r="D345"/>
      <c r="E345"/>
      <c r="F345" s="13"/>
      <c r="G345" s="13"/>
      <c r="H345" s="8"/>
      <c r="J345" s="8"/>
      <c r="L345" s="8"/>
      <c r="M345" s="8"/>
      <c r="R345" s="8"/>
      <c r="S345" s="8"/>
    </row>
    <row r="346" spans="1:19">
      <c r="A346" s="25" t="s">
        <v>157</v>
      </c>
      <c r="B346"/>
      <c r="C346"/>
      <c r="D346"/>
      <c r="E346"/>
      <c r="F346" s="13"/>
      <c r="G346" s="13"/>
      <c r="H346" s="8"/>
      <c r="J346" s="8"/>
      <c r="L346" s="8"/>
      <c r="M346" s="8"/>
      <c r="R346" s="8"/>
      <c r="S346" s="8"/>
    </row>
    <row r="347" spans="1:19">
      <c r="A347" s="8"/>
      <c r="B347" s="8"/>
      <c r="C347" s="8"/>
      <c r="D347" s="8"/>
      <c r="E347" s="8"/>
      <c r="F347" s="8"/>
      <c r="G347" s="8"/>
      <c r="H347" s="8"/>
      <c r="J347" s="8"/>
      <c r="L347" s="8"/>
      <c r="M347" s="8"/>
      <c r="R347" s="8"/>
      <c r="S347" s="8"/>
    </row>
    <row r="348" spans="1:19">
      <c r="A348" s="8"/>
      <c r="B348" s="8"/>
      <c r="C348" s="8"/>
      <c r="D348" s="8"/>
      <c r="E348" s="8"/>
      <c r="F348" s="8"/>
      <c r="G348" s="8"/>
      <c r="H348" s="8"/>
      <c r="J348" s="8"/>
      <c r="L348" s="8"/>
      <c r="M348" s="8"/>
      <c r="R348" s="8"/>
      <c r="S348" s="8"/>
    </row>
    <row r="349" spans="1:19">
      <c r="A349" s="8"/>
      <c r="B349" s="8"/>
      <c r="C349" s="8"/>
      <c r="D349" s="8"/>
      <c r="E349" s="8"/>
      <c r="F349" s="8"/>
      <c r="G349" s="8"/>
      <c r="H349" s="8"/>
      <c r="J349" s="8"/>
      <c r="L349" s="8"/>
      <c r="M349" s="8"/>
      <c r="R349" s="8"/>
      <c r="S349" s="8"/>
    </row>
    <row r="350" spans="1:19">
      <c r="A350" s="8"/>
      <c r="B350" s="8"/>
      <c r="C350" s="8"/>
      <c r="D350" s="8"/>
      <c r="E350" s="8"/>
      <c r="F350" s="8"/>
      <c r="G350" s="8"/>
      <c r="H350" s="8"/>
      <c r="J350" s="8"/>
      <c r="L350" s="8"/>
      <c r="M350" s="8"/>
      <c r="R350" s="8"/>
      <c r="S350" s="8"/>
    </row>
    <row r="351" spans="1:19">
      <c r="A351" s="8"/>
      <c r="B351" s="8"/>
      <c r="C351" s="8"/>
      <c r="D351" s="8"/>
      <c r="E351" s="8"/>
      <c r="F351" s="8"/>
      <c r="G351" s="8"/>
      <c r="H351" s="8"/>
      <c r="J351" s="8"/>
      <c r="L351" s="8"/>
      <c r="M351" s="8"/>
      <c r="R351" s="8"/>
      <c r="S351" s="8"/>
    </row>
    <row r="352" spans="1:19">
      <c r="A352" s="8"/>
      <c r="B352" s="8"/>
      <c r="C352" s="8"/>
      <c r="D352" s="8"/>
      <c r="E352" s="8"/>
      <c r="F352" s="8"/>
      <c r="G352" s="8"/>
      <c r="H352" s="8"/>
      <c r="J352" s="8"/>
      <c r="L352" s="8"/>
      <c r="M352" s="8"/>
      <c r="R352" s="8"/>
      <c r="S352" s="8"/>
    </row>
    <row r="353" spans="1:19">
      <c r="A353" s="8"/>
      <c r="B353" s="8"/>
      <c r="C353" s="8"/>
      <c r="D353" s="8"/>
      <c r="E353" s="8"/>
      <c r="F353" s="8"/>
      <c r="G353" s="8"/>
      <c r="H353" s="8"/>
      <c r="J353" s="8"/>
      <c r="L353" s="8"/>
      <c r="M353" s="8"/>
      <c r="R353" s="8"/>
      <c r="S353" s="8"/>
    </row>
    <row r="354" spans="1:19">
      <c r="A354" s="8"/>
      <c r="B354" s="8"/>
      <c r="C354" s="8"/>
      <c r="D354" s="8"/>
      <c r="E354" s="8"/>
      <c r="F354" s="8"/>
      <c r="G354" s="8"/>
      <c r="H354" s="8"/>
      <c r="J354" s="8"/>
      <c r="L354" s="8"/>
      <c r="M354" s="8"/>
      <c r="R354" s="8"/>
      <c r="S354" s="8"/>
    </row>
    <row r="355" spans="1:19">
      <c r="A355" s="8"/>
      <c r="B355" s="8"/>
      <c r="C355" s="8"/>
      <c r="D355" s="8"/>
      <c r="E355" s="8"/>
      <c r="F355" s="8"/>
      <c r="G355" s="8"/>
      <c r="H355" s="8"/>
      <c r="J355" s="8"/>
      <c r="L355" s="8"/>
      <c r="M355" s="8"/>
      <c r="R355" s="8"/>
      <c r="S355" s="8"/>
    </row>
    <row r="356" spans="1:19">
      <c r="A356" s="8"/>
      <c r="B356" s="8"/>
      <c r="C356" s="8"/>
      <c r="D356" s="8"/>
      <c r="E356" s="8"/>
      <c r="F356" s="8"/>
      <c r="G356" s="8"/>
      <c r="H356" s="8"/>
      <c r="J356" s="8"/>
      <c r="L356" s="8"/>
      <c r="M356" s="8"/>
      <c r="R356" s="8"/>
      <c r="S356" s="8"/>
    </row>
    <row r="357" spans="1:19">
      <c r="A357" s="8"/>
      <c r="B357" s="8"/>
      <c r="C357" s="8"/>
      <c r="D357" s="8"/>
      <c r="E357" s="8"/>
      <c r="F357" s="8"/>
      <c r="G357" s="8"/>
      <c r="H357" s="8"/>
      <c r="J357" s="8"/>
      <c r="L357" s="8"/>
      <c r="M357" s="8"/>
      <c r="R357" s="8"/>
      <c r="S357" s="8"/>
    </row>
    <row r="358" spans="1:19">
      <c r="A358" s="8"/>
      <c r="B358" s="8"/>
      <c r="C358" s="8"/>
      <c r="D358" s="8"/>
      <c r="E358" s="8"/>
      <c r="F358" s="8"/>
      <c r="G358" s="8"/>
      <c r="H358" s="8"/>
      <c r="J358" s="8"/>
      <c r="L358" s="8"/>
      <c r="M358" s="8"/>
      <c r="R358" s="8"/>
      <c r="S358" s="8"/>
    </row>
    <row r="359" spans="1:19">
      <c r="A359" s="8"/>
      <c r="B359" s="8"/>
      <c r="C359" s="8"/>
      <c r="D359" s="8"/>
      <c r="E359" s="8"/>
      <c r="F359" s="8"/>
      <c r="G359" s="8"/>
      <c r="H359" s="8"/>
      <c r="J359" s="8"/>
      <c r="L359" s="8"/>
      <c r="M359" s="8"/>
      <c r="R359" s="8"/>
      <c r="S359" s="8"/>
    </row>
    <row r="360" spans="1:19">
      <c r="A360" s="8"/>
      <c r="B360" s="8"/>
      <c r="C360" s="8"/>
      <c r="D360" s="8"/>
      <c r="E360" s="8"/>
      <c r="F360" s="8"/>
      <c r="G360" s="8"/>
      <c r="H360" s="8"/>
      <c r="J360" s="8"/>
      <c r="L360" s="8"/>
      <c r="M360" s="8"/>
      <c r="R360" s="8"/>
      <c r="S360" s="8"/>
    </row>
    <row r="361" spans="1:19">
      <c r="A361" s="8"/>
      <c r="B361" s="8"/>
      <c r="C361" s="8"/>
      <c r="D361" s="8"/>
      <c r="E361" s="8"/>
      <c r="F361" s="8"/>
      <c r="G361" s="8"/>
      <c r="H361" s="8"/>
      <c r="J361" s="8"/>
      <c r="L361" s="8"/>
      <c r="M361" s="8"/>
      <c r="R361" s="8"/>
      <c r="S361" s="8"/>
    </row>
    <row r="362" spans="1:19">
      <c r="A362" s="8"/>
      <c r="B362" s="8"/>
      <c r="C362" s="8"/>
      <c r="D362" s="8"/>
      <c r="E362" s="8"/>
      <c r="F362" s="8"/>
      <c r="G362" s="8"/>
      <c r="H362" s="8"/>
      <c r="J362" s="8"/>
      <c r="L362" s="8"/>
      <c r="M362" s="8"/>
      <c r="R362" s="8"/>
      <c r="S362" s="8"/>
    </row>
    <row r="363" spans="1:19">
      <c r="A363" s="8"/>
      <c r="B363" s="8"/>
      <c r="C363" s="8"/>
      <c r="D363" s="8"/>
      <c r="E363" s="8"/>
      <c r="F363" s="8"/>
      <c r="G363" s="8"/>
      <c r="H363" s="8"/>
      <c r="J363" s="8"/>
      <c r="L363" s="8"/>
      <c r="M363" s="8"/>
      <c r="R363" s="8"/>
      <c r="S363" s="8"/>
    </row>
    <row r="364" spans="1:19">
      <c r="A364" s="8"/>
      <c r="B364" s="8"/>
      <c r="C364" s="8"/>
      <c r="D364" s="8"/>
      <c r="E364" s="8"/>
      <c r="F364" s="8"/>
      <c r="G364" s="8"/>
      <c r="H364" s="8"/>
      <c r="J364" s="8"/>
      <c r="L364" s="8"/>
      <c r="M364" s="8"/>
      <c r="R364" s="8"/>
      <c r="S364" s="8"/>
    </row>
    <row r="365" spans="1:19">
      <c r="A365" s="8"/>
      <c r="B365" s="8"/>
      <c r="C365" s="8"/>
      <c r="D365" s="8"/>
      <c r="E365" s="8"/>
      <c r="F365" s="8"/>
      <c r="G365" s="8"/>
      <c r="H365" s="8"/>
      <c r="J365" s="8"/>
      <c r="L365" s="8"/>
      <c r="M365" s="8"/>
      <c r="R365" s="8"/>
      <c r="S365" s="8"/>
    </row>
    <row r="366" spans="1:19">
      <c r="A366" s="8"/>
      <c r="B366" s="8"/>
      <c r="C366" s="8"/>
      <c r="D366" s="8"/>
      <c r="E366" s="8"/>
      <c r="F366" s="8"/>
      <c r="G366" s="8"/>
      <c r="H366" s="8"/>
      <c r="J366" s="8"/>
      <c r="L366" s="8"/>
      <c r="M366" s="8"/>
      <c r="R366" s="8"/>
      <c r="S366" s="8"/>
    </row>
    <row r="367" spans="1:19">
      <c r="A367" s="8"/>
      <c r="B367" s="8"/>
      <c r="C367" s="8"/>
      <c r="D367" s="8"/>
      <c r="E367" s="8"/>
      <c r="F367" s="8"/>
      <c r="G367" s="8"/>
      <c r="H367" s="8"/>
      <c r="J367" s="8"/>
      <c r="L367" s="8"/>
      <c r="M367" s="8"/>
      <c r="R367" s="8"/>
      <c r="S367" s="8"/>
    </row>
    <row r="368" spans="1:19">
      <c r="A368" s="8"/>
      <c r="B368" s="8"/>
      <c r="C368" s="8"/>
      <c r="D368" s="8"/>
      <c r="E368" s="8"/>
      <c r="F368" s="8"/>
      <c r="G368" s="8"/>
      <c r="H368" s="8"/>
      <c r="J368" s="8"/>
      <c r="L368" s="8"/>
      <c r="M368" s="8"/>
      <c r="R368" s="8"/>
      <c r="S368" s="8"/>
    </row>
    <row r="369" spans="1:19">
      <c r="A369" s="8"/>
      <c r="B369" s="8"/>
      <c r="C369" s="8"/>
      <c r="D369" s="8"/>
      <c r="E369" s="8"/>
      <c r="F369" s="8"/>
      <c r="G369" s="8"/>
      <c r="H369" s="8"/>
      <c r="J369" s="8"/>
      <c r="L369" s="8"/>
      <c r="M369" s="8"/>
      <c r="R369" s="8"/>
      <c r="S369" s="8"/>
    </row>
    <row r="370" spans="1:19">
      <c r="A370" s="8"/>
      <c r="B370" s="8"/>
      <c r="C370" s="8"/>
      <c r="D370" s="8"/>
      <c r="E370" s="8"/>
      <c r="F370" s="8"/>
      <c r="G370" s="8"/>
      <c r="H370" s="8"/>
      <c r="J370" s="8"/>
      <c r="L370" s="8"/>
      <c r="M370" s="8"/>
      <c r="R370" s="8"/>
      <c r="S370" s="8"/>
    </row>
    <row r="371" spans="1:19">
      <c r="A371" s="8"/>
      <c r="B371" s="8"/>
      <c r="C371" s="8"/>
      <c r="D371" s="8"/>
      <c r="E371" s="8"/>
      <c r="F371" s="8"/>
      <c r="G371" s="8"/>
      <c r="H371" s="8"/>
      <c r="J371" s="8"/>
      <c r="L371" s="8"/>
      <c r="M371" s="8"/>
      <c r="R371" s="8"/>
      <c r="S371" s="8"/>
    </row>
    <row r="372" spans="1:19">
      <c r="A372" s="8"/>
      <c r="B372" s="8"/>
      <c r="C372" s="8"/>
      <c r="D372" s="8"/>
      <c r="E372" s="8"/>
      <c r="F372" s="8"/>
      <c r="G372" s="8"/>
      <c r="H372" s="8"/>
      <c r="J372" s="8"/>
      <c r="L372" s="8"/>
      <c r="M372" s="8"/>
      <c r="R372" s="8"/>
      <c r="S372" s="8"/>
    </row>
    <row r="373" spans="1:19">
      <c r="A373" s="8"/>
      <c r="B373" s="8"/>
      <c r="C373" s="8"/>
      <c r="D373" s="8"/>
      <c r="E373" s="8"/>
      <c r="F373" s="8"/>
      <c r="G373" s="8"/>
      <c r="H373" s="8"/>
      <c r="J373" s="8"/>
      <c r="L373" s="8"/>
      <c r="M373" s="8"/>
      <c r="R373" s="8"/>
      <c r="S373" s="8"/>
    </row>
    <row r="374" spans="1:19">
      <c r="A374" s="8"/>
      <c r="B374" s="8"/>
      <c r="C374" s="8"/>
      <c r="D374" s="8"/>
      <c r="E374" s="8"/>
      <c r="F374" s="8"/>
      <c r="G374" s="8"/>
      <c r="H374" s="8"/>
      <c r="J374" s="8"/>
      <c r="L374" s="8"/>
      <c r="M374" s="8"/>
      <c r="R374" s="8"/>
      <c r="S374" s="8"/>
    </row>
    <row r="375" spans="1:19">
      <c r="A375" s="8"/>
      <c r="B375" s="8"/>
      <c r="C375" s="8"/>
      <c r="D375" s="8"/>
      <c r="E375" s="8"/>
      <c r="F375" s="8"/>
      <c r="G375" s="8"/>
      <c r="H375" s="8"/>
      <c r="J375" s="8"/>
      <c r="L375" s="8"/>
      <c r="M375" s="8"/>
      <c r="R375" s="8"/>
      <c r="S375" s="8"/>
    </row>
    <row r="376" spans="1:19">
      <c r="A376" s="8"/>
      <c r="B376" s="8"/>
      <c r="C376" s="8"/>
      <c r="D376" s="8"/>
      <c r="E376" s="8"/>
      <c r="F376" s="8"/>
      <c r="G376" s="8"/>
      <c r="H376" s="8"/>
      <c r="J376" s="8"/>
      <c r="L376" s="8"/>
      <c r="M376" s="8"/>
      <c r="R376" s="8"/>
      <c r="S376" s="8"/>
    </row>
    <row r="377" spans="1:19">
      <c r="A377" s="8"/>
      <c r="B377" s="8"/>
      <c r="C377" s="8"/>
      <c r="D377" s="8"/>
      <c r="E377" s="8"/>
      <c r="F377" s="8"/>
      <c r="G377" s="8"/>
      <c r="H377" s="8"/>
      <c r="J377" s="8"/>
      <c r="L377" s="8"/>
      <c r="M377" s="8"/>
      <c r="R377" s="8"/>
      <c r="S377" s="8"/>
    </row>
    <row r="378" spans="1:19">
      <c r="A378" s="8"/>
      <c r="B378" s="8"/>
      <c r="C378" s="8"/>
      <c r="D378" s="8"/>
      <c r="E378" s="8"/>
      <c r="F378" s="8"/>
      <c r="G378" s="8"/>
      <c r="H378" s="8"/>
      <c r="J378" s="8"/>
      <c r="L378" s="8"/>
      <c r="M378" s="8"/>
      <c r="R378" s="8"/>
      <c r="S378" s="8"/>
    </row>
    <row r="379" spans="1:19">
      <c r="A379" s="8"/>
      <c r="B379" s="8"/>
      <c r="C379" s="8"/>
      <c r="D379" s="8"/>
      <c r="E379" s="8"/>
      <c r="F379" s="8"/>
      <c r="G379" s="8"/>
      <c r="H379" s="8"/>
      <c r="J379" s="8"/>
      <c r="L379" s="8"/>
      <c r="M379" s="8"/>
      <c r="R379" s="8"/>
      <c r="S379" s="8"/>
    </row>
    <row r="380" spans="1:19">
      <c r="A380" s="8"/>
      <c r="B380" s="8"/>
      <c r="C380" s="8"/>
      <c r="D380" s="8"/>
      <c r="E380" s="8"/>
      <c r="F380" s="8"/>
      <c r="G380" s="8"/>
      <c r="H380" s="8"/>
      <c r="J380" s="8"/>
      <c r="L380" s="8"/>
      <c r="M380" s="8"/>
      <c r="R380" s="8"/>
      <c r="S380" s="8"/>
    </row>
    <row r="381" spans="1:19">
      <c r="A381" s="8"/>
      <c r="B381" s="8"/>
      <c r="C381" s="8"/>
      <c r="D381" s="8"/>
      <c r="E381" s="8"/>
      <c r="F381" s="8"/>
      <c r="G381" s="8"/>
      <c r="H381" s="8"/>
      <c r="J381" s="8"/>
      <c r="L381" s="8"/>
      <c r="M381" s="8"/>
      <c r="R381" s="8"/>
      <c r="S381" s="8"/>
    </row>
    <row r="382" spans="1:19">
      <c r="A382" s="8"/>
      <c r="B382" s="8"/>
      <c r="C382" s="8"/>
      <c r="D382" s="8"/>
      <c r="E382" s="8"/>
      <c r="F382" s="8"/>
      <c r="G382" s="8"/>
      <c r="H382" s="8"/>
      <c r="J382" s="8"/>
      <c r="L382" s="8"/>
      <c r="M382" s="8"/>
      <c r="R382" s="8"/>
      <c r="S382" s="8"/>
    </row>
    <row r="383" spans="1:19">
      <c r="A383" s="8"/>
      <c r="B383" s="8"/>
      <c r="C383" s="8"/>
      <c r="D383" s="8"/>
      <c r="E383" s="8"/>
      <c r="F383" s="8"/>
      <c r="G383" s="8"/>
      <c r="H383" s="8"/>
      <c r="J383" s="8"/>
      <c r="L383" s="8"/>
      <c r="M383" s="8"/>
      <c r="R383" s="8"/>
      <c r="S383" s="8"/>
    </row>
    <row r="384" spans="1:19">
      <c r="A384" s="8"/>
      <c r="B384" s="8"/>
      <c r="C384" s="8"/>
      <c r="D384" s="8"/>
      <c r="E384" s="8"/>
      <c r="F384" s="8"/>
      <c r="G384" s="8"/>
      <c r="H384" s="8"/>
      <c r="J384" s="8"/>
      <c r="L384" s="8"/>
      <c r="M384" s="8"/>
      <c r="R384" s="8"/>
      <c r="S384" s="8"/>
    </row>
    <row r="385" spans="1:19">
      <c r="A385" s="8"/>
      <c r="B385" s="8"/>
      <c r="C385" s="8"/>
      <c r="D385" s="8"/>
      <c r="E385" s="8"/>
      <c r="F385" s="8"/>
      <c r="G385" s="8"/>
      <c r="H385" s="8"/>
      <c r="J385" s="8"/>
      <c r="L385" s="8"/>
      <c r="M385" s="8"/>
      <c r="R385" s="8"/>
      <c r="S385" s="8"/>
    </row>
    <row r="386" spans="1:19">
      <c r="A386" s="8"/>
      <c r="B386" s="8"/>
      <c r="C386" s="8"/>
      <c r="D386" s="8"/>
      <c r="E386" s="8"/>
      <c r="F386" s="8"/>
      <c r="G386" s="8"/>
      <c r="H386" s="8"/>
      <c r="J386" s="8"/>
      <c r="L386" s="8"/>
      <c r="M386" s="8"/>
      <c r="R386" s="8"/>
      <c r="S386" s="8"/>
    </row>
    <row r="387" spans="1:19">
      <c r="A387" s="8"/>
      <c r="B387" s="8"/>
      <c r="C387" s="8"/>
      <c r="D387" s="8"/>
      <c r="E387" s="8"/>
      <c r="F387" s="8"/>
      <c r="G387" s="8"/>
      <c r="H387" s="8"/>
      <c r="J387" s="8"/>
      <c r="L387" s="8"/>
      <c r="M387" s="8"/>
      <c r="R387" s="8"/>
      <c r="S387" s="8"/>
    </row>
    <row r="388" spans="1:19">
      <c r="A388" s="8"/>
      <c r="B388" s="8"/>
      <c r="C388" s="8"/>
      <c r="D388" s="8"/>
      <c r="E388" s="8"/>
      <c r="F388" s="8"/>
      <c r="G388" s="8"/>
      <c r="H388" s="8"/>
      <c r="J388" s="8"/>
      <c r="L388" s="8"/>
      <c r="M388" s="8"/>
      <c r="R388" s="8"/>
      <c r="S388" s="8"/>
    </row>
    <row r="389" spans="1:19">
      <c r="A389" s="8"/>
      <c r="B389" s="8"/>
      <c r="C389" s="8"/>
      <c r="D389" s="8"/>
      <c r="E389" s="8"/>
      <c r="F389" s="8"/>
      <c r="G389" s="8"/>
      <c r="H389" s="8"/>
      <c r="J389" s="8"/>
      <c r="L389" s="8"/>
      <c r="M389" s="8"/>
      <c r="R389" s="8"/>
      <c r="S389" s="8"/>
    </row>
    <row r="390" spans="1:19">
      <c r="A390" s="8"/>
      <c r="B390" s="8"/>
      <c r="C390" s="8"/>
      <c r="D390" s="8"/>
      <c r="E390" s="8"/>
      <c r="F390" s="8"/>
      <c r="G390" s="8"/>
      <c r="H390" s="8"/>
      <c r="J390" s="8"/>
      <c r="L390" s="8"/>
      <c r="M390" s="8"/>
      <c r="R390" s="8"/>
      <c r="S390" s="8"/>
    </row>
    <row r="391" spans="1:19">
      <c r="A391" s="8"/>
      <c r="B391" s="8"/>
      <c r="C391" s="8"/>
      <c r="D391" s="8"/>
      <c r="E391" s="8"/>
      <c r="F391" s="8"/>
      <c r="G391" s="8"/>
      <c r="H391" s="8"/>
      <c r="J391" s="8"/>
      <c r="L391" s="8"/>
      <c r="M391" s="8"/>
      <c r="R391" s="8"/>
      <c r="S391" s="8"/>
    </row>
    <row r="392" spans="1:19">
      <c r="A392" s="8"/>
      <c r="B392" s="8"/>
      <c r="C392" s="8"/>
      <c r="D392" s="8"/>
      <c r="E392" s="8"/>
      <c r="F392" s="8"/>
      <c r="G392" s="8"/>
      <c r="H392" s="8"/>
      <c r="J392" s="8"/>
      <c r="L392" s="8"/>
      <c r="M392" s="8"/>
      <c r="R392" s="8"/>
      <c r="S392" s="8"/>
    </row>
    <row r="393" spans="1:19">
      <c r="A393" s="8"/>
      <c r="B393" s="8"/>
      <c r="C393" s="8"/>
      <c r="D393" s="8"/>
      <c r="E393" s="8"/>
      <c r="F393" s="8"/>
      <c r="G393" s="8"/>
      <c r="H393" s="8"/>
      <c r="J393" s="8"/>
      <c r="L393" s="8"/>
      <c r="M393" s="8"/>
      <c r="R393" s="8"/>
      <c r="S393" s="8"/>
    </row>
    <row r="394" spans="1:19">
      <c r="A394" s="8"/>
      <c r="B394" s="8"/>
      <c r="C394" s="8"/>
      <c r="D394" s="8"/>
      <c r="E394" s="8"/>
      <c r="F394" s="8"/>
      <c r="G394" s="8"/>
      <c r="H394" s="8"/>
      <c r="J394" s="8"/>
      <c r="L394" s="8"/>
      <c r="M394" s="8"/>
      <c r="R394" s="8"/>
      <c r="S394" s="8"/>
    </row>
    <row r="395" spans="1:19">
      <c r="A395" s="8"/>
      <c r="B395" s="8"/>
      <c r="C395" s="8"/>
      <c r="D395" s="8"/>
      <c r="E395" s="8"/>
      <c r="F395" s="8"/>
      <c r="G395" s="8"/>
      <c r="H395" s="8"/>
      <c r="J395" s="8"/>
      <c r="L395" s="8"/>
      <c r="M395" s="8"/>
      <c r="R395" s="8"/>
      <c r="S395" s="8"/>
    </row>
    <row r="396" spans="1:19">
      <c r="A396" s="8"/>
      <c r="B396" s="8"/>
      <c r="C396" s="8"/>
      <c r="D396" s="8"/>
      <c r="E396" s="8"/>
      <c r="F396" s="8"/>
      <c r="G396" s="8"/>
      <c r="H396" s="8"/>
      <c r="J396" s="8"/>
      <c r="L396" s="8"/>
      <c r="M396" s="8"/>
      <c r="R396" s="8"/>
      <c r="S396" s="8"/>
    </row>
    <row r="397" spans="1:19">
      <c r="A397" s="8"/>
      <c r="B397" s="8"/>
      <c r="C397" s="8"/>
      <c r="D397" s="8"/>
      <c r="E397" s="8"/>
      <c r="F397" s="8"/>
      <c r="G397" s="8"/>
      <c r="H397" s="8"/>
      <c r="J397" s="8"/>
      <c r="L397" s="8"/>
      <c r="M397" s="8"/>
      <c r="R397" s="8"/>
      <c r="S397" s="8"/>
    </row>
    <row r="398" spans="1:19">
      <c r="A398" s="8"/>
      <c r="B398" s="8"/>
      <c r="C398" s="8"/>
      <c r="D398" s="8"/>
      <c r="E398" s="8"/>
      <c r="F398" s="8"/>
      <c r="G398" s="8"/>
      <c r="H398" s="8"/>
      <c r="J398" s="8"/>
      <c r="L398" s="8"/>
      <c r="M398" s="8"/>
      <c r="R398" s="8"/>
      <c r="S398" s="8"/>
    </row>
    <row r="399" spans="1:19">
      <c r="A399" s="8"/>
      <c r="B399" s="8"/>
      <c r="C399" s="8"/>
      <c r="D399" s="8"/>
      <c r="E399" s="8"/>
      <c r="F399" s="8"/>
      <c r="G399" s="8"/>
      <c r="H399" s="8"/>
      <c r="J399" s="8"/>
      <c r="L399" s="8"/>
      <c r="M399" s="8"/>
      <c r="R399" s="8"/>
      <c r="S399" s="8"/>
    </row>
    <row r="400" spans="1:19">
      <c r="A400" s="8"/>
      <c r="B400" s="8"/>
      <c r="C400" s="8"/>
      <c r="D400" s="8"/>
      <c r="E400" s="8"/>
      <c r="F400" s="8"/>
      <c r="G400" s="8"/>
      <c r="H400" s="8"/>
      <c r="J400" s="8"/>
      <c r="L400" s="8"/>
      <c r="M400" s="8"/>
      <c r="R400" s="8"/>
      <c r="S400" s="8"/>
    </row>
    <row r="401" spans="1:19">
      <c r="A401" s="8"/>
      <c r="B401" s="8"/>
      <c r="C401" s="8"/>
      <c r="D401" s="8"/>
      <c r="E401" s="8"/>
      <c r="F401" s="8"/>
      <c r="G401" s="8"/>
      <c r="H401" s="8"/>
      <c r="J401" s="8"/>
      <c r="L401" s="8"/>
      <c r="M401" s="8"/>
      <c r="R401" s="8"/>
      <c r="S401" s="8"/>
    </row>
    <row r="402" spans="1:19">
      <c r="A402" s="8"/>
      <c r="B402" s="8"/>
      <c r="C402" s="8"/>
      <c r="D402" s="8"/>
      <c r="E402" s="8"/>
      <c r="F402" s="8"/>
      <c r="G402" s="8"/>
      <c r="H402" s="8"/>
      <c r="J402" s="8"/>
      <c r="L402" s="8"/>
      <c r="M402" s="8"/>
      <c r="R402" s="8"/>
      <c r="S402" s="8"/>
    </row>
    <row r="403" spans="1:19">
      <c r="A403" s="8"/>
      <c r="B403" s="8"/>
      <c r="C403" s="8"/>
      <c r="D403" s="8"/>
      <c r="E403" s="8"/>
      <c r="F403" s="8"/>
      <c r="G403" s="8"/>
      <c r="H403" s="8"/>
      <c r="J403" s="8"/>
      <c r="L403" s="8"/>
      <c r="M403" s="8"/>
      <c r="R403" s="8"/>
      <c r="S403" s="8"/>
    </row>
    <row r="404" spans="1:19">
      <c r="A404" s="8"/>
      <c r="B404" s="8"/>
      <c r="C404" s="8"/>
      <c r="D404" s="8"/>
      <c r="E404" s="8"/>
      <c r="F404" s="8"/>
      <c r="G404" s="8"/>
      <c r="H404" s="8"/>
      <c r="J404" s="8"/>
      <c r="L404" s="8"/>
      <c r="M404" s="8"/>
      <c r="R404" s="8"/>
      <c r="S404" s="8"/>
    </row>
    <row r="405" spans="1:19">
      <c r="A405" s="8"/>
      <c r="B405" s="8"/>
      <c r="C405" s="8"/>
      <c r="D405" s="8"/>
      <c r="E405" s="8"/>
      <c r="F405" s="8"/>
      <c r="G405" s="8"/>
      <c r="H405" s="8"/>
      <c r="J405" s="8"/>
      <c r="L405" s="8"/>
      <c r="M405" s="8"/>
      <c r="R405" s="8"/>
      <c r="S405" s="8"/>
    </row>
    <row r="406" spans="1:19">
      <c r="A406" s="8"/>
      <c r="B406" s="8"/>
      <c r="C406" s="8"/>
      <c r="D406" s="8"/>
      <c r="E406" s="8"/>
      <c r="F406" s="8"/>
      <c r="G406" s="8"/>
      <c r="H406" s="8"/>
      <c r="J406" s="8"/>
      <c r="L406" s="8"/>
      <c r="M406" s="8"/>
      <c r="R406" s="8"/>
      <c r="S406" s="8"/>
    </row>
    <row r="407" spans="1:19">
      <c r="A407" s="8"/>
      <c r="B407" s="8"/>
      <c r="C407" s="8"/>
      <c r="D407" s="8"/>
      <c r="E407" s="8"/>
      <c r="F407" s="8"/>
      <c r="G407" s="8"/>
      <c r="H407" s="8"/>
      <c r="J407" s="8"/>
      <c r="L407" s="8"/>
      <c r="M407" s="8"/>
      <c r="R407" s="8"/>
      <c r="S407" s="8"/>
    </row>
    <row r="408" spans="1:19">
      <c r="A408" s="8"/>
      <c r="B408" s="8"/>
      <c r="C408" s="8"/>
      <c r="D408" s="8"/>
      <c r="E408" s="8"/>
      <c r="F408" s="8"/>
      <c r="G408" s="8"/>
      <c r="H408" s="8"/>
      <c r="J408" s="8"/>
      <c r="L408" s="8"/>
      <c r="M408" s="8"/>
      <c r="R408" s="8"/>
      <c r="S408" s="8"/>
    </row>
    <row r="409" spans="1:19">
      <c r="A409" s="8"/>
      <c r="B409" s="8"/>
      <c r="C409" s="8"/>
      <c r="D409" s="8"/>
      <c r="E409" s="8"/>
      <c r="F409" s="8"/>
      <c r="G409" s="8"/>
      <c r="H409" s="8"/>
      <c r="J409" s="8"/>
      <c r="L409" s="8"/>
      <c r="M409" s="8"/>
      <c r="R409" s="8"/>
      <c r="S409" s="8"/>
    </row>
    <row r="410" spans="1:19">
      <c r="A410" s="8"/>
      <c r="B410" s="8"/>
      <c r="C410" s="8"/>
      <c r="D410" s="8"/>
      <c r="E410" s="8"/>
      <c r="F410" s="8"/>
      <c r="G410" s="8"/>
      <c r="H410" s="8"/>
      <c r="J410" s="8"/>
      <c r="L410" s="8"/>
      <c r="M410" s="8"/>
      <c r="R410" s="8"/>
      <c r="S410" s="8"/>
    </row>
    <row r="411" spans="1:19">
      <c r="A411" s="8"/>
      <c r="B411" s="8"/>
      <c r="C411" s="8"/>
      <c r="D411" s="8"/>
      <c r="E411" s="8"/>
      <c r="F411" s="8"/>
      <c r="G411" s="8"/>
      <c r="H411" s="8"/>
      <c r="J411" s="8"/>
      <c r="L411" s="8"/>
      <c r="M411" s="8"/>
      <c r="R411" s="8"/>
      <c r="S411" s="8"/>
    </row>
    <row r="412" spans="1:19">
      <c r="A412" s="8"/>
      <c r="B412" s="8"/>
      <c r="C412" s="8"/>
      <c r="D412" s="8"/>
      <c r="E412" s="8"/>
      <c r="F412" s="8"/>
      <c r="G412" s="8"/>
      <c r="H412" s="8"/>
      <c r="J412" s="8"/>
      <c r="L412" s="8"/>
      <c r="M412" s="8"/>
      <c r="R412" s="8"/>
      <c r="S412" s="8"/>
    </row>
    <row r="413" spans="1:19">
      <c r="A413" s="8"/>
      <c r="B413" s="8"/>
      <c r="C413" s="8"/>
      <c r="D413" s="8"/>
      <c r="E413" s="8"/>
      <c r="F413" s="8"/>
      <c r="G413" s="8"/>
      <c r="H413" s="8"/>
      <c r="J413" s="8"/>
      <c r="L413" s="8"/>
      <c r="M413" s="8"/>
      <c r="R413" s="8"/>
      <c r="S413" s="8"/>
    </row>
    <row r="414" spans="1:19">
      <c r="A414" s="8"/>
      <c r="B414" s="8"/>
      <c r="C414" s="8"/>
      <c r="D414" s="8"/>
      <c r="E414" s="8"/>
      <c r="F414" s="8"/>
      <c r="G414" s="8"/>
      <c r="H414" s="8"/>
      <c r="J414" s="8"/>
      <c r="L414" s="8"/>
      <c r="M414" s="8"/>
      <c r="R414" s="8"/>
      <c r="S414" s="8"/>
    </row>
    <row r="415" spans="1:19">
      <c r="A415" s="8"/>
      <c r="B415" s="8"/>
      <c r="C415" s="8"/>
      <c r="D415" s="8"/>
      <c r="E415" s="8"/>
      <c r="F415" s="8"/>
      <c r="G415" s="8"/>
      <c r="H415" s="8"/>
      <c r="J415" s="8"/>
      <c r="L415" s="8"/>
      <c r="M415" s="8"/>
      <c r="R415" s="8"/>
      <c r="S415" s="8"/>
    </row>
    <row r="416" spans="1:19">
      <c r="A416" s="8"/>
      <c r="B416" s="8"/>
      <c r="C416" s="8"/>
      <c r="D416" s="8"/>
      <c r="E416" s="8"/>
      <c r="F416" s="8"/>
      <c r="G416" s="8"/>
      <c r="H416" s="8"/>
      <c r="J416" s="8"/>
      <c r="L416" s="8"/>
      <c r="M416" s="8"/>
      <c r="R416" s="8"/>
      <c r="S416" s="8"/>
    </row>
    <row r="417" spans="1:19">
      <c r="A417" s="8"/>
      <c r="B417" s="8"/>
      <c r="C417" s="8"/>
      <c r="D417" s="8"/>
      <c r="E417" s="8"/>
      <c r="F417" s="8"/>
      <c r="G417" s="8"/>
      <c r="H417" s="8"/>
      <c r="J417" s="8"/>
      <c r="L417" s="8"/>
      <c r="M417" s="8"/>
      <c r="R417" s="8"/>
      <c r="S417" s="8"/>
    </row>
    <row r="418" spans="1:19">
      <c r="A418" s="8"/>
      <c r="B418" s="8"/>
      <c r="C418" s="8"/>
      <c r="D418" s="8"/>
      <c r="E418" s="8"/>
      <c r="F418" s="8"/>
      <c r="G418" s="8"/>
      <c r="H418" s="8"/>
      <c r="J418" s="8"/>
      <c r="L418" s="8"/>
      <c r="M418" s="8"/>
      <c r="R418" s="8"/>
      <c r="S418" s="8"/>
    </row>
    <row r="419" spans="1:19">
      <c r="A419" s="8"/>
      <c r="B419" s="8"/>
      <c r="C419" s="8"/>
      <c r="D419" s="8"/>
      <c r="E419" s="8"/>
      <c r="F419" s="8"/>
      <c r="G419" s="8"/>
      <c r="H419" s="8"/>
      <c r="J419" s="8"/>
      <c r="L419" s="8"/>
      <c r="M419" s="8"/>
      <c r="R419" s="8"/>
      <c r="S419" s="8"/>
    </row>
    <row r="420" spans="1:19">
      <c r="A420" s="8"/>
      <c r="B420" s="8"/>
      <c r="C420" s="8"/>
      <c r="D420" s="8"/>
      <c r="E420" s="8"/>
      <c r="F420" s="8"/>
      <c r="G420" s="8"/>
      <c r="H420" s="8"/>
      <c r="J420" s="8"/>
      <c r="L420" s="8"/>
      <c r="M420" s="8"/>
      <c r="R420" s="8"/>
      <c r="S420" s="8"/>
    </row>
    <row r="421" spans="1:19">
      <c r="A421" s="8"/>
      <c r="B421" s="8"/>
      <c r="C421" s="8"/>
      <c r="D421" s="8"/>
      <c r="E421" s="8"/>
      <c r="F421" s="8"/>
      <c r="G421" s="8"/>
      <c r="H421" s="8"/>
      <c r="J421" s="8"/>
      <c r="L421" s="8"/>
      <c r="M421" s="8"/>
      <c r="R421" s="8"/>
      <c r="S421" s="8"/>
    </row>
    <row r="422" spans="1:19">
      <c r="A422" s="8"/>
      <c r="B422" s="8"/>
      <c r="C422" s="8"/>
      <c r="D422" s="8"/>
      <c r="E422" s="8"/>
      <c r="F422" s="8"/>
      <c r="G422" s="8"/>
      <c r="H422" s="8"/>
      <c r="J422" s="8"/>
      <c r="L422" s="8"/>
      <c r="M422" s="8"/>
      <c r="R422" s="8"/>
      <c r="S422" s="8"/>
    </row>
    <row r="423" spans="1:19">
      <c r="A423" s="8"/>
      <c r="B423" s="8"/>
      <c r="C423" s="8"/>
      <c r="D423" s="8"/>
      <c r="E423" s="8"/>
      <c r="F423" s="8"/>
      <c r="G423" s="8"/>
      <c r="H423" s="8"/>
      <c r="J423" s="8"/>
      <c r="L423" s="8"/>
      <c r="M423" s="8"/>
      <c r="R423" s="8"/>
      <c r="S423" s="8"/>
    </row>
    <row r="424" spans="1:19">
      <c r="A424" s="8"/>
      <c r="B424" s="8"/>
      <c r="C424" s="8"/>
      <c r="D424" s="8"/>
      <c r="E424" s="8"/>
      <c r="F424" s="8"/>
      <c r="G424" s="8"/>
      <c r="H424" s="8"/>
      <c r="J424" s="8"/>
      <c r="L424" s="8"/>
      <c r="M424" s="8"/>
      <c r="R424" s="8"/>
      <c r="S424" s="8"/>
    </row>
    <row r="425" spans="1:19">
      <c r="A425" s="8"/>
      <c r="B425" s="8"/>
      <c r="C425" s="8"/>
      <c r="D425" s="8"/>
      <c r="E425" s="8"/>
      <c r="F425" s="8"/>
      <c r="G425" s="8"/>
      <c r="H425" s="8"/>
      <c r="J425" s="8"/>
      <c r="L425" s="8"/>
      <c r="M425" s="8"/>
      <c r="R425" s="8"/>
      <c r="S425" s="8"/>
    </row>
    <row r="426" spans="1:19">
      <c r="A426" s="8"/>
      <c r="B426" s="8"/>
      <c r="C426" s="8"/>
      <c r="D426" s="8"/>
      <c r="E426" s="8"/>
      <c r="F426" s="8"/>
      <c r="G426" s="8"/>
      <c r="H426" s="8"/>
      <c r="J426" s="8"/>
      <c r="L426" s="8"/>
      <c r="M426" s="8"/>
      <c r="R426" s="8"/>
      <c r="S426" s="8"/>
    </row>
    <row r="427" spans="1:19">
      <c r="A427" s="8"/>
      <c r="B427" s="8"/>
      <c r="C427" s="8"/>
      <c r="D427" s="8"/>
      <c r="E427" s="8"/>
      <c r="F427" s="8"/>
      <c r="G427" s="8"/>
      <c r="H427" s="8"/>
      <c r="J427" s="8"/>
      <c r="L427" s="8"/>
      <c r="M427" s="8"/>
      <c r="R427" s="8"/>
      <c r="S427" s="8"/>
    </row>
    <row r="428" spans="1:19">
      <c r="A428" s="8"/>
      <c r="B428" s="8"/>
      <c r="C428" s="8"/>
      <c r="D428" s="8"/>
      <c r="E428" s="8"/>
      <c r="F428" s="8"/>
      <c r="G428" s="8"/>
      <c r="H428" s="8"/>
      <c r="J428" s="8"/>
      <c r="L428" s="8"/>
      <c r="M428" s="8"/>
      <c r="R428" s="8"/>
      <c r="S428" s="8"/>
    </row>
    <row r="429" spans="1:19">
      <c r="A429" s="8"/>
      <c r="B429" s="8"/>
      <c r="C429" s="8"/>
      <c r="D429" s="8"/>
      <c r="E429" s="8"/>
      <c r="F429" s="8"/>
      <c r="G429" s="8"/>
      <c r="H429" s="8"/>
      <c r="J429" s="8"/>
      <c r="L429" s="8"/>
      <c r="M429" s="8"/>
      <c r="R429" s="8"/>
      <c r="S429" s="8"/>
    </row>
    <row r="430" spans="1:19">
      <c r="A430" s="8"/>
      <c r="B430" s="8"/>
      <c r="C430" s="8"/>
      <c r="D430" s="8"/>
      <c r="E430" s="8"/>
      <c r="F430" s="8"/>
      <c r="G430" s="8"/>
      <c r="H430" s="8"/>
      <c r="J430" s="8"/>
      <c r="L430" s="8"/>
      <c r="M430" s="8"/>
      <c r="R430" s="8"/>
      <c r="S430" s="8"/>
    </row>
    <row r="431" spans="1:19">
      <c r="A431" s="8"/>
      <c r="B431" s="8"/>
      <c r="C431" s="8"/>
      <c r="D431" s="8"/>
      <c r="E431" s="8"/>
      <c r="F431" s="8"/>
      <c r="G431" s="8"/>
      <c r="H431" s="8"/>
      <c r="J431" s="8"/>
      <c r="L431" s="8"/>
      <c r="M431" s="8"/>
      <c r="R431" s="8"/>
      <c r="S431" s="8"/>
    </row>
    <row r="432" spans="1:19">
      <c r="A432" s="8"/>
      <c r="B432" s="8"/>
      <c r="C432" s="8"/>
      <c r="D432" s="8"/>
      <c r="E432" s="8"/>
      <c r="F432" s="8"/>
      <c r="G432" s="8"/>
      <c r="H432" s="8"/>
      <c r="J432" s="8"/>
      <c r="L432" s="8"/>
      <c r="M432" s="8"/>
      <c r="R432" s="8"/>
      <c r="S432" s="8"/>
    </row>
    <row r="433" spans="1:19">
      <c r="A433" s="8"/>
      <c r="B433" s="8"/>
      <c r="C433" s="8"/>
      <c r="D433" s="8"/>
      <c r="E433" s="8"/>
      <c r="F433" s="8"/>
      <c r="G433" s="8"/>
      <c r="H433" s="8"/>
      <c r="J433" s="8"/>
      <c r="L433" s="8"/>
      <c r="M433" s="8"/>
      <c r="R433" s="8"/>
      <c r="S433" s="8"/>
    </row>
    <row r="434" spans="1:19">
      <c r="A434" s="8"/>
      <c r="B434" s="8"/>
      <c r="C434" s="8"/>
      <c r="D434" s="8"/>
      <c r="E434" s="8"/>
      <c r="F434" s="8"/>
      <c r="G434" s="8"/>
      <c r="H434" s="8"/>
      <c r="J434" s="8"/>
      <c r="L434" s="8"/>
      <c r="M434" s="8"/>
      <c r="R434" s="8"/>
      <c r="S434" s="8"/>
    </row>
    <row r="435" spans="1:19">
      <c r="A435" s="8"/>
      <c r="B435" s="8"/>
      <c r="C435" s="8"/>
      <c r="D435" s="8"/>
      <c r="E435" s="8"/>
      <c r="F435" s="8"/>
      <c r="G435" s="8"/>
      <c r="H435" s="8"/>
      <c r="J435" s="8"/>
      <c r="L435" s="8"/>
      <c r="M435" s="8"/>
      <c r="R435" s="8"/>
      <c r="S435" s="8"/>
    </row>
    <row r="436" spans="1:19">
      <c r="A436" s="8"/>
      <c r="B436" s="8"/>
      <c r="C436" s="8"/>
      <c r="D436" s="8"/>
      <c r="E436" s="8"/>
      <c r="F436" s="8"/>
      <c r="G436" s="8"/>
      <c r="H436" s="8"/>
      <c r="J436" s="8"/>
      <c r="L436" s="8"/>
      <c r="M436" s="8"/>
      <c r="R436" s="8"/>
      <c r="S436" s="8"/>
    </row>
    <row r="437" spans="1:19">
      <c r="A437" s="8"/>
      <c r="B437" s="8"/>
      <c r="C437" s="8"/>
      <c r="D437" s="8"/>
      <c r="E437" s="8"/>
      <c r="F437" s="8"/>
      <c r="G437" s="8"/>
      <c r="H437" s="8"/>
      <c r="J437" s="8"/>
      <c r="L437" s="8"/>
      <c r="M437" s="8"/>
      <c r="R437" s="8"/>
      <c r="S437" s="8"/>
    </row>
    <row r="438" spans="1:19">
      <c r="A438" s="8"/>
      <c r="B438" s="8"/>
      <c r="C438" s="8"/>
      <c r="D438" s="8"/>
      <c r="E438" s="8"/>
      <c r="F438" s="8"/>
      <c r="G438" s="8"/>
      <c r="H438" s="8"/>
      <c r="J438" s="8"/>
      <c r="L438" s="8"/>
      <c r="M438" s="8"/>
      <c r="R438" s="8"/>
      <c r="S438" s="8"/>
    </row>
    <row r="439" spans="1:19">
      <c r="A439" s="8"/>
      <c r="B439" s="8"/>
      <c r="C439" s="8"/>
      <c r="D439" s="8"/>
      <c r="E439" s="8"/>
      <c r="F439" s="8"/>
      <c r="G439" s="8"/>
      <c r="H439" s="8"/>
      <c r="J439" s="8"/>
      <c r="L439" s="8"/>
      <c r="M439" s="8"/>
      <c r="R439" s="8"/>
      <c r="S439" s="8"/>
    </row>
    <row r="440" spans="1:19">
      <c r="A440" s="8"/>
      <c r="B440" s="8"/>
      <c r="C440" s="8"/>
      <c r="D440" s="8"/>
      <c r="E440" s="8"/>
      <c r="F440" s="8"/>
      <c r="G440" s="8"/>
      <c r="H440" s="8"/>
      <c r="J440" s="8"/>
      <c r="L440" s="8"/>
      <c r="M440" s="8"/>
      <c r="R440" s="8"/>
      <c r="S440" s="8"/>
    </row>
    <row r="441" spans="1:19">
      <c r="A441" s="8"/>
      <c r="B441" s="8"/>
      <c r="C441" s="8"/>
      <c r="D441" s="8"/>
      <c r="E441" s="8"/>
      <c r="F441" s="8"/>
      <c r="G441" s="8"/>
      <c r="H441" s="8"/>
      <c r="J441" s="8"/>
      <c r="L441" s="8"/>
      <c r="M441" s="8"/>
      <c r="R441" s="8"/>
      <c r="S441" s="8"/>
    </row>
    <row r="442" spans="1:19">
      <c r="A442" s="8"/>
      <c r="B442" s="8"/>
      <c r="C442" s="8"/>
      <c r="D442" s="8"/>
      <c r="E442" s="8"/>
      <c r="F442" s="8"/>
      <c r="G442" s="8"/>
      <c r="H442" s="8"/>
      <c r="J442" s="8"/>
      <c r="L442" s="8"/>
      <c r="M442" s="8"/>
      <c r="R442" s="8"/>
      <c r="S442" s="8"/>
    </row>
    <row r="443" spans="1:19">
      <c r="A443" s="8"/>
      <c r="B443" s="8"/>
      <c r="C443" s="8"/>
      <c r="D443" s="8"/>
      <c r="E443" s="8"/>
      <c r="F443" s="8"/>
      <c r="G443" s="8"/>
      <c r="H443" s="8"/>
      <c r="J443" s="8"/>
      <c r="L443" s="8"/>
      <c r="M443" s="8"/>
      <c r="R443" s="8"/>
      <c r="S443" s="8"/>
    </row>
    <row r="444" spans="1:19">
      <c r="A444" s="8"/>
      <c r="B444" s="8"/>
      <c r="C444" s="8"/>
      <c r="D444" s="8"/>
      <c r="E444" s="8"/>
      <c r="F444" s="8"/>
      <c r="G444" s="8"/>
      <c r="H444" s="8"/>
      <c r="J444" s="8"/>
      <c r="L444" s="8"/>
      <c r="M444" s="8"/>
      <c r="R444" s="8"/>
      <c r="S444" s="8"/>
    </row>
    <row r="445" spans="1:19">
      <c r="A445" s="8"/>
      <c r="B445" s="8"/>
      <c r="C445" s="8"/>
      <c r="D445" s="8"/>
      <c r="E445" s="8"/>
      <c r="F445" s="8"/>
      <c r="G445" s="8"/>
      <c r="H445" s="8"/>
      <c r="J445" s="8"/>
      <c r="L445" s="8"/>
      <c r="M445" s="8"/>
      <c r="R445" s="8"/>
      <c r="S445" s="8"/>
    </row>
    <row r="446" spans="1:19">
      <c r="A446" s="8"/>
      <c r="B446" s="8"/>
      <c r="C446" s="8"/>
      <c r="D446" s="8"/>
      <c r="E446" s="8"/>
      <c r="F446" s="8"/>
      <c r="G446" s="8"/>
      <c r="H446" s="8"/>
      <c r="J446" s="8"/>
      <c r="L446" s="8"/>
      <c r="M446" s="8"/>
      <c r="R446" s="8"/>
      <c r="S446" s="8"/>
    </row>
    <row r="447" spans="1:19">
      <c r="A447" s="8"/>
      <c r="B447" s="8"/>
      <c r="C447" s="8"/>
      <c r="D447" s="8"/>
      <c r="E447" s="8"/>
      <c r="F447" s="8"/>
      <c r="G447" s="8"/>
      <c r="H447" s="8"/>
      <c r="J447" s="8"/>
      <c r="L447" s="8"/>
      <c r="M447" s="8"/>
      <c r="R447" s="8"/>
      <c r="S447" s="8"/>
    </row>
    <row r="448" spans="1:19">
      <c r="A448" s="8"/>
      <c r="B448" s="8"/>
      <c r="C448" s="8"/>
      <c r="D448" s="8"/>
      <c r="E448" s="8"/>
      <c r="F448" s="8"/>
      <c r="G448" s="8"/>
      <c r="H448" s="8"/>
      <c r="J448" s="8"/>
      <c r="L448" s="8"/>
      <c r="M448" s="8"/>
      <c r="R448" s="8"/>
      <c r="S448" s="8"/>
    </row>
    <row r="449" spans="1:19">
      <c r="A449" s="8"/>
      <c r="B449" s="8"/>
      <c r="C449" s="8"/>
      <c r="D449" s="8"/>
      <c r="E449" s="8"/>
      <c r="F449" s="8"/>
      <c r="G449" s="8"/>
      <c r="H449" s="8"/>
      <c r="J449" s="8"/>
      <c r="L449" s="8"/>
      <c r="M449" s="8"/>
      <c r="R449" s="8"/>
      <c r="S449" s="8"/>
    </row>
    <row r="450" spans="1:19">
      <c r="A450" s="8"/>
      <c r="B450" s="8"/>
      <c r="C450" s="8"/>
      <c r="D450" s="8"/>
      <c r="E450" s="8"/>
      <c r="F450" s="8"/>
      <c r="G450" s="8"/>
      <c r="H450" s="8"/>
      <c r="J450" s="8"/>
      <c r="L450" s="8"/>
      <c r="M450" s="8"/>
      <c r="R450" s="8"/>
      <c r="S450" s="8"/>
    </row>
    <row r="451" spans="1:19">
      <c r="A451" s="8"/>
      <c r="B451" s="8"/>
      <c r="C451" s="8"/>
      <c r="D451" s="8"/>
      <c r="E451" s="8"/>
      <c r="F451" s="8"/>
      <c r="G451" s="8"/>
      <c r="H451" s="8"/>
      <c r="J451" s="8"/>
      <c r="L451" s="8"/>
      <c r="M451" s="8"/>
      <c r="R451" s="8"/>
      <c r="S451" s="8"/>
    </row>
    <row r="452" spans="1:19">
      <c r="A452" s="8"/>
      <c r="B452" s="8"/>
      <c r="C452" s="8"/>
      <c r="D452" s="8"/>
      <c r="E452" s="8"/>
      <c r="F452" s="8"/>
      <c r="G452" s="8"/>
      <c r="H452" s="8"/>
      <c r="J452" s="8"/>
      <c r="L452" s="8"/>
      <c r="M452" s="8"/>
      <c r="R452" s="8"/>
      <c r="S452" s="8"/>
    </row>
    <row r="453" spans="1:19">
      <c r="A453" s="8"/>
      <c r="B453" s="8"/>
      <c r="C453" s="8"/>
      <c r="D453" s="8"/>
      <c r="E453" s="8"/>
      <c r="F453" s="8"/>
      <c r="G453" s="8"/>
      <c r="H453" s="8"/>
      <c r="J453" s="8"/>
      <c r="L453" s="8"/>
      <c r="M453" s="8"/>
      <c r="R453" s="8"/>
      <c r="S453" s="8"/>
    </row>
    <row r="454" spans="1:19">
      <c r="A454" s="8"/>
      <c r="B454" s="8"/>
      <c r="C454" s="8"/>
      <c r="D454" s="8"/>
      <c r="E454" s="8"/>
      <c r="F454" s="8"/>
      <c r="G454" s="8"/>
      <c r="H454" s="8"/>
      <c r="J454" s="8"/>
      <c r="L454" s="8"/>
      <c r="M454" s="8"/>
      <c r="R454" s="8"/>
      <c r="S454" s="8"/>
    </row>
    <row r="455" spans="1:19">
      <c r="A455" s="8"/>
      <c r="B455" s="8"/>
      <c r="C455" s="8"/>
      <c r="D455" s="8"/>
      <c r="E455" s="8"/>
      <c r="F455" s="8"/>
      <c r="G455" s="8"/>
      <c r="H455" s="8"/>
      <c r="J455" s="8"/>
      <c r="L455" s="8"/>
      <c r="M455" s="8"/>
      <c r="R455" s="8"/>
      <c r="S455" s="8"/>
    </row>
    <row r="456" spans="1:19">
      <c r="A456" s="8"/>
      <c r="B456" s="8"/>
      <c r="C456" s="8"/>
      <c r="D456" s="8"/>
      <c r="E456" s="8"/>
      <c r="F456" s="8"/>
      <c r="G456" s="8"/>
      <c r="H456" s="8"/>
      <c r="J456" s="8"/>
      <c r="L456" s="8"/>
      <c r="M456" s="8"/>
      <c r="R456" s="8"/>
      <c r="S456" s="8"/>
    </row>
    <row r="457" spans="1:19">
      <c r="A457" s="8"/>
      <c r="B457" s="8"/>
      <c r="C457" s="8"/>
      <c r="D457" s="8"/>
      <c r="E457" s="8"/>
      <c r="F457" s="8"/>
      <c r="G457" s="8"/>
      <c r="H457" s="8"/>
      <c r="J457" s="8"/>
      <c r="L457" s="8"/>
      <c r="M457" s="8"/>
      <c r="R457" s="8"/>
      <c r="S457" s="8"/>
    </row>
    <row r="458" spans="1:19">
      <c r="A458" s="8"/>
      <c r="B458" s="8"/>
      <c r="C458" s="8"/>
      <c r="D458" s="8"/>
      <c r="E458" s="8"/>
      <c r="F458" s="8"/>
      <c r="G458" s="8"/>
      <c r="H458" s="8"/>
      <c r="J458" s="8"/>
      <c r="L458" s="8"/>
      <c r="M458" s="8"/>
      <c r="R458" s="8"/>
      <c r="S458" s="8"/>
    </row>
    <row r="459" spans="1:19">
      <c r="A459" s="8"/>
      <c r="B459" s="8"/>
      <c r="C459" s="8"/>
      <c r="D459" s="8"/>
      <c r="E459" s="8"/>
      <c r="F459" s="8"/>
      <c r="G459" s="8"/>
      <c r="H459" s="8"/>
      <c r="J459" s="8"/>
      <c r="L459" s="8"/>
      <c r="M459" s="8"/>
      <c r="R459" s="8"/>
      <c r="S459" s="8"/>
    </row>
    <row r="460" spans="1:19">
      <c r="A460" s="8"/>
      <c r="B460" s="8"/>
      <c r="C460" s="8"/>
      <c r="D460" s="8"/>
      <c r="E460" s="8"/>
      <c r="F460" s="8"/>
      <c r="G460" s="8"/>
      <c r="H460" s="8"/>
      <c r="J460" s="8"/>
      <c r="L460" s="8"/>
      <c r="M460" s="8"/>
      <c r="R460" s="8"/>
      <c r="S460" s="8"/>
    </row>
    <row r="461" spans="1:19">
      <c r="A461" s="8"/>
      <c r="B461" s="8"/>
      <c r="C461" s="8"/>
      <c r="D461" s="8"/>
      <c r="E461" s="8"/>
      <c r="F461" s="8"/>
      <c r="G461" s="8"/>
      <c r="H461" s="8"/>
      <c r="J461" s="8"/>
      <c r="L461" s="8"/>
      <c r="M461" s="8"/>
      <c r="R461" s="8"/>
      <c r="S461" s="8"/>
    </row>
    <row r="462" spans="1:19">
      <c r="A462" s="8"/>
      <c r="B462" s="8"/>
      <c r="C462" s="8"/>
      <c r="D462" s="8"/>
      <c r="E462" s="8"/>
      <c r="F462" s="8"/>
      <c r="G462" s="8"/>
      <c r="H462" s="8"/>
      <c r="J462" s="8"/>
      <c r="L462" s="8"/>
      <c r="M462" s="8"/>
      <c r="R462" s="8"/>
      <c r="S462" s="8"/>
    </row>
    <row r="463" spans="1:19">
      <c r="A463" s="8"/>
      <c r="B463" s="8"/>
      <c r="C463" s="8"/>
      <c r="D463" s="8"/>
      <c r="E463" s="8"/>
      <c r="F463" s="8"/>
      <c r="G463" s="8"/>
      <c r="H463" s="8"/>
      <c r="J463" s="8"/>
      <c r="L463" s="8"/>
      <c r="M463" s="8"/>
      <c r="R463" s="8"/>
      <c r="S463" s="8"/>
    </row>
    <row r="464" spans="1:19">
      <c r="A464" s="8"/>
      <c r="B464" s="8"/>
      <c r="C464" s="8"/>
      <c r="D464" s="8"/>
      <c r="E464" s="8"/>
      <c r="F464" s="8"/>
      <c r="G464" s="8"/>
      <c r="H464" s="8"/>
      <c r="J464" s="8"/>
      <c r="L464" s="8"/>
      <c r="M464" s="8"/>
      <c r="R464" s="8"/>
      <c r="S464" s="8"/>
    </row>
    <row r="465" spans="1:19">
      <c r="A465" s="8"/>
      <c r="B465" s="8"/>
      <c r="C465" s="8"/>
      <c r="D465" s="8"/>
      <c r="E465" s="8"/>
      <c r="F465" s="8"/>
      <c r="G465" s="8"/>
      <c r="H465" s="8"/>
      <c r="J465" s="8"/>
      <c r="L465" s="8"/>
      <c r="M465" s="8"/>
      <c r="R465" s="8"/>
      <c r="S465" s="8"/>
    </row>
    <row r="466" spans="1:19">
      <c r="A466" s="8"/>
      <c r="B466" s="8"/>
      <c r="C466" s="8"/>
      <c r="D466" s="8"/>
      <c r="E466" s="8"/>
      <c r="F466" s="8"/>
      <c r="G466" s="8"/>
      <c r="H466" s="8"/>
      <c r="J466" s="8"/>
      <c r="L466" s="8"/>
      <c r="M466" s="8"/>
      <c r="R466" s="8"/>
      <c r="S466" s="8"/>
    </row>
    <row r="467" spans="1:19">
      <c r="A467" s="8"/>
      <c r="B467" s="8"/>
      <c r="C467" s="8"/>
      <c r="D467" s="8"/>
      <c r="E467" s="8"/>
      <c r="F467" s="8"/>
      <c r="G467" s="8"/>
      <c r="H467" s="8"/>
      <c r="J467" s="8"/>
      <c r="L467" s="8"/>
      <c r="M467" s="8"/>
      <c r="R467" s="8"/>
      <c r="S467" s="8"/>
    </row>
    <row r="468" spans="1:19">
      <c r="A468" s="8"/>
      <c r="B468" s="8"/>
      <c r="C468" s="8"/>
      <c r="D468" s="8"/>
      <c r="E468" s="8"/>
      <c r="F468" s="8"/>
      <c r="G468" s="8"/>
      <c r="H468" s="8"/>
      <c r="J468" s="8"/>
      <c r="L468" s="8"/>
      <c r="M468" s="8"/>
      <c r="R468" s="8"/>
      <c r="S468" s="8"/>
    </row>
    <row r="469" spans="1:19">
      <c r="A469" s="8"/>
      <c r="B469" s="8"/>
      <c r="C469" s="8"/>
      <c r="D469" s="8"/>
      <c r="E469" s="8"/>
      <c r="F469" s="8"/>
      <c r="G469" s="8"/>
      <c r="H469" s="8"/>
      <c r="J469" s="8"/>
      <c r="L469" s="8"/>
      <c r="M469" s="8"/>
      <c r="R469" s="8"/>
      <c r="S469" s="8"/>
    </row>
    <row r="470" spans="1:19">
      <c r="A470" s="8"/>
      <c r="B470" s="8"/>
      <c r="C470" s="8"/>
      <c r="D470" s="8"/>
      <c r="E470" s="8"/>
      <c r="F470" s="8"/>
      <c r="G470" s="8"/>
      <c r="H470" s="8"/>
      <c r="J470" s="8"/>
      <c r="L470" s="8"/>
      <c r="M470" s="8"/>
      <c r="R470" s="8"/>
      <c r="S470" s="8"/>
    </row>
    <row r="471" spans="1:19">
      <c r="A471" s="8"/>
      <c r="B471" s="8"/>
      <c r="C471" s="8"/>
      <c r="D471" s="8"/>
      <c r="E471" s="8"/>
      <c r="F471" s="8"/>
      <c r="G471" s="8"/>
      <c r="H471" s="8"/>
      <c r="J471" s="8"/>
      <c r="L471" s="8"/>
      <c r="M471" s="8"/>
      <c r="R471" s="8"/>
      <c r="S471" s="8"/>
    </row>
    <row r="472" spans="1:19">
      <c r="A472" s="8"/>
      <c r="B472" s="8"/>
      <c r="C472" s="8"/>
      <c r="D472" s="8"/>
      <c r="E472" s="8"/>
      <c r="F472" s="8"/>
      <c r="G472" s="8"/>
      <c r="H472" s="8"/>
      <c r="J472" s="8"/>
      <c r="L472" s="8"/>
      <c r="M472" s="8"/>
      <c r="R472" s="8"/>
      <c r="S472" s="8"/>
    </row>
    <row r="473" spans="1:19">
      <c r="A473" s="8"/>
      <c r="B473" s="8"/>
      <c r="C473" s="8"/>
      <c r="D473" s="8"/>
      <c r="E473" s="8"/>
      <c r="F473" s="8"/>
      <c r="G473" s="8"/>
      <c r="H473" s="8"/>
      <c r="J473" s="8"/>
      <c r="L473" s="8"/>
      <c r="M473" s="8"/>
      <c r="R473" s="8"/>
      <c r="S473" s="8"/>
    </row>
    <row r="474" spans="1:19">
      <c r="A474" s="8"/>
      <c r="B474" s="8"/>
      <c r="C474" s="8"/>
      <c r="D474" s="8"/>
      <c r="E474" s="8"/>
      <c r="F474" s="8"/>
      <c r="G474" s="8"/>
      <c r="H474" s="8"/>
      <c r="J474" s="8"/>
      <c r="L474" s="8"/>
      <c r="M474" s="8"/>
      <c r="R474" s="8"/>
      <c r="S474" s="8"/>
    </row>
    <row r="475" spans="1:19">
      <c r="A475" s="8"/>
      <c r="B475" s="8"/>
      <c r="C475" s="8"/>
      <c r="D475" s="8"/>
      <c r="E475" s="8"/>
      <c r="F475" s="8"/>
      <c r="G475" s="8"/>
      <c r="H475" s="8"/>
      <c r="J475" s="8"/>
      <c r="L475" s="8"/>
      <c r="M475" s="8"/>
      <c r="R475" s="8"/>
      <c r="S475" s="8"/>
    </row>
    <row r="476" spans="1:19">
      <c r="A476" s="8"/>
      <c r="B476" s="8"/>
      <c r="C476" s="8"/>
      <c r="D476" s="8"/>
      <c r="E476" s="8"/>
      <c r="F476" s="8"/>
      <c r="G476" s="8"/>
      <c r="H476" s="8"/>
      <c r="J476" s="8"/>
      <c r="L476" s="8"/>
      <c r="M476" s="8"/>
      <c r="R476" s="8"/>
      <c r="S476" s="8"/>
    </row>
    <row r="477" spans="1:19">
      <c r="A477" s="8"/>
      <c r="B477" s="8"/>
      <c r="C477" s="8"/>
      <c r="D477" s="8"/>
      <c r="E477" s="8"/>
      <c r="F477" s="8"/>
      <c r="G477" s="8"/>
      <c r="H477" s="8"/>
      <c r="J477" s="8"/>
      <c r="L477" s="8"/>
      <c r="M477" s="8"/>
      <c r="R477" s="8"/>
      <c r="S477" s="8"/>
    </row>
    <row r="478" spans="1:19">
      <c r="A478" s="8"/>
      <c r="B478" s="8"/>
      <c r="C478" s="8"/>
      <c r="D478" s="8"/>
      <c r="E478" s="8"/>
      <c r="F478" s="8"/>
      <c r="G478" s="8"/>
      <c r="H478" s="8"/>
      <c r="J478" s="8"/>
      <c r="L478" s="8"/>
      <c r="M478" s="8"/>
      <c r="R478" s="8"/>
      <c r="S478" s="8"/>
    </row>
    <row r="479" spans="1:19">
      <c r="A479" s="8"/>
      <c r="B479" s="8"/>
      <c r="C479" s="8"/>
      <c r="D479" s="8"/>
      <c r="E479" s="8"/>
      <c r="F479" s="8"/>
      <c r="G479" s="8"/>
      <c r="H479" s="8"/>
      <c r="J479" s="8"/>
      <c r="L479" s="8"/>
      <c r="M479" s="8"/>
      <c r="R479" s="8"/>
      <c r="S479" s="8"/>
    </row>
    <row r="480" spans="1:19">
      <c r="A480" s="8"/>
      <c r="B480" s="8"/>
      <c r="C480" s="8"/>
      <c r="D480" s="8"/>
      <c r="E480" s="8"/>
      <c r="F480" s="8"/>
      <c r="G480" s="8"/>
      <c r="H480" s="8"/>
      <c r="J480" s="8"/>
      <c r="L480" s="8"/>
      <c r="M480" s="8"/>
      <c r="R480" s="8"/>
      <c r="S480" s="8"/>
    </row>
    <row r="481" spans="1:19">
      <c r="A481" s="8"/>
      <c r="B481" s="8"/>
      <c r="C481" s="8"/>
      <c r="D481" s="8"/>
      <c r="E481" s="8"/>
      <c r="F481" s="8"/>
      <c r="G481" s="8"/>
      <c r="H481" s="8"/>
      <c r="J481" s="8"/>
      <c r="L481" s="8"/>
      <c r="M481" s="8"/>
      <c r="R481" s="8"/>
      <c r="S481" s="8"/>
    </row>
    <row r="482" spans="1:19">
      <c r="A482" s="8"/>
      <c r="B482" s="8"/>
      <c r="C482" s="8"/>
      <c r="D482" s="8"/>
      <c r="E482" s="8"/>
      <c r="F482" s="8"/>
      <c r="G482" s="8"/>
      <c r="H482" s="8"/>
      <c r="J482" s="8"/>
      <c r="L482" s="8"/>
      <c r="M482" s="8"/>
      <c r="R482" s="8"/>
      <c r="S482" s="8"/>
    </row>
    <row r="483" spans="1:19">
      <c r="A483" s="8"/>
      <c r="B483" s="8"/>
      <c r="C483" s="8"/>
      <c r="D483" s="8"/>
      <c r="E483" s="8"/>
      <c r="F483" s="8"/>
      <c r="G483" s="8"/>
      <c r="H483" s="8"/>
      <c r="J483" s="8"/>
      <c r="L483" s="8"/>
      <c r="M483" s="8"/>
      <c r="R483" s="8"/>
      <c r="S483" s="8"/>
    </row>
    <row r="484" spans="1:19">
      <c r="A484" s="8"/>
      <c r="B484" s="8"/>
      <c r="C484" s="8"/>
      <c r="D484" s="8"/>
      <c r="E484" s="8"/>
      <c r="F484" s="8"/>
      <c r="G484" s="8"/>
      <c r="H484" s="8"/>
      <c r="J484" s="8"/>
      <c r="L484" s="8"/>
      <c r="M484" s="8"/>
      <c r="R484" s="8"/>
      <c r="S484" s="8"/>
    </row>
    <row r="485" spans="1:19">
      <c r="A485" s="8"/>
      <c r="B485" s="8"/>
      <c r="C485" s="8"/>
      <c r="D485" s="8"/>
      <c r="E485" s="8"/>
      <c r="F485" s="8"/>
      <c r="G485" s="8"/>
      <c r="H485" s="8"/>
      <c r="J485" s="8"/>
      <c r="L485" s="8"/>
      <c r="M485" s="8"/>
      <c r="R485" s="8"/>
      <c r="S485" s="8"/>
    </row>
    <row r="486" spans="1:19">
      <c r="A486" s="8"/>
      <c r="B486" s="8"/>
      <c r="C486" s="8"/>
      <c r="D486" s="8"/>
      <c r="E486" s="8"/>
      <c r="F486" s="8"/>
      <c r="G486" s="8"/>
      <c r="H486" s="8"/>
      <c r="J486" s="8"/>
      <c r="L486" s="8"/>
      <c r="M486" s="8"/>
      <c r="R486" s="8"/>
      <c r="S486" s="8"/>
    </row>
    <row r="487" spans="1:19">
      <c r="A487" s="8"/>
      <c r="B487" s="8"/>
      <c r="C487" s="8"/>
      <c r="D487" s="8"/>
      <c r="E487" s="8"/>
      <c r="F487" s="8"/>
      <c r="G487" s="8"/>
      <c r="H487" s="8"/>
      <c r="J487" s="8"/>
      <c r="L487" s="8"/>
      <c r="M487" s="8"/>
      <c r="R487" s="8"/>
      <c r="S487" s="8"/>
    </row>
    <row r="488" spans="1:19">
      <c r="A488" s="8"/>
      <c r="B488" s="8"/>
      <c r="C488" s="8"/>
      <c r="D488" s="8"/>
      <c r="E488" s="8"/>
      <c r="F488" s="8"/>
      <c r="G488" s="8"/>
      <c r="H488" s="8"/>
      <c r="J488" s="8"/>
      <c r="L488" s="8"/>
      <c r="M488" s="8"/>
      <c r="R488" s="8"/>
      <c r="S488" s="8"/>
    </row>
    <row r="489" spans="1:19">
      <c r="A489" s="8"/>
      <c r="B489" s="8"/>
      <c r="C489" s="8"/>
      <c r="D489" s="8"/>
      <c r="E489" s="8"/>
      <c r="F489" s="8"/>
      <c r="G489" s="8"/>
      <c r="H489" s="8"/>
      <c r="J489" s="8"/>
      <c r="L489" s="8"/>
      <c r="M489" s="8"/>
      <c r="R489" s="8"/>
      <c r="S489" s="8"/>
    </row>
    <row r="490" spans="1:19">
      <c r="A490" s="8"/>
      <c r="B490" s="8"/>
      <c r="C490" s="8"/>
      <c r="D490" s="8"/>
      <c r="E490" s="8"/>
      <c r="F490" s="8"/>
      <c r="G490" s="8"/>
      <c r="H490" s="8"/>
      <c r="J490" s="8"/>
      <c r="L490" s="8"/>
      <c r="M490" s="8"/>
      <c r="R490" s="8"/>
      <c r="S490" s="8"/>
    </row>
    <row r="491" spans="1:19">
      <c r="A491" s="8"/>
      <c r="B491" s="8"/>
      <c r="C491" s="8"/>
      <c r="D491" s="8"/>
      <c r="E491" s="8"/>
      <c r="F491" s="8"/>
      <c r="G491" s="8"/>
      <c r="H491" s="8"/>
      <c r="J491" s="8"/>
      <c r="L491" s="8"/>
      <c r="M491" s="8"/>
      <c r="R491" s="8"/>
      <c r="S491" s="8"/>
    </row>
    <row r="492" spans="1:19">
      <c r="A492" s="8"/>
      <c r="B492" s="8"/>
      <c r="C492" s="8"/>
      <c r="D492" s="8"/>
      <c r="E492" s="8"/>
      <c r="F492" s="8"/>
      <c r="G492" s="8"/>
      <c r="H492" s="8"/>
      <c r="J492" s="8"/>
      <c r="L492" s="8"/>
      <c r="M492" s="8"/>
      <c r="R492" s="8"/>
      <c r="S492" s="8"/>
    </row>
    <row r="493" spans="1:19">
      <c r="A493" s="8"/>
      <c r="B493" s="8"/>
      <c r="C493" s="8"/>
      <c r="D493" s="8"/>
      <c r="E493" s="8"/>
      <c r="F493" s="8"/>
      <c r="G493" s="8"/>
      <c r="H493" s="8"/>
      <c r="J493" s="8"/>
      <c r="L493" s="8"/>
      <c r="M493" s="8"/>
      <c r="R493" s="8"/>
      <c r="S493" s="8"/>
    </row>
    <row r="494" spans="1:19">
      <c r="A494" s="8"/>
      <c r="B494" s="8"/>
      <c r="C494" s="8"/>
      <c r="D494" s="8"/>
      <c r="E494" s="8"/>
      <c r="F494" s="8"/>
      <c r="G494" s="8"/>
      <c r="H494" s="8"/>
      <c r="J494" s="8"/>
      <c r="L494" s="8"/>
      <c r="M494" s="8"/>
      <c r="R494" s="8"/>
      <c r="S494" s="8"/>
    </row>
    <row r="495" spans="1:19">
      <c r="A495" s="8"/>
      <c r="B495" s="8"/>
      <c r="C495" s="8"/>
      <c r="D495" s="8"/>
      <c r="E495" s="8"/>
      <c r="F495" s="8"/>
      <c r="G495" s="8"/>
      <c r="H495" s="8"/>
      <c r="J495" s="8"/>
      <c r="L495" s="8"/>
      <c r="M495" s="8"/>
      <c r="R495" s="8"/>
      <c r="S495" s="8"/>
    </row>
    <row r="496" spans="1:19">
      <c r="A496" s="8"/>
      <c r="B496" s="8"/>
      <c r="C496" s="8"/>
      <c r="D496" s="8"/>
      <c r="E496" s="8"/>
      <c r="F496" s="8"/>
      <c r="G496" s="8"/>
      <c r="H496" s="8"/>
      <c r="J496" s="8"/>
      <c r="L496" s="8"/>
      <c r="M496" s="8"/>
      <c r="R496" s="8"/>
      <c r="S496" s="8"/>
    </row>
    <row r="497" spans="1:19">
      <c r="A497" s="8"/>
      <c r="B497" s="8"/>
      <c r="C497" s="8"/>
      <c r="D497" s="8"/>
      <c r="E497" s="8"/>
      <c r="F497" s="8"/>
      <c r="G497" s="8"/>
      <c r="H497" s="8"/>
      <c r="J497" s="8"/>
      <c r="L497" s="8"/>
      <c r="M497" s="8"/>
      <c r="R497" s="8"/>
      <c r="S497" s="8"/>
    </row>
    <row r="498" spans="1:19">
      <c r="A498" s="8"/>
      <c r="B498" s="8"/>
      <c r="C498" s="8"/>
      <c r="D498" s="8"/>
      <c r="E498" s="8"/>
      <c r="F498" s="8"/>
      <c r="G498" s="8"/>
      <c r="H498" s="8"/>
      <c r="J498" s="8"/>
      <c r="L498" s="8"/>
      <c r="M498" s="8"/>
      <c r="R498" s="8"/>
      <c r="S498" s="8"/>
    </row>
    <row r="499" spans="1:19">
      <c r="A499" s="8"/>
      <c r="B499" s="8"/>
      <c r="C499" s="8"/>
      <c r="D499" s="8"/>
      <c r="E499" s="8"/>
      <c r="F499" s="8"/>
      <c r="G499" s="8"/>
      <c r="H499" s="8"/>
      <c r="J499" s="8"/>
      <c r="L499" s="8"/>
      <c r="M499" s="8"/>
      <c r="R499" s="8"/>
      <c r="S499" s="8"/>
    </row>
    <row r="500" spans="1:19">
      <c r="A500" s="8"/>
      <c r="B500" s="8"/>
      <c r="C500" s="8"/>
      <c r="D500" s="8"/>
      <c r="E500" s="8"/>
      <c r="F500" s="8"/>
      <c r="G500" s="8"/>
      <c r="H500" s="8"/>
      <c r="J500" s="8"/>
      <c r="L500" s="8"/>
      <c r="M500" s="8"/>
      <c r="R500" s="8"/>
      <c r="S500" s="8"/>
    </row>
    <row r="501" spans="1:19">
      <c r="A501" s="8"/>
      <c r="B501" s="8"/>
      <c r="C501" s="8"/>
      <c r="D501" s="8"/>
      <c r="E501" s="8"/>
      <c r="F501" s="8"/>
      <c r="G501" s="8"/>
      <c r="H501" s="8"/>
      <c r="J501" s="8"/>
      <c r="L501" s="8"/>
      <c r="M501" s="8"/>
      <c r="R501" s="8"/>
      <c r="S501" s="8"/>
    </row>
    <row r="502" spans="1:19">
      <c r="A502" s="8"/>
      <c r="B502" s="8"/>
      <c r="C502" s="8"/>
      <c r="D502" s="8"/>
      <c r="E502" s="8"/>
      <c r="F502" s="8"/>
      <c r="G502" s="8"/>
      <c r="H502" s="8"/>
      <c r="J502" s="8"/>
      <c r="L502" s="8"/>
      <c r="M502" s="8"/>
      <c r="R502" s="8"/>
      <c r="S502" s="8"/>
    </row>
    <row r="503" spans="1:19">
      <c r="A503" s="8"/>
      <c r="B503" s="8"/>
      <c r="C503" s="8"/>
      <c r="D503" s="8"/>
      <c r="E503" s="8"/>
      <c r="F503" s="8"/>
      <c r="G503" s="8"/>
      <c r="H503" s="8"/>
      <c r="J503" s="8"/>
      <c r="L503" s="8"/>
      <c r="M503" s="8"/>
      <c r="R503" s="8"/>
      <c r="S503" s="8"/>
    </row>
    <row r="504" spans="1:19">
      <c r="A504" s="8"/>
      <c r="B504" s="8"/>
      <c r="C504" s="8"/>
      <c r="D504" s="8"/>
      <c r="E504" s="8"/>
      <c r="F504" s="8"/>
      <c r="G504" s="8"/>
      <c r="H504" s="8"/>
      <c r="J504" s="8"/>
      <c r="L504" s="8"/>
      <c r="M504" s="8"/>
      <c r="R504" s="8"/>
      <c r="S504" s="8"/>
    </row>
    <row r="505" spans="1:19">
      <c r="A505" s="8"/>
      <c r="B505" s="8"/>
      <c r="C505" s="8"/>
      <c r="D505" s="8"/>
      <c r="E505" s="8"/>
      <c r="F505" s="8"/>
      <c r="G505" s="8"/>
      <c r="H505" s="8"/>
      <c r="J505" s="8"/>
      <c r="L505" s="8"/>
      <c r="M505" s="8"/>
      <c r="R505" s="8"/>
      <c r="S505" s="8"/>
    </row>
    <row r="506" spans="1:19">
      <c r="A506" s="8"/>
      <c r="B506" s="8"/>
      <c r="C506" s="8"/>
      <c r="D506" s="8"/>
      <c r="E506" s="8"/>
      <c r="F506" s="8"/>
      <c r="G506" s="8"/>
      <c r="H506" s="8"/>
      <c r="J506" s="8"/>
      <c r="L506" s="8"/>
      <c r="M506" s="8"/>
      <c r="R506" s="8"/>
      <c r="S506" s="8"/>
    </row>
    <row r="507" spans="1:19">
      <c r="A507" s="8"/>
      <c r="B507" s="8"/>
      <c r="C507" s="8"/>
      <c r="D507" s="8"/>
      <c r="E507" s="8"/>
      <c r="F507" s="8"/>
      <c r="G507" s="8"/>
      <c r="H507" s="8"/>
      <c r="J507" s="8"/>
      <c r="L507" s="8"/>
      <c r="M507" s="8"/>
      <c r="R507" s="8"/>
      <c r="S507" s="8"/>
    </row>
    <row r="508" spans="1:19">
      <c r="A508" s="8"/>
      <c r="B508" s="8"/>
      <c r="C508" s="8"/>
      <c r="D508" s="8"/>
      <c r="E508" s="8"/>
      <c r="F508" s="8"/>
      <c r="G508" s="8"/>
      <c r="H508" s="8"/>
      <c r="J508" s="8"/>
      <c r="L508" s="8"/>
      <c r="M508" s="8"/>
      <c r="R508" s="8"/>
      <c r="S508" s="8"/>
    </row>
    <row r="509" spans="1:19">
      <c r="A509" s="8"/>
      <c r="B509" s="8"/>
      <c r="C509" s="8"/>
      <c r="D509" s="8"/>
      <c r="E509" s="8"/>
      <c r="F509" s="8"/>
      <c r="G509" s="8"/>
      <c r="H509" s="8"/>
      <c r="J509" s="8"/>
      <c r="L509" s="8"/>
      <c r="M509" s="8"/>
      <c r="R509" s="8"/>
      <c r="S509" s="8"/>
    </row>
    <row r="510" spans="1:19">
      <c r="A510" s="8"/>
      <c r="B510" s="8"/>
      <c r="C510" s="8"/>
      <c r="D510" s="8"/>
      <c r="E510" s="8"/>
      <c r="F510" s="8"/>
      <c r="G510" s="8"/>
      <c r="H510" s="8"/>
      <c r="J510" s="8"/>
      <c r="L510" s="8"/>
      <c r="M510" s="8"/>
      <c r="R510" s="8"/>
      <c r="S510" s="8"/>
    </row>
    <row r="511" spans="1:19">
      <c r="A511" s="8"/>
      <c r="B511" s="8"/>
      <c r="C511" s="8"/>
      <c r="D511" s="8"/>
      <c r="E511" s="8"/>
      <c r="F511" s="8"/>
      <c r="G511" s="8"/>
      <c r="H511" s="8"/>
      <c r="J511" s="8"/>
      <c r="L511" s="8"/>
      <c r="M511" s="8"/>
      <c r="R511" s="8"/>
      <c r="S511" s="8"/>
    </row>
    <row r="512" spans="1:19">
      <c r="A512" s="8"/>
      <c r="B512" s="8"/>
      <c r="C512" s="8"/>
      <c r="D512" s="8"/>
      <c r="E512" s="8"/>
      <c r="F512" s="8"/>
      <c r="G512" s="8"/>
      <c r="H512" s="8"/>
      <c r="J512" s="8"/>
      <c r="L512" s="8"/>
      <c r="M512" s="8"/>
      <c r="R512" s="8"/>
      <c r="S512" s="8"/>
    </row>
    <row r="513" spans="1:19">
      <c r="A513" s="8"/>
      <c r="B513" s="8"/>
      <c r="C513" s="8"/>
      <c r="D513" s="8"/>
      <c r="E513" s="8"/>
      <c r="F513" s="8"/>
      <c r="G513" s="8"/>
      <c r="H513" s="8"/>
      <c r="J513" s="8"/>
      <c r="L513" s="8"/>
      <c r="M513" s="8"/>
      <c r="R513" s="8"/>
      <c r="S513" s="8"/>
    </row>
    <row r="514" spans="1:19">
      <c r="A514" s="8"/>
      <c r="B514" s="8"/>
      <c r="C514" s="8"/>
      <c r="D514" s="8"/>
      <c r="E514" s="8"/>
      <c r="F514" s="8"/>
      <c r="G514" s="8"/>
      <c r="H514" s="8"/>
      <c r="J514" s="8"/>
      <c r="L514" s="8"/>
      <c r="M514" s="8"/>
      <c r="R514" s="8"/>
      <c r="S514" s="8"/>
    </row>
    <row r="515" spans="1:19">
      <c r="A515" s="8"/>
      <c r="B515" s="8"/>
      <c r="C515" s="8"/>
      <c r="D515" s="8"/>
      <c r="E515" s="8"/>
      <c r="F515" s="8"/>
      <c r="G515" s="8"/>
      <c r="H515" s="8"/>
      <c r="J515" s="8"/>
      <c r="L515" s="8"/>
      <c r="M515" s="8"/>
      <c r="R515" s="8"/>
      <c r="S515" s="8"/>
    </row>
    <row r="516" spans="1:19">
      <c r="A516" s="8"/>
      <c r="B516" s="8"/>
      <c r="C516" s="8"/>
      <c r="D516" s="8"/>
      <c r="E516" s="8"/>
      <c r="F516" s="8"/>
      <c r="G516" s="8"/>
      <c r="H516" s="8"/>
      <c r="J516" s="8"/>
      <c r="L516" s="8"/>
      <c r="M516" s="8"/>
      <c r="R516" s="8"/>
      <c r="S516" s="8"/>
    </row>
    <row r="517" spans="1:19">
      <c r="A517" s="8"/>
      <c r="B517" s="8"/>
      <c r="C517" s="8"/>
      <c r="D517" s="8"/>
      <c r="E517" s="8"/>
      <c r="F517" s="8"/>
      <c r="G517" s="8"/>
      <c r="H517" s="8"/>
      <c r="J517" s="8"/>
      <c r="L517" s="8"/>
      <c r="M517" s="8"/>
      <c r="R517" s="8"/>
      <c r="S517" s="8"/>
    </row>
    <row r="518" spans="1:19">
      <c r="A518" s="8"/>
      <c r="B518" s="8"/>
      <c r="C518" s="8"/>
      <c r="D518" s="8"/>
      <c r="E518" s="8"/>
      <c r="F518" s="8"/>
      <c r="G518" s="8"/>
      <c r="H518" s="8"/>
      <c r="J518" s="8"/>
      <c r="L518" s="8"/>
      <c r="M518" s="8"/>
      <c r="R518" s="8"/>
      <c r="S518" s="8"/>
    </row>
    <row r="519" spans="1:19">
      <c r="A519" s="8"/>
      <c r="B519" s="8"/>
      <c r="C519" s="8"/>
      <c r="D519" s="8"/>
      <c r="E519" s="8"/>
      <c r="F519" s="8"/>
      <c r="G519" s="8"/>
      <c r="H519" s="8"/>
      <c r="J519" s="8"/>
      <c r="L519" s="8"/>
      <c r="M519" s="8"/>
      <c r="R519" s="8"/>
      <c r="S519" s="8"/>
    </row>
    <row r="520" spans="1:19">
      <c r="A520" s="8"/>
      <c r="B520" s="8"/>
      <c r="C520" s="8"/>
      <c r="D520" s="8"/>
      <c r="E520" s="8"/>
      <c r="F520" s="8"/>
      <c r="G520" s="8"/>
      <c r="H520" s="8"/>
      <c r="J520" s="8"/>
      <c r="L520" s="8"/>
      <c r="M520" s="8"/>
      <c r="R520" s="8"/>
      <c r="S520" s="8"/>
    </row>
    <row r="521" spans="1:19">
      <c r="A521" s="8"/>
      <c r="B521" s="8"/>
      <c r="C521" s="8"/>
      <c r="D521" s="8"/>
      <c r="E521" s="8"/>
      <c r="F521" s="8"/>
      <c r="G521" s="8"/>
      <c r="H521" s="8"/>
      <c r="J521" s="8"/>
      <c r="L521" s="8"/>
      <c r="M521" s="8"/>
      <c r="R521" s="8"/>
      <c r="S521" s="8"/>
    </row>
    <row r="522" spans="1:19">
      <c r="A522" s="8"/>
      <c r="B522" s="8"/>
      <c r="C522" s="8"/>
      <c r="D522" s="8"/>
      <c r="E522" s="8"/>
      <c r="F522" s="8"/>
      <c r="G522" s="8"/>
      <c r="H522" s="8"/>
      <c r="J522" s="8"/>
      <c r="L522" s="8"/>
      <c r="M522" s="8"/>
      <c r="R522" s="8"/>
      <c r="S522" s="8"/>
    </row>
    <row r="523" spans="1:19">
      <c r="A523" s="8"/>
      <c r="B523" s="8"/>
      <c r="C523" s="8"/>
      <c r="D523" s="8"/>
      <c r="E523" s="8"/>
      <c r="F523" s="8"/>
      <c r="G523" s="8"/>
      <c r="H523" s="8"/>
      <c r="J523" s="8"/>
      <c r="L523" s="8"/>
      <c r="M523" s="8"/>
      <c r="R523" s="8"/>
      <c r="S523" s="8"/>
    </row>
    <row r="524" spans="1:19">
      <c r="A524" s="8"/>
      <c r="B524" s="8"/>
      <c r="C524" s="8"/>
      <c r="D524" s="8"/>
      <c r="E524" s="8"/>
      <c r="F524" s="8"/>
      <c r="G524" s="8"/>
      <c r="H524" s="8"/>
      <c r="J524" s="8"/>
      <c r="L524" s="8"/>
      <c r="M524" s="8"/>
      <c r="R524" s="8"/>
      <c r="S524" s="8"/>
    </row>
    <row r="525" spans="1:19">
      <c r="A525" s="8"/>
      <c r="B525" s="8"/>
      <c r="C525" s="8"/>
      <c r="D525" s="8"/>
      <c r="E525" s="8"/>
      <c r="F525" s="8"/>
      <c r="G525" s="8"/>
      <c r="H525" s="8"/>
      <c r="J525" s="8"/>
      <c r="L525" s="8"/>
      <c r="M525" s="8"/>
      <c r="R525" s="8"/>
      <c r="S525" s="8"/>
    </row>
    <row r="526" spans="1:19">
      <c r="A526" s="8"/>
      <c r="B526" s="8"/>
      <c r="C526" s="8"/>
      <c r="D526" s="8"/>
      <c r="E526" s="8"/>
      <c r="F526" s="8"/>
      <c r="G526" s="8"/>
      <c r="H526" s="8"/>
      <c r="J526" s="8"/>
      <c r="L526" s="8"/>
      <c r="M526" s="8"/>
      <c r="R526" s="8"/>
      <c r="S526" s="8"/>
    </row>
    <row r="527" spans="1:19">
      <c r="A527" s="8"/>
      <c r="B527" s="8"/>
      <c r="C527" s="8"/>
      <c r="D527" s="8"/>
      <c r="E527" s="8"/>
      <c r="F527" s="8"/>
      <c r="G527" s="8"/>
      <c r="H527" s="8"/>
      <c r="J527" s="8"/>
      <c r="L527" s="8"/>
      <c r="M527" s="8"/>
      <c r="R527" s="8"/>
      <c r="S527" s="8"/>
    </row>
    <row r="528" spans="1:19">
      <c r="A528" s="8"/>
      <c r="B528" s="8"/>
      <c r="C528" s="8"/>
      <c r="D528" s="8"/>
      <c r="E528" s="8"/>
      <c r="F528" s="8"/>
      <c r="G528" s="8"/>
      <c r="H528" s="8"/>
      <c r="J528" s="8"/>
      <c r="L528" s="8"/>
      <c r="M528" s="8"/>
      <c r="R528" s="8"/>
      <c r="S528" s="8"/>
    </row>
    <row r="529" spans="1:19">
      <c r="A529" s="8"/>
      <c r="B529" s="8"/>
      <c r="C529" s="8"/>
      <c r="D529" s="8"/>
      <c r="E529" s="8"/>
      <c r="F529" s="8"/>
      <c r="G529" s="8"/>
      <c r="H529" s="8"/>
      <c r="J529" s="8"/>
      <c r="L529" s="8"/>
      <c r="M529" s="8"/>
      <c r="R529" s="8"/>
      <c r="S529" s="8"/>
    </row>
    <row r="530" spans="1:19">
      <c r="A530" s="8"/>
      <c r="B530" s="8"/>
      <c r="C530" s="8"/>
      <c r="D530" s="8"/>
      <c r="E530" s="8"/>
      <c r="F530" s="8"/>
      <c r="G530" s="8"/>
      <c r="H530" s="8"/>
      <c r="J530" s="8"/>
      <c r="L530" s="8"/>
      <c r="M530" s="8"/>
      <c r="R530" s="8"/>
      <c r="S530" s="8"/>
    </row>
    <row r="531" spans="1:19">
      <c r="A531" s="8"/>
      <c r="B531" s="8"/>
      <c r="C531" s="8"/>
      <c r="D531" s="8"/>
      <c r="E531" s="8"/>
      <c r="F531" s="8"/>
      <c r="G531" s="8"/>
      <c r="H531" s="8"/>
      <c r="J531" s="8"/>
      <c r="L531" s="8"/>
      <c r="M531" s="8"/>
      <c r="R531" s="8"/>
      <c r="S531" s="8"/>
    </row>
    <row r="532" spans="1:19">
      <c r="A532" s="8"/>
      <c r="B532" s="8"/>
      <c r="C532" s="8"/>
      <c r="D532" s="8"/>
      <c r="E532" s="8"/>
      <c r="F532" s="8"/>
      <c r="G532" s="8"/>
      <c r="H532" s="8"/>
      <c r="J532" s="8"/>
      <c r="L532" s="8"/>
      <c r="M532" s="8"/>
      <c r="R532" s="8"/>
      <c r="S532" s="8"/>
    </row>
    <row r="533" spans="1:19">
      <c r="A533" s="8"/>
      <c r="B533" s="8"/>
      <c r="C533" s="8"/>
      <c r="D533" s="8"/>
      <c r="E533" s="8"/>
      <c r="F533" s="8"/>
      <c r="G533" s="8"/>
      <c r="H533" s="8"/>
      <c r="J533" s="8"/>
      <c r="L533" s="8"/>
      <c r="M533" s="8"/>
      <c r="R533" s="8"/>
      <c r="S533" s="8"/>
    </row>
    <row r="534" spans="1:19">
      <c r="A534" s="8"/>
      <c r="B534" s="8"/>
      <c r="C534" s="8"/>
      <c r="D534" s="8"/>
      <c r="E534" s="8"/>
      <c r="F534" s="8"/>
      <c r="G534" s="8"/>
      <c r="H534" s="8"/>
      <c r="J534" s="8"/>
      <c r="L534" s="8"/>
      <c r="M534" s="8"/>
      <c r="R534" s="8"/>
      <c r="S534" s="8"/>
    </row>
    <row r="535" spans="1:19">
      <c r="A535" s="8"/>
      <c r="B535" s="8"/>
      <c r="C535" s="8"/>
      <c r="D535" s="8"/>
      <c r="E535" s="8"/>
      <c r="F535" s="8"/>
      <c r="G535" s="8"/>
      <c r="H535" s="8"/>
      <c r="J535" s="8"/>
      <c r="L535" s="8"/>
      <c r="M535" s="8"/>
      <c r="R535" s="8"/>
      <c r="S535" s="8"/>
    </row>
    <row r="536" spans="1:19">
      <c r="A536" s="8"/>
      <c r="B536" s="8"/>
      <c r="C536" s="8"/>
      <c r="D536" s="8"/>
      <c r="E536" s="8"/>
      <c r="F536" s="8"/>
      <c r="G536" s="8"/>
      <c r="H536" s="8"/>
      <c r="J536" s="8"/>
      <c r="L536" s="8"/>
      <c r="M536" s="8"/>
      <c r="R536" s="8"/>
      <c r="S536" s="8"/>
    </row>
    <row r="537" spans="1:19">
      <c r="A537" s="8"/>
      <c r="B537" s="8"/>
      <c r="C537" s="8"/>
      <c r="D537" s="8"/>
      <c r="E537" s="8"/>
      <c r="F537" s="8"/>
      <c r="G537" s="8"/>
      <c r="H537" s="8"/>
      <c r="J537" s="8"/>
      <c r="L537" s="8"/>
      <c r="M537" s="8"/>
      <c r="R537" s="8"/>
      <c r="S537" s="8"/>
    </row>
    <row r="538" spans="1:19">
      <c r="A538" s="8"/>
      <c r="B538" s="8"/>
      <c r="C538" s="8"/>
      <c r="D538" s="8"/>
      <c r="E538" s="8"/>
      <c r="F538" s="8"/>
      <c r="G538" s="8"/>
      <c r="H538" s="8"/>
      <c r="J538" s="8"/>
      <c r="L538" s="8"/>
      <c r="M538" s="8"/>
      <c r="R538" s="8"/>
      <c r="S538" s="8"/>
    </row>
    <row r="539" spans="1:19">
      <c r="A539" s="8"/>
      <c r="B539" s="8"/>
      <c r="C539" s="8"/>
      <c r="D539" s="8"/>
      <c r="E539" s="8"/>
      <c r="F539" s="8"/>
      <c r="G539" s="8"/>
      <c r="H539" s="8"/>
      <c r="J539" s="8"/>
      <c r="L539" s="8"/>
      <c r="M539" s="8"/>
      <c r="R539" s="8"/>
      <c r="S539" s="8"/>
    </row>
    <row r="540" spans="1:19">
      <c r="A540" s="8"/>
      <c r="B540" s="8"/>
      <c r="C540" s="8"/>
      <c r="D540" s="8"/>
      <c r="E540" s="8"/>
      <c r="F540" s="8"/>
      <c r="G540" s="8"/>
      <c r="H540" s="8"/>
      <c r="J540" s="8"/>
      <c r="L540" s="8"/>
      <c r="M540" s="8"/>
      <c r="R540" s="8"/>
      <c r="S540" s="8"/>
    </row>
    <row r="541" spans="1:19">
      <c r="A541" s="8"/>
      <c r="B541" s="8"/>
      <c r="C541" s="8"/>
      <c r="D541" s="8"/>
      <c r="E541" s="8"/>
      <c r="F541" s="8"/>
      <c r="G541" s="8"/>
      <c r="H541" s="8"/>
      <c r="J541" s="8"/>
      <c r="L541" s="8"/>
      <c r="M541" s="8"/>
      <c r="R541" s="8"/>
      <c r="S541" s="8"/>
    </row>
    <row r="542" spans="1:19">
      <c r="A542" s="8"/>
      <c r="B542" s="8"/>
      <c r="C542" s="8"/>
      <c r="D542" s="8"/>
      <c r="E542" s="8"/>
      <c r="F542" s="8"/>
      <c r="G542" s="8"/>
      <c r="H542" s="8"/>
      <c r="J542" s="8"/>
      <c r="L542" s="8"/>
      <c r="M542" s="8"/>
      <c r="R542" s="8"/>
      <c r="S542" s="8"/>
    </row>
    <row r="543" spans="1:19">
      <c r="A543" s="8"/>
      <c r="B543" s="8"/>
      <c r="C543" s="8"/>
      <c r="D543" s="8"/>
      <c r="E543" s="8"/>
      <c r="F543" s="8"/>
      <c r="G543" s="8"/>
      <c r="H543" s="8"/>
      <c r="J543" s="8"/>
      <c r="L543" s="8"/>
      <c r="M543" s="8"/>
      <c r="R543" s="8"/>
      <c r="S543" s="8"/>
    </row>
    <row r="544" spans="1:19">
      <c r="A544" s="8"/>
      <c r="B544" s="8"/>
      <c r="C544" s="8"/>
      <c r="D544" s="8"/>
      <c r="E544" s="8"/>
      <c r="F544" s="8"/>
      <c r="G544" s="8"/>
      <c r="H544" s="8"/>
      <c r="J544" s="8"/>
      <c r="L544" s="8"/>
      <c r="M544" s="8"/>
      <c r="R544" s="8"/>
      <c r="S544" s="8"/>
    </row>
    <row r="545" spans="1:19">
      <c r="A545" s="8"/>
      <c r="B545" s="8"/>
      <c r="C545" s="8"/>
      <c r="D545" s="8"/>
      <c r="E545" s="8"/>
      <c r="F545" s="8"/>
      <c r="G545" s="8"/>
      <c r="H545" s="8"/>
      <c r="J545" s="8"/>
      <c r="L545" s="8"/>
      <c r="M545" s="8"/>
      <c r="R545" s="8"/>
      <c r="S545" s="8"/>
    </row>
    <row r="546" spans="1:19">
      <c r="A546" s="8"/>
      <c r="B546" s="8"/>
      <c r="C546" s="8"/>
      <c r="D546" s="8"/>
      <c r="E546" s="8"/>
      <c r="F546" s="8"/>
      <c r="G546" s="8"/>
      <c r="H546" s="8"/>
      <c r="J546" s="8"/>
      <c r="L546" s="8"/>
      <c r="M546" s="8"/>
      <c r="R546" s="8"/>
      <c r="S546" s="8"/>
    </row>
    <row r="547" spans="1:19">
      <c r="A547" s="8"/>
      <c r="B547" s="8"/>
      <c r="C547" s="8"/>
      <c r="D547" s="8"/>
      <c r="E547" s="8"/>
      <c r="F547" s="8"/>
      <c r="G547" s="8"/>
      <c r="H547" s="8"/>
      <c r="J547" s="8"/>
      <c r="L547" s="8"/>
      <c r="M547" s="8"/>
      <c r="R547" s="8"/>
      <c r="S547" s="8"/>
    </row>
    <row r="548" spans="1:19">
      <c r="A548" s="8"/>
      <c r="B548" s="8"/>
      <c r="C548" s="8"/>
      <c r="D548" s="8"/>
      <c r="E548" s="8"/>
      <c r="F548" s="8"/>
      <c r="G548" s="8"/>
      <c r="H548" s="8"/>
      <c r="J548" s="8"/>
      <c r="L548" s="8"/>
      <c r="M548" s="8"/>
      <c r="R548" s="8"/>
      <c r="S548" s="8"/>
    </row>
    <row r="549" spans="1:19">
      <c r="A549" s="8"/>
      <c r="B549" s="8"/>
      <c r="C549" s="8"/>
      <c r="D549" s="8"/>
      <c r="E549" s="8"/>
      <c r="F549" s="8"/>
      <c r="G549" s="8"/>
      <c r="H549" s="8"/>
      <c r="J549" s="8"/>
      <c r="L549" s="8"/>
      <c r="M549" s="8"/>
      <c r="R549" s="8"/>
      <c r="S549" s="8"/>
    </row>
    <row r="550" spans="1:19">
      <c r="A550" s="8"/>
      <c r="B550" s="8"/>
      <c r="C550" s="8"/>
      <c r="D550" s="8"/>
      <c r="E550" s="8"/>
      <c r="F550" s="8"/>
      <c r="G550" s="8"/>
      <c r="H550" s="8"/>
      <c r="J550" s="8"/>
      <c r="L550" s="8"/>
      <c r="M550" s="8"/>
      <c r="R550" s="8"/>
      <c r="S550" s="8"/>
    </row>
    <row r="551" spans="1:19">
      <c r="A551" s="8"/>
      <c r="B551" s="8"/>
      <c r="C551" s="8"/>
      <c r="D551" s="8"/>
      <c r="E551" s="8"/>
      <c r="F551" s="8"/>
      <c r="G551" s="8"/>
      <c r="H551" s="8"/>
      <c r="J551" s="8"/>
      <c r="L551" s="8"/>
      <c r="M551" s="8"/>
      <c r="R551" s="8"/>
      <c r="S551" s="8"/>
    </row>
    <row r="552" spans="1:19">
      <c r="A552" s="8"/>
      <c r="B552" s="8"/>
      <c r="C552" s="8"/>
      <c r="D552" s="8"/>
      <c r="E552" s="8"/>
      <c r="F552" s="8"/>
      <c r="G552" s="8"/>
      <c r="H552" s="8"/>
      <c r="J552" s="8"/>
      <c r="L552" s="8"/>
      <c r="M552" s="8"/>
      <c r="R552" s="8"/>
      <c r="S552" s="8"/>
    </row>
    <row r="553" spans="1:19">
      <c r="A553" s="8"/>
      <c r="B553" s="8"/>
      <c r="C553" s="8"/>
      <c r="D553" s="8"/>
      <c r="E553" s="8"/>
      <c r="F553" s="8"/>
      <c r="G553" s="8"/>
      <c r="H553" s="8"/>
      <c r="J553" s="8"/>
      <c r="L553" s="8"/>
      <c r="M553" s="8"/>
      <c r="R553" s="8"/>
      <c r="S553" s="8"/>
    </row>
    <row r="554" spans="1:19">
      <c r="A554" s="8"/>
      <c r="B554" s="8"/>
      <c r="C554" s="8"/>
      <c r="D554" s="8"/>
      <c r="E554" s="8"/>
      <c r="F554" s="8"/>
      <c r="G554" s="8"/>
      <c r="H554" s="8"/>
      <c r="J554" s="8"/>
      <c r="L554" s="8"/>
      <c r="M554" s="8"/>
      <c r="R554" s="8"/>
      <c r="S554" s="8"/>
    </row>
    <row r="555" spans="1:19">
      <c r="A555" s="8"/>
      <c r="B555" s="8"/>
      <c r="C555" s="8"/>
      <c r="D555" s="8"/>
      <c r="E555" s="8"/>
      <c r="F555" s="8"/>
      <c r="G555" s="8"/>
      <c r="H555" s="8"/>
      <c r="J555" s="8"/>
      <c r="L555" s="8"/>
      <c r="M555" s="8"/>
      <c r="R555" s="8"/>
      <c r="S555" s="8"/>
    </row>
    <row r="556" spans="1:19">
      <c r="A556" s="8"/>
      <c r="B556" s="8"/>
      <c r="C556" s="8"/>
      <c r="D556" s="8"/>
      <c r="E556" s="8"/>
      <c r="F556" s="8"/>
      <c r="G556" s="8"/>
      <c r="H556" s="8"/>
      <c r="J556" s="8"/>
      <c r="L556" s="8"/>
      <c r="M556" s="8"/>
      <c r="R556" s="8"/>
      <c r="S556" s="8"/>
    </row>
    <row r="557" spans="1:19">
      <c r="A557" s="8"/>
      <c r="B557" s="8"/>
      <c r="C557" s="8"/>
      <c r="D557" s="8"/>
      <c r="E557" s="8"/>
      <c r="F557" s="8"/>
      <c r="G557" s="8"/>
      <c r="H557" s="8"/>
      <c r="J557" s="8"/>
      <c r="L557" s="8"/>
      <c r="M557" s="8"/>
      <c r="R557" s="8"/>
      <c r="S557" s="8"/>
    </row>
    <row r="558" spans="1:19">
      <c r="A558" s="8"/>
      <c r="B558" s="8"/>
      <c r="C558" s="8"/>
      <c r="D558" s="8"/>
      <c r="E558" s="8"/>
      <c r="F558" s="8"/>
      <c r="G558" s="8"/>
      <c r="H558" s="8"/>
      <c r="J558" s="8"/>
      <c r="L558" s="8"/>
      <c r="M558" s="8"/>
      <c r="R558" s="8"/>
      <c r="S558" s="8"/>
    </row>
    <row r="559" spans="1:19">
      <c r="A559" s="8"/>
      <c r="B559" s="8"/>
      <c r="C559" s="8"/>
      <c r="D559" s="8"/>
      <c r="E559" s="8"/>
      <c r="F559" s="8"/>
      <c r="G559" s="8"/>
      <c r="H559" s="8"/>
      <c r="J559" s="8"/>
      <c r="L559" s="8"/>
      <c r="M559" s="8"/>
      <c r="R559" s="8"/>
      <c r="S559" s="8"/>
    </row>
    <row r="560" spans="1:19">
      <c r="A560" s="8"/>
      <c r="B560" s="8"/>
      <c r="C560" s="8"/>
      <c r="D560" s="8"/>
      <c r="E560" s="8"/>
      <c r="F560" s="8"/>
      <c r="G560" s="8"/>
      <c r="H560" s="8"/>
      <c r="J560" s="8"/>
      <c r="L560" s="8"/>
      <c r="M560" s="8"/>
      <c r="R560" s="8"/>
      <c r="S560" s="8"/>
    </row>
    <row r="561" spans="1:19">
      <c r="A561" s="8"/>
      <c r="B561" s="8"/>
      <c r="C561" s="8"/>
      <c r="D561" s="8"/>
      <c r="E561" s="8"/>
      <c r="F561" s="8"/>
      <c r="G561" s="8"/>
      <c r="H561" s="8"/>
      <c r="J561" s="8"/>
      <c r="L561" s="8"/>
      <c r="M561" s="8"/>
      <c r="R561" s="8"/>
      <c r="S561" s="8"/>
    </row>
    <row r="562" spans="1:19">
      <c r="A562" s="8"/>
      <c r="B562" s="8"/>
      <c r="C562" s="8"/>
      <c r="D562" s="8"/>
      <c r="E562" s="8"/>
      <c r="F562" s="8"/>
      <c r="G562" s="8"/>
      <c r="H562" s="8"/>
      <c r="J562" s="8"/>
      <c r="L562" s="8"/>
      <c r="M562" s="8"/>
      <c r="R562" s="8"/>
      <c r="S562" s="8"/>
    </row>
    <row r="563" spans="1:19">
      <c r="A563" s="8"/>
      <c r="B563" s="8"/>
      <c r="C563" s="8"/>
      <c r="D563" s="8"/>
      <c r="E563" s="8"/>
      <c r="F563" s="8"/>
      <c r="G563" s="8"/>
      <c r="H563" s="8"/>
      <c r="J563" s="8"/>
      <c r="L563" s="8"/>
      <c r="M563" s="8"/>
      <c r="R563" s="8"/>
      <c r="S563" s="8"/>
    </row>
    <row r="564" spans="1:19">
      <c r="A564" s="8"/>
      <c r="B564" s="8"/>
      <c r="C564" s="8"/>
      <c r="D564" s="8"/>
      <c r="E564" s="8"/>
      <c r="F564" s="8"/>
      <c r="G564" s="8"/>
      <c r="H564" s="8"/>
      <c r="J564" s="8"/>
      <c r="L564" s="8"/>
      <c r="M564" s="8"/>
      <c r="R564" s="8"/>
      <c r="S564" s="8"/>
    </row>
    <row r="565" spans="1:19">
      <c r="A565" s="8"/>
      <c r="B565" s="8"/>
      <c r="C565" s="8"/>
      <c r="D565" s="8"/>
      <c r="E565" s="8"/>
      <c r="F565" s="8"/>
      <c r="G565" s="8"/>
      <c r="H565" s="8"/>
      <c r="J565" s="8"/>
      <c r="L565" s="8"/>
      <c r="M565" s="8"/>
      <c r="R565" s="8"/>
      <c r="S565" s="8"/>
    </row>
    <row r="566" spans="1:19">
      <c r="A566" s="8"/>
      <c r="B566" s="8"/>
      <c r="C566" s="8"/>
      <c r="D566" s="8"/>
      <c r="E566" s="8"/>
      <c r="F566" s="8"/>
      <c r="G566" s="8"/>
      <c r="H566" s="8"/>
      <c r="J566" s="8"/>
      <c r="L566" s="8"/>
      <c r="M566" s="8"/>
      <c r="R566" s="8"/>
      <c r="S566" s="8"/>
    </row>
    <row r="567" spans="1:19">
      <c r="A567" s="8"/>
      <c r="B567" s="8"/>
      <c r="C567" s="8"/>
      <c r="D567" s="8"/>
      <c r="E567" s="8"/>
      <c r="F567" s="8"/>
      <c r="G567" s="8"/>
      <c r="H567" s="8"/>
      <c r="J567" s="8"/>
      <c r="L567" s="8"/>
      <c r="M567" s="8"/>
      <c r="R567" s="8"/>
      <c r="S567" s="8"/>
    </row>
    <row r="568" spans="1:19">
      <c r="A568" s="8"/>
      <c r="B568" s="8"/>
      <c r="C568" s="8"/>
      <c r="D568" s="8"/>
      <c r="E568" s="8"/>
      <c r="F568" s="8"/>
      <c r="G568" s="8"/>
      <c r="H568" s="8"/>
      <c r="J568" s="8"/>
      <c r="L568" s="8"/>
      <c r="M568" s="8"/>
      <c r="R568" s="8"/>
      <c r="S568" s="8"/>
    </row>
    <row r="569" spans="1:19">
      <c r="A569" s="8"/>
      <c r="B569" s="8"/>
      <c r="C569" s="8"/>
      <c r="D569" s="8"/>
      <c r="E569" s="8"/>
      <c r="F569" s="8"/>
      <c r="G569" s="8"/>
      <c r="H569" s="8"/>
      <c r="J569" s="8"/>
      <c r="L569" s="8"/>
      <c r="M569" s="8"/>
      <c r="R569" s="8"/>
      <c r="S569" s="8"/>
    </row>
    <row r="570" spans="1:19">
      <c r="A570" s="8"/>
      <c r="B570" s="8"/>
      <c r="C570" s="8"/>
      <c r="D570" s="8"/>
      <c r="E570" s="8"/>
      <c r="F570" s="8"/>
      <c r="G570" s="8"/>
      <c r="H570" s="8"/>
      <c r="J570" s="8"/>
      <c r="L570" s="8"/>
      <c r="M570" s="8"/>
      <c r="R570" s="8"/>
      <c r="S570" s="8"/>
    </row>
    <row r="571" spans="1:19">
      <c r="A571" s="8"/>
      <c r="B571" s="8"/>
      <c r="C571" s="8"/>
      <c r="D571" s="8"/>
      <c r="E571" s="8"/>
      <c r="F571" s="8"/>
      <c r="G571" s="8"/>
      <c r="H571" s="8"/>
      <c r="J571" s="8"/>
      <c r="L571" s="8"/>
      <c r="M571" s="8"/>
      <c r="R571" s="8"/>
      <c r="S571" s="8"/>
    </row>
    <row r="572" spans="1:19">
      <c r="A572" s="8"/>
      <c r="B572" s="8"/>
      <c r="C572" s="8"/>
      <c r="D572" s="8"/>
      <c r="E572" s="8"/>
      <c r="F572" s="8"/>
      <c r="G572" s="8"/>
      <c r="H572" s="8"/>
      <c r="J572" s="8"/>
      <c r="L572" s="8"/>
      <c r="M572" s="8"/>
      <c r="R572" s="8"/>
      <c r="S572" s="8"/>
    </row>
    <row r="573" spans="1:19">
      <c r="A573" s="8"/>
      <c r="B573" s="8"/>
      <c r="C573" s="8"/>
      <c r="D573" s="8"/>
      <c r="E573" s="8"/>
      <c r="F573" s="8"/>
      <c r="G573" s="8"/>
      <c r="H573" s="8"/>
      <c r="J573" s="8"/>
      <c r="L573" s="8"/>
      <c r="M573" s="8"/>
      <c r="R573" s="8"/>
      <c r="S573" s="8"/>
    </row>
    <row r="574" spans="1:19">
      <c r="A574" s="8"/>
      <c r="B574" s="8"/>
      <c r="C574" s="8"/>
      <c r="D574" s="8"/>
      <c r="E574" s="8"/>
      <c r="F574" s="8"/>
      <c r="G574" s="8"/>
      <c r="H574" s="8"/>
      <c r="J574" s="8"/>
      <c r="L574" s="8"/>
      <c r="M574" s="8"/>
      <c r="R574" s="8"/>
      <c r="S574" s="8"/>
    </row>
    <row r="575" spans="1:19">
      <c r="A575" s="8"/>
      <c r="B575" s="8"/>
      <c r="C575" s="8"/>
      <c r="D575" s="8"/>
      <c r="E575" s="8"/>
      <c r="F575" s="8"/>
      <c r="G575" s="8"/>
      <c r="H575" s="8"/>
      <c r="J575" s="8"/>
      <c r="L575" s="8"/>
      <c r="M575" s="8"/>
      <c r="R575" s="8"/>
      <c r="S575" s="8"/>
    </row>
    <row r="576" spans="1:19">
      <c r="A576" s="8"/>
      <c r="B576" s="8"/>
      <c r="C576" s="8"/>
      <c r="D576" s="8"/>
      <c r="E576" s="8"/>
      <c r="F576" s="8"/>
      <c r="G576" s="8"/>
      <c r="H576" s="8"/>
      <c r="J576" s="8"/>
      <c r="L576" s="8"/>
      <c r="M576" s="8"/>
      <c r="R576" s="8"/>
      <c r="S576" s="8"/>
    </row>
    <row r="577" spans="1:19">
      <c r="A577" s="8"/>
      <c r="B577" s="8"/>
      <c r="C577" s="8"/>
      <c r="D577" s="8"/>
      <c r="E577" s="8"/>
      <c r="F577" s="8"/>
      <c r="G577" s="8"/>
      <c r="H577" s="8"/>
      <c r="J577" s="8"/>
      <c r="L577" s="8"/>
      <c r="M577" s="8"/>
      <c r="R577" s="8"/>
      <c r="S577" s="8"/>
    </row>
    <row r="578" spans="1:19">
      <c r="A578" s="8"/>
      <c r="B578" s="8"/>
      <c r="C578" s="8"/>
      <c r="D578" s="8"/>
      <c r="E578" s="8"/>
      <c r="F578" s="8"/>
      <c r="G578" s="8"/>
      <c r="H578" s="8"/>
      <c r="J578" s="8"/>
      <c r="L578" s="8"/>
      <c r="M578" s="8"/>
      <c r="R578" s="8"/>
      <c r="S578" s="8"/>
    </row>
    <row r="579" spans="1:19">
      <c r="A579" s="8"/>
      <c r="B579" s="8"/>
      <c r="C579" s="8"/>
      <c r="D579" s="8"/>
      <c r="E579" s="8"/>
      <c r="F579" s="8"/>
      <c r="G579" s="8"/>
      <c r="H579" s="8"/>
      <c r="J579" s="8"/>
      <c r="L579" s="8"/>
      <c r="M579" s="8"/>
      <c r="R579" s="8"/>
      <c r="S579" s="8"/>
    </row>
    <row r="580" spans="1:19">
      <c r="A580" s="8"/>
      <c r="B580" s="8"/>
      <c r="C580" s="8"/>
      <c r="D580" s="8"/>
      <c r="E580" s="8"/>
      <c r="F580" s="8"/>
      <c r="G580" s="8"/>
      <c r="H580" s="8"/>
      <c r="J580" s="8"/>
      <c r="L580" s="8"/>
      <c r="M580" s="8"/>
      <c r="R580" s="8"/>
      <c r="S580" s="8"/>
    </row>
    <row r="581" spans="1:19">
      <c r="A581" s="8"/>
      <c r="B581" s="8"/>
      <c r="C581" s="8"/>
      <c r="D581" s="8"/>
      <c r="E581" s="8"/>
      <c r="F581" s="8"/>
      <c r="G581" s="8"/>
      <c r="H581" s="8"/>
      <c r="J581" s="8"/>
      <c r="L581" s="8"/>
      <c r="M581" s="8"/>
      <c r="R581" s="8"/>
      <c r="S581" s="8"/>
    </row>
    <row r="582" spans="1:19">
      <c r="A582" s="8"/>
      <c r="B582" s="8"/>
      <c r="C582" s="8"/>
      <c r="D582" s="8"/>
      <c r="E582" s="8"/>
      <c r="F582" s="8"/>
      <c r="G582" s="8"/>
      <c r="H582" s="8"/>
      <c r="J582" s="8"/>
      <c r="L582" s="8"/>
      <c r="M582" s="8"/>
      <c r="R582" s="8"/>
      <c r="S582" s="8"/>
    </row>
    <row r="583" spans="1:19">
      <c r="A583" s="8"/>
      <c r="B583" s="8"/>
      <c r="C583" s="8"/>
      <c r="D583" s="8"/>
      <c r="E583" s="8"/>
      <c r="F583" s="8"/>
      <c r="G583" s="8"/>
      <c r="H583" s="8"/>
      <c r="J583" s="8"/>
      <c r="L583" s="8"/>
      <c r="M583" s="8"/>
      <c r="R583" s="8"/>
      <c r="S583" s="8"/>
    </row>
    <row r="584" spans="1:19">
      <c r="A584" s="8"/>
      <c r="B584" s="8"/>
      <c r="C584" s="8"/>
      <c r="D584" s="8"/>
      <c r="E584" s="8"/>
      <c r="F584" s="8"/>
      <c r="G584" s="8"/>
      <c r="H584" s="8"/>
      <c r="J584" s="8"/>
      <c r="L584" s="8"/>
      <c r="M584" s="8"/>
      <c r="R584" s="8"/>
      <c r="S584" s="8"/>
    </row>
    <row r="585" spans="1:19">
      <c r="A585" s="8"/>
      <c r="B585" s="8"/>
      <c r="C585" s="8"/>
      <c r="D585" s="8"/>
      <c r="E585" s="8"/>
      <c r="F585" s="8"/>
      <c r="G585" s="8"/>
      <c r="H585" s="8"/>
      <c r="J585" s="8"/>
      <c r="L585" s="8"/>
      <c r="M585" s="8"/>
      <c r="R585" s="8"/>
      <c r="S585" s="8"/>
    </row>
    <row r="586" spans="1:19">
      <c r="A586" s="8"/>
      <c r="B586" s="8"/>
      <c r="C586" s="8"/>
      <c r="D586" s="8"/>
      <c r="E586" s="8"/>
      <c r="F586" s="8"/>
      <c r="G586" s="8"/>
      <c r="H586" s="8"/>
      <c r="J586" s="8"/>
      <c r="L586" s="8"/>
      <c r="M586" s="8"/>
      <c r="R586" s="8"/>
      <c r="S586" s="8"/>
    </row>
    <row r="587" spans="1:19">
      <c r="A587" s="8"/>
      <c r="B587" s="8"/>
      <c r="C587" s="8"/>
      <c r="D587" s="8"/>
      <c r="E587" s="8"/>
      <c r="F587" s="8"/>
      <c r="G587" s="8"/>
      <c r="H587" s="8"/>
      <c r="J587" s="8"/>
      <c r="L587" s="8"/>
      <c r="M587" s="8"/>
      <c r="R587" s="8"/>
      <c r="S587" s="8"/>
    </row>
    <row r="588" spans="1:19">
      <c r="A588" s="8"/>
      <c r="B588" s="8"/>
      <c r="C588" s="8"/>
      <c r="D588" s="8"/>
      <c r="E588" s="8"/>
      <c r="F588" s="8"/>
      <c r="G588" s="8"/>
      <c r="H588" s="8"/>
      <c r="J588" s="8"/>
      <c r="L588" s="8"/>
      <c r="M588" s="8"/>
      <c r="R588" s="8"/>
      <c r="S588" s="8"/>
    </row>
    <row r="589" spans="1:19">
      <c r="A589" s="8"/>
      <c r="B589" s="8"/>
      <c r="C589" s="8"/>
      <c r="D589" s="8"/>
      <c r="E589" s="8"/>
      <c r="F589" s="8"/>
      <c r="G589" s="8"/>
      <c r="H589" s="8"/>
      <c r="J589" s="8"/>
      <c r="L589" s="8"/>
      <c r="M589" s="8"/>
      <c r="R589" s="8"/>
      <c r="S589" s="8"/>
    </row>
    <row r="590" spans="1:19">
      <c r="A590" s="8"/>
      <c r="B590" s="8"/>
      <c r="C590" s="8"/>
      <c r="D590" s="8"/>
      <c r="E590" s="8"/>
      <c r="F590" s="8"/>
      <c r="G590" s="8"/>
      <c r="H590" s="8"/>
      <c r="J590" s="8"/>
      <c r="L590" s="8"/>
      <c r="M590" s="8"/>
      <c r="R590" s="8"/>
      <c r="S590" s="8"/>
    </row>
    <row r="591" spans="1:19">
      <c r="A591" s="8"/>
      <c r="B591" s="8"/>
      <c r="C591" s="8"/>
      <c r="D591" s="8"/>
      <c r="E591" s="8"/>
      <c r="F591" s="8"/>
      <c r="G591" s="8"/>
      <c r="H591" s="8"/>
      <c r="J591" s="8"/>
      <c r="L591" s="8"/>
      <c r="M591" s="8"/>
      <c r="R591" s="8"/>
      <c r="S591" s="8"/>
    </row>
    <row r="592" spans="1:19">
      <c r="A592" s="8"/>
      <c r="B592" s="8"/>
      <c r="C592" s="8"/>
      <c r="D592" s="8"/>
      <c r="E592" s="8"/>
      <c r="F592" s="8"/>
      <c r="G592" s="8"/>
      <c r="H592" s="8"/>
      <c r="J592" s="8"/>
      <c r="L592" s="8"/>
      <c r="M592" s="8"/>
      <c r="R592" s="8"/>
      <c r="S592" s="8"/>
    </row>
    <row r="593" spans="1:19">
      <c r="A593" s="8"/>
      <c r="B593" s="8"/>
      <c r="C593" s="8"/>
      <c r="D593" s="8"/>
      <c r="E593" s="8"/>
      <c r="F593" s="8"/>
      <c r="G593" s="8"/>
      <c r="H593" s="8"/>
      <c r="J593" s="8"/>
      <c r="L593" s="8"/>
      <c r="M593" s="8"/>
      <c r="R593" s="8"/>
      <c r="S593" s="8"/>
    </row>
    <row r="594" spans="1:19">
      <c r="A594" s="8"/>
      <c r="B594" s="8"/>
      <c r="C594" s="8"/>
      <c r="D594" s="8"/>
      <c r="E594" s="8"/>
      <c r="F594" s="8"/>
      <c r="G594" s="8"/>
      <c r="H594" s="8"/>
      <c r="J594" s="8"/>
      <c r="L594" s="8"/>
      <c r="M594" s="8"/>
      <c r="R594" s="8"/>
      <c r="S594" s="8"/>
    </row>
    <row r="595" spans="1:19">
      <c r="A595" s="8"/>
      <c r="B595" s="8"/>
      <c r="C595" s="8"/>
      <c r="D595" s="8"/>
      <c r="E595" s="8"/>
      <c r="F595" s="8"/>
      <c r="G595" s="8"/>
      <c r="H595" s="8"/>
      <c r="J595" s="8"/>
      <c r="L595" s="8"/>
      <c r="M595" s="8"/>
      <c r="R595" s="8"/>
      <c r="S595" s="8"/>
    </row>
    <row r="596" spans="1:19">
      <c r="A596" s="8"/>
      <c r="B596" s="8"/>
      <c r="C596" s="8"/>
      <c r="D596" s="8"/>
      <c r="E596" s="8"/>
      <c r="F596" s="8"/>
      <c r="G596" s="8"/>
      <c r="H596" s="8"/>
      <c r="J596" s="8"/>
      <c r="L596" s="8"/>
      <c r="M596" s="8"/>
      <c r="R596" s="8"/>
      <c r="S596" s="8"/>
    </row>
    <row r="597" spans="1:19">
      <c r="A597" s="8"/>
      <c r="B597" s="8"/>
      <c r="C597" s="8"/>
      <c r="D597" s="8"/>
      <c r="E597" s="8"/>
      <c r="F597" s="8"/>
      <c r="G597" s="8"/>
      <c r="H597" s="8"/>
      <c r="J597" s="8"/>
      <c r="L597" s="8"/>
      <c r="M597" s="8"/>
      <c r="R597" s="8"/>
      <c r="S597" s="8"/>
    </row>
    <row r="598" spans="1:19">
      <c r="A598" s="8"/>
      <c r="B598" s="8"/>
      <c r="C598" s="8"/>
      <c r="D598" s="8"/>
      <c r="E598" s="8"/>
      <c r="F598" s="8"/>
      <c r="G598" s="8"/>
      <c r="H598" s="8"/>
      <c r="J598" s="8"/>
      <c r="L598" s="8"/>
      <c r="M598" s="8"/>
      <c r="R598" s="8"/>
      <c r="S598" s="8"/>
    </row>
    <row r="599" spans="1:19">
      <c r="A599" s="8"/>
      <c r="B599" s="8"/>
      <c r="C599" s="8"/>
      <c r="D599" s="8"/>
      <c r="E599" s="8"/>
      <c r="F599" s="8"/>
      <c r="G599" s="8"/>
      <c r="H599" s="8"/>
      <c r="J599" s="8"/>
      <c r="L599" s="8"/>
      <c r="M599" s="8"/>
      <c r="R599" s="8"/>
      <c r="S599" s="8"/>
    </row>
    <row r="600" spans="1:19">
      <c r="A600" s="8"/>
      <c r="B600" s="8"/>
      <c r="C600" s="8"/>
      <c r="D600" s="8"/>
      <c r="E600" s="8"/>
      <c r="F600" s="8"/>
      <c r="G600" s="8"/>
      <c r="H600" s="8"/>
      <c r="J600" s="8"/>
      <c r="L600" s="8"/>
      <c r="M600" s="8"/>
      <c r="R600" s="8"/>
      <c r="S600" s="8"/>
    </row>
    <row r="601" spans="1:19">
      <c r="A601" s="8"/>
      <c r="B601" s="8"/>
      <c r="C601" s="8"/>
      <c r="D601" s="8"/>
      <c r="E601" s="8"/>
      <c r="F601" s="8"/>
      <c r="G601" s="8"/>
      <c r="H601" s="8"/>
      <c r="J601" s="8"/>
      <c r="L601" s="8"/>
      <c r="M601" s="8"/>
      <c r="R601" s="8"/>
      <c r="S601" s="8"/>
    </row>
    <row r="602" spans="1:19">
      <c r="A602" s="8"/>
      <c r="B602" s="8"/>
      <c r="C602" s="8"/>
      <c r="D602" s="8"/>
      <c r="E602" s="8"/>
      <c r="F602" s="8"/>
      <c r="G602" s="8"/>
      <c r="H602" s="8"/>
      <c r="J602" s="8"/>
      <c r="L602" s="8"/>
      <c r="M602" s="8"/>
      <c r="R602" s="8"/>
      <c r="S602" s="8"/>
    </row>
    <row r="603" spans="1:19">
      <c r="A603" s="8"/>
      <c r="B603" s="8"/>
      <c r="C603" s="8"/>
      <c r="D603" s="8"/>
      <c r="E603" s="8"/>
      <c r="F603" s="8"/>
      <c r="G603" s="8"/>
      <c r="H603" s="8"/>
      <c r="J603" s="8"/>
      <c r="L603" s="8"/>
      <c r="M603" s="8"/>
      <c r="R603" s="8"/>
      <c r="S603" s="8"/>
    </row>
    <row r="604" spans="1:19">
      <c r="A604" s="8"/>
      <c r="B604" s="8"/>
      <c r="C604" s="8"/>
      <c r="D604" s="8"/>
      <c r="E604" s="8"/>
      <c r="F604" s="8"/>
      <c r="G604" s="8"/>
      <c r="H604" s="8"/>
      <c r="J604" s="8"/>
      <c r="L604" s="8"/>
      <c r="M604" s="8"/>
      <c r="R604" s="8"/>
      <c r="S604" s="8"/>
    </row>
    <row r="605" spans="1:19">
      <c r="A605" s="8"/>
      <c r="B605" s="8"/>
      <c r="C605" s="8"/>
      <c r="D605" s="8"/>
      <c r="E605" s="8"/>
      <c r="F605" s="8"/>
      <c r="G605" s="8"/>
      <c r="H605" s="8"/>
      <c r="J605" s="8"/>
      <c r="L605" s="8"/>
      <c r="M605" s="8"/>
      <c r="R605" s="8"/>
      <c r="S605" s="8"/>
    </row>
    <row r="606" spans="1:19">
      <c r="A606" s="8"/>
      <c r="B606" s="8"/>
      <c r="C606" s="8"/>
      <c r="D606" s="8"/>
      <c r="E606" s="8"/>
      <c r="F606" s="8"/>
      <c r="G606" s="8"/>
      <c r="H606" s="8"/>
      <c r="J606" s="8"/>
      <c r="L606" s="8"/>
      <c r="M606" s="8"/>
      <c r="R606" s="8"/>
      <c r="S606" s="8"/>
    </row>
    <row r="607" spans="1:19">
      <c r="A607" s="8"/>
      <c r="B607" s="8"/>
      <c r="C607" s="8"/>
      <c r="D607" s="8"/>
      <c r="E607" s="8"/>
      <c r="F607" s="8"/>
      <c r="G607" s="8"/>
      <c r="H607" s="8"/>
      <c r="J607" s="8"/>
      <c r="L607" s="8"/>
      <c r="M607" s="8"/>
      <c r="R607" s="8"/>
      <c r="S607" s="8"/>
    </row>
    <row r="608" spans="1:19">
      <c r="A608" s="8"/>
      <c r="B608" s="8"/>
      <c r="C608" s="8"/>
      <c r="D608" s="8"/>
      <c r="E608" s="8"/>
      <c r="F608" s="8"/>
      <c r="G608" s="8"/>
      <c r="H608" s="8"/>
      <c r="J608" s="8"/>
      <c r="L608" s="8"/>
      <c r="M608" s="8"/>
      <c r="R608" s="8"/>
      <c r="S608" s="8"/>
    </row>
    <row r="609" spans="1:19">
      <c r="A609" s="8"/>
      <c r="B609" s="8"/>
      <c r="C609" s="8"/>
      <c r="D609" s="8"/>
      <c r="E609" s="8"/>
      <c r="F609" s="8"/>
      <c r="G609" s="8"/>
      <c r="H609" s="8"/>
      <c r="J609" s="8"/>
      <c r="L609" s="8"/>
      <c r="M609" s="8"/>
      <c r="R609" s="8"/>
      <c r="S609" s="8"/>
    </row>
    <row r="610" spans="1:19">
      <c r="A610" s="8"/>
      <c r="B610" s="8"/>
      <c r="C610" s="8"/>
      <c r="D610" s="8"/>
      <c r="E610" s="8"/>
      <c r="F610" s="8"/>
      <c r="G610" s="8"/>
      <c r="H610" s="8"/>
      <c r="J610" s="8"/>
      <c r="L610" s="8"/>
      <c r="M610" s="8"/>
      <c r="R610" s="8"/>
      <c r="S610" s="8"/>
    </row>
    <row r="611" spans="1:19">
      <c r="A611" s="8"/>
      <c r="B611" s="8"/>
      <c r="C611" s="8"/>
      <c r="D611" s="8"/>
      <c r="E611" s="8"/>
      <c r="F611" s="8"/>
      <c r="G611" s="8"/>
      <c r="H611" s="8"/>
      <c r="J611" s="8"/>
      <c r="L611" s="8"/>
      <c r="M611" s="8"/>
      <c r="R611" s="8"/>
      <c r="S611" s="8"/>
    </row>
    <row r="612" spans="1:19">
      <c r="A612" s="8"/>
      <c r="B612" s="8"/>
      <c r="C612" s="8"/>
      <c r="D612" s="8"/>
      <c r="E612" s="8"/>
      <c r="F612" s="8"/>
      <c r="G612" s="8"/>
      <c r="H612" s="8"/>
      <c r="J612" s="8"/>
      <c r="L612" s="8"/>
      <c r="M612" s="8"/>
      <c r="R612" s="8"/>
      <c r="S612" s="8"/>
    </row>
    <row r="613" spans="1:19">
      <c r="A613" s="8"/>
      <c r="B613" s="8"/>
      <c r="C613" s="8"/>
      <c r="D613" s="8"/>
      <c r="E613" s="8"/>
      <c r="F613" s="8"/>
      <c r="G613" s="8"/>
      <c r="H613" s="8"/>
      <c r="J613" s="8"/>
      <c r="L613" s="8"/>
      <c r="M613" s="8"/>
      <c r="R613" s="8"/>
      <c r="S613" s="8"/>
    </row>
    <row r="614" spans="1:19">
      <c r="A614" s="8"/>
      <c r="B614" s="8"/>
      <c r="C614" s="8"/>
      <c r="D614" s="8"/>
      <c r="E614" s="8"/>
      <c r="F614" s="8"/>
      <c r="G614" s="8"/>
      <c r="H614" s="8"/>
      <c r="J614" s="8"/>
      <c r="L614" s="8"/>
      <c r="M614" s="8"/>
      <c r="R614" s="8"/>
      <c r="S614" s="8"/>
    </row>
    <row r="615" spans="1:19">
      <c r="A615" s="8"/>
      <c r="B615" s="8"/>
      <c r="C615" s="8"/>
      <c r="D615" s="8"/>
      <c r="E615" s="8"/>
      <c r="F615" s="8"/>
      <c r="G615" s="8"/>
      <c r="H615" s="8"/>
      <c r="J615" s="8"/>
      <c r="L615" s="8"/>
      <c r="M615" s="8"/>
      <c r="R615" s="8"/>
      <c r="S615" s="8"/>
    </row>
    <row r="616" spans="1:19">
      <c r="A616" s="8"/>
      <c r="B616" s="8"/>
      <c r="C616" s="8"/>
      <c r="D616" s="8"/>
      <c r="E616" s="8"/>
      <c r="F616" s="8"/>
      <c r="G616" s="8"/>
      <c r="H616" s="8"/>
      <c r="J616" s="8"/>
      <c r="L616" s="8"/>
      <c r="M616" s="8"/>
      <c r="R616" s="8"/>
      <c r="S616" s="8"/>
    </row>
    <row r="617" spans="1:19">
      <c r="A617" s="8"/>
      <c r="B617" s="8"/>
      <c r="C617" s="8"/>
      <c r="D617" s="8"/>
      <c r="E617" s="8"/>
      <c r="F617" s="8"/>
      <c r="G617" s="8"/>
      <c r="H617" s="8"/>
      <c r="J617" s="8"/>
      <c r="L617" s="8"/>
      <c r="M617" s="8"/>
      <c r="R617" s="8"/>
      <c r="S617" s="8"/>
    </row>
    <row r="618" spans="1:19">
      <c r="A618" s="8"/>
      <c r="B618" s="8"/>
      <c r="C618" s="8"/>
      <c r="D618" s="8"/>
      <c r="E618" s="8"/>
      <c r="F618" s="8"/>
      <c r="G618" s="8"/>
      <c r="H618" s="8"/>
      <c r="J618" s="8"/>
      <c r="L618" s="8"/>
      <c r="M618" s="8"/>
      <c r="R618" s="8"/>
      <c r="S618" s="8"/>
    </row>
    <row r="619" spans="1:19">
      <c r="A619" s="8"/>
      <c r="B619" s="8"/>
      <c r="C619" s="8"/>
      <c r="D619" s="8"/>
      <c r="E619" s="8"/>
      <c r="F619" s="8"/>
      <c r="G619" s="8"/>
      <c r="H619" s="8"/>
      <c r="J619" s="8"/>
      <c r="L619" s="8"/>
      <c r="M619" s="8"/>
      <c r="R619" s="8"/>
      <c r="S619" s="8"/>
    </row>
    <row r="620" spans="1:19">
      <c r="A620" s="8"/>
      <c r="B620" s="8"/>
      <c r="C620" s="8"/>
      <c r="D620" s="8"/>
      <c r="E620" s="8"/>
      <c r="F620" s="8"/>
      <c r="G620" s="8"/>
      <c r="H620" s="8"/>
      <c r="J620" s="8"/>
      <c r="L620" s="8"/>
      <c r="M620" s="8"/>
      <c r="R620" s="8"/>
      <c r="S620" s="8"/>
    </row>
    <row r="621" spans="1:19">
      <c r="A621" s="8"/>
      <c r="B621" s="8"/>
      <c r="C621" s="8"/>
      <c r="D621" s="8"/>
      <c r="E621" s="8"/>
      <c r="F621" s="8"/>
      <c r="G621" s="8"/>
      <c r="H621" s="8"/>
      <c r="J621" s="8"/>
      <c r="L621" s="8"/>
      <c r="M621" s="8"/>
      <c r="R621" s="8"/>
      <c r="S621" s="8"/>
    </row>
    <row r="622" spans="1:19">
      <c r="A622" s="8"/>
      <c r="B622" s="8"/>
      <c r="C622" s="8"/>
      <c r="D622" s="8"/>
      <c r="E622" s="8"/>
      <c r="F622" s="8"/>
      <c r="G622" s="8"/>
      <c r="H622" s="8"/>
      <c r="J622" s="8"/>
      <c r="L622" s="8"/>
      <c r="M622" s="8"/>
      <c r="R622" s="8"/>
      <c r="S622" s="8"/>
    </row>
    <row r="623" spans="1:19">
      <c r="A623" s="8"/>
      <c r="B623" s="8"/>
      <c r="C623" s="8"/>
      <c r="D623" s="8"/>
      <c r="E623" s="8"/>
      <c r="F623" s="8"/>
      <c r="G623" s="8"/>
      <c r="H623" s="8"/>
      <c r="J623" s="8"/>
      <c r="L623" s="8"/>
      <c r="M623" s="8"/>
      <c r="R623" s="8"/>
      <c r="S623" s="8"/>
    </row>
    <row r="624" spans="1:19">
      <c r="A624" s="8"/>
      <c r="B624" s="8"/>
      <c r="C624" s="8"/>
      <c r="D624" s="8"/>
      <c r="E624" s="8"/>
      <c r="F624" s="8"/>
      <c r="G624" s="8"/>
      <c r="H624" s="8"/>
      <c r="J624" s="8"/>
      <c r="L624" s="8"/>
      <c r="M624" s="8"/>
      <c r="R624" s="8"/>
      <c r="S624" s="8"/>
    </row>
    <row r="625" spans="1:19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  <c r="S625" s="8"/>
    </row>
    <row r="626" spans="1:19">
      <c r="A626" s="8"/>
      <c r="B626" s="8"/>
      <c r="C626" s="8"/>
      <c r="D626" s="8"/>
      <c r="E626" s="8"/>
      <c r="F626" s="8"/>
      <c r="G626" s="8"/>
      <c r="H626" s="8"/>
      <c r="J626" s="8"/>
      <c r="L626" s="8"/>
      <c r="M626" s="8"/>
      <c r="R626" s="8"/>
      <c r="S626" s="8"/>
    </row>
    <row r="627" spans="1:19">
      <c r="A627" s="8"/>
      <c r="B627" s="8"/>
      <c r="C627" s="8"/>
      <c r="D627" s="8"/>
      <c r="E627" s="8"/>
      <c r="F627" s="8"/>
      <c r="G627" s="8"/>
      <c r="H627" s="8"/>
      <c r="J627" s="8"/>
      <c r="L627" s="8"/>
      <c r="M627" s="8"/>
      <c r="R627" s="8"/>
      <c r="S627" s="8"/>
    </row>
    <row r="628" spans="1:19">
      <c r="A628" s="8"/>
      <c r="B628" s="8"/>
      <c r="C628" s="8"/>
      <c r="D628" s="8"/>
      <c r="E628" s="8"/>
      <c r="F628" s="8"/>
      <c r="G628" s="8"/>
      <c r="H628" s="8"/>
      <c r="J628" s="8"/>
      <c r="L628" s="8"/>
      <c r="M628" s="8"/>
      <c r="R628" s="8"/>
      <c r="S628" s="8"/>
    </row>
    <row r="629" spans="1:19">
      <c r="A629" s="8"/>
      <c r="B629" s="8"/>
      <c r="C629" s="8"/>
      <c r="D629" s="8"/>
      <c r="E629" s="8"/>
      <c r="F629" s="8"/>
      <c r="G629" s="8"/>
      <c r="H629" s="8"/>
      <c r="J629" s="8"/>
      <c r="L629" s="8"/>
      <c r="M629" s="8"/>
      <c r="R629" s="8"/>
      <c r="S629" s="8"/>
    </row>
    <row r="630" spans="1:19">
      <c r="A630" s="8"/>
      <c r="B630" s="8"/>
      <c r="C630" s="8"/>
      <c r="D630" s="8"/>
      <c r="E630" s="8"/>
      <c r="F630" s="8"/>
      <c r="G630" s="8"/>
      <c r="H630" s="8"/>
      <c r="J630" s="8"/>
      <c r="L630" s="8"/>
      <c r="M630" s="8"/>
      <c r="R630" s="8"/>
      <c r="S630" s="8"/>
    </row>
    <row r="631" spans="1:19">
      <c r="A631" s="8"/>
      <c r="B631" s="8"/>
      <c r="C631" s="8"/>
      <c r="D631" s="8"/>
      <c r="E631" s="8"/>
      <c r="F631" s="8"/>
      <c r="G631" s="8"/>
      <c r="H631" s="8"/>
      <c r="J631" s="8"/>
      <c r="L631" s="8"/>
      <c r="M631" s="8"/>
      <c r="R631" s="8"/>
      <c r="S631" s="8"/>
    </row>
    <row r="632" spans="1:19">
      <c r="A632" s="8"/>
      <c r="B632" s="8"/>
      <c r="C632" s="8"/>
      <c r="D632" s="8"/>
      <c r="E632" s="8"/>
      <c r="F632" s="8"/>
      <c r="G632" s="8"/>
      <c r="H632" s="8"/>
      <c r="J632" s="8"/>
      <c r="L632" s="8"/>
      <c r="M632" s="8"/>
      <c r="R632" s="8"/>
      <c r="S632" s="8"/>
    </row>
    <row r="633" spans="1:19">
      <c r="A633" s="8"/>
      <c r="B633" s="8"/>
      <c r="C633" s="8"/>
      <c r="D633" s="8"/>
      <c r="E633" s="8"/>
      <c r="F633" s="8"/>
      <c r="G633" s="8"/>
      <c r="H633" s="8"/>
      <c r="J633" s="8"/>
      <c r="L633" s="8"/>
      <c r="M633" s="8"/>
      <c r="R633" s="8"/>
      <c r="S633" s="8"/>
    </row>
    <row r="634" spans="1:19">
      <c r="A634" s="8"/>
      <c r="B634" s="8"/>
      <c r="C634" s="8"/>
      <c r="D634" s="8"/>
      <c r="E634" s="8"/>
      <c r="F634" s="8"/>
      <c r="G634" s="8"/>
      <c r="H634" s="8"/>
      <c r="J634" s="8"/>
      <c r="L634" s="8"/>
      <c r="M634" s="8"/>
      <c r="R634" s="8"/>
      <c r="S634" s="8"/>
    </row>
    <row r="635" spans="1:19">
      <c r="A635" s="8"/>
      <c r="B635" s="8"/>
      <c r="C635" s="8"/>
      <c r="D635" s="8"/>
      <c r="E635" s="8"/>
      <c r="F635" s="8"/>
      <c r="G635" s="8"/>
      <c r="H635" s="8"/>
      <c r="J635" s="8"/>
      <c r="L635" s="8"/>
      <c r="M635" s="8"/>
      <c r="R635" s="8"/>
      <c r="S635" s="8"/>
    </row>
    <row r="636" spans="1:19">
      <c r="A636" s="8"/>
      <c r="B636" s="8"/>
      <c r="C636" s="8"/>
      <c r="D636" s="8"/>
      <c r="E636" s="8"/>
      <c r="F636" s="8"/>
      <c r="G636" s="8"/>
      <c r="H636" s="8"/>
      <c r="J636" s="8"/>
      <c r="L636" s="8"/>
      <c r="M636" s="8"/>
      <c r="R636" s="8"/>
      <c r="S636" s="8"/>
    </row>
    <row r="637" spans="1:19">
      <c r="A637" s="8"/>
      <c r="B637" s="8"/>
      <c r="C637" s="8"/>
      <c r="D637" s="8"/>
      <c r="E637" s="8"/>
      <c r="F637" s="8"/>
      <c r="G637" s="8"/>
      <c r="H637" s="8"/>
      <c r="J637" s="8"/>
      <c r="L637" s="8"/>
      <c r="M637" s="8"/>
      <c r="R637" s="8"/>
      <c r="S637" s="8"/>
    </row>
    <row r="638" spans="1:19">
      <c r="A638" s="8"/>
      <c r="B638" s="8"/>
      <c r="C638" s="8"/>
      <c r="D638" s="8"/>
      <c r="E638" s="8"/>
      <c r="F638" s="8"/>
      <c r="G638" s="8"/>
      <c r="H638" s="8"/>
      <c r="J638" s="8"/>
      <c r="L638" s="8"/>
      <c r="M638" s="8"/>
      <c r="R638" s="8"/>
      <c r="S638" s="8"/>
    </row>
    <row r="639" spans="1:19">
      <c r="A639" s="8"/>
      <c r="B639" s="8"/>
      <c r="C639" s="8"/>
      <c r="D639" s="8"/>
      <c r="E639" s="8"/>
      <c r="F639" s="8"/>
      <c r="G639" s="8"/>
      <c r="H639" s="8"/>
      <c r="J639" s="8"/>
      <c r="L639" s="8"/>
      <c r="M639" s="8"/>
      <c r="R639" s="8"/>
      <c r="S639" s="8"/>
    </row>
    <row r="640" spans="1:19">
      <c r="A640" s="8"/>
      <c r="B640" s="8"/>
      <c r="C640" s="8"/>
      <c r="D640" s="8"/>
      <c r="E640" s="8"/>
      <c r="F640" s="8"/>
      <c r="G640" s="8"/>
      <c r="H640" s="8"/>
      <c r="J640" s="8"/>
      <c r="L640" s="8"/>
      <c r="M640" s="8"/>
      <c r="R640" s="8"/>
      <c r="S640" s="8"/>
    </row>
    <row r="641" spans="1:19">
      <c r="A641" s="8"/>
      <c r="B641" s="8"/>
      <c r="C641" s="8"/>
      <c r="D641" s="8"/>
      <c r="E641" s="8"/>
      <c r="F641" s="8"/>
      <c r="G641" s="8"/>
      <c r="H641" s="8"/>
      <c r="J641" s="8"/>
      <c r="L641" s="8"/>
      <c r="M641" s="8"/>
      <c r="R641" s="8"/>
      <c r="S641" s="8"/>
    </row>
    <row r="642" spans="1:19">
      <c r="A642" s="8"/>
      <c r="B642" s="8"/>
      <c r="C642" s="8"/>
      <c r="D642" s="8"/>
      <c r="E642" s="8"/>
      <c r="F642" s="8"/>
      <c r="G642" s="8"/>
      <c r="H642" s="8"/>
      <c r="J642" s="8"/>
      <c r="L642" s="8"/>
      <c r="M642" s="8"/>
      <c r="R642" s="8"/>
      <c r="S642" s="8"/>
    </row>
    <row r="643" spans="1:19">
      <c r="A643" s="8"/>
      <c r="B643" s="8"/>
      <c r="C643" s="8"/>
      <c r="D643" s="8"/>
      <c r="E643" s="8"/>
      <c r="F643" s="8"/>
      <c r="G643" s="8"/>
      <c r="H643" s="8"/>
      <c r="J643" s="8"/>
      <c r="L643" s="8"/>
      <c r="M643" s="8"/>
      <c r="R643" s="8"/>
      <c r="S643" s="8"/>
    </row>
    <row r="644" spans="1:19">
      <c r="A644" s="8"/>
      <c r="B644" s="8"/>
      <c r="C644" s="8"/>
      <c r="D644" s="8"/>
      <c r="E644" s="8"/>
      <c r="F644" s="8"/>
      <c r="G644" s="8"/>
      <c r="H644" s="8"/>
      <c r="J644" s="8"/>
      <c r="L644" s="8"/>
      <c r="M644" s="8"/>
      <c r="R644" s="8"/>
      <c r="S644" s="8"/>
    </row>
    <row r="645" spans="1:19">
      <c r="A645" s="8"/>
      <c r="B645" s="8"/>
      <c r="C645" s="8"/>
      <c r="D645" s="8"/>
      <c r="E645" s="8"/>
      <c r="F645" s="8"/>
      <c r="G645" s="8"/>
      <c r="H645" s="8"/>
      <c r="J645" s="8"/>
      <c r="L645" s="8"/>
      <c r="M645" s="8"/>
      <c r="R645" s="8"/>
      <c r="S645" s="8"/>
    </row>
    <row r="646" spans="1:19">
      <c r="A646" s="8"/>
      <c r="B646" s="8"/>
      <c r="C646" s="8"/>
      <c r="D646" s="8"/>
      <c r="E646" s="8"/>
      <c r="F646" s="8"/>
      <c r="G646" s="8"/>
      <c r="H646" s="8"/>
      <c r="J646" s="8"/>
      <c r="L646" s="8"/>
      <c r="M646" s="8"/>
      <c r="R646" s="8"/>
      <c r="S646" s="8"/>
    </row>
    <row r="647" spans="1:19">
      <c r="A647" s="8"/>
      <c r="B647" s="8"/>
      <c r="C647" s="8"/>
      <c r="D647" s="8"/>
      <c r="E647" s="8"/>
      <c r="F647" s="8"/>
      <c r="G647" s="8"/>
      <c r="H647" s="8"/>
      <c r="J647" s="8"/>
      <c r="L647" s="8"/>
      <c r="M647" s="8"/>
      <c r="R647" s="8"/>
      <c r="S647" s="8"/>
    </row>
    <row r="648" spans="1:19">
      <c r="A648" s="8"/>
      <c r="B648" s="8"/>
      <c r="C648" s="8"/>
      <c r="D648" s="8"/>
      <c r="E648" s="8"/>
      <c r="F648" s="8"/>
      <c r="G648" s="8"/>
      <c r="H648" s="8"/>
      <c r="J648" s="8"/>
      <c r="L648" s="8"/>
      <c r="M648" s="8"/>
      <c r="R648" s="8"/>
      <c r="S648" s="8"/>
    </row>
    <row r="649" spans="1:19">
      <c r="A649" s="8"/>
      <c r="B649" s="8"/>
      <c r="C649" s="8"/>
      <c r="D649" s="8"/>
      <c r="E649" s="8"/>
      <c r="F649" s="8"/>
      <c r="G649" s="8"/>
      <c r="H649" s="8"/>
      <c r="J649" s="8"/>
      <c r="L649" s="8"/>
      <c r="M649" s="8"/>
      <c r="R649" s="8"/>
      <c r="S649" s="8"/>
    </row>
    <row r="650" spans="1:19">
      <c r="A650" s="8"/>
      <c r="B650" s="8"/>
      <c r="C650" s="8"/>
      <c r="D650" s="8"/>
      <c r="E650" s="8"/>
      <c r="F650" s="8"/>
      <c r="G650" s="8"/>
      <c r="H650" s="8"/>
      <c r="J650" s="8"/>
      <c r="L650" s="8"/>
      <c r="M650" s="8"/>
      <c r="R650" s="8"/>
      <c r="S650" s="8"/>
    </row>
    <row r="651" spans="1:19">
      <c r="A651" s="8"/>
      <c r="B651" s="8"/>
      <c r="C651" s="8"/>
      <c r="D651" s="8"/>
      <c r="E651" s="8"/>
      <c r="F651" s="8"/>
      <c r="G651" s="8"/>
      <c r="H651" s="8"/>
      <c r="J651" s="8"/>
      <c r="L651" s="8"/>
      <c r="M651" s="8"/>
      <c r="R651" s="8"/>
      <c r="S651" s="8"/>
    </row>
    <row r="652" spans="1:19">
      <c r="A652" s="8"/>
      <c r="B652" s="8"/>
      <c r="C652" s="8"/>
      <c r="D652" s="8"/>
      <c r="E652" s="8"/>
      <c r="F652" s="8"/>
      <c r="G652" s="8"/>
      <c r="H652" s="8"/>
      <c r="J652" s="8"/>
      <c r="L652" s="8"/>
      <c r="M652" s="8"/>
      <c r="R652" s="8"/>
      <c r="S652" s="8"/>
    </row>
  </sheetData>
  <mergeCells count="97">
    <mergeCell ref="A34:C34"/>
    <mergeCell ref="A50:C50"/>
    <mergeCell ref="A67:C67"/>
    <mergeCell ref="A68:P68"/>
    <mergeCell ref="A72:Q72"/>
    <mergeCell ref="A77:P77"/>
    <mergeCell ref="A78:C78"/>
    <mergeCell ref="A35:P35"/>
    <mergeCell ref="A43:Q43"/>
    <mergeCell ref="A49:P49"/>
    <mergeCell ref="A51:P51"/>
    <mergeCell ref="A62:Q62"/>
    <mergeCell ref="A28:Q28"/>
    <mergeCell ref="A17:P17"/>
    <mergeCell ref="A33:P33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338:E338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335:R336"/>
    <mergeCell ref="A66:P66"/>
    <mergeCell ref="A95:Q95"/>
    <mergeCell ref="A99:P99"/>
    <mergeCell ref="A100:C100"/>
    <mergeCell ref="A101:P101"/>
    <mergeCell ref="A120:Q120"/>
    <mergeCell ref="A124:P124"/>
    <mergeCell ref="A125:C125"/>
    <mergeCell ref="A126:P126"/>
    <mergeCell ref="A145:Q145"/>
    <mergeCell ref="A149:P149"/>
    <mergeCell ref="A150:C150"/>
    <mergeCell ref="A151:P151"/>
    <mergeCell ref="A162:Q162"/>
    <mergeCell ref="A166:P166"/>
    <mergeCell ref="A167:C167"/>
    <mergeCell ref="A168:P168"/>
    <mergeCell ref="A179:Q179"/>
    <mergeCell ref="A183:P183"/>
    <mergeCell ref="A184:C184"/>
    <mergeCell ref="A185:P185"/>
    <mergeCell ref="A196:Q196"/>
    <mergeCell ref="A200:P200"/>
    <mergeCell ref="A201:C201"/>
    <mergeCell ref="A202:P202"/>
    <mergeCell ref="A213:Q213"/>
    <mergeCell ref="A217:P217"/>
    <mergeCell ref="A218:C218"/>
    <mergeCell ref="A219:P219"/>
    <mergeCell ref="A230:Q230"/>
    <mergeCell ref="A234:P234"/>
    <mergeCell ref="A235:C235"/>
    <mergeCell ref="A236:P236"/>
    <mergeCell ref="A247:Q247"/>
    <mergeCell ref="A251:P251"/>
    <mergeCell ref="A252:C252"/>
    <mergeCell ref="A253:P253"/>
    <mergeCell ref="A264:Q264"/>
    <mergeCell ref="A268:P268"/>
    <mergeCell ref="A269:C269"/>
    <mergeCell ref="A270:P270"/>
    <mergeCell ref="A281:Q281"/>
    <mergeCell ref="A284:P284"/>
    <mergeCell ref="A285:C285"/>
    <mergeCell ref="A286:P286"/>
    <mergeCell ref="A297:Q297"/>
    <mergeCell ref="A335:Q336"/>
    <mergeCell ref="A301:P301"/>
    <mergeCell ref="A302:C302"/>
    <mergeCell ref="A303:P303"/>
    <mergeCell ref="A314:Q314"/>
    <mergeCell ref="A318:P318"/>
    <mergeCell ref="A319:C319"/>
    <mergeCell ref="A320:P320"/>
    <mergeCell ref="A331:Q331"/>
  </mergeCells>
  <phoneticPr fontId="0" type="noConversion"/>
  <dataValidations count="4">
    <dataValidation type="list" allowBlank="1" showInputMessage="1" showErrorMessage="1" sqref="D52:D61 D36:D42 D69:D71 D79:D94 D102:D119 D152:D161 D169:D178 D186:D195 D203:D212 D220:D229 D237:D246 D254:D263 D271:D280 D287:D296 D304:D313 D321:D330 D19:D27 D127:D144">
      <formula1>"olimpinė,neolimpinė"</formula1>
    </dataValidation>
    <dataValidation type="list" allowBlank="1" showInputMessage="1" showErrorMessage="1" sqref="M52:M61 M36:M42 H36:H42 H52:H61 M69:M71 H69:H71 M79:M94 H79:H94 M102:M119 H102:H119 M152:M161 H152:H161 M169:M178 H169:H178 M186:M195 H186:H195 M203:M212 H203:H212 M220:M229 H220:H229 M237:M246 H237:H246 M254:M263 H254:H263 M271:M280 H271:H280 M287:M296 H287:H296 M304:M313 H304:H313 M321:M330 H321:H330 H19:H27 M19:M27 H127:H144 M127:M144">
      <formula1>"Taip,Ne"</formula1>
    </dataValidation>
    <dataValidation type="list" allowBlank="1" showInputMessage="1" showErrorMessage="1" sqref="F36:F42 F52:F61 F69:F71 F79:F94 F102:F119 F152:F161 F169:F178 F186:F195 F203:F212 F220:F229 F237:F246 F254:F263 F271:F280 F287:F296 F304:F313 F321:F330 F19:F27 F127:F144">
      <formula1>"OŽ,PČ,PČneol,EČ,EČneol,JOŽ,JPČ,JEČ,JnPČ,JnEČ,NEAK"</formula1>
    </dataValidation>
    <dataValidation type="list" allowBlank="1" showInputMessage="1" showErrorMessage="1" sqref="G36:G42 G52:G61 G69:G71 G79:G94 G102:G119 G152:G161 G169:G178 G186:G195 G203:G212 G220:G229 G237:G246 G254:G263 G271:G280 G287:G296 G304:G313 G321:G330 G19:G27 G127:G144">
      <formula1>"1,1 (kas 4 m. 1 k. nerengiamos),2,4 arba 5"</formula1>
    </dataValidation>
  </dataValidations>
  <hyperlinks>
    <hyperlink ref="B7:H7" r:id="rId1" display="Žirmūnų 68a, 09124 Vilnius, Lietuva LT-09124, el.paštas: info@lbf-bowling.lt www.lbf-bowling.lt"/>
    <hyperlink ref="B30" r:id="rId2"/>
    <hyperlink ref="B45" r:id="rId3"/>
    <hyperlink ref="B74" r:id="rId4"/>
    <hyperlink ref="B63" r:id="rId5"/>
    <hyperlink ref="B97" r:id="rId6"/>
    <hyperlink ref="B121" r:id="rId7"/>
    <hyperlink ref="B146" r:id="rId8"/>
    <hyperlink ref="B163" r:id="rId9"/>
    <hyperlink ref="B180" r:id="rId10"/>
    <hyperlink ref="B197" r:id="rId11"/>
    <hyperlink ref="B214" r:id="rId12"/>
    <hyperlink ref="B231" r:id="rId13"/>
    <hyperlink ref="B248" r:id="rId14"/>
    <hyperlink ref="B265" r:id="rId15"/>
    <hyperlink ref="B332" r:id="rId16"/>
  </hyperlinks>
  <pageMargins left="0.39" right="0.38" top="0.47244094488188981" bottom="0.39370078740157483" header="0.31496062992125984" footer="0.31496062992125984"/>
  <pageSetup paperSize="9" scale="55" orientation="landscape" r:id="rId17"/>
  <legacyDrawing r:id="rId1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158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159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160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161</v>
      </c>
      <c r="AL4" s="51"/>
      <c r="AM4" s="51"/>
      <c r="AN4" s="51"/>
    </row>
    <row r="5" spans="1:41" ht="15.75">
      <c r="A5" s="118" t="s">
        <v>162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9" t="s">
        <v>9</v>
      </c>
      <c r="B7" s="121" t="s">
        <v>163</v>
      </c>
      <c r="C7" s="124" t="s">
        <v>164</v>
      </c>
      <c r="D7" s="126" t="s">
        <v>165</v>
      </c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30" t="s">
        <v>14</v>
      </c>
      <c r="AO7" s="31"/>
    </row>
    <row r="8" spans="1:41">
      <c r="A8" s="120"/>
      <c r="B8" s="122"/>
      <c r="C8" s="125"/>
      <c r="D8" s="128" t="s">
        <v>166</v>
      </c>
      <c r="E8" s="128" t="s">
        <v>167</v>
      </c>
      <c r="F8" s="128" t="s">
        <v>168</v>
      </c>
      <c r="G8" s="128" t="s">
        <v>169</v>
      </c>
      <c r="H8" s="128" t="s">
        <v>170</v>
      </c>
      <c r="I8" s="128" t="s">
        <v>171</v>
      </c>
      <c r="J8" s="128" t="s">
        <v>172</v>
      </c>
      <c r="K8" s="128" t="s">
        <v>173</v>
      </c>
      <c r="L8" s="128" t="s">
        <v>174</v>
      </c>
      <c r="M8" s="128" t="s">
        <v>175</v>
      </c>
      <c r="N8" s="128" t="s">
        <v>176</v>
      </c>
      <c r="O8" s="128" t="s">
        <v>177</v>
      </c>
      <c r="P8" s="128" t="s">
        <v>178</v>
      </c>
      <c r="Q8" s="128" t="s">
        <v>179</v>
      </c>
      <c r="R8" s="128" t="s">
        <v>180</v>
      </c>
      <c r="S8" s="128" t="s">
        <v>181</v>
      </c>
      <c r="T8" s="128" t="s">
        <v>182</v>
      </c>
      <c r="U8" s="128" t="s">
        <v>183</v>
      </c>
      <c r="V8" s="128" t="s">
        <v>184</v>
      </c>
      <c r="W8" s="128" t="s">
        <v>185</v>
      </c>
      <c r="X8" s="128" t="s">
        <v>186</v>
      </c>
      <c r="Y8" s="128" t="s">
        <v>187</v>
      </c>
      <c r="Z8" s="128" t="s">
        <v>188</v>
      </c>
      <c r="AA8" s="128" t="s">
        <v>189</v>
      </c>
      <c r="AB8" s="128" t="s">
        <v>190</v>
      </c>
      <c r="AC8" s="128" t="s">
        <v>191</v>
      </c>
      <c r="AD8" s="128" t="s">
        <v>192</v>
      </c>
      <c r="AE8" s="128" t="s">
        <v>193</v>
      </c>
      <c r="AF8" s="128" t="s">
        <v>194</v>
      </c>
      <c r="AG8" s="128" t="s">
        <v>195</v>
      </c>
      <c r="AH8" s="128" t="s">
        <v>196</v>
      </c>
      <c r="AI8" s="128" t="s">
        <v>197</v>
      </c>
      <c r="AJ8" s="128" t="s">
        <v>198</v>
      </c>
      <c r="AK8" s="128" t="s">
        <v>199</v>
      </c>
      <c r="AL8" s="128" t="s">
        <v>200</v>
      </c>
      <c r="AM8" s="128" t="s">
        <v>201</v>
      </c>
      <c r="AN8" s="129" t="s">
        <v>202</v>
      </c>
    </row>
    <row r="9" spans="1:41">
      <c r="A9" s="120"/>
      <c r="B9" s="123"/>
      <c r="C9" s="125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30"/>
    </row>
    <row r="10" spans="1:41" s="55" customFormat="1">
      <c r="A10" s="52" t="s">
        <v>203</v>
      </c>
      <c r="B10" s="53" t="s">
        <v>204</v>
      </c>
      <c r="C10" s="35" t="s">
        <v>205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3" t="s">
        <v>206</v>
      </c>
      <c r="B11" s="44" t="s">
        <v>128</v>
      </c>
      <c r="C11" s="35" t="s">
        <v>207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208</v>
      </c>
      <c r="AK11" s="36" t="s">
        <v>208</v>
      </c>
      <c r="AL11" s="36" t="s">
        <v>208</v>
      </c>
      <c r="AM11" s="36" t="s">
        <v>208</v>
      </c>
      <c r="AN11" s="64">
        <f t="shared" ref="AN11:AN26" si="1">SUM(D11*0.3/100)</f>
        <v>1.347</v>
      </c>
    </row>
    <row r="12" spans="1:41">
      <c r="A12" s="63" t="s">
        <v>209</v>
      </c>
      <c r="B12" s="44" t="s">
        <v>65</v>
      </c>
      <c r="C12" s="35" t="s">
        <v>210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208</v>
      </c>
      <c r="AC12" s="36" t="s">
        <v>208</v>
      </c>
      <c r="AD12" s="36" t="s">
        <v>208</v>
      </c>
      <c r="AE12" s="36" t="s">
        <v>208</v>
      </c>
      <c r="AF12" s="36" t="s">
        <v>208</v>
      </c>
      <c r="AG12" s="36" t="s">
        <v>208</v>
      </c>
      <c r="AH12" s="36" t="s">
        <v>208</v>
      </c>
      <c r="AI12" s="36" t="s">
        <v>208</v>
      </c>
      <c r="AJ12" s="36" t="s">
        <v>208</v>
      </c>
      <c r="AK12" s="36" t="s">
        <v>208</v>
      </c>
      <c r="AL12" s="36" t="s">
        <v>208</v>
      </c>
      <c r="AM12" s="36" t="s">
        <v>208</v>
      </c>
      <c r="AN12" s="64">
        <f t="shared" si="1"/>
        <v>0.61199999999999999</v>
      </c>
    </row>
    <row r="13" spans="1:41" ht="84">
      <c r="A13" s="63" t="s">
        <v>211</v>
      </c>
      <c r="B13" s="44" t="s">
        <v>212</v>
      </c>
      <c r="C13" s="22" t="s">
        <v>213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208</v>
      </c>
      <c r="U13" s="36" t="s">
        <v>208</v>
      </c>
      <c r="V13" s="36" t="s">
        <v>208</v>
      </c>
      <c r="W13" s="36" t="s">
        <v>208</v>
      </c>
      <c r="X13" s="36" t="s">
        <v>208</v>
      </c>
      <c r="Y13" s="36" t="s">
        <v>208</v>
      </c>
      <c r="Z13" s="36" t="s">
        <v>208</v>
      </c>
      <c r="AA13" s="36" t="s">
        <v>208</v>
      </c>
      <c r="AB13" s="36" t="s">
        <v>208</v>
      </c>
      <c r="AC13" s="36" t="s">
        <v>208</v>
      </c>
      <c r="AD13" s="36" t="s">
        <v>208</v>
      </c>
      <c r="AE13" s="36" t="s">
        <v>208</v>
      </c>
      <c r="AF13" s="36" t="s">
        <v>208</v>
      </c>
      <c r="AG13" s="36" t="s">
        <v>208</v>
      </c>
      <c r="AH13" s="36" t="s">
        <v>208</v>
      </c>
      <c r="AI13" s="36" t="s">
        <v>208</v>
      </c>
      <c r="AJ13" s="36" t="s">
        <v>208</v>
      </c>
      <c r="AK13" s="36" t="s">
        <v>208</v>
      </c>
      <c r="AL13" s="36" t="s">
        <v>208</v>
      </c>
      <c r="AM13" s="36" t="s">
        <v>208</v>
      </c>
      <c r="AN13" s="64">
        <f t="shared" si="1"/>
        <v>0.255</v>
      </c>
    </row>
    <row r="14" spans="1:41" ht="36">
      <c r="A14" s="63" t="s">
        <v>214</v>
      </c>
      <c r="B14" s="44" t="s">
        <v>215</v>
      </c>
      <c r="C14" s="22" t="s">
        <v>216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208</v>
      </c>
      <c r="AK14" s="36" t="s">
        <v>208</v>
      </c>
      <c r="AL14" s="36" t="s">
        <v>208</v>
      </c>
      <c r="AM14" s="36" t="s">
        <v>208</v>
      </c>
      <c r="AN14" s="64">
        <f t="shared" si="1"/>
        <v>0.255</v>
      </c>
    </row>
    <row r="15" spans="1:41">
      <c r="A15" s="63" t="s">
        <v>217</v>
      </c>
      <c r="B15" s="44" t="s">
        <v>218</v>
      </c>
      <c r="C15" s="32" t="s">
        <v>219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208</v>
      </c>
      <c r="AC15" s="36" t="s">
        <v>208</v>
      </c>
      <c r="AD15" s="36" t="s">
        <v>208</v>
      </c>
      <c r="AE15" s="36" t="s">
        <v>208</v>
      </c>
      <c r="AF15" s="36" t="s">
        <v>208</v>
      </c>
      <c r="AG15" s="36" t="s">
        <v>208</v>
      </c>
      <c r="AH15" s="36" t="s">
        <v>208</v>
      </c>
      <c r="AI15" s="36" t="s">
        <v>208</v>
      </c>
      <c r="AJ15" s="36" t="s">
        <v>208</v>
      </c>
      <c r="AK15" s="36" t="s">
        <v>208</v>
      </c>
      <c r="AL15" s="36" t="s">
        <v>208</v>
      </c>
      <c r="AM15" s="36" t="s">
        <v>208</v>
      </c>
      <c r="AN15" s="64">
        <f t="shared" si="1"/>
        <v>0.255</v>
      </c>
    </row>
    <row r="16" spans="1:41" ht="84">
      <c r="A16" s="63" t="s">
        <v>220</v>
      </c>
      <c r="B16" s="44" t="s">
        <v>221</v>
      </c>
      <c r="C16" s="22" t="s">
        <v>222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208</v>
      </c>
      <c r="M16" s="37" t="s">
        <v>208</v>
      </c>
      <c r="N16" s="37" t="s">
        <v>208</v>
      </c>
      <c r="O16" s="37" t="s">
        <v>208</v>
      </c>
      <c r="P16" s="37" t="s">
        <v>208</v>
      </c>
      <c r="Q16" s="37" t="s">
        <v>208</v>
      </c>
      <c r="R16" s="37" t="s">
        <v>208</v>
      </c>
      <c r="S16" s="37" t="s">
        <v>208</v>
      </c>
      <c r="T16" s="37" t="s">
        <v>208</v>
      </c>
      <c r="U16" s="36" t="s">
        <v>208</v>
      </c>
      <c r="V16" s="36" t="s">
        <v>208</v>
      </c>
      <c r="W16" s="36" t="s">
        <v>208</v>
      </c>
      <c r="X16" s="36" t="s">
        <v>208</v>
      </c>
      <c r="Y16" s="36" t="s">
        <v>208</v>
      </c>
      <c r="Z16" s="36" t="s">
        <v>208</v>
      </c>
      <c r="AA16" s="36" t="s">
        <v>208</v>
      </c>
      <c r="AB16" s="36" t="s">
        <v>208</v>
      </c>
      <c r="AC16" s="36" t="s">
        <v>208</v>
      </c>
      <c r="AD16" s="36" t="s">
        <v>208</v>
      </c>
      <c r="AE16" s="36" t="s">
        <v>208</v>
      </c>
      <c r="AF16" s="36" t="s">
        <v>208</v>
      </c>
      <c r="AG16" s="36" t="s">
        <v>208</v>
      </c>
      <c r="AH16" s="36" t="s">
        <v>208</v>
      </c>
      <c r="AI16" s="36" t="s">
        <v>208</v>
      </c>
      <c r="AJ16" s="36" t="s">
        <v>208</v>
      </c>
      <c r="AK16" s="36" t="s">
        <v>208</v>
      </c>
      <c r="AL16" s="36" t="s">
        <v>208</v>
      </c>
      <c r="AM16" s="36" t="s">
        <v>208</v>
      </c>
      <c r="AN16" s="64">
        <f t="shared" si="1"/>
        <v>0.20399999999999999</v>
      </c>
    </row>
    <row r="17" spans="1:40">
      <c r="A17" s="63" t="s">
        <v>223</v>
      </c>
      <c r="B17" s="44" t="s">
        <v>224</v>
      </c>
      <c r="C17" s="32" t="s">
        <v>225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208</v>
      </c>
      <c r="AC17" s="36" t="s">
        <v>208</v>
      </c>
      <c r="AD17" s="36" t="s">
        <v>208</v>
      </c>
      <c r="AE17" s="36" t="s">
        <v>208</v>
      </c>
      <c r="AF17" s="36" t="s">
        <v>208</v>
      </c>
      <c r="AG17" s="36" t="s">
        <v>208</v>
      </c>
      <c r="AH17" s="36" t="s">
        <v>208</v>
      </c>
      <c r="AI17" s="36" t="s">
        <v>208</v>
      </c>
      <c r="AJ17" s="36" t="s">
        <v>208</v>
      </c>
      <c r="AK17" s="36" t="s">
        <v>208</v>
      </c>
      <c r="AL17" s="36" t="s">
        <v>208</v>
      </c>
      <c r="AM17" s="36" t="s">
        <v>208</v>
      </c>
      <c r="AN17" s="64">
        <f t="shared" si="1"/>
        <v>0.20399999999999999</v>
      </c>
    </row>
    <row r="18" spans="1:40" ht="24">
      <c r="A18" s="63" t="s">
        <v>226</v>
      </c>
      <c r="B18" s="44" t="s">
        <v>227</v>
      </c>
      <c r="C18" s="22" t="s">
        <v>228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208</v>
      </c>
      <c r="AK18" s="36" t="s">
        <v>208</v>
      </c>
      <c r="AL18" s="36" t="s">
        <v>208</v>
      </c>
      <c r="AM18" s="36" t="s">
        <v>208</v>
      </c>
      <c r="AN18" s="64">
        <f t="shared" si="1"/>
        <v>0.20399999999999999</v>
      </c>
    </row>
    <row r="19" spans="1:40">
      <c r="A19" s="63" t="s">
        <v>229</v>
      </c>
      <c r="B19" s="44" t="s">
        <v>230</v>
      </c>
      <c r="C19" s="32" t="s">
        <v>231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208</v>
      </c>
      <c r="AC19" s="36" t="s">
        <v>208</v>
      </c>
      <c r="AD19" s="36" t="s">
        <v>208</v>
      </c>
      <c r="AE19" s="36" t="s">
        <v>208</v>
      </c>
      <c r="AF19" s="36" t="s">
        <v>208</v>
      </c>
      <c r="AG19" s="36" t="s">
        <v>208</v>
      </c>
      <c r="AH19" s="36" t="s">
        <v>208</v>
      </c>
      <c r="AI19" s="36" t="s">
        <v>208</v>
      </c>
      <c r="AJ19" s="36" t="s">
        <v>208</v>
      </c>
      <c r="AK19" s="36" t="s">
        <v>208</v>
      </c>
      <c r="AL19" s="36" t="s">
        <v>208</v>
      </c>
      <c r="AM19" s="36" t="s">
        <v>208</v>
      </c>
      <c r="AN19" s="64">
        <f t="shared" si="1"/>
        <v>0.20399999999999999</v>
      </c>
    </row>
    <row r="20" spans="1:40">
      <c r="A20" s="63" t="s">
        <v>232</v>
      </c>
      <c r="B20" s="44" t="s">
        <v>135</v>
      </c>
      <c r="C20" s="32" t="s">
        <v>233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208</v>
      </c>
      <c r="U20" s="36" t="s">
        <v>208</v>
      </c>
      <c r="V20" s="36" t="s">
        <v>208</v>
      </c>
      <c r="W20" s="36" t="s">
        <v>208</v>
      </c>
      <c r="X20" s="36" t="s">
        <v>208</v>
      </c>
      <c r="Y20" s="36" t="s">
        <v>208</v>
      </c>
      <c r="Z20" s="36" t="s">
        <v>208</v>
      </c>
      <c r="AA20" s="36" t="s">
        <v>208</v>
      </c>
      <c r="AB20" s="36" t="s">
        <v>208</v>
      </c>
      <c r="AC20" s="36" t="s">
        <v>208</v>
      </c>
      <c r="AD20" s="36" t="s">
        <v>208</v>
      </c>
      <c r="AE20" s="36" t="s">
        <v>208</v>
      </c>
      <c r="AF20" s="36" t="s">
        <v>208</v>
      </c>
      <c r="AG20" s="36" t="s">
        <v>208</v>
      </c>
      <c r="AH20" s="36" t="s">
        <v>208</v>
      </c>
      <c r="AI20" s="36" t="s">
        <v>208</v>
      </c>
      <c r="AJ20" s="36" t="s">
        <v>208</v>
      </c>
      <c r="AK20" s="36" t="s">
        <v>208</v>
      </c>
      <c r="AL20" s="36" t="s">
        <v>208</v>
      </c>
      <c r="AM20" s="36" t="s">
        <v>208</v>
      </c>
      <c r="AN20" s="64">
        <f t="shared" si="1"/>
        <v>0.153</v>
      </c>
    </row>
    <row r="21" spans="1:40">
      <c r="A21" s="63" t="s">
        <v>234</v>
      </c>
      <c r="B21" s="44" t="s">
        <v>32</v>
      </c>
      <c r="C21" s="32" t="s">
        <v>235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208</v>
      </c>
      <c r="U21" s="36" t="s">
        <v>208</v>
      </c>
      <c r="V21" s="36" t="s">
        <v>208</v>
      </c>
      <c r="W21" s="36" t="s">
        <v>208</v>
      </c>
      <c r="X21" s="36" t="s">
        <v>208</v>
      </c>
      <c r="Y21" s="36" t="s">
        <v>208</v>
      </c>
      <c r="Z21" s="36" t="s">
        <v>208</v>
      </c>
      <c r="AA21" s="36" t="s">
        <v>208</v>
      </c>
      <c r="AB21" s="36" t="s">
        <v>208</v>
      </c>
      <c r="AC21" s="36" t="s">
        <v>208</v>
      </c>
      <c r="AD21" s="36" t="s">
        <v>208</v>
      </c>
      <c r="AE21" s="36" t="s">
        <v>208</v>
      </c>
      <c r="AF21" s="36" t="s">
        <v>208</v>
      </c>
      <c r="AG21" s="36" t="s">
        <v>208</v>
      </c>
      <c r="AH21" s="36" t="s">
        <v>208</v>
      </c>
      <c r="AI21" s="36" t="s">
        <v>208</v>
      </c>
      <c r="AJ21" s="36" t="s">
        <v>208</v>
      </c>
      <c r="AK21" s="36" t="s">
        <v>208</v>
      </c>
      <c r="AL21" s="36" t="s">
        <v>208</v>
      </c>
      <c r="AM21" s="36" t="s">
        <v>208</v>
      </c>
      <c r="AN21" s="64">
        <f t="shared" si="1"/>
        <v>0.10199999999999999</v>
      </c>
    </row>
    <row r="22" spans="1:40">
      <c r="A22" s="63" t="s">
        <v>236</v>
      </c>
      <c r="B22" s="44" t="s">
        <v>237</v>
      </c>
      <c r="C22" s="32" t="s">
        <v>238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208</v>
      </c>
      <c r="U22" s="36" t="s">
        <v>208</v>
      </c>
      <c r="V22" s="36" t="s">
        <v>208</v>
      </c>
      <c r="W22" s="36" t="s">
        <v>208</v>
      </c>
      <c r="X22" s="36" t="s">
        <v>208</v>
      </c>
      <c r="Y22" s="36" t="s">
        <v>208</v>
      </c>
      <c r="Z22" s="36" t="s">
        <v>208</v>
      </c>
      <c r="AA22" s="36" t="s">
        <v>208</v>
      </c>
      <c r="AB22" s="36" t="s">
        <v>208</v>
      </c>
      <c r="AC22" s="36" t="s">
        <v>208</v>
      </c>
      <c r="AD22" s="36" t="s">
        <v>208</v>
      </c>
      <c r="AE22" s="36" t="s">
        <v>208</v>
      </c>
      <c r="AF22" s="36" t="s">
        <v>208</v>
      </c>
      <c r="AG22" s="36" t="s">
        <v>208</v>
      </c>
      <c r="AH22" s="36" t="s">
        <v>208</v>
      </c>
      <c r="AI22" s="36" t="s">
        <v>208</v>
      </c>
      <c r="AJ22" s="36" t="s">
        <v>208</v>
      </c>
      <c r="AK22" s="36" t="s">
        <v>208</v>
      </c>
      <c r="AL22" s="36" t="s">
        <v>208</v>
      </c>
      <c r="AM22" s="36" t="s">
        <v>208</v>
      </c>
      <c r="AN22" s="64">
        <f t="shared" si="1"/>
        <v>0.10199999999999999</v>
      </c>
    </row>
    <row r="23" spans="1:40">
      <c r="A23" s="63" t="s">
        <v>239</v>
      </c>
      <c r="B23" s="44" t="s">
        <v>240</v>
      </c>
      <c r="C23" s="32" t="s">
        <v>241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208</v>
      </c>
      <c r="U23" s="36" t="s">
        <v>208</v>
      </c>
      <c r="V23" s="36" t="s">
        <v>208</v>
      </c>
      <c r="W23" s="36" t="s">
        <v>208</v>
      </c>
      <c r="X23" s="36" t="s">
        <v>208</v>
      </c>
      <c r="Y23" s="36" t="s">
        <v>208</v>
      </c>
      <c r="Z23" s="36" t="s">
        <v>208</v>
      </c>
      <c r="AA23" s="36" t="s">
        <v>208</v>
      </c>
      <c r="AB23" s="36" t="s">
        <v>208</v>
      </c>
      <c r="AC23" s="36" t="s">
        <v>208</v>
      </c>
      <c r="AD23" s="36" t="s">
        <v>208</v>
      </c>
      <c r="AE23" s="36" t="s">
        <v>208</v>
      </c>
      <c r="AF23" s="36" t="s">
        <v>208</v>
      </c>
      <c r="AG23" s="36" t="s">
        <v>208</v>
      </c>
      <c r="AH23" s="36" t="s">
        <v>208</v>
      </c>
      <c r="AI23" s="36" t="s">
        <v>208</v>
      </c>
      <c r="AJ23" s="36" t="s">
        <v>208</v>
      </c>
      <c r="AK23" s="36" t="s">
        <v>208</v>
      </c>
      <c r="AL23" s="36" t="s">
        <v>208</v>
      </c>
      <c r="AM23" s="36" t="s">
        <v>208</v>
      </c>
      <c r="AN23" s="64">
        <f t="shared" si="1"/>
        <v>7.6499999999999999E-2</v>
      </c>
    </row>
    <row r="24" spans="1:40">
      <c r="A24" s="63" t="s">
        <v>242</v>
      </c>
      <c r="B24" s="44" t="s">
        <v>243</v>
      </c>
      <c r="C24" s="32" t="s">
        <v>244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208</v>
      </c>
      <c r="U24" s="36" t="s">
        <v>208</v>
      </c>
      <c r="V24" s="36" t="s">
        <v>208</v>
      </c>
      <c r="W24" s="36" t="s">
        <v>208</v>
      </c>
      <c r="X24" s="36" t="s">
        <v>208</v>
      </c>
      <c r="Y24" s="36" t="s">
        <v>208</v>
      </c>
      <c r="Z24" s="36" t="s">
        <v>208</v>
      </c>
      <c r="AA24" s="36" t="s">
        <v>208</v>
      </c>
      <c r="AB24" s="36" t="s">
        <v>208</v>
      </c>
      <c r="AC24" s="36" t="s">
        <v>208</v>
      </c>
      <c r="AD24" s="36" t="s">
        <v>208</v>
      </c>
      <c r="AE24" s="36" t="s">
        <v>208</v>
      </c>
      <c r="AF24" s="36" t="s">
        <v>208</v>
      </c>
      <c r="AG24" s="36" t="s">
        <v>208</v>
      </c>
      <c r="AH24" s="36" t="s">
        <v>208</v>
      </c>
      <c r="AI24" s="36" t="s">
        <v>208</v>
      </c>
      <c r="AJ24" s="36" t="s">
        <v>208</v>
      </c>
      <c r="AK24" s="36" t="s">
        <v>208</v>
      </c>
      <c r="AL24" s="36" t="s">
        <v>208</v>
      </c>
      <c r="AM24" s="36" t="s">
        <v>208</v>
      </c>
      <c r="AN24" s="64">
        <f t="shared" si="1"/>
        <v>6.3750000000000001E-2</v>
      </c>
    </row>
    <row r="25" spans="1:40">
      <c r="A25" s="63" t="s">
        <v>245</v>
      </c>
      <c r="B25" s="44" t="s">
        <v>246</v>
      </c>
      <c r="C25" s="32" t="s">
        <v>247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208</v>
      </c>
      <c r="U25" s="36" t="s">
        <v>208</v>
      </c>
      <c r="V25" s="36" t="s">
        <v>208</v>
      </c>
      <c r="W25" s="36" t="s">
        <v>208</v>
      </c>
      <c r="X25" s="36" t="s">
        <v>208</v>
      </c>
      <c r="Y25" s="36" t="s">
        <v>208</v>
      </c>
      <c r="Z25" s="36" t="s">
        <v>208</v>
      </c>
      <c r="AA25" s="36" t="s">
        <v>208</v>
      </c>
      <c r="AB25" s="36" t="s">
        <v>208</v>
      </c>
      <c r="AC25" s="36" t="s">
        <v>208</v>
      </c>
      <c r="AD25" s="36" t="s">
        <v>208</v>
      </c>
      <c r="AE25" s="36" t="s">
        <v>208</v>
      </c>
      <c r="AF25" s="36" t="s">
        <v>208</v>
      </c>
      <c r="AG25" s="36" t="s">
        <v>208</v>
      </c>
      <c r="AH25" s="36" t="s">
        <v>208</v>
      </c>
      <c r="AI25" s="36" t="s">
        <v>208</v>
      </c>
      <c r="AJ25" s="36" t="s">
        <v>208</v>
      </c>
      <c r="AK25" s="36" t="s">
        <v>208</v>
      </c>
      <c r="AL25" s="36" t="s">
        <v>208</v>
      </c>
      <c r="AM25" s="36" t="s">
        <v>208</v>
      </c>
      <c r="AN25" s="64">
        <f t="shared" si="1"/>
        <v>5.0999999999999997E-2</v>
      </c>
    </row>
    <row r="26" spans="1:40" ht="24.75" thickBot="1">
      <c r="A26" s="39" t="s">
        <v>248</v>
      </c>
      <c r="B26" s="45" t="s">
        <v>249</v>
      </c>
      <c r="C26" s="23" t="s">
        <v>250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208</v>
      </c>
      <c r="AC26" s="42" t="s">
        <v>208</v>
      </c>
      <c r="AD26" s="42" t="s">
        <v>208</v>
      </c>
      <c r="AE26" s="42" t="s">
        <v>208</v>
      </c>
      <c r="AF26" s="42" t="s">
        <v>208</v>
      </c>
      <c r="AG26" s="42" t="s">
        <v>208</v>
      </c>
      <c r="AH26" s="42" t="s">
        <v>208</v>
      </c>
      <c r="AI26" s="42" t="s">
        <v>208</v>
      </c>
      <c r="AJ26" s="42" t="s">
        <v>208</v>
      </c>
      <c r="AK26" s="42" t="s">
        <v>208</v>
      </c>
      <c r="AL26" s="42" t="s">
        <v>208</v>
      </c>
      <c r="AM26" s="42" t="s">
        <v>208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251</v>
      </c>
    </row>
    <row r="2" spans="1:1" s="19" customFormat="1" ht="15" customHeight="1">
      <c r="A2" s="18" t="s">
        <v>252</v>
      </c>
    </row>
    <row r="3" spans="1:1" s="19" customFormat="1" ht="15" customHeight="1">
      <c r="A3" s="18" t="s">
        <v>253</v>
      </c>
    </row>
    <row r="4" spans="1:1" s="19" customFormat="1" ht="15" customHeight="1">
      <c r="A4" s="18" t="s">
        <v>254</v>
      </c>
    </row>
    <row r="5" spans="1:1" s="19" customFormat="1" ht="15" customHeight="1">
      <c r="A5" s="18" t="s">
        <v>255</v>
      </c>
    </row>
    <row r="6" spans="1:1" s="19" customFormat="1" ht="15" customHeight="1">
      <c r="A6" s="18" t="s">
        <v>256</v>
      </c>
    </row>
    <row r="7" spans="1:1" s="19" customFormat="1" ht="15" customHeight="1">
      <c r="A7" s="18" t="s">
        <v>257</v>
      </c>
    </row>
    <row r="8" spans="1:1" s="19" customFormat="1" ht="15" customHeight="1">
      <c r="A8" s="18" t="s">
        <v>258</v>
      </c>
    </row>
    <row r="9" spans="1:1" s="19" customFormat="1" ht="15" customHeight="1">
      <c r="A9" s="18" t="s">
        <v>259</v>
      </c>
    </row>
    <row r="10" spans="1:1" s="19" customFormat="1" ht="15" customHeight="1">
      <c r="A10" s="18" t="s">
        <v>260</v>
      </c>
    </row>
    <row r="11" spans="1:1" s="19" customFormat="1" ht="15" customHeight="1">
      <c r="A11" s="18" t="s">
        <v>261</v>
      </c>
    </row>
    <row r="12" spans="1:1" s="19" customFormat="1" ht="15" customHeight="1">
      <c r="A12" s="18" t="s">
        <v>262</v>
      </c>
    </row>
    <row r="13" spans="1:1" s="19" customFormat="1" ht="15" customHeight="1">
      <c r="A13" s="18" t="s">
        <v>263</v>
      </c>
    </row>
    <row r="14" spans="1:1" s="19" customFormat="1" ht="15" customHeight="1">
      <c r="A14" s="18" t="s">
        <v>2</v>
      </c>
    </row>
    <row r="15" spans="1:1" s="19" customFormat="1" ht="15" customHeight="1">
      <c r="A15" s="18" t="s">
        <v>264</v>
      </c>
    </row>
    <row r="16" spans="1:1" s="19" customFormat="1" ht="15" customHeight="1">
      <c r="A16" s="18" t="s">
        <v>265</v>
      </c>
    </row>
    <row r="17" spans="1:1" s="19" customFormat="1" ht="15" customHeight="1">
      <c r="A17" s="18" t="s">
        <v>266</v>
      </c>
    </row>
    <row r="18" spans="1:1" s="19" customFormat="1" ht="15" customHeight="1">
      <c r="A18" s="18" t="s">
        <v>267</v>
      </c>
    </row>
    <row r="19" spans="1:1" s="19" customFormat="1" ht="15" customHeight="1">
      <c r="A19" s="18" t="s">
        <v>268</v>
      </c>
    </row>
    <row r="20" spans="1:1" s="19" customFormat="1" ht="15" customHeight="1">
      <c r="A20" s="18" t="s">
        <v>269</v>
      </c>
    </row>
    <row r="21" spans="1:1" s="19" customFormat="1" ht="15" customHeight="1">
      <c r="A21" s="18" t="s">
        <v>270</v>
      </c>
    </row>
    <row r="22" spans="1:1" s="19" customFormat="1" ht="15" customHeight="1">
      <c r="A22" s="18" t="s">
        <v>271</v>
      </c>
    </row>
    <row r="23" spans="1:1" s="19" customFormat="1" ht="15" customHeight="1">
      <c r="A23" s="18" t="s">
        <v>272</v>
      </c>
    </row>
    <row r="24" spans="1:1" s="19" customFormat="1" ht="15" customHeight="1">
      <c r="A24" s="18" t="s">
        <v>273</v>
      </c>
    </row>
    <row r="25" spans="1:1" s="19" customFormat="1" ht="15" customHeight="1">
      <c r="A25" s="18" t="s">
        <v>274</v>
      </c>
    </row>
    <row r="26" spans="1:1" s="19" customFormat="1" ht="15" customHeight="1">
      <c r="A26" s="18" t="s">
        <v>275</v>
      </c>
    </row>
    <row r="27" spans="1:1" s="19" customFormat="1" ht="15" customHeight="1">
      <c r="A27" s="18" t="s">
        <v>276</v>
      </c>
    </row>
    <row r="28" spans="1:1" s="19" customFormat="1" ht="15" customHeight="1">
      <c r="A28" s="18" t="s">
        <v>277</v>
      </c>
    </row>
    <row r="29" spans="1:1" s="19" customFormat="1" ht="15" customHeight="1">
      <c r="A29" s="18" t="s">
        <v>278</v>
      </c>
    </row>
    <row r="30" spans="1:1" s="19" customFormat="1" ht="15" customHeight="1">
      <c r="A30" s="18" t="s">
        <v>279</v>
      </c>
    </row>
    <row r="31" spans="1:1" s="19" customFormat="1" ht="15" customHeight="1">
      <c r="A31" s="18" t="s">
        <v>280</v>
      </c>
    </row>
    <row r="32" spans="1:1" s="19" customFormat="1" ht="15" customHeight="1">
      <c r="A32" s="18" t="s">
        <v>281</v>
      </c>
    </row>
    <row r="33" spans="1:1" s="19" customFormat="1" ht="15" customHeight="1">
      <c r="A33" s="18" t="s">
        <v>282</v>
      </c>
    </row>
    <row r="34" spans="1:1" s="19" customFormat="1" ht="15" customHeight="1">
      <c r="A34" s="18" t="s">
        <v>283</v>
      </c>
    </row>
    <row r="35" spans="1:1" s="19" customFormat="1" ht="15" customHeight="1">
      <c r="A35" s="18" t="s">
        <v>284</v>
      </c>
    </row>
    <row r="36" spans="1:1" s="19" customFormat="1" ht="15" customHeight="1">
      <c r="A36" s="18" t="s">
        <v>285</v>
      </c>
    </row>
    <row r="37" spans="1:1" s="19" customFormat="1" ht="15" customHeight="1">
      <c r="A37" s="18" t="s">
        <v>286</v>
      </c>
    </row>
    <row r="38" spans="1:1" s="19" customFormat="1" ht="15" customHeight="1">
      <c r="A38" s="18" t="s">
        <v>287</v>
      </c>
    </row>
    <row r="39" spans="1:1" s="19" customFormat="1" ht="15" customHeight="1">
      <c r="A39" s="18" t="s">
        <v>288</v>
      </c>
    </row>
    <row r="40" spans="1:1" s="19" customFormat="1" ht="15" customHeight="1">
      <c r="A40" s="18" t="s">
        <v>289</v>
      </c>
    </row>
    <row r="41" spans="1:1" s="19" customFormat="1" ht="15" customHeight="1">
      <c r="A41" s="18" t="s">
        <v>290</v>
      </c>
    </row>
    <row r="42" spans="1:1" s="19" customFormat="1" ht="15" customHeight="1">
      <c r="A42" s="18" t="s">
        <v>291</v>
      </c>
    </row>
    <row r="43" spans="1:1" s="19" customFormat="1" ht="15" customHeight="1">
      <c r="A43" s="18" t="s">
        <v>292</v>
      </c>
    </row>
    <row r="44" spans="1:1" s="19" customFormat="1" ht="15" customHeight="1">
      <c r="A44" s="18" t="s">
        <v>293</v>
      </c>
    </row>
    <row r="45" spans="1:1" s="19" customFormat="1" ht="15" customHeight="1">
      <c r="A45" s="18" t="s">
        <v>294</v>
      </c>
    </row>
    <row r="46" spans="1:1" s="19" customFormat="1" ht="15" customHeight="1">
      <c r="A46" s="18" t="s">
        <v>295</v>
      </c>
    </row>
    <row r="47" spans="1:1" s="19" customFormat="1" ht="15" customHeight="1">
      <c r="A47" s="18" t="s">
        <v>296</v>
      </c>
    </row>
    <row r="48" spans="1:1" s="19" customFormat="1" ht="15" customHeight="1">
      <c r="A48" s="18" t="s">
        <v>297</v>
      </c>
    </row>
    <row r="49" spans="1:1" s="19" customFormat="1" ht="15" customHeight="1">
      <c r="A49" s="18" t="s">
        <v>298</v>
      </c>
    </row>
    <row r="50" spans="1:1" s="19" customFormat="1" ht="15" customHeight="1">
      <c r="A50" s="18" t="s">
        <v>299</v>
      </c>
    </row>
    <row r="51" spans="1:1" s="19" customFormat="1" ht="15" customHeight="1">
      <c r="A51" s="18" t="s">
        <v>300</v>
      </c>
    </row>
    <row r="52" spans="1:1" s="19" customFormat="1" ht="15" customHeight="1">
      <c r="A52" s="18" t="s">
        <v>301</v>
      </c>
    </row>
    <row r="53" spans="1:1" s="19" customFormat="1" ht="15" customHeight="1">
      <c r="A53" s="18" t="s">
        <v>302</v>
      </c>
    </row>
    <row r="54" spans="1:1" s="19" customFormat="1" ht="15" customHeight="1">
      <c r="A54" s="18" t="s">
        <v>303</v>
      </c>
    </row>
    <row r="55" spans="1:1" s="19" customFormat="1" ht="15" customHeight="1">
      <c r="A55" s="18" t="s">
        <v>304</v>
      </c>
    </row>
    <row r="56" spans="1:1" s="19" customFormat="1" ht="15" customHeight="1">
      <c r="A56" s="18" t="s">
        <v>305</v>
      </c>
    </row>
    <row r="57" spans="1:1" s="19" customFormat="1" ht="15" customHeight="1">
      <c r="A57" s="18" t="s">
        <v>306</v>
      </c>
    </row>
    <row r="58" spans="1:1" s="19" customFormat="1" ht="15" customHeight="1">
      <c r="A58" s="18" t="s">
        <v>307</v>
      </c>
    </row>
    <row r="59" spans="1:1" s="19" customFormat="1" ht="15" customHeight="1">
      <c r="A59" s="18" t="s">
        <v>308</v>
      </c>
    </row>
    <row r="60" spans="1:1" s="19" customFormat="1" ht="15" customHeight="1">
      <c r="A60" s="18" t="s">
        <v>309</v>
      </c>
    </row>
    <row r="61" spans="1:1" s="19" customFormat="1" ht="15" customHeight="1">
      <c r="A61" s="18" t="s">
        <v>310</v>
      </c>
    </row>
    <row r="62" spans="1:1" s="19" customFormat="1" ht="15" customHeight="1">
      <c r="A62" s="18" t="s">
        <v>311</v>
      </c>
    </row>
    <row r="63" spans="1:1" s="19" customFormat="1" ht="15" customHeight="1">
      <c r="A63" s="18" t="s">
        <v>312</v>
      </c>
    </row>
    <row r="64" spans="1:1" s="19" customFormat="1" ht="15" customHeight="1">
      <c r="A64" s="18" t="s">
        <v>313</v>
      </c>
    </row>
    <row r="65" spans="1:1" s="19" customFormat="1" ht="15" customHeight="1">
      <c r="A65" s="18" t="s">
        <v>314</v>
      </c>
    </row>
    <row r="66" spans="1:1" s="19" customFormat="1" ht="15" customHeight="1">
      <c r="A66" s="18" t="s">
        <v>315</v>
      </c>
    </row>
    <row r="67" spans="1:1" s="19" customFormat="1" ht="15" customHeight="1">
      <c r="A67" s="18" t="s">
        <v>316</v>
      </c>
    </row>
    <row r="68" spans="1:1" s="19" customFormat="1" ht="15" customHeight="1">
      <c r="A68" s="18" t="s">
        <v>317</v>
      </c>
    </row>
    <row r="69" spans="1:1" s="19" customFormat="1" ht="15" customHeight="1">
      <c r="A69" s="18" t="s">
        <v>318</v>
      </c>
    </row>
    <row r="70" spans="1:1" s="19" customFormat="1" ht="15" customHeight="1">
      <c r="A70" s="18" t="s">
        <v>319</v>
      </c>
    </row>
    <row r="71" spans="1:1" s="19" customFormat="1" ht="15" customHeight="1">
      <c r="A71" s="18" t="s">
        <v>320</v>
      </c>
    </row>
    <row r="72" spans="1:1" s="19" customFormat="1" ht="15" customHeight="1">
      <c r="A72" s="18" t="s">
        <v>321</v>
      </c>
    </row>
    <row r="73" spans="1:1" s="19" customFormat="1" ht="15" customHeight="1">
      <c r="A73" s="18" t="s">
        <v>322</v>
      </c>
    </row>
    <row r="74" spans="1:1" s="19" customFormat="1" ht="15" customHeight="1">
      <c r="A74" s="18" t="s">
        <v>323</v>
      </c>
    </row>
    <row r="75" spans="1:1" s="19" customFormat="1" ht="15" customHeight="1">
      <c r="A75" s="18" t="s">
        <v>324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342776C093B1C64C86FBD7B139C961E7" ma:contentTypeVersion="" ma:contentTypeDescription="" ma:contentTypeScope="" ma:versionID="f1adbc116a33d6f35b1f28138cfecee2">
  <xsd:schema xmlns:xsd="http://www.w3.org/2001/XMLSchema" xmlns:xs="http://www.w3.org/2001/XMLSchema" xmlns:p="http://schemas.microsoft.com/office/2006/metadata/properties" xmlns:ns1="http://schemas.microsoft.com/sharepoint/v3" xmlns:ns2="E2830A2D-14B9-4AA2-8F55-A18F1EBE2BE3" targetNamespace="http://schemas.microsoft.com/office/2006/metadata/properties" ma:root="true" ma:fieldsID="6803f78577190e8b24125be0b9c345ae" ns1:_="" ns2:_="">
    <xsd:import namespace="http://schemas.microsoft.com/sharepoint/v3"/>
    <xsd:import namespace="E2830A2D-14B9-4AA2-8F55-A18F1EBE2BE3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30A2D-14B9-4AA2-8F55-A18F1EBE2BE3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E2830A2D-14B9-4AA2-8F55-A18F1EBE2BE3" xsi:nil="true"/>
    <Comments xmlns="E2830A2D-14B9-4AA2-8F55-A18F1EBE2BE3" xsi:nil="true"/>
    <needDetail xmlns="E2830A2D-14B9-4AA2-8F55-A18F1EBE2BE3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0B25DF1-9243-4E5D-9785-279D2B9053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2830A2D-14B9-4AA2-8F55-A18F1EBE2B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C8BA6-4B1B-4A20-91C7-28354E7435B3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E2830A2D-14B9-4AA2-8F55-A18F1EBE2BE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2021-03-16T21:50:56Z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0x0101006CB92C11A11C4849B1A04E87CB5CBA3E00342776C093B1C64C86FBD7B139C961E7</vt:lpwstr>
  </property>
</Properties>
</file>