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11_programos siuntimui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55" i="2" l="1"/>
  <c r="N547" i="2"/>
  <c r="N548" i="2"/>
  <c r="N549" i="2"/>
  <c r="N550" i="2"/>
  <c r="N551" i="2"/>
  <c r="N552" i="2"/>
  <c r="N553" i="2"/>
  <c r="N554" i="2"/>
  <c r="N546" i="2"/>
  <c r="N530" i="2"/>
  <c r="N531" i="2"/>
  <c r="N532" i="2"/>
  <c r="N533" i="2"/>
  <c r="N534" i="2"/>
  <c r="N535" i="2"/>
  <c r="N536" i="2"/>
  <c r="N537" i="2"/>
  <c r="N538" i="2"/>
  <c r="N529" i="2"/>
  <c r="N513" i="2"/>
  <c r="N514" i="2"/>
  <c r="N515" i="2"/>
  <c r="N516" i="2"/>
  <c r="N517" i="2"/>
  <c r="N518" i="2"/>
  <c r="N519" i="2"/>
  <c r="N520" i="2"/>
  <c r="N521" i="2"/>
  <c r="N512" i="2"/>
  <c r="N496" i="2"/>
  <c r="N497" i="2"/>
  <c r="N498" i="2"/>
  <c r="N499" i="2"/>
  <c r="N500" i="2"/>
  <c r="N501" i="2"/>
  <c r="N502" i="2"/>
  <c r="N503" i="2"/>
  <c r="N504" i="2"/>
  <c r="N495" i="2"/>
  <c r="N479" i="2"/>
  <c r="N480" i="2"/>
  <c r="N481" i="2"/>
  <c r="N482" i="2"/>
  <c r="N483" i="2"/>
  <c r="N484" i="2"/>
  <c r="N485" i="2"/>
  <c r="N486" i="2"/>
  <c r="N487" i="2"/>
  <c r="N478" i="2"/>
  <c r="N462" i="2"/>
  <c r="N463" i="2"/>
  <c r="N464" i="2"/>
  <c r="N465" i="2"/>
  <c r="N466" i="2"/>
  <c r="N467" i="2"/>
  <c r="N468" i="2"/>
  <c r="N469" i="2"/>
  <c r="N470" i="2"/>
  <c r="N461" i="2"/>
  <c r="N445" i="2"/>
  <c r="N446" i="2"/>
  <c r="N447" i="2"/>
  <c r="N448" i="2"/>
  <c r="N449" i="2"/>
  <c r="N450" i="2"/>
  <c r="N451" i="2"/>
  <c r="N452" i="2"/>
  <c r="N453" i="2"/>
  <c r="N444" i="2"/>
  <c r="N428" i="2"/>
  <c r="N429" i="2"/>
  <c r="N430" i="2"/>
  <c r="N431" i="2"/>
  <c r="N432" i="2"/>
  <c r="N433" i="2"/>
  <c r="N434" i="2"/>
  <c r="N435" i="2"/>
  <c r="N436" i="2"/>
  <c r="N427" i="2"/>
  <c r="N411" i="2"/>
  <c r="N412" i="2"/>
  <c r="N413" i="2"/>
  <c r="N414" i="2"/>
  <c r="N415" i="2"/>
  <c r="N416" i="2"/>
  <c r="N417" i="2"/>
  <c r="N418" i="2"/>
  <c r="N419" i="2"/>
  <c r="N410" i="2"/>
  <c r="N394" i="2"/>
  <c r="N395" i="2"/>
  <c r="N396" i="2"/>
  <c r="N397" i="2"/>
  <c r="N398" i="2"/>
  <c r="N399" i="2"/>
  <c r="N400" i="2"/>
  <c r="N401" i="2"/>
  <c r="N402" i="2"/>
  <c r="N393" i="2"/>
  <c r="N377" i="2"/>
  <c r="N378" i="2"/>
  <c r="N379" i="2"/>
  <c r="N380" i="2"/>
  <c r="N381" i="2"/>
  <c r="N382" i="2"/>
  <c r="N383" i="2"/>
  <c r="N384" i="2"/>
  <c r="N385" i="2"/>
  <c r="N376" i="2"/>
  <c r="N360" i="2"/>
  <c r="N361" i="2"/>
  <c r="N362" i="2"/>
  <c r="N363" i="2"/>
  <c r="N364" i="2"/>
  <c r="N365" i="2"/>
  <c r="N366" i="2"/>
  <c r="N367" i="2"/>
  <c r="N368" i="2"/>
  <c r="N359" i="2"/>
  <c r="N343" i="2"/>
  <c r="N344" i="2"/>
  <c r="N345" i="2"/>
  <c r="N346" i="2"/>
  <c r="N347" i="2"/>
  <c r="N348" i="2"/>
  <c r="N349" i="2"/>
  <c r="N350" i="2"/>
  <c r="N351" i="2"/>
  <c r="N342" i="2"/>
  <c r="N326" i="2"/>
  <c r="N327" i="2"/>
  <c r="N328" i="2"/>
  <c r="N329" i="2"/>
  <c r="N330" i="2"/>
  <c r="N331" i="2"/>
  <c r="N332" i="2"/>
  <c r="N333" i="2"/>
  <c r="N334" i="2"/>
  <c r="N325" i="2"/>
  <c r="N309" i="2"/>
  <c r="N310" i="2"/>
  <c r="N311" i="2"/>
  <c r="N312" i="2"/>
  <c r="N313" i="2"/>
  <c r="N314" i="2"/>
  <c r="N315" i="2"/>
  <c r="N316" i="2"/>
  <c r="N317" i="2"/>
  <c r="N308" i="2"/>
  <c r="N292" i="2"/>
  <c r="N293" i="2"/>
  <c r="N294" i="2"/>
  <c r="N295" i="2"/>
  <c r="N296" i="2"/>
  <c r="N297" i="2"/>
  <c r="N298" i="2"/>
  <c r="N299" i="2"/>
  <c r="N300" i="2"/>
  <c r="N291" i="2"/>
  <c r="N275" i="2"/>
  <c r="N276" i="2"/>
  <c r="N277" i="2"/>
  <c r="N278" i="2"/>
  <c r="N279" i="2"/>
  <c r="N280" i="2"/>
  <c r="N281" i="2"/>
  <c r="N282" i="2"/>
  <c r="N283" i="2"/>
  <c r="N274" i="2"/>
  <c r="N258" i="2"/>
  <c r="N259" i="2"/>
  <c r="N260" i="2"/>
  <c r="N261" i="2"/>
  <c r="N262" i="2"/>
  <c r="N263" i="2"/>
  <c r="N264" i="2"/>
  <c r="N265" i="2"/>
  <c r="N266" i="2"/>
  <c r="N257" i="2"/>
  <c r="N241" i="2"/>
  <c r="N242" i="2"/>
  <c r="N243" i="2"/>
  <c r="N244" i="2"/>
  <c r="N245" i="2"/>
  <c r="N246" i="2"/>
  <c r="N247" i="2"/>
  <c r="N248" i="2"/>
  <c r="N249" i="2"/>
  <c r="N240" i="2"/>
  <c r="N224" i="2"/>
  <c r="N225" i="2"/>
  <c r="N226" i="2"/>
  <c r="N227" i="2"/>
  <c r="N228" i="2"/>
  <c r="N229" i="2"/>
  <c r="N230" i="2"/>
  <c r="N231" i="2"/>
  <c r="N232" i="2"/>
  <c r="N223" i="2"/>
  <c r="N208" i="2"/>
  <c r="N209" i="2"/>
  <c r="N210" i="2"/>
  <c r="N211" i="2"/>
  <c r="N212" i="2"/>
  <c r="N213" i="2"/>
  <c r="N214" i="2"/>
  <c r="N215" i="2"/>
  <c r="N216" i="2"/>
  <c r="N207" i="2"/>
  <c r="N191" i="2"/>
  <c r="N192" i="2"/>
  <c r="N193" i="2"/>
  <c r="N194" i="2"/>
  <c r="N195" i="2"/>
  <c r="N196" i="2"/>
  <c r="N197" i="2"/>
  <c r="N198" i="2"/>
  <c r="N199" i="2"/>
  <c r="N190" i="2"/>
  <c r="N174" i="2"/>
  <c r="N175" i="2"/>
  <c r="N176" i="2"/>
  <c r="N177" i="2"/>
  <c r="N178" i="2"/>
  <c r="N179" i="2"/>
  <c r="N180" i="2"/>
  <c r="N181" i="2"/>
  <c r="N182" i="2"/>
  <c r="N173" i="2"/>
  <c r="N165" i="2"/>
  <c r="N157" i="2"/>
  <c r="N158" i="2"/>
  <c r="N159" i="2"/>
  <c r="N160" i="2"/>
  <c r="N161" i="2"/>
  <c r="N162" i="2"/>
  <c r="N163" i="2"/>
  <c r="N164" i="2"/>
  <c r="N156" i="2"/>
  <c r="N140" i="2"/>
  <c r="N141" i="2"/>
  <c r="N142" i="2"/>
  <c r="N143" i="2"/>
  <c r="N144" i="2"/>
  <c r="N145" i="2"/>
  <c r="N146" i="2"/>
  <c r="N147" i="2"/>
  <c r="N148" i="2"/>
  <c r="N139" i="2"/>
  <c r="N123" i="2"/>
  <c r="N124" i="2"/>
  <c r="N125" i="2"/>
  <c r="N126" i="2"/>
  <c r="N127" i="2"/>
  <c r="N128" i="2"/>
  <c r="N129" i="2"/>
  <c r="N130" i="2"/>
  <c r="N131" i="2"/>
  <c r="N122" i="2"/>
  <c r="N106" i="2"/>
  <c r="N107" i="2"/>
  <c r="N108" i="2"/>
  <c r="N109" i="2"/>
  <c r="N110" i="2"/>
  <c r="N111" i="2"/>
  <c r="N112" i="2"/>
  <c r="N113" i="2"/>
  <c r="N114" i="2"/>
  <c r="N105" i="2"/>
  <c r="N89" i="2"/>
  <c r="N90" i="2"/>
  <c r="N91" i="2"/>
  <c r="N92" i="2"/>
  <c r="N93" i="2"/>
  <c r="N94" i="2"/>
  <c r="N95" i="2"/>
  <c r="N96" i="2"/>
  <c r="N97" i="2"/>
  <c r="N88" i="2"/>
  <c r="N72" i="2"/>
  <c r="N73" i="2"/>
  <c r="N74" i="2"/>
  <c r="N75" i="2"/>
  <c r="N76" i="2"/>
  <c r="N77" i="2"/>
  <c r="N78" i="2"/>
  <c r="N79" i="2"/>
  <c r="N80" i="2"/>
  <c r="N71" i="2"/>
  <c r="N63" i="2"/>
  <c r="N62" i="2"/>
  <c r="N54" i="2"/>
  <c r="N46" i="2"/>
  <c r="N38" i="2"/>
  <c r="N28" i="2"/>
  <c r="N19" i="2"/>
  <c r="O555" i="2"/>
  <c r="O547" i="2"/>
  <c r="O548" i="2"/>
  <c r="O549" i="2"/>
  <c r="O550" i="2"/>
  <c r="O551" i="2"/>
  <c r="O552" i="2"/>
  <c r="O553" i="2"/>
  <c r="O554" i="2"/>
  <c r="O546" i="2"/>
  <c r="O530" i="2"/>
  <c r="O531" i="2"/>
  <c r="O532" i="2"/>
  <c r="O533" i="2"/>
  <c r="O534" i="2"/>
  <c r="O535" i="2"/>
  <c r="O536" i="2"/>
  <c r="O537" i="2"/>
  <c r="O538" i="2"/>
  <c r="O529" i="2"/>
  <c r="O513" i="2"/>
  <c r="O514" i="2"/>
  <c r="O515" i="2"/>
  <c r="O516" i="2"/>
  <c r="O517" i="2"/>
  <c r="O518" i="2"/>
  <c r="O519" i="2"/>
  <c r="O520" i="2"/>
  <c r="O521" i="2"/>
  <c r="O512" i="2"/>
  <c r="O496" i="2"/>
  <c r="O497" i="2"/>
  <c r="O498" i="2"/>
  <c r="O499" i="2"/>
  <c r="O500" i="2"/>
  <c r="O501" i="2"/>
  <c r="O502" i="2"/>
  <c r="O503" i="2"/>
  <c r="O504" i="2"/>
  <c r="O495" i="2"/>
  <c r="O479" i="2"/>
  <c r="O480" i="2"/>
  <c r="O481" i="2"/>
  <c r="O482" i="2"/>
  <c r="O483" i="2"/>
  <c r="O484" i="2"/>
  <c r="O485" i="2"/>
  <c r="O486" i="2"/>
  <c r="O487" i="2"/>
  <c r="O478" i="2"/>
  <c r="O462" i="2"/>
  <c r="O463" i="2"/>
  <c r="O464" i="2"/>
  <c r="O465" i="2"/>
  <c r="O466" i="2"/>
  <c r="O467" i="2"/>
  <c r="O468" i="2"/>
  <c r="O469" i="2"/>
  <c r="O470" i="2"/>
  <c r="O461" i="2"/>
  <c r="O445" i="2"/>
  <c r="O446" i="2"/>
  <c r="O447" i="2"/>
  <c r="O448" i="2"/>
  <c r="O449" i="2"/>
  <c r="O450" i="2"/>
  <c r="O451" i="2"/>
  <c r="O452" i="2"/>
  <c r="O453" i="2"/>
  <c r="O444" i="2"/>
  <c r="O428" i="2"/>
  <c r="O429" i="2"/>
  <c r="O430" i="2"/>
  <c r="O431" i="2"/>
  <c r="O432" i="2"/>
  <c r="O433" i="2"/>
  <c r="O434" i="2"/>
  <c r="O435" i="2"/>
  <c r="O436" i="2"/>
  <c r="O427" i="2"/>
  <c r="O411" i="2"/>
  <c r="O412" i="2"/>
  <c r="O413" i="2"/>
  <c r="O414" i="2"/>
  <c r="O415" i="2"/>
  <c r="O416" i="2"/>
  <c r="O417" i="2"/>
  <c r="O418" i="2"/>
  <c r="O419" i="2"/>
  <c r="O410" i="2"/>
  <c r="O394" i="2"/>
  <c r="O395" i="2"/>
  <c r="O396" i="2"/>
  <c r="O397" i="2"/>
  <c r="O398" i="2"/>
  <c r="O399" i="2"/>
  <c r="O400" i="2"/>
  <c r="O401" i="2"/>
  <c r="O402" i="2"/>
  <c r="O393" i="2"/>
  <c r="O377" i="2"/>
  <c r="O378" i="2"/>
  <c r="O379" i="2"/>
  <c r="O380" i="2"/>
  <c r="O381" i="2"/>
  <c r="O382" i="2"/>
  <c r="O383" i="2"/>
  <c r="O384" i="2"/>
  <c r="O385" i="2"/>
  <c r="O376" i="2"/>
  <c r="O360" i="2"/>
  <c r="O361" i="2"/>
  <c r="O362" i="2"/>
  <c r="O363" i="2"/>
  <c r="O364" i="2"/>
  <c r="O365" i="2"/>
  <c r="O366" i="2"/>
  <c r="O367" i="2"/>
  <c r="O368" i="2"/>
  <c r="O359" i="2"/>
  <c r="O343" i="2"/>
  <c r="O344" i="2"/>
  <c r="O345" i="2"/>
  <c r="O346" i="2"/>
  <c r="O347" i="2"/>
  <c r="O348" i="2"/>
  <c r="O349" i="2"/>
  <c r="O350" i="2"/>
  <c r="O351" i="2"/>
  <c r="O342" i="2"/>
  <c r="O326" i="2"/>
  <c r="O327" i="2"/>
  <c r="O328" i="2"/>
  <c r="O329" i="2"/>
  <c r="O330" i="2"/>
  <c r="O331" i="2"/>
  <c r="O332" i="2"/>
  <c r="O333" i="2"/>
  <c r="O334" i="2"/>
  <c r="O325" i="2"/>
  <c r="O309" i="2"/>
  <c r="O310" i="2"/>
  <c r="O311" i="2"/>
  <c r="O312" i="2"/>
  <c r="O313" i="2"/>
  <c r="O314" i="2"/>
  <c r="O315" i="2"/>
  <c r="O316" i="2"/>
  <c r="O317" i="2"/>
  <c r="O308" i="2"/>
  <c r="O292" i="2"/>
  <c r="O293" i="2"/>
  <c r="O294" i="2"/>
  <c r="O295" i="2"/>
  <c r="O296" i="2"/>
  <c r="O297" i="2"/>
  <c r="O298" i="2"/>
  <c r="O299" i="2"/>
  <c r="O300" i="2"/>
  <c r="O291" i="2"/>
  <c r="O275" i="2"/>
  <c r="O276" i="2"/>
  <c r="O277" i="2"/>
  <c r="O278" i="2"/>
  <c r="O279" i="2"/>
  <c r="O280" i="2"/>
  <c r="O281" i="2"/>
  <c r="O282" i="2"/>
  <c r="O283" i="2"/>
  <c r="O274" i="2"/>
  <c r="O258" i="2"/>
  <c r="O259" i="2"/>
  <c r="O260" i="2"/>
  <c r="O261" i="2"/>
  <c r="O262" i="2"/>
  <c r="O263" i="2"/>
  <c r="O264" i="2"/>
  <c r="O265" i="2"/>
  <c r="O266" i="2"/>
  <c r="O257" i="2"/>
  <c r="O241" i="2"/>
  <c r="O242" i="2"/>
  <c r="O243" i="2"/>
  <c r="O244" i="2"/>
  <c r="O245" i="2"/>
  <c r="O246" i="2"/>
  <c r="O247" i="2"/>
  <c r="O248" i="2"/>
  <c r="O249" i="2"/>
  <c r="O240" i="2"/>
  <c r="O224" i="2"/>
  <c r="O225" i="2"/>
  <c r="O226" i="2"/>
  <c r="O227" i="2"/>
  <c r="O228" i="2"/>
  <c r="O229" i="2"/>
  <c r="O230" i="2"/>
  <c r="O231" i="2"/>
  <c r="O232" i="2"/>
  <c r="O223" i="2"/>
  <c r="O208" i="2"/>
  <c r="O209" i="2"/>
  <c r="O210" i="2"/>
  <c r="O211" i="2"/>
  <c r="O212" i="2"/>
  <c r="O213" i="2"/>
  <c r="O214" i="2"/>
  <c r="O215" i="2"/>
  <c r="O216" i="2"/>
  <c r="O207" i="2"/>
  <c r="O191" i="2"/>
  <c r="O192" i="2"/>
  <c r="O193" i="2"/>
  <c r="O194" i="2"/>
  <c r="O195" i="2"/>
  <c r="O196" i="2"/>
  <c r="O197" i="2"/>
  <c r="O198" i="2"/>
  <c r="O199" i="2"/>
  <c r="O190" i="2"/>
  <c r="O174" i="2"/>
  <c r="O175" i="2"/>
  <c r="O176" i="2"/>
  <c r="O177" i="2"/>
  <c r="O178" i="2"/>
  <c r="O179" i="2"/>
  <c r="O180" i="2"/>
  <c r="O181" i="2"/>
  <c r="O182" i="2"/>
  <c r="O173" i="2"/>
  <c r="O157" i="2"/>
  <c r="O158" i="2"/>
  <c r="O159" i="2"/>
  <c r="O160" i="2"/>
  <c r="O161" i="2"/>
  <c r="O162" i="2"/>
  <c r="O163" i="2"/>
  <c r="O164" i="2"/>
  <c r="O165" i="2"/>
  <c r="O156" i="2"/>
  <c r="O140" i="2"/>
  <c r="O141" i="2"/>
  <c r="O142" i="2"/>
  <c r="O143" i="2"/>
  <c r="O144" i="2"/>
  <c r="O145" i="2"/>
  <c r="O146" i="2"/>
  <c r="O147" i="2"/>
  <c r="O148" i="2"/>
  <c r="O139" i="2"/>
  <c r="O123" i="2"/>
  <c r="O124" i="2"/>
  <c r="O125" i="2"/>
  <c r="O126" i="2"/>
  <c r="O127" i="2"/>
  <c r="O128" i="2"/>
  <c r="O129" i="2"/>
  <c r="O130" i="2"/>
  <c r="O131" i="2"/>
  <c r="O122" i="2"/>
  <c r="O106" i="2"/>
  <c r="O107" i="2"/>
  <c r="O108" i="2"/>
  <c r="O109" i="2"/>
  <c r="O110" i="2"/>
  <c r="O111" i="2"/>
  <c r="O112" i="2"/>
  <c r="O113" i="2"/>
  <c r="O114" i="2"/>
  <c r="O105" i="2"/>
  <c r="O89" i="2"/>
  <c r="O90" i="2"/>
  <c r="O91" i="2"/>
  <c r="O92" i="2"/>
  <c r="O93" i="2"/>
  <c r="O94" i="2"/>
  <c r="O95" i="2"/>
  <c r="O96" i="2"/>
  <c r="O97" i="2"/>
  <c r="O88" i="2"/>
  <c r="O72" i="2"/>
  <c r="O73" i="2"/>
  <c r="O74" i="2"/>
  <c r="O75" i="2"/>
  <c r="O76" i="2"/>
  <c r="O77" i="2"/>
  <c r="O78" i="2"/>
  <c r="O79" i="2"/>
  <c r="O80" i="2"/>
  <c r="O71" i="2"/>
  <c r="O63" i="2"/>
  <c r="O62" i="2"/>
  <c r="O54" i="2"/>
  <c r="O46" i="2"/>
  <c r="O38" i="2"/>
  <c r="O28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547" i="2"/>
  <c r="Q547" i="2"/>
  <c r="R547" i="2"/>
  <c r="P548" i="2"/>
  <c r="Q548" i="2"/>
  <c r="R548" i="2"/>
  <c r="P549" i="2"/>
  <c r="P550" i="2"/>
  <c r="Q550" i="2"/>
  <c r="R550" i="2"/>
  <c r="P551" i="2"/>
  <c r="Q551" i="2"/>
  <c r="R551" i="2"/>
  <c r="P552" i="2"/>
  <c r="Q552" i="2"/>
  <c r="R552" i="2"/>
  <c r="P553" i="2"/>
  <c r="Q553" i="2"/>
  <c r="R553" i="2"/>
  <c r="P554" i="2"/>
  <c r="Q554" i="2"/>
  <c r="R554" i="2"/>
  <c r="P555" i="2"/>
  <c r="Q555" i="2"/>
  <c r="R555" i="2"/>
  <c r="P546" i="2"/>
  <c r="P530" i="2"/>
  <c r="Q530" i="2"/>
  <c r="R530" i="2"/>
  <c r="P531" i="2"/>
  <c r="Q531" i="2"/>
  <c r="R531" i="2"/>
  <c r="P532" i="2"/>
  <c r="Q532" i="2"/>
  <c r="R532" i="2"/>
  <c r="P533" i="2"/>
  <c r="Q533" i="2"/>
  <c r="R533" i="2"/>
  <c r="P534" i="2"/>
  <c r="Q534" i="2"/>
  <c r="R534" i="2"/>
  <c r="P535" i="2"/>
  <c r="Q535" i="2"/>
  <c r="R535" i="2"/>
  <c r="P536" i="2"/>
  <c r="P537" i="2"/>
  <c r="Q537" i="2"/>
  <c r="R537" i="2"/>
  <c r="P538" i="2"/>
  <c r="Q538" i="2"/>
  <c r="R538" i="2"/>
  <c r="P529" i="2"/>
  <c r="Q529" i="2"/>
  <c r="R529" i="2"/>
  <c r="P513" i="2"/>
  <c r="Q513" i="2"/>
  <c r="R513" i="2"/>
  <c r="P514" i="2"/>
  <c r="Q514" i="2"/>
  <c r="R514" i="2"/>
  <c r="P515" i="2"/>
  <c r="P516" i="2"/>
  <c r="Q516" i="2"/>
  <c r="R516" i="2"/>
  <c r="P517" i="2"/>
  <c r="Q517" i="2"/>
  <c r="R517" i="2"/>
  <c r="P518" i="2"/>
  <c r="Q518" i="2"/>
  <c r="R518" i="2"/>
  <c r="P519" i="2"/>
  <c r="Q519" i="2"/>
  <c r="R519" i="2"/>
  <c r="P520" i="2"/>
  <c r="Q520" i="2"/>
  <c r="R520" i="2"/>
  <c r="P521" i="2"/>
  <c r="Q521" i="2"/>
  <c r="R521" i="2"/>
  <c r="P512" i="2"/>
  <c r="P496" i="2"/>
  <c r="Q496" i="2"/>
  <c r="R496" i="2"/>
  <c r="P497" i="2"/>
  <c r="Q497" i="2"/>
  <c r="R497" i="2"/>
  <c r="P498" i="2"/>
  <c r="Q498" i="2"/>
  <c r="R498" i="2"/>
  <c r="P499" i="2"/>
  <c r="Q499" i="2"/>
  <c r="R499" i="2"/>
  <c r="P500" i="2"/>
  <c r="Q500" i="2"/>
  <c r="R500" i="2"/>
  <c r="P501" i="2"/>
  <c r="Q501" i="2"/>
  <c r="R501" i="2"/>
  <c r="P502" i="2"/>
  <c r="P503" i="2"/>
  <c r="Q503" i="2"/>
  <c r="R503" i="2"/>
  <c r="P504" i="2"/>
  <c r="Q504" i="2"/>
  <c r="R504" i="2"/>
  <c r="P495" i="2"/>
  <c r="Q495" i="2"/>
  <c r="R495" i="2"/>
  <c r="P479" i="2"/>
  <c r="Q479" i="2"/>
  <c r="R479" i="2"/>
  <c r="P480" i="2"/>
  <c r="Q480" i="2"/>
  <c r="R480" i="2"/>
  <c r="P481" i="2"/>
  <c r="P482" i="2"/>
  <c r="Q482" i="2"/>
  <c r="R482" i="2"/>
  <c r="P483" i="2"/>
  <c r="Q483" i="2"/>
  <c r="R483" i="2"/>
  <c r="P484" i="2"/>
  <c r="Q484" i="2"/>
  <c r="R484" i="2"/>
  <c r="P485" i="2"/>
  <c r="Q485" i="2"/>
  <c r="R485" i="2"/>
  <c r="P486" i="2"/>
  <c r="Q486" i="2"/>
  <c r="R486" i="2"/>
  <c r="P487" i="2"/>
  <c r="Q487" i="2"/>
  <c r="R487" i="2"/>
  <c r="P478" i="2"/>
  <c r="P462" i="2"/>
  <c r="Q462" i="2"/>
  <c r="R462" i="2"/>
  <c r="P463" i="2"/>
  <c r="Q463" i="2"/>
  <c r="R463" i="2"/>
  <c r="P464" i="2"/>
  <c r="Q464" i="2"/>
  <c r="R464" i="2"/>
  <c r="P465" i="2"/>
  <c r="Q465" i="2"/>
  <c r="R465" i="2"/>
  <c r="P466" i="2"/>
  <c r="Q466" i="2"/>
  <c r="R466" i="2"/>
  <c r="P467" i="2"/>
  <c r="Q467" i="2"/>
  <c r="R467" i="2"/>
  <c r="P468" i="2"/>
  <c r="P469" i="2"/>
  <c r="Q469" i="2"/>
  <c r="R469" i="2"/>
  <c r="P470" i="2"/>
  <c r="Q470" i="2"/>
  <c r="R470" i="2"/>
  <c r="P461" i="2"/>
  <c r="Q461" i="2"/>
  <c r="R461" i="2"/>
  <c r="P445" i="2"/>
  <c r="Q445" i="2"/>
  <c r="R445" i="2"/>
  <c r="P446" i="2"/>
  <c r="Q446" i="2"/>
  <c r="R446" i="2"/>
  <c r="P447" i="2"/>
  <c r="P448" i="2"/>
  <c r="Q448" i="2"/>
  <c r="R448" i="2"/>
  <c r="P449" i="2"/>
  <c r="Q449" i="2"/>
  <c r="R449" i="2"/>
  <c r="P450" i="2"/>
  <c r="Q450" i="2"/>
  <c r="R450" i="2"/>
  <c r="P451" i="2"/>
  <c r="Q451" i="2"/>
  <c r="R451" i="2"/>
  <c r="P452" i="2"/>
  <c r="Q452" i="2"/>
  <c r="R452" i="2"/>
  <c r="P453" i="2"/>
  <c r="Q453" i="2"/>
  <c r="R453" i="2"/>
  <c r="P444" i="2"/>
  <c r="P428" i="2"/>
  <c r="Q428" i="2"/>
  <c r="R428" i="2"/>
  <c r="P429" i="2"/>
  <c r="Q429" i="2"/>
  <c r="R429" i="2"/>
  <c r="P430" i="2"/>
  <c r="Q430" i="2"/>
  <c r="R430" i="2"/>
  <c r="P431" i="2"/>
  <c r="Q431" i="2"/>
  <c r="R431" i="2"/>
  <c r="P432" i="2"/>
  <c r="Q432" i="2"/>
  <c r="R432" i="2"/>
  <c r="P433" i="2"/>
  <c r="Q433" i="2"/>
  <c r="R433" i="2"/>
  <c r="P434" i="2"/>
  <c r="P435" i="2"/>
  <c r="Q435" i="2"/>
  <c r="R435" i="2"/>
  <c r="P436" i="2"/>
  <c r="Q436" i="2"/>
  <c r="R436" i="2"/>
  <c r="P427" i="2"/>
  <c r="Q427" i="2"/>
  <c r="R427" i="2"/>
  <c r="P411" i="2"/>
  <c r="Q411" i="2"/>
  <c r="R411" i="2"/>
  <c r="P412" i="2"/>
  <c r="Q412" i="2"/>
  <c r="R412" i="2"/>
  <c r="P413" i="2"/>
  <c r="P414" i="2"/>
  <c r="Q414" i="2"/>
  <c r="R414" i="2"/>
  <c r="P415" i="2"/>
  <c r="Q415" i="2"/>
  <c r="R415" i="2"/>
  <c r="P416" i="2"/>
  <c r="P417" i="2"/>
  <c r="Q417" i="2"/>
  <c r="R417" i="2"/>
  <c r="P418" i="2"/>
  <c r="Q418" i="2"/>
  <c r="R418" i="2"/>
  <c r="P419" i="2"/>
  <c r="Q419" i="2"/>
  <c r="R419" i="2"/>
  <c r="P410" i="2"/>
  <c r="P394" i="2"/>
  <c r="Q394" i="2"/>
  <c r="R394" i="2"/>
  <c r="P395" i="2"/>
  <c r="Q395" i="2"/>
  <c r="R395" i="2"/>
  <c r="P396" i="2"/>
  <c r="Q396" i="2"/>
  <c r="R396" i="2"/>
  <c r="P397" i="2"/>
  <c r="Q397" i="2"/>
  <c r="R397" i="2"/>
  <c r="P398" i="2"/>
  <c r="Q398" i="2"/>
  <c r="R398" i="2"/>
  <c r="P399" i="2"/>
  <c r="Q399" i="2"/>
  <c r="R399" i="2"/>
  <c r="P400" i="2"/>
  <c r="P401" i="2"/>
  <c r="Q401" i="2"/>
  <c r="R401" i="2"/>
  <c r="P402" i="2"/>
  <c r="Q402" i="2"/>
  <c r="R402" i="2"/>
  <c r="P393" i="2"/>
  <c r="Q393" i="2"/>
  <c r="R393" i="2"/>
  <c r="P377" i="2"/>
  <c r="Q377" i="2"/>
  <c r="R377" i="2"/>
  <c r="P378" i="2"/>
  <c r="Q378" i="2"/>
  <c r="R378" i="2"/>
  <c r="P379" i="2"/>
  <c r="P380" i="2"/>
  <c r="Q380" i="2"/>
  <c r="R380" i="2"/>
  <c r="P381" i="2"/>
  <c r="Q381" i="2"/>
  <c r="R381" i="2"/>
  <c r="P382" i="2"/>
  <c r="Q382" i="2"/>
  <c r="R382" i="2"/>
  <c r="P383" i="2"/>
  <c r="P384" i="2"/>
  <c r="Q384" i="2"/>
  <c r="R384" i="2"/>
  <c r="P385" i="2"/>
  <c r="Q385" i="2"/>
  <c r="R385" i="2"/>
  <c r="P376" i="2"/>
  <c r="P360" i="2"/>
  <c r="Q360" i="2"/>
  <c r="R360" i="2"/>
  <c r="P361" i="2"/>
  <c r="Q361" i="2"/>
  <c r="R361" i="2"/>
  <c r="P362" i="2"/>
  <c r="Q362" i="2"/>
  <c r="R362" i="2"/>
  <c r="P363" i="2"/>
  <c r="Q363" i="2"/>
  <c r="R363" i="2"/>
  <c r="P364" i="2"/>
  <c r="Q364" i="2"/>
  <c r="R364" i="2"/>
  <c r="P365" i="2"/>
  <c r="Q365" i="2"/>
  <c r="R365" i="2"/>
  <c r="P366" i="2"/>
  <c r="P367" i="2"/>
  <c r="Q367" i="2"/>
  <c r="R367" i="2"/>
  <c r="P368" i="2"/>
  <c r="Q368" i="2"/>
  <c r="R368" i="2"/>
  <c r="P359" i="2"/>
  <c r="Q359" i="2"/>
  <c r="R359" i="2"/>
  <c r="P343" i="2"/>
  <c r="Q343" i="2"/>
  <c r="R343" i="2"/>
  <c r="P344" i="2"/>
  <c r="Q344" i="2"/>
  <c r="R344" i="2"/>
  <c r="P345" i="2"/>
  <c r="P346" i="2"/>
  <c r="Q346" i="2"/>
  <c r="R346" i="2"/>
  <c r="P347" i="2"/>
  <c r="Q347" i="2"/>
  <c r="R347" i="2"/>
  <c r="P348" i="2"/>
  <c r="Q348" i="2"/>
  <c r="R348" i="2"/>
  <c r="P349" i="2"/>
  <c r="Q349" i="2"/>
  <c r="R349" i="2"/>
  <c r="P350" i="2"/>
  <c r="Q350" i="2"/>
  <c r="R350" i="2"/>
  <c r="P351" i="2"/>
  <c r="Q351" i="2"/>
  <c r="R351" i="2"/>
  <c r="P342" i="2"/>
  <c r="P326" i="2"/>
  <c r="Q326" i="2"/>
  <c r="R326" i="2"/>
  <c r="P327" i="2"/>
  <c r="Q327" i="2"/>
  <c r="R327" i="2"/>
  <c r="P328" i="2"/>
  <c r="Q328" i="2"/>
  <c r="R328" i="2"/>
  <c r="P329" i="2"/>
  <c r="Q329" i="2"/>
  <c r="R329" i="2"/>
  <c r="P330" i="2"/>
  <c r="Q330" i="2"/>
  <c r="R330" i="2"/>
  <c r="P331" i="2"/>
  <c r="Q331" i="2"/>
  <c r="R331" i="2"/>
  <c r="P332" i="2"/>
  <c r="P333" i="2"/>
  <c r="Q333" i="2"/>
  <c r="R333" i="2"/>
  <c r="P334" i="2"/>
  <c r="Q334" i="2"/>
  <c r="R334" i="2"/>
  <c r="P325" i="2"/>
  <c r="Q325" i="2"/>
  <c r="R325" i="2"/>
  <c r="P309" i="2"/>
  <c r="Q309" i="2"/>
  <c r="R309" i="2"/>
  <c r="P310" i="2"/>
  <c r="Q310" i="2"/>
  <c r="R310" i="2"/>
  <c r="P311" i="2"/>
  <c r="P312" i="2"/>
  <c r="Q312" i="2"/>
  <c r="R312" i="2"/>
  <c r="P313" i="2"/>
  <c r="Q313" i="2"/>
  <c r="R313" i="2"/>
  <c r="P314" i="2"/>
  <c r="Q314" i="2"/>
  <c r="R314" i="2"/>
  <c r="P315" i="2"/>
  <c r="Q315" i="2"/>
  <c r="R315" i="2"/>
  <c r="P316" i="2"/>
  <c r="Q316" i="2"/>
  <c r="R316" i="2"/>
  <c r="P317" i="2"/>
  <c r="Q317" i="2"/>
  <c r="R317" i="2"/>
  <c r="P308" i="2"/>
  <c r="P292" i="2"/>
  <c r="Q292" i="2"/>
  <c r="R292" i="2"/>
  <c r="P293" i="2"/>
  <c r="Q293" i="2"/>
  <c r="R293" i="2"/>
  <c r="P294" i="2"/>
  <c r="Q294" i="2"/>
  <c r="R294" i="2"/>
  <c r="P295" i="2"/>
  <c r="Q295" i="2"/>
  <c r="R295" i="2"/>
  <c r="P296" i="2"/>
  <c r="Q296" i="2"/>
  <c r="R296" i="2"/>
  <c r="P297" i="2"/>
  <c r="Q297" i="2"/>
  <c r="R297" i="2"/>
  <c r="P298" i="2"/>
  <c r="P299" i="2"/>
  <c r="Q299" i="2"/>
  <c r="R299" i="2"/>
  <c r="P300" i="2"/>
  <c r="Q300" i="2"/>
  <c r="R300" i="2"/>
  <c r="P291" i="2"/>
  <c r="Q291" i="2"/>
  <c r="R291" i="2"/>
  <c r="P275" i="2"/>
  <c r="Q275" i="2"/>
  <c r="R275" i="2"/>
  <c r="P276" i="2"/>
  <c r="Q276" i="2"/>
  <c r="R276" i="2"/>
  <c r="P277" i="2"/>
  <c r="P278" i="2"/>
  <c r="Q278" i="2"/>
  <c r="R278" i="2"/>
  <c r="P279" i="2"/>
  <c r="Q279" i="2"/>
  <c r="R279" i="2"/>
  <c r="P280" i="2"/>
  <c r="Q280" i="2"/>
  <c r="R280" i="2"/>
  <c r="P281" i="2"/>
  <c r="Q281" i="2"/>
  <c r="R281" i="2"/>
  <c r="P282" i="2"/>
  <c r="Q282" i="2"/>
  <c r="R282" i="2"/>
  <c r="P283" i="2"/>
  <c r="Q283" i="2"/>
  <c r="R283" i="2"/>
  <c r="P274" i="2"/>
  <c r="P258" i="2"/>
  <c r="Q258" i="2"/>
  <c r="R258" i="2"/>
  <c r="P259" i="2"/>
  <c r="Q259" i="2"/>
  <c r="R259" i="2"/>
  <c r="P260" i="2"/>
  <c r="Q260" i="2"/>
  <c r="R260" i="2"/>
  <c r="P261" i="2"/>
  <c r="Q261" i="2"/>
  <c r="R261" i="2"/>
  <c r="P262" i="2"/>
  <c r="Q262" i="2"/>
  <c r="R262" i="2"/>
  <c r="P263" i="2"/>
  <c r="Q263" i="2"/>
  <c r="R263" i="2"/>
  <c r="P264" i="2"/>
  <c r="Q264" i="2"/>
  <c r="R264" i="2"/>
  <c r="P265" i="2"/>
  <c r="Q265" i="2"/>
  <c r="R265" i="2"/>
  <c r="P266" i="2"/>
  <c r="Q266" i="2"/>
  <c r="R266" i="2"/>
  <c r="P257" i="2"/>
  <c r="P241" i="2"/>
  <c r="Q241" i="2"/>
  <c r="R241" i="2"/>
  <c r="P242" i="2"/>
  <c r="Q242" i="2"/>
  <c r="R242" i="2"/>
  <c r="P243" i="2"/>
  <c r="Q243" i="2"/>
  <c r="R243" i="2"/>
  <c r="P244" i="2"/>
  <c r="Q244" i="2"/>
  <c r="R244" i="2"/>
  <c r="P245" i="2"/>
  <c r="Q245" i="2"/>
  <c r="R245" i="2"/>
  <c r="P246" i="2"/>
  <c r="Q246" i="2"/>
  <c r="R246" i="2"/>
  <c r="P247" i="2"/>
  <c r="P248" i="2"/>
  <c r="Q248" i="2"/>
  <c r="R248" i="2"/>
  <c r="P249" i="2"/>
  <c r="Q249" i="2"/>
  <c r="R249" i="2"/>
  <c r="P240" i="2"/>
  <c r="Q240" i="2"/>
  <c r="R240" i="2"/>
  <c r="P224" i="2"/>
  <c r="Q224" i="2"/>
  <c r="R224" i="2"/>
  <c r="P225" i="2"/>
  <c r="Q225" i="2"/>
  <c r="R225" i="2"/>
  <c r="P226" i="2"/>
  <c r="P227" i="2"/>
  <c r="Q227" i="2"/>
  <c r="R227" i="2"/>
  <c r="P228" i="2"/>
  <c r="Q228" i="2"/>
  <c r="R228" i="2"/>
  <c r="P229" i="2"/>
  <c r="P230" i="2"/>
  <c r="Q230" i="2"/>
  <c r="R230" i="2"/>
  <c r="P231" i="2"/>
  <c r="Q231" i="2"/>
  <c r="R231" i="2"/>
  <c r="P232" i="2"/>
  <c r="Q232" i="2"/>
  <c r="R232" i="2"/>
  <c r="P223" i="2"/>
  <c r="P208" i="2"/>
  <c r="Q208" i="2"/>
  <c r="R208" i="2"/>
  <c r="P209" i="2"/>
  <c r="Q209" i="2"/>
  <c r="R209" i="2"/>
  <c r="P210" i="2"/>
  <c r="Q210" i="2"/>
  <c r="R210" i="2"/>
  <c r="P211" i="2"/>
  <c r="Q211" i="2"/>
  <c r="R211" i="2"/>
  <c r="P212" i="2"/>
  <c r="Q212" i="2"/>
  <c r="R212" i="2"/>
  <c r="P213" i="2"/>
  <c r="Q213" i="2"/>
  <c r="R213" i="2"/>
  <c r="P214" i="2"/>
  <c r="P215" i="2"/>
  <c r="Q215" i="2"/>
  <c r="R215" i="2"/>
  <c r="P216" i="2"/>
  <c r="Q216" i="2"/>
  <c r="R216" i="2"/>
  <c r="P207" i="2"/>
  <c r="Q207" i="2"/>
  <c r="R207" i="2"/>
  <c r="P191" i="2"/>
  <c r="Q191" i="2"/>
  <c r="R191" i="2"/>
  <c r="P192" i="2"/>
  <c r="Q192" i="2"/>
  <c r="R192" i="2"/>
  <c r="P193" i="2"/>
  <c r="P194" i="2"/>
  <c r="Q194" i="2"/>
  <c r="R194" i="2"/>
  <c r="P195" i="2"/>
  <c r="Q195" i="2"/>
  <c r="R195" i="2"/>
  <c r="P196" i="2"/>
  <c r="Q196" i="2"/>
  <c r="R196" i="2"/>
  <c r="P197" i="2"/>
  <c r="Q197" i="2"/>
  <c r="R197" i="2"/>
  <c r="P198" i="2"/>
  <c r="Q198" i="2"/>
  <c r="R198" i="2"/>
  <c r="P199" i="2"/>
  <c r="Q199" i="2"/>
  <c r="R199" i="2"/>
  <c r="P190" i="2"/>
  <c r="Q190" i="2"/>
  <c r="R190" i="2"/>
  <c r="P174" i="2"/>
  <c r="Q174" i="2"/>
  <c r="R174" i="2"/>
  <c r="P175" i="2"/>
  <c r="Q175" i="2"/>
  <c r="R175" i="2"/>
  <c r="P176" i="2"/>
  <c r="Q176" i="2"/>
  <c r="R176" i="2"/>
  <c r="P177" i="2"/>
  <c r="Q177" i="2"/>
  <c r="R177" i="2"/>
  <c r="P178" i="2"/>
  <c r="Q178" i="2"/>
  <c r="R178" i="2"/>
  <c r="P179" i="2"/>
  <c r="Q179" i="2"/>
  <c r="R179" i="2"/>
  <c r="P180" i="2"/>
  <c r="P181" i="2"/>
  <c r="Q181" i="2"/>
  <c r="R181" i="2"/>
  <c r="P182" i="2"/>
  <c r="Q182" i="2"/>
  <c r="R182" i="2"/>
  <c r="P173" i="2"/>
  <c r="Q173" i="2"/>
  <c r="R173" i="2"/>
  <c r="P157" i="2"/>
  <c r="Q157" i="2"/>
  <c r="R157" i="2"/>
  <c r="P158" i="2"/>
  <c r="Q158" i="2"/>
  <c r="R158" i="2"/>
  <c r="P159" i="2"/>
  <c r="Q159" i="2"/>
  <c r="R159" i="2"/>
  <c r="P160" i="2"/>
  <c r="Q160" i="2"/>
  <c r="R160" i="2"/>
  <c r="P161" i="2"/>
  <c r="Q161" i="2"/>
  <c r="R161" i="2"/>
  <c r="P162" i="2"/>
  <c r="Q162" i="2"/>
  <c r="R162" i="2"/>
  <c r="P163" i="2"/>
  <c r="P164" i="2"/>
  <c r="Q164" i="2"/>
  <c r="R164" i="2"/>
  <c r="P165" i="2"/>
  <c r="Q165" i="2"/>
  <c r="R165" i="2"/>
  <c r="P156" i="2"/>
  <c r="Q156" i="2"/>
  <c r="R156" i="2"/>
  <c r="P140" i="2"/>
  <c r="Q140" i="2"/>
  <c r="R140" i="2"/>
  <c r="P141" i="2"/>
  <c r="Q141" i="2"/>
  <c r="R141" i="2"/>
  <c r="P142" i="2"/>
  <c r="Q142" i="2"/>
  <c r="R142" i="2"/>
  <c r="P143" i="2"/>
  <c r="Q143" i="2"/>
  <c r="R143" i="2"/>
  <c r="P144" i="2"/>
  <c r="Q144" i="2"/>
  <c r="R144" i="2"/>
  <c r="P145" i="2"/>
  <c r="Q145" i="2"/>
  <c r="R145" i="2"/>
  <c r="P146" i="2"/>
  <c r="P147" i="2"/>
  <c r="Q147" i="2"/>
  <c r="R147" i="2"/>
  <c r="P148" i="2"/>
  <c r="Q148" i="2"/>
  <c r="R148" i="2"/>
  <c r="P139" i="2"/>
  <c r="P123" i="2"/>
  <c r="Q123" i="2"/>
  <c r="R123" i="2"/>
  <c r="P124" i="2"/>
  <c r="Q124" i="2"/>
  <c r="R124" i="2"/>
  <c r="P125" i="2"/>
  <c r="Q125" i="2"/>
  <c r="R125" i="2"/>
  <c r="P126" i="2"/>
  <c r="Q126" i="2"/>
  <c r="R126" i="2"/>
  <c r="P127" i="2"/>
  <c r="Q127" i="2"/>
  <c r="R127" i="2"/>
  <c r="P128" i="2"/>
  <c r="Q128" i="2"/>
  <c r="R128" i="2"/>
  <c r="P129" i="2"/>
  <c r="P130" i="2"/>
  <c r="Q130" i="2"/>
  <c r="R130" i="2"/>
  <c r="P131" i="2"/>
  <c r="Q131" i="2"/>
  <c r="R131" i="2"/>
  <c r="P122" i="2"/>
  <c r="Q122" i="2"/>
  <c r="R122" i="2"/>
  <c r="P106" i="2"/>
  <c r="Q106" i="2"/>
  <c r="R106" i="2"/>
  <c r="P107" i="2"/>
  <c r="Q107" i="2"/>
  <c r="R107" i="2"/>
  <c r="P108" i="2"/>
  <c r="P109" i="2"/>
  <c r="Q109" i="2"/>
  <c r="R109" i="2"/>
  <c r="P110" i="2"/>
  <c r="Q110" i="2"/>
  <c r="R110" i="2"/>
  <c r="P111" i="2"/>
  <c r="Q111" i="2"/>
  <c r="R111" i="2"/>
  <c r="P112" i="2"/>
  <c r="Q112" i="2"/>
  <c r="R112" i="2"/>
  <c r="P113" i="2"/>
  <c r="Q113" i="2"/>
  <c r="R113" i="2"/>
  <c r="P114" i="2"/>
  <c r="Q114" i="2"/>
  <c r="R114" i="2"/>
  <c r="P105" i="2"/>
  <c r="P89" i="2"/>
  <c r="Q89" i="2"/>
  <c r="R89" i="2"/>
  <c r="P90" i="2"/>
  <c r="Q90" i="2"/>
  <c r="R90" i="2"/>
  <c r="P91" i="2"/>
  <c r="Q91" i="2"/>
  <c r="R91" i="2"/>
  <c r="P92" i="2"/>
  <c r="Q92" i="2"/>
  <c r="R92" i="2"/>
  <c r="P93" i="2"/>
  <c r="Q93" i="2"/>
  <c r="R93" i="2"/>
  <c r="P94" i="2"/>
  <c r="Q94" i="2"/>
  <c r="R94" i="2"/>
  <c r="P95" i="2"/>
  <c r="P96" i="2"/>
  <c r="Q96" i="2"/>
  <c r="R96" i="2"/>
  <c r="P97" i="2"/>
  <c r="Q97" i="2"/>
  <c r="R97" i="2"/>
  <c r="P88" i="2"/>
  <c r="Q88" i="2"/>
  <c r="R88" i="2"/>
  <c r="P72" i="2"/>
  <c r="Q72" i="2"/>
  <c r="R72" i="2"/>
  <c r="P73" i="2"/>
  <c r="P74" i="2"/>
  <c r="Q74" i="2"/>
  <c r="R74" i="2"/>
  <c r="P75" i="2"/>
  <c r="Q75" i="2"/>
  <c r="R75" i="2"/>
  <c r="P76" i="2"/>
  <c r="P77" i="2"/>
  <c r="P78" i="2"/>
  <c r="Q78" i="2"/>
  <c r="R78" i="2"/>
  <c r="P79" i="2"/>
  <c r="Q79" i="2"/>
  <c r="R79" i="2"/>
  <c r="P80" i="2"/>
  <c r="P71" i="2"/>
  <c r="Q71" i="2"/>
  <c r="R71" i="2"/>
  <c r="P63" i="2"/>
  <c r="Q63" i="2"/>
  <c r="R63" i="2"/>
  <c r="P62" i="2"/>
  <c r="Q62" i="2"/>
  <c r="R62" i="2"/>
  <c r="P54" i="2"/>
  <c r="Q54" i="2"/>
  <c r="R54" i="2"/>
  <c r="P46" i="2"/>
  <c r="P38" i="2"/>
  <c r="Q38" i="2"/>
  <c r="R38" i="2"/>
  <c r="P28" i="2"/>
  <c r="Q28" i="2"/>
  <c r="R28" i="2"/>
  <c r="O19" i="2"/>
  <c r="Q139" i="2"/>
  <c r="R139" i="2"/>
  <c r="R55" i="2"/>
  <c r="R64" i="2"/>
  <c r="Q129" i="2"/>
  <c r="R129" i="2"/>
  <c r="R132" i="2"/>
  <c r="Q146" i="2"/>
  <c r="R146" i="2"/>
  <c r="Q163" i="2"/>
  <c r="R163" i="2"/>
  <c r="R166" i="2"/>
  <c r="Q332" i="2"/>
  <c r="R332" i="2"/>
  <c r="R335" i="2"/>
  <c r="Q345" i="2"/>
  <c r="R345" i="2"/>
  <c r="Q376" i="2"/>
  <c r="R376" i="2"/>
  <c r="Q379" i="2"/>
  <c r="R379" i="2"/>
  <c r="Q410" i="2"/>
  <c r="R410" i="2"/>
  <c r="Q416" i="2"/>
  <c r="R416" i="2"/>
  <c r="Q413" i="2"/>
  <c r="R413" i="2"/>
  <c r="Q536" i="2"/>
  <c r="R536" i="2"/>
  <c r="R539" i="2"/>
  <c r="Q549" i="2"/>
  <c r="R549" i="2"/>
  <c r="Q80" i="2"/>
  <c r="R80" i="2"/>
  <c r="Q77" i="2"/>
  <c r="R77" i="2"/>
  <c r="Q468" i="2"/>
  <c r="R468" i="2"/>
  <c r="R471" i="2"/>
  <c r="Q546" i="2"/>
  <c r="R546" i="2"/>
  <c r="Q515" i="2"/>
  <c r="R515" i="2"/>
  <c r="Q512" i="2"/>
  <c r="R512" i="2"/>
  <c r="Q502" i="2"/>
  <c r="R502" i="2"/>
  <c r="R505" i="2"/>
  <c r="Q481" i="2"/>
  <c r="R481" i="2"/>
  <c r="Q478" i="2"/>
  <c r="R478" i="2"/>
  <c r="Q447" i="2"/>
  <c r="R447" i="2"/>
  <c r="Q444" i="2"/>
  <c r="R444" i="2"/>
  <c r="Q434" i="2"/>
  <c r="R434" i="2"/>
  <c r="R437" i="2"/>
  <c r="Q400" i="2"/>
  <c r="R400" i="2"/>
  <c r="R403" i="2"/>
  <c r="Q383" i="2"/>
  <c r="R383" i="2"/>
  <c r="Q366" i="2"/>
  <c r="R366" i="2"/>
  <c r="R369" i="2"/>
  <c r="Q342" i="2"/>
  <c r="R342" i="2"/>
  <c r="Q311" i="2"/>
  <c r="R311" i="2"/>
  <c r="Q308" i="2"/>
  <c r="R308" i="2"/>
  <c r="Q298" i="2"/>
  <c r="R298" i="2"/>
  <c r="R301" i="2"/>
  <c r="Q277" i="2"/>
  <c r="R277" i="2"/>
  <c r="Q274" i="2"/>
  <c r="R274" i="2"/>
  <c r="Q257" i="2"/>
  <c r="R257" i="2"/>
  <c r="R267" i="2"/>
  <c r="Q247" i="2"/>
  <c r="R247" i="2"/>
  <c r="R250" i="2"/>
  <c r="Q229" i="2"/>
  <c r="R229" i="2"/>
  <c r="Q226" i="2"/>
  <c r="R226" i="2"/>
  <c r="Q223" i="2"/>
  <c r="R223" i="2"/>
  <c r="Q214" i="2"/>
  <c r="R214" i="2"/>
  <c r="R217" i="2"/>
  <c r="Q193" i="2"/>
  <c r="R193" i="2"/>
  <c r="R200" i="2"/>
  <c r="Q180" i="2"/>
  <c r="R180" i="2"/>
  <c r="R183" i="2"/>
  <c r="Q108" i="2"/>
  <c r="R108" i="2"/>
  <c r="Q105" i="2"/>
  <c r="R105" i="2"/>
  <c r="Q95" i="2"/>
  <c r="R95" i="2"/>
  <c r="R98" i="2"/>
  <c r="Q76" i="2"/>
  <c r="R76" i="2"/>
  <c r="Q73" i="2"/>
  <c r="R73" i="2"/>
  <c r="R81" i="2"/>
  <c r="Q46" i="2"/>
  <c r="R46" i="2"/>
  <c r="R149" i="2"/>
  <c r="R556" i="2"/>
  <c r="R420" i="2"/>
  <c r="R386" i="2"/>
  <c r="R352" i="2"/>
  <c r="R522" i="2"/>
  <c r="R488" i="2"/>
  <c r="R454" i="2"/>
  <c r="R318" i="2"/>
  <c r="R284" i="2"/>
  <c r="R233" i="2"/>
  <c r="R115" i="2"/>
  <c r="R47" i="2"/>
  <c r="P19" i="2"/>
  <c r="Q19" i="2"/>
  <c r="R19" i="2"/>
  <c r="R20" i="2"/>
  <c r="R39" i="2"/>
  <c r="R29" i="2"/>
  <c r="R560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<sst xmlns="http://schemas.openxmlformats.org/spreadsheetml/2006/main" count="702" uniqueCount="238">
  <si>
    <t>2020    m.   sausio                              4    d.</t>
  </si>
  <si>
    <t>Pareiškėjas:</t>
  </si>
  <si>
    <t>Lietuvos korespondencinių šachmatų federacija</t>
  </si>
  <si>
    <t xml:space="preserve">           (Pareiškėjo pavadinimas)</t>
  </si>
  <si>
    <t>Vilnius, Laisvės pr. 71B, 861049872, korchess@gmail.com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</si>
  <si>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</si>
  <si>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</si>
  <si>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</si>
  <si>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</si>
  <si>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</si>
  <si>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</si>
  <si>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</si>
  <si>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</si>
  <si>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</si>
  <si>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</si>
  <si>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</si>
  <si>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</si>
  <si>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</si>
  <si>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</si>
  <si>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</si>
  <si>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</si>
  <si>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</si>
  <si>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</si>
  <si>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</si>
  <si>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</si>
  <si>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</si>
  <si>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2017     m. 9-Europos komandinio čempionato finalas</t>
  </si>
  <si>
    <t xml:space="preserve">(sporto renginio pavadinimas) </t>
  </si>
  <si>
    <t>Lietuvos vyrų korespondencinių šachmatų rinktinė(Pavel Rubinas, Alfonsas Kupšys, Dmitrijus Chocenka, Vitalijus Novikovas, Gintautas Petraitis, Virginijus Dambrauskas, Virginijus Grabliauskas, Vytautas Andriulaitis)</t>
  </si>
  <si>
    <t>kor. šachmatai</t>
  </si>
  <si>
    <t>neolimpinė</t>
  </si>
  <si>
    <t>NEAK</t>
  </si>
  <si>
    <t>4 arba 5</t>
  </si>
  <si>
    <t>Taip</t>
  </si>
  <si>
    <t>Iš viso:</t>
  </si>
  <si>
    <t>PRIDEDAMA. https://www.iccf.com/event?id=26365, https://www.iccf.com/event?id=26364, https://www.iccf.com/event?id=26363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</si>
  <si>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</si>
  <si>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2019     m. 69-as asmeninis Europos čempionatas</t>
  </si>
  <si>
    <t>Nuoroda į protokolą: https://www.iccf.com/event?id=57033</t>
  </si>
  <si>
    <t>Alfredas Samerdokas</t>
  </si>
  <si>
    <t>PRIDEDAMA. Atrankinės varžybos: https://www.iccf.com/event?id=30579, https://www.iccf.com/event?id=30580, https://www.iccf.com/event?id=30581, https://www.iccf.com/event?id=30582, https://www.iccf.com/event?id=30583, https://www.iccf.com/event?id=30584, https://www.iccf.com/event?id=30585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</si>
  <si>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</si>
  <si>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2017     m. 10-a moterų Olimpiada</t>
  </si>
  <si>
    <t>Nuoroda į protokolą: https://www.iccf.com/event?id=54041</t>
  </si>
  <si>
    <t>Lietuvos moterų korespondencinių šachmatų rinktinė(Justina Petkevičiūtė, Jelizaveta Potapova, Jurgita Mališauskienė, Vilma Dambrauskaitė)</t>
  </si>
  <si>
    <t>Ne</t>
  </si>
  <si>
    <t>PRIDEDAMA. ____________________________________________________________________________________________________</t>
  </si>
  <si>
    <t>2020     m. 11-as Moterų pasulio čempionatas</t>
  </si>
  <si>
    <t>Nuoroda į protokolą:https://www.iccf.com/event?id=71947</t>
  </si>
  <si>
    <t>Vilma Dambrauskaitė </t>
  </si>
  <si>
    <t>PRIDEDAMA. https://www.iccf.com/event?id=48382, https://www.iccf.com/event?id=48379</t>
  </si>
  <si>
    <t>2020     m. 70-as Europos asmeninis čempionatas (laiškais)</t>
  </si>
  <si>
    <t>Saulius Voveris</t>
  </si>
  <si>
    <t>PRIDEDAMA. https://www.iccf.com/event?id=70739, atrakinės varžybos:https://www.iccf.com/event?id=41017, https://www.iccf.com/event?id=41018, https://www.iccf.com/event?id=41019, https://www.iccf.com/event?id=41179, https://www.iccf.com/event?id=42147, https://www.iccf.com/event?id=43334, https://www.iccf.com/event?id=45436, https://www.iccf.com/event?id=48034, https://www.iccf.com/event?id=49254, https://www.iccf.com/event?id=50180, https://www.iccf.com/event?id=52134,https://www.iccf.com/event?id=55276, https://www.iccf.com/event?id=56025 </t>
  </si>
  <si>
    <t>2017     m. 10-as moterų asmeninis pasaulio čempionatas</t>
  </si>
  <si>
    <t>Nuoroda į protokolą: https://www.iccf.com/event?id=48376</t>
  </si>
  <si>
    <t xml:space="preserve">Vilma Dambrauskaitė </t>
  </si>
  <si>
    <t>Jurgita Mališauskiėnė</t>
  </si>
  <si>
    <t>PRIDEDAMA. Atrankinės varžybos: https://www.iccf.com/event?id=24566, https://www.iccf.com/event?id=24615, https://www.iccf.com/event?id=24632, https://www.iccf.com/event?id=24633</t>
  </si>
  <si>
    <t>201     m. ___________________________________</t>
  </si>
  <si>
    <t>Nuoroda į protokolą:</t>
  </si>
  <si>
    <t>Bendra sporto šakos gauta taškų suma</t>
  </si>
  <si>
    <t>*Pildo tik į olimpinių žaidynių programą neįtrauktų sporto šakų pareiškėjai</t>
  </si>
  <si>
    <t>Pareiškėjo vardu:</t>
  </si>
  <si>
    <t>Prezidentas</t>
  </si>
  <si>
    <t>Alfonsas Kupšys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</si>
  <si>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</si>
  <si>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</si>
  <si>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</si>
  <si>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</si>
  <si>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</si>
  <si>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</si>
  <si>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</si>
  <si>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</si>
  <si>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</si>
  <si>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</si>
  <si>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</si>
  <si>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</si>
  <si>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</si>
  <si>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</si>
  <si>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</si>
  <si>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</si>
  <si>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</si>
  <si>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</si>
  <si>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</si>
  <si>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</si>
  <si>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</si>
  <si>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</si>
  <si>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</si>
  <si>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</si>
  <si>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</si>
  <si>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</si>
  <si>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</si>
  <si>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</si>
  <si>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</si>
  <si>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</si>
  <si>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</si>
  <si>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</si>
  <si>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</si>
  <si>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</si>
  <si>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</si>
  <si>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</si>
  <si>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</si>
  <si>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</si>
  <si>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</si>
  <si>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</si>
  <si>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</si>
  <si>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</si>
  <si>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</si>
  <si>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</si>
  <si>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</si>
  <si>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</si>
  <si>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</si>
  <si>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</si>
  <si>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</si>
  <si>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</si>
  <si>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</si>
  <si>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PČ</t>
  </si>
  <si>
    <t>Pasaulio čempionatas</t>
  </si>
  <si>
    <t>-</t>
  </si>
  <si>
    <t>3.</t>
  </si>
  <si>
    <t>EČ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</si>
  <si>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</si>
  <si>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</si>
  <si>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</si>
  <si>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</si>
  <si>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</si>
  <si>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</si>
  <si>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</si>
  <si>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</si>
  <si>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</si>
  <si>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</si>
  <si>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</si>
  <si>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</si>
  <si>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</si>
  <si>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</si>
  <si>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</si>
  <si>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</si>
  <si>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</si>
  <si>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</si>
  <si>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</si>
  <si>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</si>
  <si>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JPČ</t>
  </si>
  <si>
    <t>Pasaulio jaunimo čempionatas</t>
  </si>
  <si>
    <t>11.</t>
  </si>
  <si>
    <t>JnPČ</t>
  </si>
  <si>
    <t>Pasaulio jaunių čempionatas</t>
  </si>
  <si>
    <t>12.</t>
  </si>
  <si>
    <t>JEČ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</si>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</sst>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21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1" fillId="0" borderId="3" xfId="2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lnius,%20Laisv&#279;s%20pr.%2071B,%20861049872,%20korchess@gmail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25"/>
  <sheetViews>
    <sheetView tabSelected="1" topLeftCell="A56" zoomScaleNormal="100" workbookViewId="0">
      <selection activeCell="B46" sqref="B46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7.5703125" style="1" customWidth="1"/>
    <col min="19" max="16384" width="9.140625" style="1"/>
  </cols>
  <sheetData>
    <row r="1" spans="1:18" s="8" customFormat="1" ht="15.75">
      <c r="D1" s="59"/>
      <c r="E1" s="59"/>
      <c r="F1" s="59"/>
      <c r="G1" s="59"/>
      <c r="H1" s="59"/>
      <c r="I1" s="59"/>
      <c r="J1" s="59"/>
      <c r="K1" s="59"/>
      <c r="L1" s="59"/>
      <c r="N1" s="2"/>
      <c r="O1" s="2"/>
      <c r="P1" s="2"/>
      <c r="Q1" s="2"/>
    </row>
    <row r="2" spans="1:18" s="8" customFormat="1" ht="15.75">
      <c r="B2" s="8" t="s">
        <v>0</v>
      </c>
      <c r="D2" s="59"/>
      <c r="E2" s="59"/>
      <c r="F2" s="59"/>
      <c r="G2" s="59"/>
      <c r="H2" s="59"/>
      <c r="I2" s="59"/>
      <c r="J2" s="59"/>
      <c r="K2" s="59"/>
      <c r="L2" s="59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73" t="s">
        <v>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8"/>
    </row>
    <row r="6" spans="1:18" ht="18.75">
      <c r="A6" s="80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"/>
    </row>
    <row r="7" spans="1:18" s="8" customFormat="1" ht="15.75">
      <c r="A7" s="59"/>
      <c r="B7" s="90" t="s">
        <v>4</v>
      </c>
      <c r="C7" s="90"/>
      <c r="D7" s="90"/>
      <c r="E7" s="90"/>
      <c r="F7" s="90"/>
      <c r="G7" s="90"/>
      <c r="H7" s="90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59"/>
      <c r="B8" s="81" t="s">
        <v>5</v>
      </c>
      <c r="C8" s="81"/>
      <c r="D8" s="81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59"/>
      <c r="B9" s="48">
        <v>191914615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59"/>
      <c r="B10" s="57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91" t="s">
        <v>7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95" t="s">
        <v>8</v>
      </c>
      <c r="B13" s="86" t="s">
        <v>9</v>
      </c>
      <c r="C13" s="86" t="s">
        <v>10</v>
      </c>
      <c r="D13" s="86" t="s">
        <v>11</v>
      </c>
      <c r="E13" s="82" t="s">
        <v>12</v>
      </c>
      <c r="F13" s="77"/>
      <c r="G13" s="78"/>
      <c r="H13" s="78"/>
      <c r="I13" s="78"/>
      <c r="J13" s="78"/>
      <c r="K13" s="78"/>
      <c r="L13" s="78"/>
      <c r="M13" s="78"/>
      <c r="N13" s="78"/>
      <c r="O13" s="79"/>
      <c r="P13" s="84" t="s">
        <v>13</v>
      </c>
      <c r="Q13" s="97" t="s">
        <v>14</v>
      </c>
      <c r="R13" s="92" t="s">
        <v>15</v>
      </c>
    </row>
    <row r="14" spans="1:18" s="8" customFormat="1" ht="45" customHeight="1">
      <c r="A14" s="95"/>
      <c r="B14" s="86"/>
      <c r="C14" s="86"/>
      <c r="D14" s="86"/>
      <c r="E14" s="96"/>
      <c r="F14" s="82" t="s">
        <v>16</v>
      </c>
      <c r="G14" s="82" t="s">
        <v>17</v>
      </c>
      <c r="H14" s="82" t="s">
        <v>18</v>
      </c>
      <c r="I14" s="87" t="s">
        <v>19</v>
      </c>
      <c r="J14" s="82" t="s">
        <v>20</v>
      </c>
      <c r="K14" s="82" t="s">
        <v>21</v>
      </c>
      <c r="L14" s="82" t="s">
        <v>22</v>
      </c>
      <c r="M14" s="82" t="s">
        <v>23</v>
      </c>
      <c r="N14" s="75" t="s">
        <v>24</v>
      </c>
      <c r="O14" s="75" t="s">
        <v>25</v>
      </c>
      <c r="P14" s="85"/>
      <c r="Q14" s="98"/>
      <c r="R14" s="93"/>
    </row>
    <row r="15" spans="1:18" s="8" customFormat="1" ht="76.150000000000006" customHeight="1">
      <c r="A15" s="95"/>
      <c r="B15" s="86"/>
      <c r="C15" s="86"/>
      <c r="D15" s="86"/>
      <c r="E15" s="83"/>
      <c r="F15" s="83"/>
      <c r="G15" s="83"/>
      <c r="H15" s="83"/>
      <c r="I15" s="88"/>
      <c r="J15" s="83"/>
      <c r="K15" s="83"/>
      <c r="L15" s="83"/>
      <c r="M15" s="83"/>
      <c r="N15" s="76"/>
      <c r="O15" s="76"/>
      <c r="P15" s="85"/>
      <c r="Q15" s="99"/>
      <c r="R15" s="94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66" t="s">
        <v>26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56"/>
      <c r="R17" s="8"/>
      <c r="S17" s="8"/>
    </row>
    <row r="18" spans="1:19" ht="16.899999999999999" customHeight="1">
      <c r="A18" s="68" t="s">
        <v>27</v>
      </c>
      <c r="B18" s="69"/>
      <c r="C18" s="6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6"/>
      <c r="R18" s="8"/>
      <c r="S18" s="8"/>
    </row>
    <row r="19" spans="1:19" ht="150">
      <c r="A19" s="60">
        <v>1</v>
      </c>
      <c r="B19" s="60" t="s">
        <v>28</v>
      </c>
      <c r="C19" s="12" t="s">
        <v>29</v>
      </c>
      <c r="D19" s="60" t="s">
        <v>30</v>
      </c>
      <c r="E19" s="60">
        <v>8</v>
      </c>
      <c r="F19" s="60" t="s">
        <v>31</v>
      </c>
      <c r="G19" s="60" t="s">
        <v>32</v>
      </c>
      <c r="H19" s="60" t="s">
        <v>33</v>
      </c>
      <c r="I19" s="60"/>
      <c r="J19" s="60">
        <v>34</v>
      </c>
      <c r="K19" s="60">
        <v>34</v>
      </c>
      <c r="L19" s="60">
        <v>7</v>
      </c>
      <c r="M19" s="60" t="s">
        <v>33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3.04</v>
      </c>
      <c r="O19" s="9">
        <f>IF(F19="OŽ",N19,IF(H19="Ne",IF(J19*0.3&lt;J19-L19,N19,0),IF(J19*0.1&lt;J19-L19,N19,0)))</f>
        <v>3.04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0.58548</v>
      </c>
      <c r="Q19" s="11">
        <f>IF(ISERROR(P19*100/N19),0,(P19*100/N19))</f>
        <v>19.25921052631579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29.00384</v>
      </c>
      <c r="S19" s="20"/>
    </row>
    <row r="20" spans="1:19" s="8" customFormat="1" ht="15.75" customHeight="1">
      <c r="A20" s="63" t="s">
        <v>34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5"/>
      <c r="R20" s="10">
        <f>SUM(R19:R19)</f>
        <v>29.00384</v>
      </c>
    </row>
    <row r="21" spans="1:19" s="8" customFormat="1" ht="15" customHeight="1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1:19" s="8" customFormat="1" ht="15" customHeight="1">
      <c r="A22" s="24" t="s">
        <v>35</v>
      </c>
      <c r="B22" s="2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6"/>
    </row>
    <row r="23" spans="1:19" s="8" customFormat="1" ht="15" customHeight="1">
      <c r="A23" s="49" t="s">
        <v>36</v>
      </c>
      <c r="B23" s="49"/>
      <c r="C23" s="49"/>
      <c r="D23" s="49"/>
      <c r="E23" s="49"/>
      <c r="F23" s="49"/>
      <c r="G23" s="49"/>
      <c r="H23" s="49"/>
      <c r="I23" s="49"/>
      <c r="J23" s="15"/>
      <c r="K23" s="15"/>
      <c r="L23" s="15"/>
      <c r="M23" s="15"/>
      <c r="N23" s="15"/>
      <c r="O23" s="15"/>
      <c r="P23" s="15"/>
      <c r="Q23" s="15"/>
      <c r="R23" s="16"/>
    </row>
    <row r="24" spans="1:19" s="8" customFormat="1" ht="15" customHeight="1">
      <c r="A24" s="49"/>
      <c r="B24" s="49"/>
      <c r="C24" s="49"/>
      <c r="D24" s="49"/>
      <c r="E24" s="49"/>
      <c r="F24" s="49"/>
      <c r="G24" s="49"/>
      <c r="H24" s="49"/>
      <c r="I24" s="49"/>
      <c r="J24" s="15"/>
      <c r="K24" s="15"/>
      <c r="L24" s="15"/>
      <c r="M24" s="15"/>
      <c r="N24" s="15"/>
      <c r="O24" s="15"/>
      <c r="P24" s="15"/>
      <c r="Q24" s="15"/>
      <c r="R24" s="16"/>
    </row>
    <row r="25" spans="1:19" s="8" customFormat="1">
      <c r="A25" s="66" t="s">
        <v>37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56"/>
    </row>
    <row r="26" spans="1:19" s="8" customFormat="1" ht="16.899999999999999" customHeight="1">
      <c r="A26" s="68" t="s">
        <v>27</v>
      </c>
      <c r="B26" s="69"/>
      <c r="C26" s="6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6"/>
    </row>
    <row r="27" spans="1:19" s="8" customFormat="1">
      <c r="A27" s="66" t="s">
        <v>38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56"/>
    </row>
    <row r="28" spans="1:19" s="8" customFormat="1">
      <c r="A28" s="60">
        <v>1</v>
      </c>
      <c r="B28" s="60" t="s">
        <v>39</v>
      </c>
      <c r="C28" s="12" t="s">
        <v>29</v>
      </c>
      <c r="D28" s="60" t="s">
        <v>30</v>
      </c>
      <c r="E28" s="60">
        <v>1</v>
      </c>
      <c r="F28" s="60" t="s">
        <v>31</v>
      </c>
      <c r="G28" s="60">
        <v>2</v>
      </c>
      <c r="H28" s="60" t="s">
        <v>33</v>
      </c>
      <c r="I28" s="60"/>
      <c r="J28" s="60">
        <v>91</v>
      </c>
      <c r="K28" s="60">
        <v>36</v>
      </c>
      <c r="L28" s="60">
        <v>2</v>
      </c>
      <c r="M28" s="60" t="s">
        <v>33</v>
      </c>
      <c r="N28" s="3">
        <f t="shared" ref="N28" si="0">(IF(F28="OŽ",IF(L28=1,550.8,IF(L28=2,426.38,IF(L28=3,342.14,IF(L28=4,181.44,IF(L28=5,168.48,IF(L28=6,155.52,IF(L28=7,148.5,IF(L28=8,144,0))))))))+IF(L28&lt;=8,0,IF(L28&lt;=16,137.7,IF(L28&lt;=24,108,IF(L28&lt;=32,80.1,IF(L28&lt;=36,52.2,0)))))-IF(L28&lt;=8,0,IF(L28&lt;=16,(L28-9)*2.754,IF(L28&lt;=24,(L28-17)* 2.754,IF(L28&lt;=32,(L28-25)* 2.754,IF(L28&lt;=36,(L28-33)*2.754,0))))),0)+IF(F28="PČ",IF(L28=1,449,IF(L28=2,314.6,IF(L28=3,238,IF(L28=4,172,IF(L28=5,159,IF(L28=6,145,IF(L28=7,132,IF(L28=8,119,0))))))))+IF(L28&lt;=8,0,IF(L28&lt;=16,88,IF(L28&lt;=24,55,IF(L28&lt;=32,22,0))))-IF(L28&lt;=8,0,IF(L28&lt;=16,(L28-9)*2.245,IF(L28&lt;=24,(L28-17)*2.245,IF(L28&lt;=32,(L28-25)*2.245,0)))),0)+IF(F28="PČneol",IF(L28=1,85,IF(L28=2,64.61,IF(L28=3,50.76,IF(L28=4,16.25,IF(L28=5,15,IF(L28=6,13.75,IF(L28=7,12.5,IF(L28=8,11.25,0))))))))+IF(L28&lt;=8,0,IF(L28&lt;=16,9,0))-IF(L28&lt;=8,0,IF(L28&lt;=16,(L28-9)*0.425,0)),0)+IF(F28="PŽ",IF(L28=1,85,IF(L28=2,59.5,IF(L28=3,45,IF(L28=4,32.5,IF(L28=5,30,IF(L28=6,27.5,IF(L28=7,25,IF(L28=8,22.5,0))))))))+IF(L28&lt;=8,0,IF(L28&lt;=16,19,IF(L28&lt;=24,13,IF(L28&lt;=32,8,0))))-IF(L28&lt;=8,0,IF(L28&lt;=16,(L28-9)*0.425,IF(L28&lt;=24,(L28-17)*0.425,IF(L28&lt;=32,(L28-25)*0.425,0)))),0)+IF(F28="EČ",IF(L28=1,204,IF(L28=2,156.24,IF(L28=3,123.84,IF(L28=4,72,IF(L28=5,66,IF(L28=6,60,IF(L28=7,54,IF(L28=8,48,0))))))))+IF(L28&lt;=8,0,IF(L28&lt;=16,40,IF(L28&lt;=24,25,0)))-IF(L28&lt;=8,0,IF(L28&lt;=16,(L28-9)*1.02,IF(L28&lt;=24,(L28-17)*1.02,0))),0)+IF(F28="EČneol",IF(L28=1,68,IF(L28=2,51.69,IF(L28=3,40.61,IF(L28=4,13,IF(L28=5,12,IF(L28=6,11,IF(L28=7,10,IF(L28=8,9,0)))))))))+IF(F28="EŽ",IF(L28=1,68,IF(L28=2,47.6,IF(L28=3,36,IF(L28=4,18,IF(L28=5,16.5,IF(L28=6,15,IF(L28=7,13.5,IF(L28=8,12,0))))))))+IF(L28&lt;=8,0,IF(L28&lt;=16,10,IF(L28&lt;=24,6,0)))-IF(L28&lt;=8,0,IF(L28&lt;=16,(L28-9)*0.34,IF(L28&lt;=24,(L28-17)*0.34,0))),0)+IF(F28="PT",IF(L28=1,68,IF(L28=2,52.08,IF(L28=3,41.28,IF(L28=4,24,IF(L28=5,22,IF(L28=6,20,IF(L28=7,18,IF(L28=8,16,0))))))))+IF(L28&lt;=8,0,IF(L28&lt;=16,13,IF(L28&lt;=24,9,IF(L28&lt;=32,4,0))))-IF(L28&lt;=8,0,IF(L28&lt;=16,(L28-9)*0.34,IF(L28&lt;=24,(L28-17)*0.34,IF(L28&lt;=32,(L28-25)*0.34,0)))),0)+IF(F28="JOŽ",IF(L28=1,85,IF(L28=2,59.5,IF(L28=3,45,IF(L28=4,32.5,IF(L28=5,30,IF(L28=6,27.5,IF(L28=7,25,IF(L28=8,22.5,0))))))))+IF(L28&lt;=8,0,IF(L28&lt;=16,19,IF(L28&lt;=24,13,0)))-IF(L28&lt;=8,0,IF(L28&lt;=16,(L28-9)*0.425,IF(L28&lt;=24,(L28-17)*0.425,0))),0)+IF(F28="JPČ",IF(L28=1,68,IF(L28=2,47.6,IF(L28=3,36,IF(L28=4,26,IF(L28=5,24,IF(L28=6,22,IF(L28=7,20,IF(L28=8,18,0))))))))+IF(L28&lt;=8,0,IF(L28&lt;=16,13,IF(L28&lt;=24,9,0)))-IF(L28&lt;=8,0,IF(L28&lt;=16,(L28-9)*0.34,IF(L28&lt;=24,(L28-17)*0.34,0))),0)+IF(F28="JEČ",IF(L28=1,34,IF(L28=2,26.04,IF(L28=3,20.6,IF(L28=4,12,IF(L28=5,11,IF(L28=6,10,IF(L28=7,9,IF(L28=8,8,0))))))))+IF(L28&lt;=8,0,IF(L28&lt;=16,6,0))-IF(L28&lt;=8,0,IF(L28&lt;=16,(L28-9)*0.17,0)),0)+IF(F28="JEOF",IF(L28=1,34,IF(L28=2,26.04,IF(L28=3,20.6,IF(L28=4,12,IF(L28=5,11,IF(L28=6,10,IF(L28=7,9,IF(L28=8,8,0))))))))+IF(L28&lt;=8,0,IF(L28&lt;=16,6,0))-IF(L28&lt;=8,0,IF(L28&lt;=16,(L28-9)*0.17,0)),0)+IF(F28="JnPČ",IF(L28=1,51,IF(L28=2,35.7,IF(L28=3,27,IF(L28=4,19.5,IF(L28=5,18,IF(L28=6,16.5,IF(L28=7,15,IF(L28=8,13.5,0))))))))+IF(L28&lt;=8,0,IF(L28&lt;=16,10,0))-IF(L28&lt;=8,0,IF(L28&lt;=16,(L28-9)*0.255,0)),0)+IF(F28="JnEČ",IF(L28=1,25.5,IF(L28=2,19.53,IF(L28=3,15.48,IF(L28=4,9,IF(L28=5,8.25,IF(L28=6,7.5,IF(L28=7,6.75,IF(L28=8,6,0))))))))+IF(L28&lt;=8,0,IF(L28&lt;=16,5,0))-IF(L28&lt;=8,0,IF(L28&lt;=16,(L28-9)*0.1275,0)),0)+IF(F28="JčPČ",IF(L28=1,21.25,IF(L28=2,14.5,IF(L28=3,11.5,IF(L28=4,7,IF(L28=5,6.5,IF(L28=6,6,IF(L28=7,5.5,IF(L28=8,5,0))))))))+IF(L28&lt;=8,0,IF(L28&lt;=16,4,0))-IF(L28&lt;=8,0,IF(L28&lt;=16,(L28-9)*0.10625,0)),0)+IF(F28="JčEČ",IF(L28=1,17,IF(L28=2,13.02,IF(L28=3,10.32,IF(L28=4,6,IF(L28=5,5.5,IF(L28=6,5,IF(L28=7,4.5,IF(L28=8,4,0))))))))+IF(L28&lt;=8,0,IF(L28&lt;=16,3,0))-IF(L28&lt;=8,0,IF(L28&lt;=16,(L28-9)*0.085,0)),0)+IF(F28="NEAK",IF(L28=1,11.48,IF(L28=2,8.79,IF(L28=3,6.97,IF(L28=4,4.05,IF(L28=5,3.71,IF(L28=6,3.38,IF(L28=7,3.04,IF(L28=8,2.7,0))))))))+IF(L28&lt;=8,0,IF(L28&lt;=16,2,IF(L28&lt;=24,1.3,0)))-IF(L28&lt;=8,0,IF(L28&lt;=16,(L28-9)*0.0574,IF(L28&lt;=24,(L28-17)*0.0574,0))),0))*IF(L28&lt;0,1,IF(OR(F28="PČ",F28="PŽ",F28="PT"),IF(J28&lt;32,J28/32,1),1))* IF(L28&lt;0,1,IF(OR(F28="EČ",F28="EŽ",F28="JOŽ",F28="JPČ",F28="NEAK"),IF(J28&lt;24,J28/24,1),1))*IF(L28&lt;0,1,IF(OR(F28="PČneol",F28="JEČ",F28="JEOF",F28="JnPČ",F28="JnEČ",F28="JčPČ",F28="JčEČ"),IF(J28&lt;16,J28/16,1),1))*IF(L28&lt;0,1,IF(F28="EČneol",IF(J28&lt;8,J28/8,1),1))</f>
        <v>8.7899999999999991</v>
      </c>
      <c r="O28" s="9">
        <f t="shared" ref="O28" si="1">IF(F28="OŽ",N28,IF(H28="Ne",IF(J28*0.3&lt;J28-L28,N28,0),IF(J28*0.1&lt;J28-L28,N28,0)))</f>
        <v>8.7899999999999991</v>
      </c>
      <c r="P28" s="4">
        <f>IF(O28=0,0,IF(F28="OŽ",IF(L28&gt;35,0,IF(J28&gt;35,(36-L28)*1.836,((36-L28)-(36-J28))*1.836)),0)+IF(F28="PČ",IF(L28&gt;31,0,IF(J28&gt;31,(32-L28)*1.347,((32-L28)-(32-J28))*1.347)),0)+ IF(F28="PČneol",IF(L28&gt;15,0,IF(J28&gt;15,(16-L28)*0.255,((16-L28)-(16-J28))*0.255)),0)+IF(F28="PŽ",IF(L28&gt;31,0,IF(J28&gt;31,(32-L28)*0.255,((32-L28)-(32-J28))*0.255)),0)+IF(F28="EČ",IF(L28&gt;23,0,IF(J28&gt;23,(24-L28)*0.612,((24-L28)-(24-J28))*0.612)),0)+IF(F28="EČneol",IF(L28&gt;7,0,IF(J28&gt;7,(8-L28)*0.204,((8-L28)-(8-J28))*0.204)),0)+IF(F28="EŽ",IF(L28&gt;23,0,IF(J28&gt;23,(24-L28)*0.204,((24-L28)-(24-J28))*0.204)),0)+IF(F28="PT",IF(L28&gt;31,0,IF(J28&gt;31,(32-L28)*0.204,((32-L28)-(32-J28))*0.204)),0)+IF(F28="JOŽ",IF(L28&gt;23,0,IF(J28&gt;23,(24-L28)*0.255,((24-L28)-(24-J28))*0.255)),0)+IF(F28="JPČ",IF(L28&gt;23,0,IF(J28&gt;23,(24-L28)*0.204,((24-L28)-(24-J28))*0.204)),0)+IF(F28="JEČ",IF(L28&gt;15,0,IF(J28&gt;15,(16-L28)*0.102,((16-L28)-(16-J28))*0.102)),0)+IF(F28="JEOF",IF(L28&gt;15,0,IF(J28&gt;15,(16-L28)*0.102,((16-L28)-(16-J28))*0.102)),0)+IF(F28="JnPČ",IF(L28&gt;15,0,IF(J28&gt;15,(16-L28)*0.153,((16-L28)-(16-J28))*0.153)),0)+IF(F28="JnEČ",IF(L28&gt;15,0,IF(J28&gt;15,(16-L28)*0.0765,((16-L28)-(16-J28))*0.0765)),0)+IF(F28="JčPČ",IF(L28&gt;15,0,IF(J28&gt;15,(16-L28)*0.06375,((16-L28)-(16-J28))*0.06375)),0)+IF(F28="JčEČ",IF(L28&gt;15,0,IF(J28&gt;15,(16-L28)*0.051,((16-L28)-(16-J28))*0.051)),0)+IF(F28="NEAK",IF(L28&gt;23,0,IF(J28&gt;23,(24-L28)*0.03444,((24-L28)-(24-J28))*0.03444)),0))</f>
        <v>0.75767999999999991</v>
      </c>
      <c r="Q28" s="11">
        <f>IF(ISERROR(P28*100/N28),0,(P28*100/N28))</f>
        <v>8.6197952218430025</v>
      </c>
      <c r="R28" s="10">
        <f t="shared" ref="R28" si="2">IF(Q28&lt;=30,O28+P28,O28+O28*0.3)*IF(G28=1,0.4,IF(G28=2,0.75,IF(G28="1 (kas 4 m. 1 k. nerengiamos)",0.52,1)))*IF(D28="olimpinė",1,IF(M28="Ne",0.5,1))*IF(OR(A$5="Lietuvos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federacija"),IF(OR(J28&lt;8,K28&lt;16),0,1),1)*E28*IF(I28&lt;=1,1,1/I28)*IF(OR(A$5="Lietuvos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7.1607599999999998</v>
      </c>
    </row>
    <row r="29" spans="1:19" s="8" customFormat="1" ht="15.75" customHeight="1">
      <c r="A29" s="63" t="s">
        <v>34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5"/>
      <c r="R29" s="10">
        <f>SUM(R28:R28)</f>
        <v>7.1607599999999998</v>
      </c>
    </row>
    <row r="30" spans="1:19" s="8" customFormat="1" ht="15.75" customHeight="1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</row>
    <row r="31" spans="1:19" s="8" customFormat="1" ht="15.75" customHeight="1">
      <c r="A31" s="24" t="s">
        <v>40</v>
      </c>
      <c r="B31" s="2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</row>
    <row r="32" spans="1:19" s="8" customFormat="1" ht="15.75" customHeight="1">
      <c r="A32" s="49" t="s">
        <v>41</v>
      </c>
      <c r="B32" s="49"/>
      <c r="C32" s="49"/>
      <c r="D32" s="49"/>
      <c r="E32" s="49"/>
      <c r="F32" s="49"/>
      <c r="G32" s="49"/>
      <c r="H32" s="49"/>
      <c r="I32" s="49"/>
      <c r="J32" s="15"/>
      <c r="K32" s="15"/>
      <c r="L32" s="15"/>
      <c r="M32" s="15"/>
      <c r="N32" s="15"/>
      <c r="O32" s="15"/>
      <c r="P32" s="15"/>
      <c r="Q32" s="15"/>
      <c r="R32" s="16"/>
    </row>
    <row r="33" spans="1:19" s="8" customFormat="1" ht="15.75" customHeight="1">
      <c r="A33" s="49"/>
      <c r="B33" s="49"/>
      <c r="C33" s="49"/>
      <c r="D33" s="49"/>
      <c r="E33" s="49"/>
      <c r="F33" s="49"/>
      <c r="G33" s="49"/>
      <c r="H33" s="49"/>
      <c r="I33" s="49"/>
      <c r="J33" s="15"/>
      <c r="K33" s="15"/>
      <c r="L33" s="15"/>
      <c r="M33" s="15"/>
      <c r="N33" s="15"/>
      <c r="O33" s="15"/>
      <c r="P33" s="15"/>
      <c r="Q33" s="15"/>
      <c r="R33" s="16"/>
    </row>
    <row r="34" spans="1:19" s="8" customFormat="1" ht="5.45" customHeight="1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</row>
    <row r="35" spans="1:19" s="8" customFormat="1" ht="13.9" customHeight="1">
      <c r="A35" s="66" t="s">
        <v>42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56"/>
    </row>
    <row r="36" spans="1:19" s="8" customFormat="1" ht="13.9" customHeight="1">
      <c r="A36" s="68" t="s">
        <v>27</v>
      </c>
      <c r="B36" s="69"/>
      <c r="C36" s="6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6"/>
    </row>
    <row r="37" spans="1:19" s="8" customFormat="1">
      <c r="A37" s="66" t="s">
        <v>43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56"/>
    </row>
    <row r="38" spans="1:19" s="8" customFormat="1" ht="90">
      <c r="A38" s="60">
        <v>1</v>
      </c>
      <c r="B38" s="60" t="s">
        <v>44</v>
      </c>
      <c r="C38" s="12" t="s">
        <v>29</v>
      </c>
      <c r="D38" s="60" t="s">
        <v>30</v>
      </c>
      <c r="E38" s="60">
        <v>4</v>
      </c>
      <c r="F38" s="60" t="s">
        <v>31</v>
      </c>
      <c r="G38" s="60" t="s">
        <v>32</v>
      </c>
      <c r="H38" s="60" t="s">
        <v>45</v>
      </c>
      <c r="I38" s="60"/>
      <c r="J38" s="60">
        <v>12</v>
      </c>
      <c r="K38" s="60">
        <v>12</v>
      </c>
      <c r="L38" s="60">
        <v>2</v>
      </c>
      <c r="M38" s="60" t="s">
        <v>33</v>
      </c>
      <c r="N38" s="3">
        <f t="shared" ref="N38" si="3">(IF(F38="OŽ",IF(L38=1,550.8,IF(L38=2,426.38,IF(L38=3,342.14,IF(L38=4,181.44,IF(L38=5,168.48,IF(L38=6,155.52,IF(L38=7,148.5,IF(L38=8,144,0))))))))+IF(L38&lt;=8,0,IF(L38&lt;=16,137.7,IF(L38&lt;=24,108,IF(L38&lt;=32,80.1,IF(L38&lt;=36,52.2,0)))))-IF(L38&lt;=8,0,IF(L38&lt;=16,(L38-9)*2.754,IF(L38&lt;=24,(L38-17)* 2.754,IF(L38&lt;=32,(L38-25)* 2.754,IF(L38&lt;=36,(L38-33)*2.754,0))))),0)+IF(F38="PČ",IF(L38=1,449,IF(L38=2,314.6,IF(L38=3,238,IF(L38=4,172,IF(L38=5,159,IF(L38=6,145,IF(L38=7,132,IF(L38=8,119,0))))))))+IF(L38&lt;=8,0,IF(L38&lt;=16,88,IF(L38&lt;=24,55,IF(L38&lt;=32,22,0))))-IF(L38&lt;=8,0,IF(L38&lt;=16,(L38-9)*2.245,IF(L38&lt;=24,(L38-17)*2.245,IF(L38&lt;=32,(L38-25)*2.245,0)))),0)+IF(F38="PČneol",IF(L38=1,85,IF(L38=2,64.61,IF(L38=3,50.76,IF(L38=4,16.25,IF(L38=5,15,IF(L38=6,13.75,IF(L38=7,12.5,IF(L38=8,11.25,0))))))))+IF(L38&lt;=8,0,IF(L38&lt;=16,9,0))-IF(L38&lt;=8,0,IF(L38&lt;=16,(L38-9)*0.425,0)),0)+IF(F38="PŽ",IF(L38=1,85,IF(L38=2,59.5,IF(L38=3,45,IF(L38=4,32.5,IF(L38=5,30,IF(L38=6,27.5,IF(L38=7,25,IF(L38=8,22.5,0))))))))+IF(L38&lt;=8,0,IF(L38&lt;=16,19,IF(L38&lt;=24,13,IF(L38&lt;=32,8,0))))-IF(L38&lt;=8,0,IF(L38&lt;=16,(L38-9)*0.425,IF(L38&lt;=24,(L38-17)*0.425,IF(L38&lt;=32,(L38-25)*0.425,0)))),0)+IF(F38="EČ",IF(L38=1,204,IF(L38=2,156.24,IF(L38=3,123.84,IF(L38=4,72,IF(L38=5,66,IF(L38=6,60,IF(L38=7,54,IF(L38=8,48,0))))))))+IF(L38&lt;=8,0,IF(L38&lt;=16,40,IF(L38&lt;=24,25,0)))-IF(L38&lt;=8,0,IF(L38&lt;=16,(L38-9)*1.02,IF(L38&lt;=24,(L38-17)*1.02,0))),0)+IF(F38="EČneol",IF(L38=1,68,IF(L38=2,51.69,IF(L38=3,40.61,IF(L38=4,13,IF(L38=5,12,IF(L38=6,11,IF(L38=7,10,IF(L38=8,9,0)))))))))+IF(F38="EŽ",IF(L38=1,68,IF(L38=2,47.6,IF(L38=3,36,IF(L38=4,18,IF(L38=5,16.5,IF(L38=6,15,IF(L38=7,13.5,IF(L38=8,12,0))))))))+IF(L38&lt;=8,0,IF(L38&lt;=16,10,IF(L38&lt;=24,6,0)))-IF(L38&lt;=8,0,IF(L38&lt;=16,(L38-9)*0.34,IF(L38&lt;=24,(L38-17)*0.34,0))),0)+IF(F38="PT",IF(L38=1,68,IF(L38=2,52.08,IF(L38=3,41.28,IF(L38=4,24,IF(L38=5,22,IF(L38=6,20,IF(L38=7,18,IF(L38=8,16,0))))))))+IF(L38&lt;=8,0,IF(L38&lt;=16,13,IF(L38&lt;=24,9,IF(L38&lt;=32,4,0))))-IF(L38&lt;=8,0,IF(L38&lt;=16,(L38-9)*0.34,IF(L38&lt;=24,(L38-17)*0.34,IF(L38&lt;=32,(L38-25)*0.34,0)))),0)+IF(F38="JOŽ",IF(L38=1,85,IF(L38=2,59.5,IF(L38=3,45,IF(L38=4,32.5,IF(L38=5,30,IF(L38=6,27.5,IF(L38=7,25,IF(L38=8,22.5,0))))))))+IF(L38&lt;=8,0,IF(L38&lt;=16,19,IF(L38&lt;=24,13,0)))-IF(L38&lt;=8,0,IF(L38&lt;=16,(L38-9)*0.425,IF(L38&lt;=24,(L38-17)*0.425,0))),0)+IF(F38="JPČ",IF(L38=1,68,IF(L38=2,47.6,IF(L38=3,36,IF(L38=4,26,IF(L38=5,24,IF(L38=6,22,IF(L38=7,20,IF(L38=8,18,0))))))))+IF(L38&lt;=8,0,IF(L38&lt;=16,13,IF(L38&lt;=24,9,0)))-IF(L38&lt;=8,0,IF(L38&lt;=16,(L38-9)*0.34,IF(L38&lt;=24,(L38-17)*0.34,0))),0)+IF(F38="JEČ",IF(L38=1,34,IF(L38=2,26.04,IF(L38=3,20.6,IF(L38=4,12,IF(L38=5,11,IF(L38=6,10,IF(L38=7,9,IF(L38=8,8,0))))))))+IF(L38&lt;=8,0,IF(L38&lt;=16,6,0))-IF(L38&lt;=8,0,IF(L38&lt;=16,(L38-9)*0.17,0)),0)+IF(F38="JEOF",IF(L38=1,34,IF(L38=2,26.04,IF(L38=3,20.6,IF(L38=4,12,IF(L38=5,11,IF(L38=6,10,IF(L38=7,9,IF(L38=8,8,0))))))))+IF(L38&lt;=8,0,IF(L38&lt;=16,6,0))-IF(L38&lt;=8,0,IF(L38&lt;=16,(L38-9)*0.17,0)),0)+IF(F38="JnPČ",IF(L38=1,51,IF(L38=2,35.7,IF(L38=3,27,IF(L38=4,19.5,IF(L38=5,18,IF(L38=6,16.5,IF(L38=7,15,IF(L38=8,13.5,0))))))))+IF(L38&lt;=8,0,IF(L38&lt;=16,10,0))-IF(L38&lt;=8,0,IF(L38&lt;=16,(L38-9)*0.255,0)),0)+IF(F38="JnEČ",IF(L38=1,25.5,IF(L38=2,19.53,IF(L38=3,15.48,IF(L38=4,9,IF(L38=5,8.25,IF(L38=6,7.5,IF(L38=7,6.75,IF(L38=8,6,0))))))))+IF(L38&lt;=8,0,IF(L38&lt;=16,5,0))-IF(L38&lt;=8,0,IF(L38&lt;=16,(L38-9)*0.1275,0)),0)+IF(F38="JčPČ",IF(L38=1,21.25,IF(L38=2,14.5,IF(L38=3,11.5,IF(L38=4,7,IF(L38=5,6.5,IF(L38=6,6,IF(L38=7,5.5,IF(L38=8,5,0))))))))+IF(L38&lt;=8,0,IF(L38&lt;=16,4,0))-IF(L38&lt;=8,0,IF(L38&lt;=16,(L38-9)*0.10625,0)),0)+IF(F38="JčEČ",IF(L38=1,17,IF(L38=2,13.02,IF(L38=3,10.32,IF(L38=4,6,IF(L38=5,5.5,IF(L38=6,5,IF(L38=7,4.5,IF(L38=8,4,0))))))))+IF(L38&lt;=8,0,IF(L38&lt;=16,3,0))-IF(L38&lt;=8,0,IF(L38&lt;=16,(L38-9)*0.085,0)),0)+IF(F38="NEAK",IF(L38=1,11.48,IF(L38=2,8.79,IF(L38=3,6.97,IF(L38=4,4.05,IF(L38=5,3.71,IF(L38=6,3.38,IF(L38=7,3.04,IF(L38=8,2.7,0))))))))+IF(L38&lt;=8,0,IF(L38&lt;=16,2,IF(L38&lt;=24,1.3,0)))-IF(L38&lt;=8,0,IF(L38&lt;=16,(L38-9)*0.0574,IF(L38&lt;=24,(L38-17)*0.0574,0))),0))*IF(L38&lt;0,1,IF(OR(F38="PČ",F38="PŽ",F38="PT"),IF(J38&lt;32,J38/32,1),1))* IF(L38&lt;0,1,IF(OR(F38="EČ",F38="EŽ",F38="JOŽ",F38="JPČ",F38="NEAK"),IF(J38&lt;24,J38/24,1),1))*IF(L38&lt;0,1,IF(OR(F38="PČneol",F38="JEČ",F38="JEOF",F38="JnPČ",F38="JnEČ",F38="JčPČ",F38="JčEČ"),IF(J38&lt;16,J38/16,1),1))*IF(L38&lt;0,1,IF(F38="EČneol",IF(J38&lt;8,J38/8,1),1))</f>
        <v>4.3949999999999996</v>
      </c>
      <c r="O38" s="9">
        <f t="shared" ref="O38" si="4">IF(F38="OŽ",N38,IF(H38="Ne",IF(J38*0.3&lt;J38-L38,N38,0),IF(J38*0.1&lt;J38-L38,N38,0)))</f>
        <v>4.3949999999999996</v>
      </c>
      <c r="P38" s="4">
        <f t="shared" ref="P38" si="5">IF(O38=0,0,IF(F38="OŽ",IF(L38&gt;35,0,IF(J38&gt;35,(36-L38)*1.836,((36-L38)-(36-J38))*1.836)),0)+IF(F38="PČ",IF(L38&gt;31,0,IF(J38&gt;31,(32-L38)*1.347,((32-L38)-(32-J38))*1.347)),0)+ IF(F38="PČneol",IF(L38&gt;15,0,IF(J38&gt;15,(16-L38)*0.255,((16-L38)-(16-J38))*0.255)),0)+IF(F38="PŽ",IF(L38&gt;31,0,IF(J38&gt;31,(32-L38)*0.255,((32-L38)-(32-J38))*0.255)),0)+IF(F38="EČ",IF(L38&gt;23,0,IF(J38&gt;23,(24-L38)*0.612,((24-L38)-(24-J38))*0.612)),0)+IF(F38="EČneol",IF(L38&gt;7,0,IF(J38&gt;7,(8-L38)*0.204,((8-L38)-(8-J38))*0.204)),0)+IF(F38="EŽ",IF(L38&gt;23,0,IF(J38&gt;23,(24-L38)*0.204,((24-L38)-(24-J38))*0.204)),0)+IF(F38="PT",IF(L38&gt;31,0,IF(J38&gt;31,(32-L38)*0.204,((32-L38)-(32-J38))*0.204)),0)+IF(F38="JOŽ",IF(L38&gt;23,0,IF(J38&gt;23,(24-L38)*0.255,((24-L38)-(24-J38))*0.255)),0)+IF(F38="JPČ",IF(L38&gt;23,0,IF(J38&gt;23,(24-L38)*0.204,((24-L38)-(24-J38))*0.204)),0)+IF(F38="JEČ",IF(L38&gt;15,0,IF(J38&gt;15,(16-L38)*0.102,((16-L38)-(16-J38))*0.102)),0)+IF(F38="JEOF",IF(L38&gt;15,0,IF(J38&gt;15,(16-L38)*0.102,((16-L38)-(16-J38))*0.102)),0)+IF(F38="JnPČ",IF(L38&gt;15,0,IF(J38&gt;15,(16-L38)*0.153,((16-L38)-(16-J38))*0.153)),0)+IF(F38="JnEČ",IF(L38&gt;15,0,IF(J38&gt;15,(16-L38)*0.0765,((16-L38)-(16-J38))*0.0765)),0)+IF(F38="JčPČ",IF(L38&gt;15,0,IF(J38&gt;15,(16-L38)*0.06375,((16-L38)-(16-J38))*0.06375)),0)+IF(F38="JčEČ",IF(L38&gt;15,0,IF(J38&gt;15,(16-L38)*0.051,((16-L38)-(16-J38))*0.051)),0)+IF(F38="NEAK",IF(L38&gt;23,0,IF(J38&gt;23,(24-L38)*0.03444,((24-L38)-(24-J38))*0.03444)),0))</f>
        <v>0.34439999999999998</v>
      </c>
      <c r="Q38" s="11">
        <f t="shared" ref="Q38" si="6">IF(ISERROR(P38*100/N38),0,(P38*100/N38))</f>
        <v>7.8361774744027306</v>
      </c>
      <c r="R38" s="10">
        <f t="shared" ref="R38" si="7">IF(Q38&lt;=30,O38+P38,O38+O38*0.3)*IF(G38=1,0.4,IF(G38=2,0.75,IF(G38="1 (kas 4 m. 1 k. nerengiamos)",0.52,1)))*IF(D38="olimpinė",1,IF(M38="Ne",0.5,1))*IF(OR(A$5="Lietuvos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federacija"),IF(OR(J38&lt;8,K38&lt;16),0,1),1)*E38*IF(I38&lt;=1,1,1/I38)*IF(OR(A$5="Lietuvos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9" spans="1:19" s="8" customFormat="1" ht="15.75" customHeight="1">
      <c r="A39" s="70" t="s">
        <v>34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2"/>
      <c r="R39" s="10">
        <f>SUM(R38:R38)</f>
        <v>0</v>
      </c>
    </row>
    <row r="40" spans="1:19" s="8" customFormat="1" ht="15.75" customHeight="1">
      <c r="A40" s="24" t="s">
        <v>46</v>
      </c>
      <c r="B40" s="2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/>
    </row>
    <row r="41" spans="1:19" s="8" customFormat="1" ht="15.75" customHeight="1">
      <c r="A41" s="49" t="s">
        <v>41</v>
      </c>
      <c r="B41" s="49"/>
      <c r="C41" s="49"/>
      <c r="D41" s="49"/>
      <c r="E41" s="49"/>
      <c r="F41" s="49"/>
      <c r="G41" s="49"/>
      <c r="H41" s="49"/>
      <c r="I41" s="49"/>
      <c r="J41" s="15"/>
      <c r="K41" s="15"/>
      <c r="L41" s="15"/>
      <c r="M41" s="15"/>
      <c r="N41" s="15"/>
      <c r="O41" s="15"/>
      <c r="P41" s="15"/>
      <c r="Q41" s="15"/>
      <c r="R41" s="16"/>
    </row>
    <row r="42" spans="1:19" s="8" customFormat="1" ht="15.75" customHeight="1">
      <c r="A42" s="49"/>
      <c r="B42" s="49"/>
      <c r="C42" s="49"/>
      <c r="D42" s="49"/>
      <c r="E42" s="49"/>
      <c r="F42" s="49"/>
      <c r="G42" s="49"/>
      <c r="H42" s="49"/>
      <c r="I42" s="49"/>
      <c r="J42" s="15"/>
      <c r="K42" s="15"/>
      <c r="L42" s="15"/>
      <c r="M42" s="15"/>
      <c r="N42" s="15"/>
      <c r="O42" s="15"/>
      <c r="P42" s="15"/>
      <c r="Q42" s="15"/>
      <c r="R42" s="16"/>
    </row>
    <row r="43" spans="1:19" s="8" customFormat="1" ht="15.75" customHeight="1">
      <c r="A43" s="66" t="s">
        <v>47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56"/>
    </row>
    <row r="44" spans="1:19" ht="15.75" customHeight="1">
      <c r="A44" s="68" t="s">
        <v>27</v>
      </c>
      <c r="B44" s="69"/>
      <c r="C44" s="69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6"/>
      <c r="R44" s="8"/>
      <c r="S44" s="8"/>
    </row>
    <row r="45" spans="1:19" ht="15.75" customHeight="1">
      <c r="A45" s="66" t="s">
        <v>48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56"/>
      <c r="R45" s="8"/>
      <c r="S45" s="8"/>
    </row>
    <row r="46" spans="1:19" s="7" customFormat="1">
      <c r="A46" s="60">
        <v>1</v>
      </c>
      <c r="B46" s="60" t="s">
        <v>49</v>
      </c>
      <c r="C46" s="12" t="s">
        <v>29</v>
      </c>
      <c r="D46" s="60" t="s">
        <v>30</v>
      </c>
      <c r="E46" s="60">
        <v>1</v>
      </c>
      <c r="F46" s="60" t="s">
        <v>31</v>
      </c>
      <c r="G46" s="60" t="s">
        <v>32</v>
      </c>
      <c r="H46" s="60" t="s">
        <v>33</v>
      </c>
      <c r="I46" s="60"/>
      <c r="J46" s="60">
        <v>33</v>
      </c>
      <c r="K46" s="60">
        <v>15</v>
      </c>
      <c r="L46" s="60">
        <v>2</v>
      </c>
      <c r="M46" s="60" t="s">
        <v>33</v>
      </c>
      <c r="N46" s="3">
        <f t="shared" ref="N46" si="8">(IF(F46="OŽ",IF(L46=1,550.8,IF(L46=2,426.38,IF(L46=3,342.14,IF(L46=4,181.44,IF(L46=5,168.48,IF(L46=6,155.52,IF(L46=7,148.5,IF(L46=8,144,0))))))))+IF(L46&lt;=8,0,IF(L46&lt;=16,137.7,IF(L46&lt;=24,108,IF(L46&lt;=32,80.1,IF(L46&lt;=36,52.2,0)))))-IF(L46&lt;=8,0,IF(L46&lt;=16,(L46-9)*2.754,IF(L46&lt;=24,(L46-17)* 2.754,IF(L46&lt;=32,(L46-25)* 2.754,IF(L46&lt;=36,(L46-33)*2.754,0))))),0)+IF(F46="PČ",IF(L46=1,449,IF(L46=2,314.6,IF(L46=3,238,IF(L46=4,172,IF(L46=5,159,IF(L46=6,145,IF(L46=7,132,IF(L46=8,119,0))))))))+IF(L46&lt;=8,0,IF(L46&lt;=16,88,IF(L46&lt;=24,55,IF(L46&lt;=32,22,0))))-IF(L46&lt;=8,0,IF(L46&lt;=16,(L46-9)*2.245,IF(L46&lt;=24,(L46-17)*2.245,IF(L46&lt;=32,(L46-25)*2.245,0)))),0)+IF(F46="PČneol",IF(L46=1,85,IF(L46=2,64.61,IF(L46=3,50.76,IF(L46=4,16.25,IF(L46=5,15,IF(L46=6,13.75,IF(L46=7,12.5,IF(L46=8,11.25,0))))))))+IF(L46&lt;=8,0,IF(L46&lt;=16,9,0))-IF(L46&lt;=8,0,IF(L46&lt;=16,(L46-9)*0.425,0)),0)+IF(F46="PŽ",IF(L46=1,85,IF(L46=2,59.5,IF(L46=3,45,IF(L46=4,32.5,IF(L46=5,30,IF(L46=6,27.5,IF(L46=7,25,IF(L46=8,22.5,0))))))))+IF(L46&lt;=8,0,IF(L46&lt;=16,19,IF(L46&lt;=24,13,IF(L46&lt;=32,8,0))))-IF(L46&lt;=8,0,IF(L46&lt;=16,(L46-9)*0.425,IF(L46&lt;=24,(L46-17)*0.425,IF(L46&lt;=32,(L46-25)*0.425,0)))),0)+IF(F46="EČ",IF(L46=1,204,IF(L46=2,156.24,IF(L46=3,123.84,IF(L46=4,72,IF(L46=5,66,IF(L46=6,60,IF(L46=7,54,IF(L46=8,48,0))))))))+IF(L46&lt;=8,0,IF(L46&lt;=16,40,IF(L46&lt;=24,25,0)))-IF(L46&lt;=8,0,IF(L46&lt;=16,(L46-9)*1.02,IF(L46&lt;=24,(L46-17)*1.02,0))),0)+IF(F46="EČneol",IF(L46=1,68,IF(L46=2,51.69,IF(L46=3,40.61,IF(L46=4,13,IF(L46=5,12,IF(L46=6,11,IF(L46=7,10,IF(L46=8,9,0)))))))))+IF(F46="EŽ",IF(L46=1,68,IF(L46=2,47.6,IF(L46=3,36,IF(L46=4,18,IF(L46=5,16.5,IF(L46=6,15,IF(L46=7,13.5,IF(L46=8,12,0))))))))+IF(L46&lt;=8,0,IF(L46&lt;=16,10,IF(L46&lt;=24,6,0)))-IF(L46&lt;=8,0,IF(L46&lt;=16,(L46-9)*0.34,IF(L46&lt;=24,(L46-17)*0.34,0))),0)+IF(F46="PT",IF(L46=1,68,IF(L46=2,52.08,IF(L46=3,41.28,IF(L46=4,24,IF(L46=5,22,IF(L46=6,20,IF(L46=7,18,IF(L46=8,16,0))))))))+IF(L46&lt;=8,0,IF(L46&lt;=16,13,IF(L46&lt;=24,9,IF(L46&lt;=32,4,0))))-IF(L46&lt;=8,0,IF(L46&lt;=16,(L46-9)*0.34,IF(L46&lt;=24,(L46-17)*0.34,IF(L46&lt;=32,(L46-25)*0.34,0)))),0)+IF(F46="JOŽ",IF(L46=1,85,IF(L46=2,59.5,IF(L46=3,45,IF(L46=4,32.5,IF(L46=5,30,IF(L46=6,27.5,IF(L46=7,25,IF(L46=8,22.5,0))))))))+IF(L46&lt;=8,0,IF(L46&lt;=16,19,IF(L46&lt;=24,13,0)))-IF(L46&lt;=8,0,IF(L46&lt;=16,(L46-9)*0.425,IF(L46&lt;=24,(L46-17)*0.425,0))),0)+IF(F46="JPČ",IF(L46=1,68,IF(L46=2,47.6,IF(L46=3,36,IF(L46=4,26,IF(L46=5,24,IF(L46=6,22,IF(L46=7,20,IF(L46=8,18,0))))))))+IF(L46&lt;=8,0,IF(L46&lt;=16,13,IF(L46&lt;=24,9,0)))-IF(L46&lt;=8,0,IF(L46&lt;=16,(L46-9)*0.34,IF(L46&lt;=24,(L46-17)*0.34,0))),0)+IF(F46="JEČ",IF(L46=1,34,IF(L46=2,26.04,IF(L46=3,20.6,IF(L46=4,12,IF(L46=5,11,IF(L46=6,10,IF(L46=7,9,IF(L46=8,8,0))))))))+IF(L46&lt;=8,0,IF(L46&lt;=16,6,0))-IF(L46&lt;=8,0,IF(L46&lt;=16,(L46-9)*0.17,0)),0)+IF(F46="JEOF",IF(L46=1,34,IF(L46=2,26.04,IF(L46=3,20.6,IF(L46=4,12,IF(L46=5,11,IF(L46=6,10,IF(L46=7,9,IF(L46=8,8,0))))))))+IF(L46&lt;=8,0,IF(L46&lt;=16,6,0))-IF(L46&lt;=8,0,IF(L46&lt;=16,(L46-9)*0.17,0)),0)+IF(F46="JnPČ",IF(L46=1,51,IF(L46=2,35.7,IF(L46=3,27,IF(L46=4,19.5,IF(L46=5,18,IF(L46=6,16.5,IF(L46=7,15,IF(L46=8,13.5,0))))))))+IF(L46&lt;=8,0,IF(L46&lt;=16,10,0))-IF(L46&lt;=8,0,IF(L46&lt;=16,(L46-9)*0.255,0)),0)+IF(F46="JnEČ",IF(L46=1,25.5,IF(L46=2,19.53,IF(L46=3,15.48,IF(L46=4,9,IF(L46=5,8.25,IF(L46=6,7.5,IF(L46=7,6.75,IF(L46=8,6,0))))))))+IF(L46&lt;=8,0,IF(L46&lt;=16,5,0))-IF(L46&lt;=8,0,IF(L46&lt;=16,(L46-9)*0.1275,0)),0)+IF(F46="JčPČ",IF(L46=1,21.25,IF(L46=2,14.5,IF(L46=3,11.5,IF(L46=4,7,IF(L46=5,6.5,IF(L46=6,6,IF(L46=7,5.5,IF(L46=8,5,0))))))))+IF(L46&lt;=8,0,IF(L46&lt;=16,4,0))-IF(L46&lt;=8,0,IF(L46&lt;=16,(L46-9)*0.10625,0)),0)+IF(F46="JčEČ",IF(L46=1,17,IF(L46=2,13.02,IF(L46=3,10.32,IF(L46=4,6,IF(L46=5,5.5,IF(L46=6,5,IF(L46=7,4.5,IF(L46=8,4,0))))))))+IF(L46&lt;=8,0,IF(L46&lt;=16,3,0))-IF(L46&lt;=8,0,IF(L46&lt;=16,(L46-9)*0.085,0)),0)+IF(F46="NEAK",IF(L46=1,11.48,IF(L46=2,8.79,IF(L46=3,6.97,IF(L46=4,4.05,IF(L46=5,3.71,IF(L46=6,3.38,IF(L46=7,3.04,IF(L46=8,2.7,0))))))))+IF(L46&lt;=8,0,IF(L46&lt;=16,2,IF(L46&lt;=24,1.3,0)))-IF(L46&lt;=8,0,IF(L46&lt;=16,(L46-9)*0.0574,IF(L46&lt;=24,(L46-17)*0.0574,0))),0))*IF(L46&lt;0,1,IF(OR(F46="PČ",F46="PŽ",F46="PT"),IF(J46&lt;32,J46/32,1),1))* IF(L46&lt;0,1,IF(OR(F46="EČ",F46="EŽ",F46="JOŽ",F46="JPČ",F46="NEAK"),IF(J46&lt;24,J46/24,1),1))*IF(L46&lt;0,1,IF(OR(F46="PČneol",F46="JEČ",F46="JEOF",F46="JnPČ",F46="JnEČ",F46="JčPČ",F46="JčEČ"),IF(J46&lt;16,J46/16,1),1))*IF(L46&lt;0,1,IF(F46="EČneol",IF(J46&lt;8,J46/8,1),1))</f>
        <v>8.7899999999999991</v>
      </c>
      <c r="O46" s="9">
        <f t="shared" ref="O46" si="9">IF(F46="OŽ",N46,IF(H46="Ne",IF(J46*0.3&lt;J46-L46,N46,0),IF(J46*0.1&lt;J46-L46,N46,0)))</f>
        <v>8.7899999999999991</v>
      </c>
      <c r="P46" s="4">
        <f t="shared" ref="P46" si="10">IF(O46=0,0,IF(F46="OŽ",IF(L46&gt;35,0,IF(J46&gt;35,(36-L46)*1.836,((36-L46)-(36-J46))*1.836)),0)+IF(F46="PČ",IF(L46&gt;31,0,IF(J46&gt;31,(32-L46)*1.347,((32-L46)-(32-J46))*1.347)),0)+ IF(F46="PČneol",IF(L46&gt;15,0,IF(J46&gt;15,(16-L46)*0.255,((16-L46)-(16-J46))*0.255)),0)+IF(F46="PŽ",IF(L46&gt;31,0,IF(J46&gt;31,(32-L46)*0.255,((32-L46)-(32-J46))*0.255)),0)+IF(F46="EČ",IF(L46&gt;23,0,IF(J46&gt;23,(24-L46)*0.612,((24-L46)-(24-J46))*0.612)),0)+IF(F46="EČneol",IF(L46&gt;7,0,IF(J46&gt;7,(8-L46)*0.204,((8-L46)-(8-J46))*0.204)),0)+IF(F46="EŽ",IF(L46&gt;23,0,IF(J46&gt;23,(24-L46)*0.204,((24-L46)-(24-J46))*0.204)),0)+IF(F46="PT",IF(L46&gt;31,0,IF(J46&gt;31,(32-L46)*0.204,((32-L46)-(32-J46))*0.204)),0)+IF(F46="JOŽ",IF(L46&gt;23,0,IF(J46&gt;23,(24-L46)*0.255,((24-L46)-(24-J46))*0.255)),0)+IF(F46="JPČ",IF(L46&gt;23,0,IF(J46&gt;23,(24-L46)*0.204,((24-L46)-(24-J46))*0.204)),0)+IF(F46="JEČ",IF(L46&gt;15,0,IF(J46&gt;15,(16-L46)*0.102,((16-L46)-(16-J46))*0.102)),0)+IF(F46="JEOF",IF(L46&gt;15,0,IF(J46&gt;15,(16-L46)*0.102,((16-L46)-(16-J46))*0.102)),0)+IF(F46="JnPČ",IF(L46&gt;15,0,IF(J46&gt;15,(16-L46)*0.153,((16-L46)-(16-J46))*0.153)),0)+IF(F46="JnEČ",IF(L46&gt;15,0,IF(J46&gt;15,(16-L46)*0.0765,((16-L46)-(16-J46))*0.0765)),0)+IF(F46="JčPČ",IF(L46&gt;15,0,IF(J46&gt;15,(16-L46)*0.06375,((16-L46)-(16-J46))*0.06375)),0)+IF(F46="JčEČ",IF(L46&gt;15,0,IF(J46&gt;15,(16-L46)*0.051,((16-L46)-(16-J46))*0.051)),0)+IF(F46="NEAK",IF(L46&gt;23,0,IF(J46&gt;23,(24-L46)*0.03444,((24-L46)-(24-J46))*0.03444)),0))</f>
        <v>0.75767999999999991</v>
      </c>
      <c r="Q46" s="11">
        <f t="shared" ref="Q46" si="11">IF(ISERROR(P46*100/N46),0,(P46*100/N46))</f>
        <v>8.6197952218430025</v>
      </c>
      <c r="R46" s="10">
        <f t="shared" ref="R46" si="12">IF(Q46&lt;=30,O46+P46,O46+O46*0.3)*IF(G46=1,0.4,IF(G46=2,0.75,IF(G46="1 (kas 4 m. 1 k. nerengiamos)",0.52,1)))*IF(D46="olimpinė",1,IF(M46="Ne",0.5,1))*IF(OR(A$5="Lietuvos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federacija"),IF(OR(J46&lt;8,K46&lt;16),0,1),1)*E46*IF(I46&lt;=1,1,1/I46)*IF(OR(A$5="Lietuvos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6" s="8"/>
    </row>
    <row r="47" spans="1:19">
      <c r="A47" s="63" t="s">
        <v>34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5"/>
      <c r="R47" s="10">
        <f>SUM(R46:R46)</f>
        <v>0</v>
      </c>
      <c r="S47" s="8"/>
    </row>
    <row r="48" spans="1:19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  <c r="S48" s="8"/>
    </row>
    <row r="49" spans="1:19" ht="15.75">
      <c r="A49" s="24" t="s">
        <v>50</v>
      </c>
      <c r="B49" s="2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6"/>
      <c r="S49" s="8"/>
    </row>
    <row r="50" spans="1:19">
      <c r="A50" s="49" t="s">
        <v>41</v>
      </c>
      <c r="B50" s="49"/>
      <c r="C50" s="49"/>
      <c r="D50" s="49"/>
      <c r="E50" s="49"/>
      <c r="F50" s="49"/>
      <c r="G50" s="49"/>
      <c r="H50" s="49"/>
      <c r="I50" s="49"/>
      <c r="J50" s="15"/>
      <c r="K50" s="15"/>
      <c r="L50" s="15"/>
      <c r="M50" s="15"/>
      <c r="N50" s="15"/>
      <c r="O50" s="15"/>
      <c r="P50" s="15"/>
      <c r="Q50" s="15"/>
      <c r="R50" s="16"/>
      <c r="S50" s="8"/>
    </row>
    <row r="51" spans="1:19" s="8" customFormat="1">
      <c r="A51" s="49"/>
      <c r="B51" s="49"/>
      <c r="C51" s="49"/>
      <c r="D51" s="49"/>
      <c r="E51" s="49"/>
      <c r="F51" s="49"/>
      <c r="G51" s="49"/>
      <c r="H51" s="49"/>
      <c r="I51" s="49"/>
      <c r="J51" s="15"/>
      <c r="K51" s="15"/>
      <c r="L51" s="15"/>
      <c r="M51" s="15"/>
      <c r="N51" s="15"/>
      <c r="O51" s="15"/>
      <c r="P51" s="15"/>
      <c r="Q51" s="15"/>
      <c r="R51" s="16"/>
    </row>
    <row r="52" spans="1:19">
      <c r="A52" s="66" t="s">
        <v>51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56"/>
      <c r="R52" s="8"/>
      <c r="S52" s="8"/>
    </row>
    <row r="53" spans="1:19" ht="18">
      <c r="A53" s="68" t="s">
        <v>27</v>
      </c>
      <c r="B53" s="69"/>
      <c r="C53" s="69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6"/>
      <c r="R53" s="8"/>
      <c r="S53" s="8"/>
    </row>
    <row r="54" spans="1:19">
      <c r="A54" s="60">
        <v>1</v>
      </c>
      <c r="B54" s="60" t="s">
        <v>52</v>
      </c>
      <c r="C54" s="12" t="s">
        <v>29</v>
      </c>
      <c r="D54" s="60" t="s">
        <v>30</v>
      </c>
      <c r="E54" s="60">
        <v>1</v>
      </c>
      <c r="F54" s="60" t="s">
        <v>31</v>
      </c>
      <c r="G54" s="60" t="s">
        <v>32</v>
      </c>
      <c r="H54" s="60" t="s">
        <v>33</v>
      </c>
      <c r="I54" s="60"/>
      <c r="J54" s="60">
        <v>60</v>
      </c>
      <c r="K54" s="60">
        <v>15</v>
      </c>
      <c r="L54" s="60">
        <v>2</v>
      </c>
      <c r="M54" s="60" t="s">
        <v>33</v>
      </c>
      <c r="N54" s="3">
        <f t="shared" ref="N54" si="13">(IF(F54="OŽ",IF(L54=1,550.8,IF(L54=2,426.38,IF(L54=3,342.14,IF(L54=4,181.44,IF(L54=5,168.48,IF(L54=6,155.52,IF(L54=7,148.5,IF(L54=8,144,0))))))))+IF(L54&lt;=8,0,IF(L54&lt;=16,137.7,IF(L54&lt;=24,108,IF(L54&lt;=32,80.1,IF(L54&lt;=36,52.2,0)))))-IF(L54&lt;=8,0,IF(L54&lt;=16,(L54-9)*2.754,IF(L54&lt;=24,(L54-17)* 2.754,IF(L54&lt;=32,(L54-25)* 2.754,IF(L54&lt;=36,(L54-33)*2.754,0))))),0)+IF(F54="PČ",IF(L54=1,449,IF(L54=2,314.6,IF(L54=3,238,IF(L54=4,172,IF(L54=5,159,IF(L54=6,145,IF(L54=7,132,IF(L54=8,119,0))))))))+IF(L54&lt;=8,0,IF(L54&lt;=16,88,IF(L54&lt;=24,55,IF(L54&lt;=32,22,0))))-IF(L54&lt;=8,0,IF(L54&lt;=16,(L54-9)*2.245,IF(L54&lt;=24,(L54-17)*2.245,IF(L54&lt;=32,(L54-25)*2.245,0)))),0)+IF(F54="PČneol",IF(L54=1,85,IF(L54=2,64.61,IF(L54=3,50.76,IF(L54=4,16.25,IF(L54=5,15,IF(L54=6,13.75,IF(L54=7,12.5,IF(L54=8,11.25,0))))))))+IF(L54&lt;=8,0,IF(L54&lt;=16,9,0))-IF(L54&lt;=8,0,IF(L54&lt;=16,(L54-9)*0.425,0)),0)+IF(F54="PŽ",IF(L54=1,85,IF(L54=2,59.5,IF(L54=3,45,IF(L54=4,32.5,IF(L54=5,30,IF(L54=6,27.5,IF(L54=7,25,IF(L54=8,22.5,0))))))))+IF(L54&lt;=8,0,IF(L54&lt;=16,19,IF(L54&lt;=24,13,IF(L54&lt;=32,8,0))))-IF(L54&lt;=8,0,IF(L54&lt;=16,(L54-9)*0.425,IF(L54&lt;=24,(L54-17)*0.425,IF(L54&lt;=32,(L54-25)*0.425,0)))),0)+IF(F54="EČ",IF(L54=1,204,IF(L54=2,156.24,IF(L54=3,123.84,IF(L54=4,72,IF(L54=5,66,IF(L54=6,60,IF(L54=7,54,IF(L54=8,48,0))))))))+IF(L54&lt;=8,0,IF(L54&lt;=16,40,IF(L54&lt;=24,25,0)))-IF(L54&lt;=8,0,IF(L54&lt;=16,(L54-9)*1.02,IF(L54&lt;=24,(L54-17)*1.02,0))),0)+IF(F54="EČneol",IF(L54=1,68,IF(L54=2,51.69,IF(L54=3,40.61,IF(L54=4,13,IF(L54=5,12,IF(L54=6,11,IF(L54=7,10,IF(L54=8,9,0)))))))))+IF(F54="EŽ",IF(L54=1,68,IF(L54=2,47.6,IF(L54=3,36,IF(L54=4,18,IF(L54=5,16.5,IF(L54=6,15,IF(L54=7,13.5,IF(L54=8,12,0))))))))+IF(L54&lt;=8,0,IF(L54&lt;=16,10,IF(L54&lt;=24,6,0)))-IF(L54&lt;=8,0,IF(L54&lt;=16,(L54-9)*0.34,IF(L54&lt;=24,(L54-17)*0.34,0))),0)+IF(F54="PT",IF(L54=1,68,IF(L54=2,52.08,IF(L54=3,41.28,IF(L54=4,24,IF(L54=5,22,IF(L54=6,20,IF(L54=7,18,IF(L54=8,16,0))))))))+IF(L54&lt;=8,0,IF(L54&lt;=16,13,IF(L54&lt;=24,9,IF(L54&lt;=32,4,0))))-IF(L54&lt;=8,0,IF(L54&lt;=16,(L54-9)*0.34,IF(L54&lt;=24,(L54-17)*0.34,IF(L54&lt;=32,(L54-25)*0.34,0)))),0)+IF(F54="JOŽ",IF(L54=1,85,IF(L54=2,59.5,IF(L54=3,45,IF(L54=4,32.5,IF(L54=5,30,IF(L54=6,27.5,IF(L54=7,25,IF(L54=8,22.5,0))))))))+IF(L54&lt;=8,0,IF(L54&lt;=16,19,IF(L54&lt;=24,13,0)))-IF(L54&lt;=8,0,IF(L54&lt;=16,(L54-9)*0.425,IF(L54&lt;=24,(L54-17)*0.425,0))),0)+IF(F54="JPČ",IF(L54=1,68,IF(L54=2,47.6,IF(L54=3,36,IF(L54=4,26,IF(L54=5,24,IF(L54=6,22,IF(L54=7,20,IF(L54=8,18,0))))))))+IF(L54&lt;=8,0,IF(L54&lt;=16,13,IF(L54&lt;=24,9,0)))-IF(L54&lt;=8,0,IF(L54&lt;=16,(L54-9)*0.34,IF(L54&lt;=24,(L54-17)*0.34,0))),0)+IF(F54="JEČ",IF(L54=1,34,IF(L54=2,26.04,IF(L54=3,20.6,IF(L54=4,12,IF(L54=5,11,IF(L54=6,10,IF(L54=7,9,IF(L54=8,8,0))))))))+IF(L54&lt;=8,0,IF(L54&lt;=16,6,0))-IF(L54&lt;=8,0,IF(L54&lt;=16,(L54-9)*0.17,0)),0)+IF(F54="JEOF",IF(L54=1,34,IF(L54=2,26.04,IF(L54=3,20.6,IF(L54=4,12,IF(L54=5,11,IF(L54=6,10,IF(L54=7,9,IF(L54=8,8,0))))))))+IF(L54&lt;=8,0,IF(L54&lt;=16,6,0))-IF(L54&lt;=8,0,IF(L54&lt;=16,(L54-9)*0.17,0)),0)+IF(F54="JnPČ",IF(L54=1,51,IF(L54=2,35.7,IF(L54=3,27,IF(L54=4,19.5,IF(L54=5,18,IF(L54=6,16.5,IF(L54=7,15,IF(L54=8,13.5,0))))))))+IF(L54&lt;=8,0,IF(L54&lt;=16,10,0))-IF(L54&lt;=8,0,IF(L54&lt;=16,(L54-9)*0.255,0)),0)+IF(F54="JnEČ",IF(L54=1,25.5,IF(L54=2,19.53,IF(L54=3,15.48,IF(L54=4,9,IF(L54=5,8.25,IF(L54=6,7.5,IF(L54=7,6.75,IF(L54=8,6,0))))))))+IF(L54&lt;=8,0,IF(L54&lt;=16,5,0))-IF(L54&lt;=8,0,IF(L54&lt;=16,(L54-9)*0.1275,0)),0)+IF(F54="JčPČ",IF(L54=1,21.25,IF(L54=2,14.5,IF(L54=3,11.5,IF(L54=4,7,IF(L54=5,6.5,IF(L54=6,6,IF(L54=7,5.5,IF(L54=8,5,0))))))))+IF(L54&lt;=8,0,IF(L54&lt;=16,4,0))-IF(L54&lt;=8,0,IF(L54&lt;=16,(L54-9)*0.10625,0)),0)+IF(F54="JčEČ",IF(L54=1,17,IF(L54=2,13.02,IF(L54=3,10.32,IF(L54=4,6,IF(L54=5,5.5,IF(L54=6,5,IF(L54=7,4.5,IF(L54=8,4,0))))))))+IF(L54&lt;=8,0,IF(L54&lt;=16,3,0))-IF(L54&lt;=8,0,IF(L54&lt;=16,(L54-9)*0.085,0)),0)+IF(F54="NEAK",IF(L54=1,11.48,IF(L54=2,8.79,IF(L54=3,6.97,IF(L54=4,4.05,IF(L54=5,3.71,IF(L54=6,3.38,IF(L54=7,3.04,IF(L54=8,2.7,0))))))))+IF(L54&lt;=8,0,IF(L54&lt;=16,2,IF(L54&lt;=24,1.3,0)))-IF(L54&lt;=8,0,IF(L54&lt;=16,(L54-9)*0.0574,IF(L54&lt;=24,(L54-17)*0.0574,0))),0))*IF(L54&lt;0,1,IF(OR(F54="PČ",F54="PŽ",F54="PT"),IF(J54&lt;32,J54/32,1),1))* IF(L54&lt;0,1,IF(OR(F54="EČ",F54="EŽ",F54="JOŽ",F54="JPČ",F54="NEAK"),IF(J54&lt;24,J54/24,1),1))*IF(L54&lt;0,1,IF(OR(F54="PČneol",F54="JEČ",F54="JEOF",F54="JnPČ",F54="JnEČ",F54="JčPČ",F54="JčEČ"),IF(J54&lt;16,J54/16,1),1))*IF(L54&lt;0,1,IF(F54="EČneol",IF(J54&lt;8,J54/8,1),1))</f>
        <v>8.7899999999999991</v>
      </c>
      <c r="O54" s="9">
        <f t="shared" ref="O54" si="14">IF(F54="OŽ",N54,IF(H54="Ne",IF(J54*0.3&lt;J54-L54,N54,0),IF(J54*0.1&lt;J54-L54,N54,0)))</f>
        <v>8.7899999999999991</v>
      </c>
      <c r="P54" s="4">
        <f t="shared" ref="P54" si="15">IF(O54=0,0,IF(F54="OŽ",IF(L54&gt;35,0,IF(J54&gt;35,(36-L54)*1.836,((36-L54)-(36-J54))*1.836)),0)+IF(F54="PČ",IF(L54&gt;31,0,IF(J54&gt;31,(32-L54)*1.347,((32-L54)-(32-J54))*1.347)),0)+ IF(F54="PČneol",IF(L54&gt;15,0,IF(J54&gt;15,(16-L54)*0.255,((16-L54)-(16-J54))*0.255)),0)+IF(F54="PŽ",IF(L54&gt;31,0,IF(J54&gt;31,(32-L54)*0.255,((32-L54)-(32-J54))*0.255)),0)+IF(F54="EČ",IF(L54&gt;23,0,IF(J54&gt;23,(24-L54)*0.612,((24-L54)-(24-J54))*0.612)),0)+IF(F54="EČneol",IF(L54&gt;7,0,IF(J54&gt;7,(8-L54)*0.204,((8-L54)-(8-J54))*0.204)),0)+IF(F54="EŽ",IF(L54&gt;23,0,IF(J54&gt;23,(24-L54)*0.204,((24-L54)-(24-J54))*0.204)),0)+IF(F54="PT",IF(L54&gt;31,0,IF(J54&gt;31,(32-L54)*0.204,((32-L54)-(32-J54))*0.204)),0)+IF(F54="JOŽ",IF(L54&gt;23,0,IF(J54&gt;23,(24-L54)*0.255,((24-L54)-(24-J54))*0.255)),0)+IF(F54="JPČ",IF(L54&gt;23,0,IF(J54&gt;23,(24-L54)*0.204,((24-L54)-(24-J54))*0.204)),0)+IF(F54="JEČ",IF(L54&gt;15,0,IF(J54&gt;15,(16-L54)*0.102,((16-L54)-(16-J54))*0.102)),0)+IF(F54="JEOF",IF(L54&gt;15,0,IF(J54&gt;15,(16-L54)*0.102,((16-L54)-(16-J54))*0.102)),0)+IF(F54="JnPČ",IF(L54&gt;15,0,IF(J54&gt;15,(16-L54)*0.153,((16-L54)-(16-J54))*0.153)),0)+IF(F54="JnEČ",IF(L54&gt;15,0,IF(J54&gt;15,(16-L54)*0.0765,((16-L54)-(16-J54))*0.0765)),0)+IF(F54="JčPČ",IF(L54&gt;15,0,IF(J54&gt;15,(16-L54)*0.06375,((16-L54)-(16-J54))*0.06375)),0)+IF(F54="JčEČ",IF(L54&gt;15,0,IF(J54&gt;15,(16-L54)*0.051,((16-L54)-(16-J54))*0.051)),0)+IF(F54="NEAK",IF(L54&gt;23,0,IF(J54&gt;23,(24-L54)*0.03444,((24-L54)-(24-J54))*0.03444)),0))</f>
        <v>0.75767999999999991</v>
      </c>
      <c r="Q54" s="11">
        <f t="shared" ref="Q54" si="16">IF(ISERROR(P54*100/N54),0,(P54*100/N54))</f>
        <v>8.6197952218430025</v>
      </c>
      <c r="R54" s="10">
        <f t="shared" ref="R54" si="17">IF(Q54&lt;=30,O54+P54,O54+O54*0.3)*IF(G54=1,0.4,IF(G54=2,0.75,IF(G54="1 (kas 4 m. 1 k. nerengiamos)",0.52,1)))*IF(D54="olimpinė",1,IF(M54="Ne",0.5,1))*IF(OR(A$5="Lietuvos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federacija"),IF(OR(J54&lt;8,K54&lt;16),0,1),1)*E54*IF(I54&lt;=1,1,1/I54)*IF(OR(A$5="Lietuvos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4" s="8"/>
    </row>
    <row r="55" spans="1:19">
      <c r="A55" s="63" t="s">
        <v>34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5"/>
      <c r="R55" s="10">
        <f>SUM(R54:R54)</f>
        <v>0</v>
      </c>
      <c r="S55" s="8"/>
    </row>
    <row r="56" spans="1:19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6"/>
      <c r="S56" s="8"/>
    </row>
    <row r="57" spans="1:19" ht="15.75">
      <c r="A57" s="24" t="s">
        <v>53</v>
      </c>
      <c r="B57" s="2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6"/>
      <c r="S57" s="8"/>
    </row>
    <row r="58" spans="1:19">
      <c r="A58" s="49" t="s">
        <v>41</v>
      </c>
      <c r="B58" s="49"/>
      <c r="C58" s="49"/>
      <c r="D58" s="49"/>
      <c r="E58" s="49"/>
      <c r="F58" s="49"/>
      <c r="G58" s="49"/>
      <c r="H58" s="49"/>
      <c r="I58" s="49"/>
      <c r="J58" s="15"/>
      <c r="K58" s="15"/>
      <c r="L58" s="15"/>
      <c r="M58" s="15"/>
      <c r="N58" s="15"/>
      <c r="O58" s="15"/>
      <c r="P58" s="15"/>
      <c r="Q58" s="15"/>
      <c r="R58" s="16"/>
      <c r="S58" s="8"/>
    </row>
    <row r="59" spans="1:19">
      <c r="A59" s="66" t="s">
        <v>54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56"/>
      <c r="R59" s="8"/>
      <c r="S59" s="8"/>
    </row>
    <row r="60" spans="1:19" ht="18">
      <c r="A60" s="68" t="s">
        <v>27</v>
      </c>
      <c r="B60" s="69"/>
      <c r="C60" s="69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6"/>
      <c r="R60" s="8"/>
      <c r="S60" s="8"/>
    </row>
    <row r="61" spans="1:19">
      <c r="A61" s="66" t="s">
        <v>55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56"/>
      <c r="R61" s="8"/>
      <c r="S61" s="8"/>
    </row>
    <row r="62" spans="1:19">
      <c r="A62" s="60">
        <v>1</v>
      </c>
      <c r="B62" s="60" t="s">
        <v>56</v>
      </c>
      <c r="C62" s="12" t="s">
        <v>29</v>
      </c>
      <c r="D62" s="60" t="s">
        <v>30</v>
      </c>
      <c r="E62" s="60">
        <v>1</v>
      </c>
      <c r="F62" s="60" t="s">
        <v>31</v>
      </c>
      <c r="G62" s="60" t="s">
        <v>32</v>
      </c>
      <c r="H62" s="60" t="s">
        <v>33</v>
      </c>
      <c r="I62" s="60"/>
      <c r="J62" s="60">
        <v>39</v>
      </c>
      <c r="K62" s="60">
        <v>18</v>
      </c>
      <c r="L62" s="60">
        <v>4</v>
      </c>
      <c r="M62" s="60" t="s">
        <v>33</v>
      </c>
      <c r="N62" s="3">
        <f t="shared" ref="N62:N63" si="18">(IF(F62="OŽ",IF(L62=1,550.8,IF(L62=2,426.38,IF(L62=3,342.14,IF(L62=4,181.44,IF(L62=5,168.48,IF(L62=6,155.52,IF(L62=7,148.5,IF(L62=8,144,0))))))))+IF(L62&lt;=8,0,IF(L62&lt;=16,137.7,IF(L62&lt;=24,108,IF(L62&lt;=32,80.1,IF(L62&lt;=36,52.2,0)))))-IF(L62&lt;=8,0,IF(L62&lt;=16,(L62-9)*2.754,IF(L62&lt;=24,(L62-17)* 2.754,IF(L62&lt;=32,(L62-25)* 2.754,IF(L62&lt;=36,(L62-33)*2.754,0))))),0)+IF(F62="PČ",IF(L62=1,449,IF(L62=2,314.6,IF(L62=3,238,IF(L62=4,172,IF(L62=5,159,IF(L62=6,145,IF(L62=7,132,IF(L62=8,119,0))))))))+IF(L62&lt;=8,0,IF(L62&lt;=16,88,IF(L62&lt;=24,55,IF(L62&lt;=32,22,0))))-IF(L62&lt;=8,0,IF(L62&lt;=16,(L62-9)*2.245,IF(L62&lt;=24,(L62-17)*2.245,IF(L62&lt;=32,(L62-25)*2.245,0)))),0)+IF(F62="PČneol",IF(L62=1,85,IF(L62=2,64.61,IF(L62=3,50.76,IF(L62=4,16.25,IF(L62=5,15,IF(L62=6,13.75,IF(L62=7,12.5,IF(L62=8,11.25,0))))))))+IF(L62&lt;=8,0,IF(L62&lt;=16,9,0))-IF(L62&lt;=8,0,IF(L62&lt;=16,(L62-9)*0.425,0)),0)+IF(F62="PŽ",IF(L62=1,85,IF(L62=2,59.5,IF(L62=3,45,IF(L62=4,32.5,IF(L62=5,30,IF(L62=6,27.5,IF(L62=7,25,IF(L62=8,22.5,0))))))))+IF(L62&lt;=8,0,IF(L62&lt;=16,19,IF(L62&lt;=24,13,IF(L62&lt;=32,8,0))))-IF(L62&lt;=8,0,IF(L62&lt;=16,(L62-9)*0.425,IF(L62&lt;=24,(L62-17)*0.425,IF(L62&lt;=32,(L62-25)*0.425,0)))),0)+IF(F62="EČ",IF(L62=1,204,IF(L62=2,156.24,IF(L62=3,123.84,IF(L62=4,72,IF(L62=5,66,IF(L62=6,60,IF(L62=7,54,IF(L62=8,48,0))))))))+IF(L62&lt;=8,0,IF(L62&lt;=16,40,IF(L62&lt;=24,25,0)))-IF(L62&lt;=8,0,IF(L62&lt;=16,(L62-9)*1.02,IF(L62&lt;=24,(L62-17)*1.02,0))),0)+IF(F62="EČneol",IF(L62=1,68,IF(L62=2,51.69,IF(L62=3,40.61,IF(L62=4,13,IF(L62=5,12,IF(L62=6,11,IF(L62=7,10,IF(L62=8,9,0)))))))))+IF(F62="EŽ",IF(L62=1,68,IF(L62=2,47.6,IF(L62=3,36,IF(L62=4,18,IF(L62=5,16.5,IF(L62=6,15,IF(L62=7,13.5,IF(L62=8,12,0))))))))+IF(L62&lt;=8,0,IF(L62&lt;=16,10,IF(L62&lt;=24,6,0)))-IF(L62&lt;=8,0,IF(L62&lt;=16,(L62-9)*0.34,IF(L62&lt;=24,(L62-17)*0.34,0))),0)+IF(F62="PT",IF(L62=1,68,IF(L62=2,52.08,IF(L62=3,41.28,IF(L62=4,24,IF(L62=5,22,IF(L62=6,20,IF(L62=7,18,IF(L62=8,16,0))))))))+IF(L62&lt;=8,0,IF(L62&lt;=16,13,IF(L62&lt;=24,9,IF(L62&lt;=32,4,0))))-IF(L62&lt;=8,0,IF(L62&lt;=16,(L62-9)*0.34,IF(L62&lt;=24,(L62-17)*0.34,IF(L62&lt;=32,(L62-25)*0.34,0)))),0)+IF(F62="JOŽ",IF(L62=1,85,IF(L62=2,59.5,IF(L62=3,45,IF(L62=4,32.5,IF(L62=5,30,IF(L62=6,27.5,IF(L62=7,25,IF(L62=8,22.5,0))))))))+IF(L62&lt;=8,0,IF(L62&lt;=16,19,IF(L62&lt;=24,13,0)))-IF(L62&lt;=8,0,IF(L62&lt;=16,(L62-9)*0.425,IF(L62&lt;=24,(L62-17)*0.425,0))),0)+IF(F62="JPČ",IF(L62=1,68,IF(L62=2,47.6,IF(L62=3,36,IF(L62=4,26,IF(L62=5,24,IF(L62=6,22,IF(L62=7,20,IF(L62=8,18,0))))))))+IF(L62&lt;=8,0,IF(L62&lt;=16,13,IF(L62&lt;=24,9,0)))-IF(L62&lt;=8,0,IF(L62&lt;=16,(L62-9)*0.34,IF(L62&lt;=24,(L62-17)*0.34,0))),0)+IF(F62="JEČ",IF(L62=1,34,IF(L62=2,26.04,IF(L62=3,20.6,IF(L62=4,12,IF(L62=5,11,IF(L62=6,10,IF(L62=7,9,IF(L62=8,8,0))))))))+IF(L62&lt;=8,0,IF(L62&lt;=16,6,0))-IF(L62&lt;=8,0,IF(L62&lt;=16,(L62-9)*0.17,0)),0)+IF(F62="JEOF",IF(L62=1,34,IF(L62=2,26.04,IF(L62=3,20.6,IF(L62=4,12,IF(L62=5,11,IF(L62=6,10,IF(L62=7,9,IF(L62=8,8,0))))))))+IF(L62&lt;=8,0,IF(L62&lt;=16,6,0))-IF(L62&lt;=8,0,IF(L62&lt;=16,(L62-9)*0.17,0)),0)+IF(F62="JnPČ",IF(L62=1,51,IF(L62=2,35.7,IF(L62=3,27,IF(L62=4,19.5,IF(L62=5,18,IF(L62=6,16.5,IF(L62=7,15,IF(L62=8,13.5,0))))))))+IF(L62&lt;=8,0,IF(L62&lt;=16,10,0))-IF(L62&lt;=8,0,IF(L62&lt;=16,(L62-9)*0.255,0)),0)+IF(F62="JnEČ",IF(L62=1,25.5,IF(L62=2,19.53,IF(L62=3,15.48,IF(L62=4,9,IF(L62=5,8.25,IF(L62=6,7.5,IF(L62=7,6.75,IF(L62=8,6,0))))))))+IF(L62&lt;=8,0,IF(L62&lt;=16,5,0))-IF(L62&lt;=8,0,IF(L62&lt;=16,(L62-9)*0.1275,0)),0)+IF(F62="JčPČ",IF(L62=1,21.25,IF(L62=2,14.5,IF(L62=3,11.5,IF(L62=4,7,IF(L62=5,6.5,IF(L62=6,6,IF(L62=7,5.5,IF(L62=8,5,0))))))))+IF(L62&lt;=8,0,IF(L62&lt;=16,4,0))-IF(L62&lt;=8,0,IF(L62&lt;=16,(L62-9)*0.10625,0)),0)+IF(F62="JčEČ",IF(L62=1,17,IF(L62=2,13.02,IF(L62=3,10.32,IF(L62=4,6,IF(L62=5,5.5,IF(L62=6,5,IF(L62=7,4.5,IF(L62=8,4,0))))))))+IF(L62&lt;=8,0,IF(L62&lt;=16,3,0))-IF(L62&lt;=8,0,IF(L62&lt;=16,(L62-9)*0.085,0)),0)+IF(F62="NEAK",IF(L62=1,11.48,IF(L62=2,8.79,IF(L62=3,6.97,IF(L62=4,4.05,IF(L62=5,3.71,IF(L62=6,3.38,IF(L62=7,3.04,IF(L62=8,2.7,0))))))))+IF(L62&lt;=8,0,IF(L62&lt;=16,2,IF(L62&lt;=24,1.3,0)))-IF(L62&lt;=8,0,IF(L62&lt;=16,(L62-9)*0.0574,IF(L62&lt;=24,(L62-17)*0.0574,0))),0))*IF(L62&lt;0,1,IF(OR(F62="PČ",F62="PŽ",F62="PT"),IF(J62&lt;32,J62/32,1),1))* IF(L62&lt;0,1,IF(OR(F62="EČ",F62="EŽ",F62="JOŽ",F62="JPČ",F62="NEAK"),IF(J62&lt;24,J62/24,1),1))*IF(L62&lt;0,1,IF(OR(F62="PČneol",F62="JEČ",F62="JEOF",F62="JnPČ",F62="JnEČ",F62="JčPČ",F62="JčEČ"),IF(J62&lt;16,J62/16,1),1))*IF(L62&lt;0,1,IF(F62="EČneol",IF(J62&lt;8,J62/8,1),1))</f>
        <v>4.05</v>
      </c>
      <c r="O62" s="9">
        <f t="shared" ref="O62:O63" si="19">IF(F62="OŽ",N62,IF(H62="Ne",IF(J62*0.3&lt;J62-L62,N62,0),IF(J62*0.1&lt;J62-L62,N62,0)))</f>
        <v>4.05</v>
      </c>
      <c r="P62" s="4">
        <f t="shared" ref="P62" si="20">IF(O62=0,0,IF(F62="OŽ",IF(L62&gt;35,0,IF(J62&gt;35,(36-L62)*1.836,((36-L62)-(36-J62))*1.836)),0)+IF(F62="PČ",IF(L62&gt;31,0,IF(J62&gt;31,(32-L62)*1.347,((32-L62)-(32-J62))*1.347)),0)+ IF(F62="PČneol",IF(L62&gt;15,0,IF(J62&gt;15,(16-L62)*0.255,((16-L62)-(16-J62))*0.255)),0)+IF(F62="PŽ",IF(L62&gt;31,0,IF(J62&gt;31,(32-L62)*0.255,((32-L62)-(32-J62))*0.255)),0)+IF(F62="EČ",IF(L62&gt;23,0,IF(J62&gt;23,(24-L62)*0.612,((24-L62)-(24-J62))*0.612)),0)+IF(F62="EČneol",IF(L62&gt;7,0,IF(J62&gt;7,(8-L62)*0.204,((8-L62)-(8-J62))*0.204)),0)+IF(F62="EŽ",IF(L62&gt;23,0,IF(J62&gt;23,(24-L62)*0.204,((24-L62)-(24-J62))*0.204)),0)+IF(F62="PT",IF(L62&gt;31,0,IF(J62&gt;31,(32-L62)*0.204,((32-L62)-(32-J62))*0.204)),0)+IF(F62="JOŽ",IF(L62&gt;23,0,IF(J62&gt;23,(24-L62)*0.255,((24-L62)-(24-J62))*0.255)),0)+IF(F62="JPČ",IF(L62&gt;23,0,IF(J62&gt;23,(24-L62)*0.204,((24-L62)-(24-J62))*0.204)),0)+IF(F62="JEČ",IF(L62&gt;15,0,IF(J62&gt;15,(16-L62)*0.102,((16-L62)-(16-J62))*0.102)),0)+IF(F62="JEOF",IF(L62&gt;15,0,IF(J62&gt;15,(16-L62)*0.102,((16-L62)-(16-J62))*0.102)),0)+IF(F62="JnPČ",IF(L62&gt;15,0,IF(J62&gt;15,(16-L62)*0.153,((16-L62)-(16-J62))*0.153)),0)+IF(F62="JnEČ",IF(L62&gt;15,0,IF(J62&gt;15,(16-L62)*0.0765,((16-L62)-(16-J62))*0.0765)),0)+IF(F62="JčPČ",IF(L62&gt;15,0,IF(J62&gt;15,(16-L62)*0.06375,((16-L62)-(16-J62))*0.06375)),0)+IF(F62="JčEČ",IF(L62&gt;15,0,IF(J62&gt;15,(16-L62)*0.051,((16-L62)-(16-J62))*0.051)),0)+IF(F62="NEAK",IF(L62&gt;23,0,IF(J62&gt;23,(24-L62)*0.03444,((24-L62)-(24-J62))*0.03444)),0))</f>
        <v>0.68879999999999997</v>
      </c>
      <c r="Q62" s="11">
        <f t="shared" ref="Q62" si="21">IF(ISERROR(P62*100/N62),0,(P62*100/N62))</f>
        <v>17.007407407407406</v>
      </c>
      <c r="R62" s="10">
        <f t="shared" ref="R62:R63" si="22">IF(Q62&lt;=30,O62+P62,O62+O62*0.3)*IF(G62=1,0.4,IF(G62=2,0.75,IF(G62="1 (kas 4 m. 1 k. nerengiamos)",0.52,1)))*IF(D62="olimpinė",1,IF(M62="Ne",0.5,1))*IF(OR(A$5="Lietuvos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federacija"),IF(OR(J62&lt;8,K62&lt;16),0,1),1)*E62*IF(I62&lt;=1,1,1/I62)*IF(OR(A$5="Lietuvos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4.7387999999999995</v>
      </c>
      <c r="S62" s="8"/>
    </row>
    <row r="63" spans="1:19">
      <c r="A63" s="60">
        <v>2</v>
      </c>
      <c r="B63" s="60" t="s">
        <v>57</v>
      </c>
      <c r="C63" s="12" t="s">
        <v>29</v>
      </c>
      <c r="D63" s="60" t="s">
        <v>30</v>
      </c>
      <c r="E63" s="60">
        <v>1</v>
      </c>
      <c r="F63" s="60" t="s">
        <v>31</v>
      </c>
      <c r="G63" s="60" t="s">
        <v>32</v>
      </c>
      <c r="H63" s="60" t="s">
        <v>33</v>
      </c>
      <c r="I63" s="60"/>
      <c r="J63" s="60">
        <v>39</v>
      </c>
      <c r="K63" s="60">
        <v>18</v>
      </c>
      <c r="L63" s="60">
        <v>19</v>
      </c>
      <c r="M63" s="60" t="s">
        <v>33</v>
      </c>
      <c r="N63" s="3">
        <f t="shared" si="18"/>
        <v>1.1852</v>
      </c>
      <c r="O63" s="9">
        <f t="shared" si="19"/>
        <v>1.1852</v>
      </c>
      <c r="P63" s="4">
        <f t="shared" ref="P63" si="23">IF(O63=0,0,IF(F63="OŽ",IF(L63&gt;35,0,IF(J63&gt;35,(36-L63)*1.836,((36-L63)-(36-J63))*1.836)),0)+IF(F63="PČ",IF(L63&gt;31,0,IF(J63&gt;31,(32-L63)*1.347,((32-L63)-(32-J63))*1.347)),0)+ IF(F63="PČneol",IF(L63&gt;15,0,IF(J63&gt;15,(16-L63)*0.255,((16-L63)-(16-J63))*0.255)),0)+IF(F63="PŽ",IF(L63&gt;31,0,IF(J63&gt;31,(32-L63)*0.255,((32-L63)-(32-J63))*0.255)),0)+IF(F63="EČ",IF(L63&gt;23,0,IF(J63&gt;23,(24-L63)*0.612,((24-L63)-(24-J63))*0.612)),0)+IF(F63="EČneol",IF(L63&gt;7,0,IF(J63&gt;7,(8-L63)*0.204,((8-L63)-(8-J63))*0.204)),0)+IF(F63="EŽ",IF(L63&gt;23,0,IF(J63&gt;23,(24-L63)*0.204,((24-L63)-(24-J63))*0.204)),0)+IF(F63="PT",IF(L63&gt;31,0,IF(J63&gt;31,(32-L63)*0.204,((32-L63)-(32-J63))*0.204)),0)+IF(F63="JOŽ",IF(L63&gt;23,0,IF(J63&gt;23,(24-L63)*0.255,((24-L63)-(24-J63))*0.255)),0)+IF(F63="JPČ",IF(L63&gt;23,0,IF(J63&gt;23,(24-L63)*0.204,((24-L63)-(24-J63))*0.204)),0)+IF(F63="JEČ",IF(L63&gt;15,0,IF(J63&gt;15,(16-L63)*0.102,((16-L63)-(16-J63))*0.102)),0)+IF(F63="JEOF",IF(L63&gt;15,0,IF(J63&gt;15,(16-L63)*0.102,((16-L63)-(16-J63))*0.102)),0)+IF(F63="JnPČ",IF(L63&gt;15,0,IF(J63&gt;15,(16-L63)*0.153,((16-L63)-(16-J63))*0.153)),0)+IF(F63="JnEČ",IF(L63&gt;15,0,IF(J63&gt;15,(16-L63)*0.0765,((16-L63)-(16-J63))*0.0765)),0)+IF(F63="JčPČ",IF(L63&gt;15,0,IF(J63&gt;15,(16-L63)*0.06375,((16-L63)-(16-J63))*0.06375)),0)+IF(F63="JčEČ",IF(L63&gt;15,0,IF(J63&gt;15,(16-L63)*0.051,((16-L63)-(16-J63))*0.051)),0)+IF(F63="NEAK",IF(L63&gt;23,0,IF(J63&gt;23,(24-L63)*0.03444,((24-L63)-(24-J63))*0.03444)),0))</f>
        <v>0.17219999999999999</v>
      </c>
      <c r="Q63" s="11">
        <f t="shared" ref="Q63" si="24">IF(ISERROR(P63*100/N63),0,(P63*100/N63))</f>
        <v>14.529193385082685</v>
      </c>
      <c r="R63" s="10">
        <f t="shared" si="22"/>
        <v>1.3573999999999999</v>
      </c>
      <c r="S63" s="8"/>
    </row>
    <row r="64" spans="1:19" ht="15" customHeight="1">
      <c r="A64" s="70" t="s">
        <v>34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2"/>
      <c r="R64" s="10">
        <f>SUM(R62:R63)</f>
        <v>6.0961999999999996</v>
      </c>
      <c r="S64" s="8"/>
    </row>
    <row r="65" spans="1:19" ht="15.75">
      <c r="A65" s="24" t="s">
        <v>58</v>
      </c>
      <c r="B65" s="24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6"/>
      <c r="S65" s="8"/>
    </row>
    <row r="66" spans="1:19">
      <c r="A66" s="49" t="s">
        <v>41</v>
      </c>
      <c r="B66" s="49"/>
      <c r="C66" s="49"/>
      <c r="D66" s="49"/>
      <c r="E66" s="49"/>
      <c r="F66" s="49"/>
      <c r="G66" s="49"/>
      <c r="H66" s="49"/>
      <c r="I66" s="49"/>
      <c r="J66" s="15"/>
      <c r="K66" s="15"/>
      <c r="L66" s="15"/>
      <c r="M66" s="15"/>
      <c r="N66" s="15"/>
      <c r="O66" s="15"/>
      <c r="P66" s="15"/>
      <c r="Q66" s="15"/>
      <c r="R66" s="16"/>
      <c r="S66" s="8"/>
    </row>
    <row r="67" spans="1:19" s="8" customFormat="1">
      <c r="A67" s="49"/>
      <c r="B67" s="49"/>
      <c r="C67" s="49"/>
      <c r="D67" s="49"/>
      <c r="E67" s="49"/>
      <c r="F67" s="49"/>
      <c r="G67" s="49"/>
      <c r="H67" s="49"/>
      <c r="I67" s="49"/>
      <c r="J67" s="15"/>
      <c r="K67" s="15"/>
      <c r="L67" s="15"/>
      <c r="M67" s="15"/>
      <c r="N67" s="15"/>
      <c r="O67" s="15"/>
      <c r="P67" s="15"/>
      <c r="Q67" s="15"/>
      <c r="R67" s="16"/>
    </row>
    <row r="68" spans="1:19">
      <c r="A68" s="66" t="s">
        <v>59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56"/>
      <c r="R68" s="8"/>
      <c r="S68" s="8"/>
    </row>
    <row r="69" spans="1:19" ht="18">
      <c r="A69" s="68" t="s">
        <v>27</v>
      </c>
      <c r="B69" s="69"/>
      <c r="C69" s="69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6"/>
      <c r="R69" s="8"/>
      <c r="S69" s="8"/>
    </row>
    <row r="70" spans="1:19">
      <c r="A70" s="66" t="s">
        <v>60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56"/>
      <c r="R70" s="8"/>
      <c r="S70" s="8"/>
    </row>
    <row r="71" spans="1:19">
      <c r="A71" s="60">
        <v>1</v>
      </c>
      <c r="B71" s="60"/>
      <c r="C71" s="12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3">
        <f t="shared" ref="N71:N80" si="25">(IF(F71="OŽ",IF(L71=1,550.8,IF(L71=2,426.38,IF(L71=3,342.14,IF(L71=4,181.44,IF(L71=5,168.48,IF(L71=6,155.52,IF(L71=7,148.5,IF(L71=8,144,0))))))))+IF(L71&lt;=8,0,IF(L71&lt;=16,137.7,IF(L71&lt;=24,108,IF(L71&lt;=32,80.1,IF(L71&lt;=36,52.2,0)))))-IF(L71&lt;=8,0,IF(L71&lt;=16,(L71-9)*2.754,IF(L71&lt;=24,(L71-17)* 2.754,IF(L71&lt;=32,(L71-25)* 2.754,IF(L71&lt;=36,(L71-33)*2.754,0))))),0)+IF(F71="PČ",IF(L71=1,449,IF(L71=2,314.6,IF(L71=3,238,IF(L71=4,172,IF(L71=5,159,IF(L71=6,145,IF(L71=7,132,IF(L71=8,119,0))))))))+IF(L71&lt;=8,0,IF(L71&lt;=16,88,IF(L71&lt;=24,55,IF(L71&lt;=32,22,0))))-IF(L71&lt;=8,0,IF(L71&lt;=16,(L71-9)*2.245,IF(L71&lt;=24,(L71-17)*2.245,IF(L71&lt;=32,(L71-25)*2.245,0)))),0)+IF(F71="PČneol",IF(L71=1,85,IF(L71=2,64.61,IF(L71=3,50.76,IF(L71=4,16.25,IF(L71=5,15,IF(L71=6,13.75,IF(L71=7,12.5,IF(L71=8,11.25,0))))))))+IF(L71&lt;=8,0,IF(L71&lt;=16,9,0))-IF(L71&lt;=8,0,IF(L71&lt;=16,(L71-9)*0.425,0)),0)+IF(F71="PŽ",IF(L71=1,85,IF(L71=2,59.5,IF(L71=3,45,IF(L71=4,32.5,IF(L71=5,30,IF(L71=6,27.5,IF(L71=7,25,IF(L71=8,22.5,0))))))))+IF(L71&lt;=8,0,IF(L71&lt;=16,19,IF(L71&lt;=24,13,IF(L71&lt;=32,8,0))))-IF(L71&lt;=8,0,IF(L71&lt;=16,(L71-9)*0.425,IF(L71&lt;=24,(L71-17)*0.425,IF(L71&lt;=32,(L71-25)*0.425,0)))),0)+IF(F71="EČ",IF(L71=1,204,IF(L71=2,156.24,IF(L71=3,123.84,IF(L71=4,72,IF(L71=5,66,IF(L71=6,60,IF(L71=7,54,IF(L71=8,48,0))))))))+IF(L71&lt;=8,0,IF(L71&lt;=16,40,IF(L71&lt;=24,25,0)))-IF(L71&lt;=8,0,IF(L71&lt;=16,(L71-9)*1.02,IF(L71&lt;=24,(L71-17)*1.02,0))),0)+IF(F71="EČneol",IF(L71=1,68,IF(L71=2,51.69,IF(L71=3,40.61,IF(L71=4,13,IF(L71=5,12,IF(L71=6,11,IF(L71=7,10,IF(L71=8,9,0)))))))))+IF(F71="EŽ",IF(L71=1,68,IF(L71=2,47.6,IF(L71=3,36,IF(L71=4,18,IF(L71=5,16.5,IF(L71=6,15,IF(L71=7,13.5,IF(L71=8,12,0))))))))+IF(L71&lt;=8,0,IF(L71&lt;=16,10,IF(L71&lt;=24,6,0)))-IF(L71&lt;=8,0,IF(L71&lt;=16,(L71-9)*0.34,IF(L71&lt;=24,(L71-17)*0.34,0))),0)+IF(F71="PT",IF(L71=1,68,IF(L71=2,52.08,IF(L71=3,41.28,IF(L71=4,24,IF(L71=5,22,IF(L71=6,20,IF(L71=7,18,IF(L71=8,16,0))))))))+IF(L71&lt;=8,0,IF(L71&lt;=16,13,IF(L71&lt;=24,9,IF(L71&lt;=32,4,0))))-IF(L71&lt;=8,0,IF(L71&lt;=16,(L71-9)*0.34,IF(L71&lt;=24,(L71-17)*0.34,IF(L71&lt;=32,(L71-25)*0.34,0)))),0)+IF(F71="JOŽ",IF(L71=1,85,IF(L71=2,59.5,IF(L71=3,45,IF(L71=4,32.5,IF(L71=5,30,IF(L71=6,27.5,IF(L71=7,25,IF(L71=8,22.5,0))))))))+IF(L71&lt;=8,0,IF(L71&lt;=16,19,IF(L71&lt;=24,13,0)))-IF(L71&lt;=8,0,IF(L71&lt;=16,(L71-9)*0.425,IF(L71&lt;=24,(L71-17)*0.425,0))),0)+IF(F71="JPČ",IF(L71=1,68,IF(L71=2,47.6,IF(L71=3,36,IF(L71=4,26,IF(L71=5,24,IF(L71=6,22,IF(L71=7,20,IF(L71=8,18,0))))))))+IF(L71&lt;=8,0,IF(L71&lt;=16,13,IF(L71&lt;=24,9,0)))-IF(L71&lt;=8,0,IF(L71&lt;=16,(L71-9)*0.34,IF(L71&lt;=24,(L71-17)*0.34,0))),0)+IF(F71="JEČ",IF(L71=1,34,IF(L71=2,26.04,IF(L71=3,20.6,IF(L71=4,12,IF(L71=5,11,IF(L71=6,10,IF(L71=7,9,IF(L71=8,8,0))))))))+IF(L71&lt;=8,0,IF(L71&lt;=16,6,0))-IF(L71&lt;=8,0,IF(L71&lt;=16,(L71-9)*0.17,0)),0)+IF(F71="JEOF",IF(L71=1,34,IF(L71=2,26.04,IF(L71=3,20.6,IF(L71=4,12,IF(L71=5,11,IF(L71=6,10,IF(L71=7,9,IF(L71=8,8,0))))))))+IF(L71&lt;=8,0,IF(L71&lt;=16,6,0))-IF(L71&lt;=8,0,IF(L71&lt;=16,(L71-9)*0.17,0)),0)+IF(F71="JnPČ",IF(L71=1,51,IF(L71=2,35.7,IF(L71=3,27,IF(L71=4,19.5,IF(L71=5,18,IF(L71=6,16.5,IF(L71=7,15,IF(L71=8,13.5,0))))))))+IF(L71&lt;=8,0,IF(L71&lt;=16,10,0))-IF(L71&lt;=8,0,IF(L71&lt;=16,(L71-9)*0.255,0)),0)+IF(F71="JnEČ",IF(L71=1,25.5,IF(L71=2,19.53,IF(L71=3,15.48,IF(L71=4,9,IF(L71=5,8.25,IF(L71=6,7.5,IF(L71=7,6.75,IF(L71=8,6,0))))))))+IF(L71&lt;=8,0,IF(L71&lt;=16,5,0))-IF(L71&lt;=8,0,IF(L71&lt;=16,(L71-9)*0.1275,0)),0)+IF(F71="JčPČ",IF(L71=1,21.25,IF(L71=2,14.5,IF(L71=3,11.5,IF(L71=4,7,IF(L71=5,6.5,IF(L71=6,6,IF(L71=7,5.5,IF(L71=8,5,0))))))))+IF(L71&lt;=8,0,IF(L71&lt;=16,4,0))-IF(L71&lt;=8,0,IF(L71&lt;=16,(L71-9)*0.10625,0)),0)+IF(F71="JčEČ",IF(L71=1,17,IF(L71=2,13.02,IF(L71=3,10.32,IF(L71=4,6,IF(L71=5,5.5,IF(L71=6,5,IF(L71=7,4.5,IF(L71=8,4,0))))))))+IF(L71&lt;=8,0,IF(L71&lt;=16,3,0))-IF(L71&lt;=8,0,IF(L71&lt;=16,(L71-9)*0.085,0)),0)+IF(F71="NEAK",IF(L71=1,11.48,IF(L71=2,8.79,IF(L71=3,6.97,IF(L71=4,4.05,IF(L71=5,3.71,IF(L71=6,3.38,IF(L71=7,3.04,IF(L71=8,2.7,0))))))))+IF(L71&lt;=8,0,IF(L71&lt;=16,2,IF(L71&lt;=24,1.3,0)))-IF(L71&lt;=8,0,IF(L71&lt;=16,(L71-9)*0.0574,IF(L71&lt;=24,(L71-17)*0.0574,0))),0))*IF(L71&lt;0,1,IF(OR(F71="PČ",F71="PŽ",F71="PT"),IF(J71&lt;32,J71/32,1),1))* IF(L71&lt;0,1,IF(OR(F71="EČ",F71="EŽ",F71="JOŽ",F71="JPČ",F71="NEAK"),IF(J71&lt;24,J71/24,1),1))*IF(L71&lt;0,1,IF(OR(F71="PČneol",F71="JEČ",F71="JEOF",F71="JnPČ",F71="JnEČ",F71="JčPČ",F71="JčEČ"),IF(J71&lt;16,J71/16,1),1))*IF(L71&lt;0,1,IF(F71="EČneol",IF(J71&lt;8,J71/8,1),1))</f>
        <v>0</v>
      </c>
      <c r="O71" s="9">
        <f t="shared" ref="O71:O80" si="26">IF(F71="OŽ",N71,IF(H71="Ne",IF(J71*0.3&lt;J71-L71,N71,0),IF(J71*0.1&lt;J71-L71,N71,0)))</f>
        <v>0</v>
      </c>
      <c r="P71" s="4">
        <f t="shared" ref="P71" si="27">IF(O71=0,0,IF(F71="OŽ",IF(L71&gt;35,0,IF(J71&gt;35,(36-L71)*1.836,((36-L71)-(36-J71))*1.836)),0)+IF(F71="PČ",IF(L71&gt;31,0,IF(J71&gt;31,(32-L71)*1.347,((32-L71)-(32-J71))*1.347)),0)+ IF(F71="PČneol",IF(L71&gt;15,0,IF(J71&gt;15,(16-L71)*0.255,((16-L71)-(16-J71))*0.255)),0)+IF(F71="PŽ",IF(L71&gt;31,0,IF(J71&gt;31,(32-L71)*0.255,((32-L71)-(32-J71))*0.255)),0)+IF(F71="EČ",IF(L71&gt;23,0,IF(J71&gt;23,(24-L71)*0.612,((24-L71)-(24-J71))*0.612)),0)+IF(F71="EČneol",IF(L71&gt;7,0,IF(J71&gt;7,(8-L71)*0.204,((8-L71)-(8-J71))*0.204)),0)+IF(F71="EŽ",IF(L71&gt;23,0,IF(J71&gt;23,(24-L71)*0.204,((24-L71)-(24-J71))*0.204)),0)+IF(F71="PT",IF(L71&gt;31,0,IF(J71&gt;31,(32-L71)*0.204,((32-L71)-(32-J71))*0.204)),0)+IF(F71="JOŽ",IF(L71&gt;23,0,IF(J71&gt;23,(24-L71)*0.255,((24-L71)-(24-J71))*0.255)),0)+IF(F71="JPČ",IF(L71&gt;23,0,IF(J71&gt;23,(24-L71)*0.204,((24-L71)-(24-J71))*0.204)),0)+IF(F71="JEČ",IF(L71&gt;15,0,IF(J71&gt;15,(16-L71)*0.102,((16-L71)-(16-J71))*0.102)),0)+IF(F71="JEOF",IF(L71&gt;15,0,IF(J71&gt;15,(16-L71)*0.102,((16-L71)-(16-J71))*0.102)),0)+IF(F71="JnPČ",IF(L71&gt;15,0,IF(J71&gt;15,(16-L71)*0.153,((16-L71)-(16-J71))*0.153)),0)+IF(F71="JnEČ",IF(L71&gt;15,0,IF(J71&gt;15,(16-L71)*0.0765,((16-L71)-(16-J71))*0.0765)),0)+IF(F71="JčPČ",IF(L71&gt;15,0,IF(J71&gt;15,(16-L71)*0.06375,((16-L71)-(16-J71))*0.06375)),0)+IF(F71="JčEČ",IF(L71&gt;15,0,IF(J71&gt;15,(16-L71)*0.051,((16-L71)-(16-J71))*0.051)),0)+IF(F71="NEAK",IF(L71&gt;23,0,IF(J71&gt;23,(24-L71)*0.03444,((24-L71)-(24-J71))*0.03444)),0))</f>
        <v>0</v>
      </c>
      <c r="Q71" s="11">
        <f t="shared" ref="Q71" si="28">IF(ISERROR(P71*100/N71),0,(P71*100/N71))</f>
        <v>0</v>
      </c>
      <c r="R71" s="10">
        <f t="shared" ref="R71:R80" si="29">IF(Q71&lt;=30,O71+P71,O71+O71*0.3)*IF(G71=1,0.4,IF(G71=2,0.75,IF(G71="1 (kas 4 m. 1 k. nerengiamos)",0.52,1)))*IF(D71="olimpinė",1,IF(M71="Ne",0.5,1))*IF(OR(A$5="Lietuvos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federacija"),IF(OR(J71&lt;8,K71&lt;16),0,1),1)*E71*IF(I71&lt;=1,1,1/I71)*IF(OR(A$5="Lietuvos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71" s="8"/>
    </row>
    <row r="72" spans="1:19">
      <c r="A72" s="60">
        <v>2</v>
      </c>
      <c r="B72" s="60"/>
      <c r="C72" s="12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3">
        <f t="shared" si="25"/>
        <v>0</v>
      </c>
      <c r="O72" s="9">
        <f t="shared" si="26"/>
        <v>0</v>
      </c>
      <c r="P72" s="4">
        <f t="shared" ref="P72:P80" si="30">IF(O72=0,0,IF(F72="OŽ",IF(L72&gt;35,0,IF(J72&gt;35,(36-L72)*1.836,((36-L72)-(36-J72))*1.836)),0)+IF(F72="PČ",IF(L72&gt;31,0,IF(J72&gt;31,(32-L72)*1.347,((32-L72)-(32-J72))*1.347)),0)+ IF(F72="PČneol",IF(L72&gt;15,0,IF(J72&gt;15,(16-L72)*0.255,((16-L72)-(16-J72))*0.255)),0)+IF(F72="PŽ",IF(L72&gt;31,0,IF(J72&gt;31,(32-L72)*0.255,((32-L72)-(32-J72))*0.255)),0)+IF(F72="EČ",IF(L72&gt;23,0,IF(J72&gt;23,(24-L72)*0.612,((24-L72)-(24-J72))*0.612)),0)+IF(F72="EČneol",IF(L72&gt;7,0,IF(J72&gt;7,(8-L72)*0.204,((8-L72)-(8-J72))*0.204)),0)+IF(F72="EŽ",IF(L72&gt;23,0,IF(J72&gt;23,(24-L72)*0.204,((24-L72)-(24-J72))*0.204)),0)+IF(F72="PT",IF(L72&gt;31,0,IF(J72&gt;31,(32-L72)*0.204,((32-L72)-(32-J72))*0.204)),0)+IF(F72="JOŽ",IF(L72&gt;23,0,IF(J72&gt;23,(24-L72)*0.255,((24-L72)-(24-J72))*0.255)),0)+IF(F72="JPČ",IF(L72&gt;23,0,IF(J72&gt;23,(24-L72)*0.204,((24-L72)-(24-J72))*0.204)),0)+IF(F72="JEČ",IF(L72&gt;15,0,IF(J72&gt;15,(16-L72)*0.102,((16-L72)-(16-J72))*0.102)),0)+IF(F72="JEOF",IF(L72&gt;15,0,IF(J72&gt;15,(16-L72)*0.102,((16-L72)-(16-J72))*0.102)),0)+IF(F72="JnPČ",IF(L72&gt;15,0,IF(J72&gt;15,(16-L72)*0.153,((16-L72)-(16-J72))*0.153)),0)+IF(F72="JnEČ",IF(L72&gt;15,0,IF(J72&gt;15,(16-L72)*0.0765,((16-L72)-(16-J72))*0.0765)),0)+IF(F72="JčPČ",IF(L72&gt;15,0,IF(J72&gt;15,(16-L72)*0.06375,((16-L72)-(16-J72))*0.06375)),0)+IF(F72="JčEČ",IF(L72&gt;15,0,IF(J72&gt;15,(16-L72)*0.051,((16-L72)-(16-J72))*0.051)),0)+IF(F72="NEAK",IF(L72&gt;23,0,IF(J72&gt;23,(24-L72)*0.03444,((24-L72)-(24-J72))*0.03444)),0))</f>
        <v>0</v>
      </c>
      <c r="Q72" s="11">
        <f t="shared" ref="Q72:Q80" si="31">IF(ISERROR(P72*100/N72),0,(P72*100/N72))</f>
        <v>0</v>
      </c>
      <c r="R72" s="10">
        <f t="shared" si="29"/>
        <v>0</v>
      </c>
      <c r="S72" s="8"/>
    </row>
    <row r="73" spans="1:19">
      <c r="A73" s="60">
        <v>3</v>
      </c>
      <c r="B73" s="60"/>
      <c r="C73" s="12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3">
        <f t="shared" si="25"/>
        <v>0</v>
      </c>
      <c r="O73" s="9">
        <f t="shared" si="26"/>
        <v>0</v>
      </c>
      <c r="P73" s="4">
        <f t="shared" si="30"/>
        <v>0</v>
      </c>
      <c r="Q73" s="11">
        <f t="shared" si="31"/>
        <v>0</v>
      </c>
      <c r="R73" s="10">
        <f t="shared" si="29"/>
        <v>0</v>
      </c>
      <c r="S73" s="8"/>
    </row>
    <row r="74" spans="1:19">
      <c r="A74" s="60">
        <v>4</v>
      </c>
      <c r="B74" s="60"/>
      <c r="C74" s="12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3">
        <f t="shared" si="25"/>
        <v>0</v>
      </c>
      <c r="O74" s="9">
        <f t="shared" si="26"/>
        <v>0</v>
      </c>
      <c r="P74" s="4">
        <f t="shared" si="30"/>
        <v>0</v>
      </c>
      <c r="Q74" s="11">
        <f t="shared" si="31"/>
        <v>0</v>
      </c>
      <c r="R74" s="10">
        <f t="shared" si="29"/>
        <v>0</v>
      </c>
      <c r="S74" s="8"/>
    </row>
    <row r="75" spans="1:19">
      <c r="A75" s="60">
        <v>5</v>
      </c>
      <c r="B75" s="60"/>
      <c r="C75" s="12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3">
        <f t="shared" si="25"/>
        <v>0</v>
      </c>
      <c r="O75" s="9">
        <f t="shared" si="26"/>
        <v>0</v>
      </c>
      <c r="P75" s="4">
        <f t="shared" si="30"/>
        <v>0</v>
      </c>
      <c r="Q75" s="11">
        <f t="shared" si="31"/>
        <v>0</v>
      </c>
      <c r="R75" s="10">
        <f t="shared" si="29"/>
        <v>0</v>
      </c>
      <c r="S75" s="8"/>
    </row>
    <row r="76" spans="1:19">
      <c r="A76" s="60">
        <v>6</v>
      </c>
      <c r="B76" s="60"/>
      <c r="C76" s="12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3">
        <f t="shared" si="25"/>
        <v>0</v>
      </c>
      <c r="O76" s="9">
        <f t="shared" si="26"/>
        <v>0</v>
      </c>
      <c r="P76" s="4">
        <f t="shared" si="30"/>
        <v>0</v>
      </c>
      <c r="Q76" s="11">
        <f t="shared" si="31"/>
        <v>0</v>
      </c>
      <c r="R76" s="10">
        <f t="shared" si="29"/>
        <v>0</v>
      </c>
      <c r="S76" s="8"/>
    </row>
    <row r="77" spans="1:19">
      <c r="A77" s="60">
        <v>7</v>
      </c>
      <c r="B77" s="60"/>
      <c r="C77" s="12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3">
        <f t="shared" si="25"/>
        <v>0</v>
      </c>
      <c r="O77" s="9">
        <f t="shared" si="26"/>
        <v>0</v>
      </c>
      <c r="P77" s="4">
        <f t="shared" si="30"/>
        <v>0</v>
      </c>
      <c r="Q77" s="11">
        <f t="shared" si="31"/>
        <v>0</v>
      </c>
      <c r="R77" s="10">
        <f t="shared" si="29"/>
        <v>0</v>
      </c>
      <c r="S77" s="8"/>
    </row>
    <row r="78" spans="1:19">
      <c r="A78" s="60">
        <v>8</v>
      </c>
      <c r="B78" s="60"/>
      <c r="C78" s="12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3">
        <f t="shared" si="25"/>
        <v>0</v>
      </c>
      <c r="O78" s="9">
        <f t="shared" si="26"/>
        <v>0</v>
      </c>
      <c r="P78" s="4">
        <f t="shared" si="30"/>
        <v>0</v>
      </c>
      <c r="Q78" s="11">
        <f t="shared" si="31"/>
        <v>0</v>
      </c>
      <c r="R78" s="10">
        <f t="shared" si="29"/>
        <v>0</v>
      </c>
      <c r="S78" s="8"/>
    </row>
    <row r="79" spans="1:19">
      <c r="A79" s="60">
        <v>9</v>
      </c>
      <c r="B79" s="60"/>
      <c r="C79" s="12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3">
        <f t="shared" si="25"/>
        <v>0</v>
      </c>
      <c r="O79" s="9">
        <f t="shared" si="26"/>
        <v>0</v>
      </c>
      <c r="P79" s="4">
        <f t="shared" si="30"/>
        <v>0</v>
      </c>
      <c r="Q79" s="11">
        <f t="shared" si="31"/>
        <v>0</v>
      </c>
      <c r="R79" s="10">
        <f t="shared" si="29"/>
        <v>0</v>
      </c>
      <c r="S79" s="8"/>
    </row>
    <row r="80" spans="1:19">
      <c r="A80" s="60">
        <v>10</v>
      </c>
      <c r="B80" s="60"/>
      <c r="C80" s="12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3">
        <f t="shared" si="25"/>
        <v>0</v>
      </c>
      <c r="O80" s="9">
        <f t="shared" si="26"/>
        <v>0</v>
      </c>
      <c r="P80" s="4">
        <f t="shared" si="30"/>
        <v>0</v>
      </c>
      <c r="Q80" s="11">
        <f t="shared" si="31"/>
        <v>0</v>
      </c>
      <c r="R80" s="10">
        <f t="shared" si="29"/>
        <v>0</v>
      </c>
      <c r="S80" s="8"/>
    </row>
    <row r="81" spans="1:19">
      <c r="A81" s="70" t="s">
        <v>34</v>
      </c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2"/>
      <c r="R81" s="10">
        <f>SUM(R71:R80)</f>
        <v>0</v>
      </c>
      <c r="S81" s="8"/>
    </row>
    <row r="82" spans="1:19" ht="15.75">
      <c r="A82" s="24" t="s">
        <v>46</v>
      </c>
      <c r="B82" s="24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6"/>
      <c r="S82" s="8"/>
    </row>
    <row r="83" spans="1:19">
      <c r="A83" s="49" t="s">
        <v>41</v>
      </c>
      <c r="B83" s="49"/>
      <c r="C83" s="49"/>
      <c r="D83" s="49"/>
      <c r="E83" s="49"/>
      <c r="F83" s="49"/>
      <c r="G83" s="49"/>
      <c r="H83" s="49"/>
      <c r="I83" s="49"/>
      <c r="J83" s="15"/>
      <c r="K83" s="15"/>
      <c r="L83" s="15"/>
      <c r="M83" s="15"/>
      <c r="N83" s="15"/>
      <c r="O83" s="15"/>
      <c r="P83" s="15"/>
      <c r="Q83" s="15"/>
      <c r="R83" s="16"/>
      <c r="S83" s="8"/>
    </row>
    <row r="84" spans="1:19" s="8" customFormat="1">
      <c r="A84" s="49"/>
      <c r="B84" s="49"/>
      <c r="C84" s="49"/>
      <c r="D84" s="49"/>
      <c r="E84" s="49"/>
      <c r="F84" s="49"/>
      <c r="G84" s="49"/>
      <c r="H84" s="49"/>
      <c r="I84" s="49"/>
      <c r="J84" s="15"/>
      <c r="K84" s="15"/>
      <c r="L84" s="15"/>
      <c r="M84" s="15"/>
      <c r="N84" s="15"/>
      <c r="O84" s="15"/>
      <c r="P84" s="15"/>
      <c r="Q84" s="15"/>
      <c r="R84" s="16"/>
    </row>
    <row r="85" spans="1:19">
      <c r="A85" s="66" t="s">
        <v>59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56"/>
      <c r="R85" s="8"/>
      <c r="S85" s="8"/>
    </row>
    <row r="86" spans="1:19" ht="18">
      <c r="A86" s="68" t="s">
        <v>27</v>
      </c>
      <c r="B86" s="69"/>
      <c r="C86" s="69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6"/>
      <c r="R86" s="8"/>
      <c r="S86" s="8"/>
    </row>
    <row r="87" spans="1:19">
      <c r="A87" s="66" t="s">
        <v>60</v>
      </c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56"/>
      <c r="R87" s="8"/>
      <c r="S87" s="8"/>
    </row>
    <row r="88" spans="1:19">
      <c r="A88" s="60">
        <v>1</v>
      </c>
      <c r="B88" s="60"/>
      <c r="C88" s="12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3">
        <f t="shared" ref="N88:N97" si="32">(IF(F88="OŽ",IF(L88=1,550.8,IF(L88=2,426.38,IF(L88=3,342.14,IF(L88=4,181.44,IF(L88=5,168.48,IF(L88=6,155.52,IF(L88=7,148.5,IF(L88=8,144,0))))))))+IF(L88&lt;=8,0,IF(L88&lt;=16,137.7,IF(L88&lt;=24,108,IF(L88&lt;=32,80.1,IF(L88&lt;=36,52.2,0)))))-IF(L88&lt;=8,0,IF(L88&lt;=16,(L88-9)*2.754,IF(L88&lt;=24,(L88-17)* 2.754,IF(L88&lt;=32,(L88-25)* 2.754,IF(L88&lt;=36,(L88-33)*2.754,0))))),0)+IF(F88="PČ",IF(L88=1,449,IF(L88=2,314.6,IF(L88=3,238,IF(L88=4,172,IF(L88=5,159,IF(L88=6,145,IF(L88=7,132,IF(L88=8,119,0))))))))+IF(L88&lt;=8,0,IF(L88&lt;=16,88,IF(L88&lt;=24,55,IF(L88&lt;=32,22,0))))-IF(L88&lt;=8,0,IF(L88&lt;=16,(L88-9)*2.245,IF(L88&lt;=24,(L88-17)*2.245,IF(L88&lt;=32,(L88-25)*2.245,0)))),0)+IF(F88="PČneol",IF(L88=1,85,IF(L88=2,64.61,IF(L88=3,50.76,IF(L88=4,16.25,IF(L88=5,15,IF(L88=6,13.75,IF(L88=7,12.5,IF(L88=8,11.25,0))))))))+IF(L88&lt;=8,0,IF(L88&lt;=16,9,0))-IF(L88&lt;=8,0,IF(L88&lt;=16,(L88-9)*0.425,0)),0)+IF(F88="PŽ",IF(L88=1,85,IF(L88=2,59.5,IF(L88=3,45,IF(L88=4,32.5,IF(L88=5,30,IF(L88=6,27.5,IF(L88=7,25,IF(L88=8,22.5,0))))))))+IF(L88&lt;=8,0,IF(L88&lt;=16,19,IF(L88&lt;=24,13,IF(L88&lt;=32,8,0))))-IF(L88&lt;=8,0,IF(L88&lt;=16,(L88-9)*0.425,IF(L88&lt;=24,(L88-17)*0.425,IF(L88&lt;=32,(L88-25)*0.425,0)))),0)+IF(F88="EČ",IF(L88=1,204,IF(L88=2,156.24,IF(L88=3,123.84,IF(L88=4,72,IF(L88=5,66,IF(L88=6,60,IF(L88=7,54,IF(L88=8,48,0))))))))+IF(L88&lt;=8,0,IF(L88&lt;=16,40,IF(L88&lt;=24,25,0)))-IF(L88&lt;=8,0,IF(L88&lt;=16,(L88-9)*1.02,IF(L88&lt;=24,(L88-17)*1.02,0))),0)+IF(F88="EČneol",IF(L88=1,68,IF(L88=2,51.69,IF(L88=3,40.61,IF(L88=4,13,IF(L88=5,12,IF(L88=6,11,IF(L88=7,10,IF(L88=8,9,0)))))))))+IF(F88="EŽ",IF(L88=1,68,IF(L88=2,47.6,IF(L88=3,36,IF(L88=4,18,IF(L88=5,16.5,IF(L88=6,15,IF(L88=7,13.5,IF(L88=8,12,0))))))))+IF(L88&lt;=8,0,IF(L88&lt;=16,10,IF(L88&lt;=24,6,0)))-IF(L88&lt;=8,0,IF(L88&lt;=16,(L88-9)*0.34,IF(L88&lt;=24,(L88-17)*0.34,0))),0)+IF(F88="PT",IF(L88=1,68,IF(L88=2,52.08,IF(L88=3,41.28,IF(L88=4,24,IF(L88=5,22,IF(L88=6,20,IF(L88=7,18,IF(L88=8,16,0))))))))+IF(L88&lt;=8,0,IF(L88&lt;=16,13,IF(L88&lt;=24,9,IF(L88&lt;=32,4,0))))-IF(L88&lt;=8,0,IF(L88&lt;=16,(L88-9)*0.34,IF(L88&lt;=24,(L88-17)*0.34,IF(L88&lt;=32,(L88-25)*0.34,0)))),0)+IF(F88="JOŽ",IF(L88=1,85,IF(L88=2,59.5,IF(L88=3,45,IF(L88=4,32.5,IF(L88=5,30,IF(L88=6,27.5,IF(L88=7,25,IF(L88=8,22.5,0))))))))+IF(L88&lt;=8,0,IF(L88&lt;=16,19,IF(L88&lt;=24,13,0)))-IF(L88&lt;=8,0,IF(L88&lt;=16,(L88-9)*0.425,IF(L88&lt;=24,(L88-17)*0.425,0))),0)+IF(F88="JPČ",IF(L88=1,68,IF(L88=2,47.6,IF(L88=3,36,IF(L88=4,26,IF(L88=5,24,IF(L88=6,22,IF(L88=7,20,IF(L88=8,18,0))))))))+IF(L88&lt;=8,0,IF(L88&lt;=16,13,IF(L88&lt;=24,9,0)))-IF(L88&lt;=8,0,IF(L88&lt;=16,(L88-9)*0.34,IF(L88&lt;=24,(L88-17)*0.34,0))),0)+IF(F88="JEČ",IF(L88=1,34,IF(L88=2,26.04,IF(L88=3,20.6,IF(L88=4,12,IF(L88=5,11,IF(L88=6,10,IF(L88=7,9,IF(L88=8,8,0))))))))+IF(L88&lt;=8,0,IF(L88&lt;=16,6,0))-IF(L88&lt;=8,0,IF(L88&lt;=16,(L88-9)*0.17,0)),0)+IF(F88="JEOF",IF(L88=1,34,IF(L88=2,26.04,IF(L88=3,20.6,IF(L88=4,12,IF(L88=5,11,IF(L88=6,10,IF(L88=7,9,IF(L88=8,8,0))))))))+IF(L88&lt;=8,0,IF(L88&lt;=16,6,0))-IF(L88&lt;=8,0,IF(L88&lt;=16,(L88-9)*0.17,0)),0)+IF(F88="JnPČ",IF(L88=1,51,IF(L88=2,35.7,IF(L88=3,27,IF(L88=4,19.5,IF(L88=5,18,IF(L88=6,16.5,IF(L88=7,15,IF(L88=8,13.5,0))))))))+IF(L88&lt;=8,0,IF(L88&lt;=16,10,0))-IF(L88&lt;=8,0,IF(L88&lt;=16,(L88-9)*0.255,0)),0)+IF(F88="JnEČ",IF(L88=1,25.5,IF(L88=2,19.53,IF(L88=3,15.48,IF(L88=4,9,IF(L88=5,8.25,IF(L88=6,7.5,IF(L88=7,6.75,IF(L88=8,6,0))))))))+IF(L88&lt;=8,0,IF(L88&lt;=16,5,0))-IF(L88&lt;=8,0,IF(L88&lt;=16,(L88-9)*0.1275,0)),0)+IF(F88="JčPČ",IF(L88=1,21.25,IF(L88=2,14.5,IF(L88=3,11.5,IF(L88=4,7,IF(L88=5,6.5,IF(L88=6,6,IF(L88=7,5.5,IF(L88=8,5,0))))))))+IF(L88&lt;=8,0,IF(L88&lt;=16,4,0))-IF(L88&lt;=8,0,IF(L88&lt;=16,(L88-9)*0.10625,0)),0)+IF(F88="JčEČ",IF(L88=1,17,IF(L88=2,13.02,IF(L88=3,10.32,IF(L88=4,6,IF(L88=5,5.5,IF(L88=6,5,IF(L88=7,4.5,IF(L88=8,4,0))))))))+IF(L88&lt;=8,0,IF(L88&lt;=16,3,0))-IF(L88&lt;=8,0,IF(L88&lt;=16,(L88-9)*0.085,0)),0)+IF(F88="NEAK",IF(L88=1,11.48,IF(L88=2,8.79,IF(L88=3,6.97,IF(L88=4,4.05,IF(L88=5,3.71,IF(L88=6,3.38,IF(L88=7,3.04,IF(L88=8,2.7,0))))))))+IF(L88&lt;=8,0,IF(L88&lt;=16,2,IF(L88&lt;=24,1.3,0)))-IF(L88&lt;=8,0,IF(L88&lt;=16,(L88-9)*0.0574,IF(L88&lt;=24,(L88-17)*0.0574,0))),0))*IF(L88&lt;0,1,IF(OR(F88="PČ",F88="PŽ",F88="PT"),IF(J88&lt;32,J88/32,1),1))* IF(L88&lt;0,1,IF(OR(F88="EČ",F88="EŽ",F88="JOŽ",F88="JPČ",F88="NEAK"),IF(J88&lt;24,J88/24,1),1))*IF(L88&lt;0,1,IF(OR(F88="PČneol",F88="JEČ",F88="JEOF",F88="JnPČ",F88="JnEČ",F88="JčPČ",F88="JčEČ"),IF(J88&lt;16,J88/16,1),1))*IF(L88&lt;0,1,IF(F88="EČneol",IF(J88&lt;8,J88/8,1),1))</f>
        <v>0</v>
      </c>
      <c r="O88" s="9">
        <f t="shared" ref="O88:O97" si="33">IF(F88="OŽ",N88,IF(H88="Ne",IF(J88*0.3&lt;J88-L88,N88,0),IF(J88*0.1&lt;J88-L88,N88,0)))</f>
        <v>0</v>
      </c>
      <c r="P88" s="4">
        <f t="shared" ref="P88" si="34">IF(O88=0,0,IF(F88="OŽ",IF(L88&gt;35,0,IF(J88&gt;35,(36-L88)*1.836,((36-L88)-(36-J88))*1.836)),0)+IF(F88="PČ",IF(L88&gt;31,0,IF(J88&gt;31,(32-L88)*1.347,((32-L88)-(32-J88))*1.347)),0)+ IF(F88="PČneol",IF(L88&gt;15,0,IF(J88&gt;15,(16-L88)*0.255,((16-L88)-(16-J88))*0.255)),0)+IF(F88="PŽ",IF(L88&gt;31,0,IF(J88&gt;31,(32-L88)*0.255,((32-L88)-(32-J88))*0.255)),0)+IF(F88="EČ",IF(L88&gt;23,0,IF(J88&gt;23,(24-L88)*0.612,((24-L88)-(24-J88))*0.612)),0)+IF(F88="EČneol",IF(L88&gt;7,0,IF(J88&gt;7,(8-L88)*0.204,((8-L88)-(8-J88))*0.204)),0)+IF(F88="EŽ",IF(L88&gt;23,0,IF(J88&gt;23,(24-L88)*0.204,((24-L88)-(24-J88))*0.204)),0)+IF(F88="PT",IF(L88&gt;31,0,IF(J88&gt;31,(32-L88)*0.204,((32-L88)-(32-J88))*0.204)),0)+IF(F88="JOŽ",IF(L88&gt;23,0,IF(J88&gt;23,(24-L88)*0.255,((24-L88)-(24-J88))*0.255)),0)+IF(F88="JPČ",IF(L88&gt;23,0,IF(J88&gt;23,(24-L88)*0.204,((24-L88)-(24-J88))*0.204)),0)+IF(F88="JEČ",IF(L88&gt;15,0,IF(J88&gt;15,(16-L88)*0.102,((16-L88)-(16-J88))*0.102)),0)+IF(F88="JEOF",IF(L88&gt;15,0,IF(J88&gt;15,(16-L88)*0.102,((16-L88)-(16-J88))*0.102)),0)+IF(F88="JnPČ",IF(L88&gt;15,0,IF(J88&gt;15,(16-L88)*0.153,((16-L88)-(16-J88))*0.153)),0)+IF(F88="JnEČ",IF(L88&gt;15,0,IF(J88&gt;15,(16-L88)*0.0765,((16-L88)-(16-J88))*0.0765)),0)+IF(F88="JčPČ",IF(L88&gt;15,0,IF(J88&gt;15,(16-L88)*0.06375,((16-L88)-(16-J88))*0.06375)),0)+IF(F88="JčEČ",IF(L88&gt;15,0,IF(J88&gt;15,(16-L88)*0.051,((16-L88)-(16-J88))*0.051)),0)+IF(F88="NEAK",IF(L88&gt;23,0,IF(J88&gt;23,(24-L88)*0.03444,((24-L88)-(24-J88))*0.03444)),0))</f>
        <v>0</v>
      </c>
      <c r="Q88" s="11">
        <f t="shared" ref="Q88" si="35">IF(ISERROR(P88*100/N88),0,(P88*100/N88))</f>
        <v>0</v>
      </c>
      <c r="R88" s="10">
        <f t="shared" ref="R88:R97" si="36">IF(Q88&lt;=30,O88+P88,O88+O88*0.3)*IF(G88=1,0.4,IF(G88=2,0.75,IF(G88="1 (kas 4 m. 1 k. nerengiamos)",0.52,1)))*IF(D88="olimpinė",1,IF(M88="Ne",0.5,1))*IF(OR(A$5="Lietuvos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federacija"),IF(OR(J88&lt;8,K88&lt;16),0,1),1)*E88*IF(I88&lt;=1,1,1/I88)*IF(OR(A$5="Lietuvos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88" s="8"/>
    </row>
    <row r="89" spans="1:19">
      <c r="A89" s="60">
        <v>2</v>
      </c>
      <c r="B89" s="60"/>
      <c r="C89" s="12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3">
        <f t="shared" si="32"/>
        <v>0</v>
      </c>
      <c r="O89" s="9">
        <f t="shared" si="33"/>
        <v>0</v>
      </c>
      <c r="P89" s="4">
        <f t="shared" ref="P89:P97" si="37">IF(O89=0,0,IF(F89="OŽ",IF(L89&gt;35,0,IF(J89&gt;35,(36-L89)*1.836,((36-L89)-(36-J89))*1.836)),0)+IF(F89="PČ",IF(L89&gt;31,0,IF(J89&gt;31,(32-L89)*1.347,((32-L89)-(32-J89))*1.347)),0)+ IF(F89="PČneol",IF(L89&gt;15,0,IF(J89&gt;15,(16-L89)*0.255,((16-L89)-(16-J89))*0.255)),0)+IF(F89="PŽ",IF(L89&gt;31,0,IF(J89&gt;31,(32-L89)*0.255,((32-L89)-(32-J89))*0.255)),0)+IF(F89="EČ",IF(L89&gt;23,0,IF(J89&gt;23,(24-L89)*0.612,((24-L89)-(24-J89))*0.612)),0)+IF(F89="EČneol",IF(L89&gt;7,0,IF(J89&gt;7,(8-L89)*0.204,((8-L89)-(8-J89))*0.204)),0)+IF(F89="EŽ",IF(L89&gt;23,0,IF(J89&gt;23,(24-L89)*0.204,((24-L89)-(24-J89))*0.204)),0)+IF(F89="PT",IF(L89&gt;31,0,IF(J89&gt;31,(32-L89)*0.204,((32-L89)-(32-J89))*0.204)),0)+IF(F89="JOŽ",IF(L89&gt;23,0,IF(J89&gt;23,(24-L89)*0.255,((24-L89)-(24-J89))*0.255)),0)+IF(F89="JPČ",IF(L89&gt;23,0,IF(J89&gt;23,(24-L89)*0.204,((24-L89)-(24-J89))*0.204)),0)+IF(F89="JEČ",IF(L89&gt;15,0,IF(J89&gt;15,(16-L89)*0.102,((16-L89)-(16-J89))*0.102)),0)+IF(F89="JEOF",IF(L89&gt;15,0,IF(J89&gt;15,(16-L89)*0.102,((16-L89)-(16-J89))*0.102)),0)+IF(F89="JnPČ",IF(L89&gt;15,0,IF(J89&gt;15,(16-L89)*0.153,((16-L89)-(16-J89))*0.153)),0)+IF(F89="JnEČ",IF(L89&gt;15,0,IF(J89&gt;15,(16-L89)*0.0765,((16-L89)-(16-J89))*0.0765)),0)+IF(F89="JčPČ",IF(L89&gt;15,0,IF(J89&gt;15,(16-L89)*0.06375,((16-L89)-(16-J89))*0.06375)),0)+IF(F89="JčEČ",IF(L89&gt;15,0,IF(J89&gt;15,(16-L89)*0.051,((16-L89)-(16-J89))*0.051)),0)+IF(F89="NEAK",IF(L89&gt;23,0,IF(J89&gt;23,(24-L89)*0.03444,((24-L89)-(24-J89))*0.03444)),0))</f>
        <v>0</v>
      </c>
      <c r="Q89" s="11">
        <f t="shared" ref="Q89:Q97" si="38">IF(ISERROR(P89*100/N89),0,(P89*100/N89))</f>
        <v>0</v>
      </c>
      <c r="R89" s="10">
        <f t="shared" si="36"/>
        <v>0</v>
      </c>
      <c r="S89" s="8"/>
    </row>
    <row r="90" spans="1:19">
      <c r="A90" s="60">
        <v>3</v>
      </c>
      <c r="B90" s="60"/>
      <c r="C90" s="12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3">
        <f t="shared" si="32"/>
        <v>0</v>
      </c>
      <c r="O90" s="9">
        <f t="shared" si="33"/>
        <v>0</v>
      </c>
      <c r="P90" s="4">
        <f t="shared" si="37"/>
        <v>0</v>
      </c>
      <c r="Q90" s="11">
        <f t="shared" si="38"/>
        <v>0</v>
      </c>
      <c r="R90" s="10">
        <f t="shared" si="36"/>
        <v>0</v>
      </c>
      <c r="S90" s="8"/>
    </row>
    <row r="91" spans="1:19">
      <c r="A91" s="60">
        <v>4</v>
      </c>
      <c r="B91" s="60"/>
      <c r="C91" s="12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3">
        <f t="shared" si="32"/>
        <v>0</v>
      </c>
      <c r="O91" s="9">
        <f t="shared" si="33"/>
        <v>0</v>
      </c>
      <c r="P91" s="4">
        <f t="shared" si="37"/>
        <v>0</v>
      </c>
      <c r="Q91" s="11">
        <f t="shared" si="38"/>
        <v>0</v>
      </c>
      <c r="R91" s="10">
        <f t="shared" si="36"/>
        <v>0</v>
      </c>
      <c r="S91" s="8"/>
    </row>
    <row r="92" spans="1:19">
      <c r="A92" s="60">
        <v>5</v>
      </c>
      <c r="B92" s="60"/>
      <c r="C92" s="12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3">
        <f t="shared" si="32"/>
        <v>0</v>
      </c>
      <c r="O92" s="9">
        <f t="shared" si="33"/>
        <v>0</v>
      </c>
      <c r="P92" s="4">
        <f t="shared" si="37"/>
        <v>0</v>
      </c>
      <c r="Q92" s="11">
        <f t="shared" si="38"/>
        <v>0</v>
      </c>
      <c r="R92" s="10">
        <f t="shared" si="36"/>
        <v>0</v>
      </c>
      <c r="S92" s="8"/>
    </row>
    <row r="93" spans="1:19">
      <c r="A93" s="60">
        <v>6</v>
      </c>
      <c r="B93" s="60"/>
      <c r="C93" s="12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3">
        <f t="shared" si="32"/>
        <v>0</v>
      </c>
      <c r="O93" s="9">
        <f t="shared" si="33"/>
        <v>0</v>
      </c>
      <c r="P93" s="4">
        <f t="shared" si="37"/>
        <v>0</v>
      </c>
      <c r="Q93" s="11">
        <f t="shared" si="38"/>
        <v>0</v>
      </c>
      <c r="R93" s="10">
        <f t="shared" si="36"/>
        <v>0</v>
      </c>
      <c r="S93" s="8"/>
    </row>
    <row r="94" spans="1:19">
      <c r="A94" s="60">
        <v>7</v>
      </c>
      <c r="B94" s="60"/>
      <c r="C94" s="12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3">
        <f t="shared" si="32"/>
        <v>0</v>
      </c>
      <c r="O94" s="9">
        <f t="shared" si="33"/>
        <v>0</v>
      </c>
      <c r="P94" s="4">
        <f t="shared" si="37"/>
        <v>0</v>
      </c>
      <c r="Q94" s="11">
        <f t="shared" si="38"/>
        <v>0</v>
      </c>
      <c r="R94" s="10">
        <f t="shared" si="36"/>
        <v>0</v>
      </c>
      <c r="S94" s="8"/>
    </row>
    <row r="95" spans="1:19">
      <c r="A95" s="60">
        <v>8</v>
      </c>
      <c r="B95" s="60"/>
      <c r="C95" s="12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3">
        <f t="shared" si="32"/>
        <v>0</v>
      </c>
      <c r="O95" s="9">
        <f t="shared" si="33"/>
        <v>0</v>
      </c>
      <c r="P95" s="4">
        <f t="shared" si="37"/>
        <v>0</v>
      </c>
      <c r="Q95" s="11">
        <f t="shared" si="38"/>
        <v>0</v>
      </c>
      <c r="R95" s="10">
        <f t="shared" si="36"/>
        <v>0</v>
      </c>
      <c r="S95" s="8"/>
    </row>
    <row r="96" spans="1:19">
      <c r="A96" s="60">
        <v>9</v>
      </c>
      <c r="B96" s="60"/>
      <c r="C96" s="12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3">
        <f t="shared" si="32"/>
        <v>0</v>
      </c>
      <c r="O96" s="9">
        <f t="shared" si="33"/>
        <v>0</v>
      </c>
      <c r="P96" s="4">
        <f t="shared" si="37"/>
        <v>0</v>
      </c>
      <c r="Q96" s="11">
        <f t="shared" si="38"/>
        <v>0</v>
      </c>
      <c r="R96" s="10">
        <f t="shared" si="36"/>
        <v>0</v>
      </c>
      <c r="S96" s="8"/>
    </row>
    <row r="97" spans="1:19">
      <c r="A97" s="60">
        <v>10</v>
      </c>
      <c r="B97" s="60"/>
      <c r="C97" s="12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3">
        <f t="shared" si="32"/>
        <v>0</v>
      </c>
      <c r="O97" s="9">
        <f t="shared" si="33"/>
        <v>0</v>
      </c>
      <c r="P97" s="4">
        <f t="shared" si="37"/>
        <v>0</v>
      </c>
      <c r="Q97" s="11">
        <f t="shared" si="38"/>
        <v>0</v>
      </c>
      <c r="R97" s="10">
        <f t="shared" si="36"/>
        <v>0</v>
      </c>
      <c r="S97" s="8"/>
    </row>
    <row r="98" spans="1:19">
      <c r="A98" s="70" t="s">
        <v>34</v>
      </c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2"/>
      <c r="R98" s="10">
        <f>SUM(R88:R97)</f>
        <v>0</v>
      </c>
      <c r="S98" s="8"/>
    </row>
    <row r="99" spans="1:19" ht="15.75">
      <c r="A99" s="24" t="s">
        <v>46</v>
      </c>
      <c r="B99" s="24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6"/>
      <c r="S99" s="8"/>
    </row>
    <row r="100" spans="1:19">
      <c r="A100" s="49" t="s">
        <v>41</v>
      </c>
      <c r="B100" s="49"/>
      <c r="C100" s="49"/>
      <c r="D100" s="49"/>
      <c r="E100" s="49"/>
      <c r="F100" s="49"/>
      <c r="G100" s="49"/>
      <c r="H100" s="49"/>
      <c r="I100" s="49"/>
      <c r="J100" s="15"/>
      <c r="K100" s="15"/>
      <c r="L100" s="15"/>
      <c r="M100" s="15"/>
      <c r="N100" s="15"/>
      <c r="O100" s="15"/>
      <c r="P100" s="15"/>
      <c r="Q100" s="15"/>
      <c r="R100" s="16"/>
      <c r="S100" s="8"/>
    </row>
    <row r="101" spans="1:19" s="8" customFormat="1">
      <c r="A101" s="49"/>
      <c r="B101" s="49"/>
      <c r="C101" s="49"/>
      <c r="D101" s="49"/>
      <c r="E101" s="49"/>
      <c r="F101" s="49"/>
      <c r="G101" s="49"/>
      <c r="H101" s="49"/>
      <c r="I101" s="49"/>
      <c r="J101" s="15"/>
      <c r="K101" s="15"/>
      <c r="L101" s="15"/>
      <c r="M101" s="15"/>
      <c r="N101" s="15"/>
      <c r="O101" s="15"/>
      <c r="P101" s="15"/>
      <c r="Q101" s="15"/>
      <c r="R101" s="16"/>
    </row>
    <row r="102" spans="1:19">
      <c r="A102" s="66" t="s">
        <v>59</v>
      </c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56"/>
      <c r="R102" s="8"/>
      <c r="S102" s="8"/>
    </row>
    <row r="103" spans="1:19" ht="18">
      <c r="A103" s="68" t="s">
        <v>27</v>
      </c>
      <c r="B103" s="69"/>
      <c r="C103" s="69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6"/>
      <c r="R103" s="8"/>
      <c r="S103" s="8"/>
    </row>
    <row r="104" spans="1:19">
      <c r="A104" s="66" t="s">
        <v>60</v>
      </c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56"/>
      <c r="R104" s="8"/>
      <c r="S104" s="8"/>
    </row>
    <row r="105" spans="1:19">
      <c r="A105" s="60">
        <v>1</v>
      </c>
      <c r="B105" s="60"/>
      <c r="C105" s="12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3">
        <f t="shared" ref="N105:N114" si="39">(IF(F105="OŽ",IF(L105=1,550.8,IF(L105=2,426.38,IF(L105=3,342.14,IF(L105=4,181.44,IF(L105=5,168.48,IF(L105=6,155.52,IF(L105=7,148.5,IF(L105=8,144,0))))))))+IF(L105&lt;=8,0,IF(L105&lt;=16,137.7,IF(L105&lt;=24,108,IF(L105&lt;=32,80.1,IF(L105&lt;=36,52.2,0)))))-IF(L105&lt;=8,0,IF(L105&lt;=16,(L105-9)*2.754,IF(L105&lt;=24,(L105-17)* 2.754,IF(L105&lt;=32,(L105-25)* 2.754,IF(L105&lt;=36,(L105-33)*2.754,0))))),0)+IF(F105="PČ",IF(L105=1,449,IF(L105=2,314.6,IF(L105=3,238,IF(L105=4,172,IF(L105=5,159,IF(L105=6,145,IF(L105=7,132,IF(L105=8,119,0))))))))+IF(L105&lt;=8,0,IF(L105&lt;=16,88,IF(L105&lt;=24,55,IF(L105&lt;=32,22,0))))-IF(L105&lt;=8,0,IF(L105&lt;=16,(L105-9)*2.245,IF(L105&lt;=24,(L105-17)*2.245,IF(L105&lt;=32,(L105-25)*2.245,0)))),0)+IF(F105="PČneol",IF(L105=1,85,IF(L105=2,64.61,IF(L105=3,50.76,IF(L105=4,16.25,IF(L105=5,15,IF(L105=6,13.75,IF(L105=7,12.5,IF(L105=8,11.25,0))))))))+IF(L105&lt;=8,0,IF(L105&lt;=16,9,0))-IF(L105&lt;=8,0,IF(L105&lt;=16,(L105-9)*0.425,0)),0)+IF(F105="PŽ",IF(L105=1,85,IF(L105=2,59.5,IF(L105=3,45,IF(L105=4,32.5,IF(L105=5,30,IF(L105=6,27.5,IF(L105=7,25,IF(L105=8,22.5,0))))))))+IF(L105&lt;=8,0,IF(L105&lt;=16,19,IF(L105&lt;=24,13,IF(L105&lt;=32,8,0))))-IF(L105&lt;=8,0,IF(L105&lt;=16,(L105-9)*0.425,IF(L105&lt;=24,(L105-17)*0.425,IF(L105&lt;=32,(L105-25)*0.425,0)))),0)+IF(F105="EČ",IF(L105=1,204,IF(L105=2,156.24,IF(L105=3,123.84,IF(L105=4,72,IF(L105=5,66,IF(L105=6,60,IF(L105=7,54,IF(L105=8,48,0))))))))+IF(L105&lt;=8,0,IF(L105&lt;=16,40,IF(L105&lt;=24,25,0)))-IF(L105&lt;=8,0,IF(L105&lt;=16,(L105-9)*1.02,IF(L105&lt;=24,(L105-17)*1.02,0))),0)+IF(F105="EČneol",IF(L105=1,68,IF(L105=2,51.69,IF(L105=3,40.61,IF(L105=4,13,IF(L105=5,12,IF(L105=6,11,IF(L105=7,10,IF(L105=8,9,0)))))))))+IF(F105="EŽ",IF(L105=1,68,IF(L105=2,47.6,IF(L105=3,36,IF(L105=4,18,IF(L105=5,16.5,IF(L105=6,15,IF(L105=7,13.5,IF(L105=8,12,0))))))))+IF(L105&lt;=8,0,IF(L105&lt;=16,10,IF(L105&lt;=24,6,0)))-IF(L105&lt;=8,0,IF(L105&lt;=16,(L105-9)*0.34,IF(L105&lt;=24,(L105-17)*0.34,0))),0)+IF(F105="PT",IF(L105=1,68,IF(L105=2,52.08,IF(L105=3,41.28,IF(L105=4,24,IF(L105=5,22,IF(L105=6,20,IF(L105=7,18,IF(L105=8,16,0))))))))+IF(L105&lt;=8,0,IF(L105&lt;=16,13,IF(L105&lt;=24,9,IF(L105&lt;=32,4,0))))-IF(L105&lt;=8,0,IF(L105&lt;=16,(L105-9)*0.34,IF(L105&lt;=24,(L105-17)*0.34,IF(L105&lt;=32,(L105-25)*0.34,0)))),0)+IF(F105="JOŽ",IF(L105=1,85,IF(L105=2,59.5,IF(L105=3,45,IF(L105=4,32.5,IF(L105=5,30,IF(L105=6,27.5,IF(L105=7,25,IF(L105=8,22.5,0))))))))+IF(L105&lt;=8,0,IF(L105&lt;=16,19,IF(L105&lt;=24,13,0)))-IF(L105&lt;=8,0,IF(L105&lt;=16,(L105-9)*0.425,IF(L105&lt;=24,(L105-17)*0.425,0))),0)+IF(F105="JPČ",IF(L105=1,68,IF(L105=2,47.6,IF(L105=3,36,IF(L105=4,26,IF(L105=5,24,IF(L105=6,22,IF(L105=7,20,IF(L105=8,18,0))))))))+IF(L105&lt;=8,0,IF(L105&lt;=16,13,IF(L105&lt;=24,9,0)))-IF(L105&lt;=8,0,IF(L105&lt;=16,(L105-9)*0.34,IF(L105&lt;=24,(L105-17)*0.34,0))),0)+IF(F105="JEČ",IF(L105=1,34,IF(L105=2,26.04,IF(L105=3,20.6,IF(L105=4,12,IF(L105=5,11,IF(L105=6,10,IF(L105=7,9,IF(L105=8,8,0))))))))+IF(L105&lt;=8,0,IF(L105&lt;=16,6,0))-IF(L105&lt;=8,0,IF(L105&lt;=16,(L105-9)*0.17,0)),0)+IF(F105="JEOF",IF(L105=1,34,IF(L105=2,26.04,IF(L105=3,20.6,IF(L105=4,12,IF(L105=5,11,IF(L105=6,10,IF(L105=7,9,IF(L105=8,8,0))))))))+IF(L105&lt;=8,0,IF(L105&lt;=16,6,0))-IF(L105&lt;=8,0,IF(L105&lt;=16,(L105-9)*0.17,0)),0)+IF(F105="JnPČ",IF(L105=1,51,IF(L105=2,35.7,IF(L105=3,27,IF(L105=4,19.5,IF(L105=5,18,IF(L105=6,16.5,IF(L105=7,15,IF(L105=8,13.5,0))))))))+IF(L105&lt;=8,0,IF(L105&lt;=16,10,0))-IF(L105&lt;=8,0,IF(L105&lt;=16,(L105-9)*0.255,0)),0)+IF(F105="JnEČ",IF(L105=1,25.5,IF(L105=2,19.53,IF(L105=3,15.48,IF(L105=4,9,IF(L105=5,8.25,IF(L105=6,7.5,IF(L105=7,6.75,IF(L105=8,6,0))))))))+IF(L105&lt;=8,0,IF(L105&lt;=16,5,0))-IF(L105&lt;=8,0,IF(L105&lt;=16,(L105-9)*0.1275,0)),0)+IF(F105="JčPČ",IF(L105=1,21.25,IF(L105=2,14.5,IF(L105=3,11.5,IF(L105=4,7,IF(L105=5,6.5,IF(L105=6,6,IF(L105=7,5.5,IF(L105=8,5,0))))))))+IF(L105&lt;=8,0,IF(L105&lt;=16,4,0))-IF(L105&lt;=8,0,IF(L105&lt;=16,(L105-9)*0.10625,0)),0)+IF(F105="JčEČ",IF(L105=1,17,IF(L105=2,13.02,IF(L105=3,10.32,IF(L105=4,6,IF(L105=5,5.5,IF(L105=6,5,IF(L105=7,4.5,IF(L105=8,4,0))))))))+IF(L105&lt;=8,0,IF(L105&lt;=16,3,0))-IF(L105&lt;=8,0,IF(L105&lt;=16,(L105-9)*0.085,0)),0)+IF(F105="NEAK",IF(L105=1,11.48,IF(L105=2,8.79,IF(L105=3,6.97,IF(L105=4,4.05,IF(L105=5,3.71,IF(L105=6,3.38,IF(L105=7,3.04,IF(L105=8,2.7,0))))))))+IF(L105&lt;=8,0,IF(L105&lt;=16,2,IF(L105&lt;=24,1.3,0)))-IF(L105&lt;=8,0,IF(L105&lt;=16,(L105-9)*0.0574,IF(L105&lt;=24,(L105-17)*0.0574,0))),0))*IF(L105&lt;0,1,IF(OR(F105="PČ",F105="PŽ",F105="PT"),IF(J105&lt;32,J105/32,1),1))* IF(L105&lt;0,1,IF(OR(F105="EČ",F105="EŽ",F105="JOŽ",F105="JPČ",F105="NEAK"),IF(J105&lt;24,J105/24,1),1))*IF(L105&lt;0,1,IF(OR(F105="PČneol",F105="JEČ",F105="JEOF",F105="JnPČ",F105="JnEČ",F105="JčPČ",F105="JčEČ"),IF(J105&lt;16,J105/16,1),1))*IF(L105&lt;0,1,IF(F105="EČneol",IF(J105&lt;8,J105/8,1),1))</f>
        <v>0</v>
      </c>
      <c r="O105" s="9">
        <f t="shared" ref="O105:O114" si="40">IF(F105="OŽ",N105,IF(H105="Ne",IF(J105*0.3&lt;J105-L105,N105,0),IF(J105*0.1&lt;J105-L105,N105,0)))</f>
        <v>0</v>
      </c>
      <c r="P105" s="4">
        <f t="shared" ref="P105" si="41">IF(O105=0,0,IF(F105="OŽ",IF(L105&gt;35,0,IF(J105&gt;35,(36-L105)*1.836,((36-L105)-(36-J105))*1.836)),0)+IF(F105="PČ",IF(L105&gt;31,0,IF(J105&gt;31,(32-L105)*1.347,((32-L105)-(32-J105))*1.347)),0)+ IF(F105="PČneol",IF(L105&gt;15,0,IF(J105&gt;15,(16-L105)*0.255,((16-L105)-(16-J105))*0.255)),0)+IF(F105="PŽ",IF(L105&gt;31,0,IF(J105&gt;31,(32-L105)*0.255,((32-L105)-(32-J105))*0.255)),0)+IF(F105="EČ",IF(L105&gt;23,0,IF(J105&gt;23,(24-L105)*0.612,((24-L105)-(24-J105))*0.612)),0)+IF(F105="EČneol",IF(L105&gt;7,0,IF(J105&gt;7,(8-L105)*0.204,((8-L105)-(8-J105))*0.204)),0)+IF(F105="EŽ",IF(L105&gt;23,0,IF(J105&gt;23,(24-L105)*0.204,((24-L105)-(24-J105))*0.204)),0)+IF(F105="PT",IF(L105&gt;31,0,IF(J105&gt;31,(32-L105)*0.204,((32-L105)-(32-J105))*0.204)),0)+IF(F105="JOŽ",IF(L105&gt;23,0,IF(J105&gt;23,(24-L105)*0.255,((24-L105)-(24-J105))*0.255)),0)+IF(F105="JPČ",IF(L105&gt;23,0,IF(J105&gt;23,(24-L105)*0.204,((24-L105)-(24-J105))*0.204)),0)+IF(F105="JEČ",IF(L105&gt;15,0,IF(J105&gt;15,(16-L105)*0.102,((16-L105)-(16-J105))*0.102)),0)+IF(F105="JEOF",IF(L105&gt;15,0,IF(J105&gt;15,(16-L105)*0.102,((16-L105)-(16-J105))*0.102)),0)+IF(F105="JnPČ",IF(L105&gt;15,0,IF(J105&gt;15,(16-L105)*0.153,((16-L105)-(16-J105))*0.153)),0)+IF(F105="JnEČ",IF(L105&gt;15,0,IF(J105&gt;15,(16-L105)*0.0765,((16-L105)-(16-J105))*0.0765)),0)+IF(F105="JčPČ",IF(L105&gt;15,0,IF(J105&gt;15,(16-L105)*0.06375,((16-L105)-(16-J105))*0.06375)),0)+IF(F105="JčEČ",IF(L105&gt;15,0,IF(J105&gt;15,(16-L105)*0.051,((16-L105)-(16-J105))*0.051)),0)+IF(F105="NEAK",IF(L105&gt;23,0,IF(J105&gt;23,(24-L105)*0.03444,((24-L105)-(24-J105))*0.03444)),0))</f>
        <v>0</v>
      </c>
      <c r="Q105" s="11">
        <f t="shared" ref="Q105" si="42">IF(ISERROR(P105*100/N105),0,(P105*100/N105))</f>
        <v>0</v>
      </c>
      <c r="R105" s="10">
        <f t="shared" ref="R105:R114" si="43">IF(Q105&lt;=30,O105+P105,O105+O105*0.3)*IF(G105=1,0.4,IF(G105=2,0.75,IF(G105="1 (kas 4 m. 1 k. nerengiamos)",0.52,1)))*IF(D105="olimpinė",1,IF(M105="Ne",0.5,1))*IF(OR(A$5="Lietuvos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federacija"),IF(OR(J105&lt;8,K105&lt;16),0,1),1)*E105*IF(I105&lt;=1,1,1/I105)*IF(OR(A$5="Lietuvos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05" s="8"/>
    </row>
    <row r="106" spans="1:19">
      <c r="A106" s="60">
        <v>2</v>
      </c>
      <c r="B106" s="60"/>
      <c r="C106" s="12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3">
        <f t="shared" si="39"/>
        <v>0</v>
      </c>
      <c r="O106" s="9">
        <f t="shared" si="40"/>
        <v>0</v>
      </c>
      <c r="P106" s="4">
        <f t="shared" ref="P106:P114" si="44">IF(O106=0,0,IF(F106="OŽ",IF(L106&gt;35,0,IF(J106&gt;35,(36-L106)*1.836,((36-L106)-(36-J106))*1.836)),0)+IF(F106="PČ",IF(L106&gt;31,0,IF(J106&gt;31,(32-L106)*1.347,((32-L106)-(32-J106))*1.347)),0)+ IF(F106="PČneol",IF(L106&gt;15,0,IF(J106&gt;15,(16-L106)*0.255,((16-L106)-(16-J106))*0.255)),0)+IF(F106="PŽ",IF(L106&gt;31,0,IF(J106&gt;31,(32-L106)*0.255,((32-L106)-(32-J106))*0.255)),0)+IF(F106="EČ",IF(L106&gt;23,0,IF(J106&gt;23,(24-L106)*0.612,((24-L106)-(24-J106))*0.612)),0)+IF(F106="EČneol",IF(L106&gt;7,0,IF(J106&gt;7,(8-L106)*0.204,((8-L106)-(8-J106))*0.204)),0)+IF(F106="EŽ",IF(L106&gt;23,0,IF(J106&gt;23,(24-L106)*0.204,((24-L106)-(24-J106))*0.204)),0)+IF(F106="PT",IF(L106&gt;31,0,IF(J106&gt;31,(32-L106)*0.204,((32-L106)-(32-J106))*0.204)),0)+IF(F106="JOŽ",IF(L106&gt;23,0,IF(J106&gt;23,(24-L106)*0.255,((24-L106)-(24-J106))*0.255)),0)+IF(F106="JPČ",IF(L106&gt;23,0,IF(J106&gt;23,(24-L106)*0.204,((24-L106)-(24-J106))*0.204)),0)+IF(F106="JEČ",IF(L106&gt;15,0,IF(J106&gt;15,(16-L106)*0.102,((16-L106)-(16-J106))*0.102)),0)+IF(F106="JEOF",IF(L106&gt;15,0,IF(J106&gt;15,(16-L106)*0.102,((16-L106)-(16-J106))*0.102)),0)+IF(F106="JnPČ",IF(L106&gt;15,0,IF(J106&gt;15,(16-L106)*0.153,((16-L106)-(16-J106))*0.153)),0)+IF(F106="JnEČ",IF(L106&gt;15,0,IF(J106&gt;15,(16-L106)*0.0765,((16-L106)-(16-J106))*0.0765)),0)+IF(F106="JčPČ",IF(L106&gt;15,0,IF(J106&gt;15,(16-L106)*0.06375,((16-L106)-(16-J106))*0.06375)),0)+IF(F106="JčEČ",IF(L106&gt;15,0,IF(J106&gt;15,(16-L106)*0.051,((16-L106)-(16-J106))*0.051)),0)+IF(F106="NEAK",IF(L106&gt;23,0,IF(J106&gt;23,(24-L106)*0.03444,((24-L106)-(24-J106))*0.03444)),0))</f>
        <v>0</v>
      </c>
      <c r="Q106" s="11">
        <f t="shared" ref="Q106:Q114" si="45">IF(ISERROR(P106*100/N106),0,(P106*100/N106))</f>
        <v>0</v>
      </c>
      <c r="R106" s="10">
        <f t="shared" si="43"/>
        <v>0</v>
      </c>
      <c r="S106" s="8"/>
    </row>
    <row r="107" spans="1:19">
      <c r="A107" s="60">
        <v>3</v>
      </c>
      <c r="B107" s="60"/>
      <c r="C107" s="12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3">
        <f t="shared" si="39"/>
        <v>0</v>
      </c>
      <c r="O107" s="9">
        <f t="shared" si="40"/>
        <v>0</v>
      </c>
      <c r="P107" s="4">
        <f t="shared" si="44"/>
        <v>0</v>
      </c>
      <c r="Q107" s="11">
        <f t="shared" si="45"/>
        <v>0</v>
      </c>
      <c r="R107" s="10">
        <f t="shared" si="43"/>
        <v>0</v>
      </c>
      <c r="S107" s="8"/>
    </row>
    <row r="108" spans="1:19">
      <c r="A108" s="60">
        <v>4</v>
      </c>
      <c r="B108" s="60"/>
      <c r="C108" s="12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3">
        <f t="shared" si="39"/>
        <v>0</v>
      </c>
      <c r="O108" s="9">
        <f t="shared" si="40"/>
        <v>0</v>
      </c>
      <c r="P108" s="4">
        <f t="shared" si="44"/>
        <v>0</v>
      </c>
      <c r="Q108" s="11">
        <f t="shared" si="45"/>
        <v>0</v>
      </c>
      <c r="R108" s="10">
        <f t="shared" si="43"/>
        <v>0</v>
      </c>
      <c r="S108" s="8"/>
    </row>
    <row r="109" spans="1:19">
      <c r="A109" s="60">
        <v>5</v>
      </c>
      <c r="B109" s="60"/>
      <c r="C109" s="12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3">
        <f t="shared" si="39"/>
        <v>0</v>
      </c>
      <c r="O109" s="9">
        <f t="shared" si="40"/>
        <v>0</v>
      </c>
      <c r="P109" s="4">
        <f t="shared" si="44"/>
        <v>0</v>
      </c>
      <c r="Q109" s="11">
        <f t="shared" si="45"/>
        <v>0</v>
      </c>
      <c r="R109" s="10">
        <f t="shared" si="43"/>
        <v>0</v>
      </c>
      <c r="S109" s="8"/>
    </row>
    <row r="110" spans="1:19">
      <c r="A110" s="60">
        <v>6</v>
      </c>
      <c r="B110" s="60"/>
      <c r="C110" s="12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3">
        <f t="shared" si="39"/>
        <v>0</v>
      </c>
      <c r="O110" s="9">
        <f t="shared" si="40"/>
        <v>0</v>
      </c>
      <c r="P110" s="4">
        <f t="shared" si="44"/>
        <v>0</v>
      </c>
      <c r="Q110" s="11">
        <f t="shared" si="45"/>
        <v>0</v>
      </c>
      <c r="R110" s="10">
        <f t="shared" si="43"/>
        <v>0</v>
      </c>
      <c r="S110" s="8"/>
    </row>
    <row r="111" spans="1:19">
      <c r="A111" s="60">
        <v>7</v>
      </c>
      <c r="B111" s="60"/>
      <c r="C111" s="12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3">
        <f t="shared" si="39"/>
        <v>0</v>
      </c>
      <c r="O111" s="9">
        <f t="shared" si="40"/>
        <v>0</v>
      </c>
      <c r="P111" s="4">
        <f t="shared" si="44"/>
        <v>0</v>
      </c>
      <c r="Q111" s="11">
        <f t="shared" si="45"/>
        <v>0</v>
      </c>
      <c r="R111" s="10">
        <f t="shared" si="43"/>
        <v>0</v>
      </c>
      <c r="S111" s="8"/>
    </row>
    <row r="112" spans="1:19">
      <c r="A112" s="60">
        <v>8</v>
      </c>
      <c r="B112" s="60"/>
      <c r="C112" s="12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3">
        <f t="shared" si="39"/>
        <v>0</v>
      </c>
      <c r="O112" s="9">
        <f t="shared" si="40"/>
        <v>0</v>
      </c>
      <c r="P112" s="4">
        <f t="shared" si="44"/>
        <v>0</v>
      </c>
      <c r="Q112" s="11">
        <f t="shared" si="45"/>
        <v>0</v>
      </c>
      <c r="R112" s="10">
        <f t="shared" si="43"/>
        <v>0</v>
      </c>
      <c r="S112" s="8"/>
    </row>
    <row r="113" spans="1:19">
      <c r="A113" s="60">
        <v>9</v>
      </c>
      <c r="B113" s="60"/>
      <c r="C113" s="12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3">
        <f t="shared" si="39"/>
        <v>0</v>
      </c>
      <c r="O113" s="9">
        <f t="shared" si="40"/>
        <v>0</v>
      </c>
      <c r="P113" s="4">
        <f t="shared" si="44"/>
        <v>0</v>
      </c>
      <c r="Q113" s="11">
        <f t="shared" si="45"/>
        <v>0</v>
      </c>
      <c r="R113" s="10">
        <f t="shared" si="43"/>
        <v>0</v>
      </c>
      <c r="S113" s="8"/>
    </row>
    <row r="114" spans="1:19">
      <c r="A114" s="60">
        <v>10</v>
      </c>
      <c r="B114" s="60"/>
      <c r="C114" s="12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3">
        <f t="shared" si="39"/>
        <v>0</v>
      </c>
      <c r="O114" s="9">
        <f t="shared" si="40"/>
        <v>0</v>
      </c>
      <c r="P114" s="4">
        <f t="shared" si="44"/>
        <v>0</v>
      </c>
      <c r="Q114" s="11">
        <f t="shared" si="45"/>
        <v>0</v>
      </c>
      <c r="R114" s="10">
        <f t="shared" si="43"/>
        <v>0</v>
      </c>
      <c r="S114" s="8"/>
    </row>
    <row r="115" spans="1:19">
      <c r="A115" s="70" t="s">
        <v>34</v>
      </c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2"/>
      <c r="R115" s="10">
        <f>SUM(R105:R114)</f>
        <v>0</v>
      </c>
      <c r="S115" s="8"/>
    </row>
    <row r="116" spans="1:19" ht="15.75">
      <c r="A116" s="24" t="s">
        <v>46</v>
      </c>
      <c r="B116" s="24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6"/>
      <c r="S116" s="8"/>
    </row>
    <row r="117" spans="1:19">
      <c r="A117" s="49" t="s">
        <v>41</v>
      </c>
      <c r="B117" s="49"/>
      <c r="C117" s="49"/>
      <c r="D117" s="49"/>
      <c r="E117" s="49"/>
      <c r="F117" s="49"/>
      <c r="G117" s="49"/>
      <c r="H117" s="49"/>
      <c r="I117" s="49"/>
      <c r="J117" s="15"/>
      <c r="K117" s="15"/>
      <c r="L117" s="15"/>
      <c r="M117" s="15"/>
      <c r="N117" s="15"/>
      <c r="O117" s="15"/>
      <c r="P117" s="15"/>
      <c r="Q117" s="15"/>
      <c r="R117" s="16"/>
      <c r="S117" s="8"/>
    </row>
    <row r="118" spans="1:19" s="8" customFormat="1">
      <c r="A118" s="49"/>
      <c r="B118" s="49"/>
      <c r="C118" s="49"/>
      <c r="D118" s="49"/>
      <c r="E118" s="49"/>
      <c r="F118" s="49"/>
      <c r="G118" s="49"/>
      <c r="H118" s="49"/>
      <c r="I118" s="49"/>
      <c r="J118" s="15"/>
      <c r="K118" s="15"/>
      <c r="L118" s="15"/>
      <c r="M118" s="15"/>
      <c r="N118" s="15"/>
      <c r="O118" s="15"/>
      <c r="P118" s="15"/>
      <c r="Q118" s="15"/>
      <c r="R118" s="16"/>
    </row>
    <row r="119" spans="1:19">
      <c r="A119" s="66" t="s">
        <v>59</v>
      </c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56"/>
      <c r="R119" s="8"/>
      <c r="S119" s="8"/>
    </row>
    <row r="120" spans="1:19" ht="18">
      <c r="A120" s="68" t="s">
        <v>27</v>
      </c>
      <c r="B120" s="69"/>
      <c r="C120" s="69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6"/>
      <c r="R120" s="8"/>
      <c r="S120" s="8"/>
    </row>
    <row r="121" spans="1:19">
      <c r="A121" s="66" t="s">
        <v>60</v>
      </c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56"/>
      <c r="R121" s="8"/>
      <c r="S121" s="8"/>
    </row>
    <row r="122" spans="1:19">
      <c r="A122" s="60">
        <v>1</v>
      </c>
      <c r="B122" s="60"/>
      <c r="C122" s="12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3">
        <f t="shared" ref="N122:N131" si="46">(IF(F122="OŽ",IF(L122=1,550.8,IF(L122=2,426.38,IF(L122=3,342.14,IF(L122=4,181.44,IF(L122=5,168.48,IF(L122=6,155.52,IF(L122=7,148.5,IF(L122=8,144,0))))))))+IF(L122&lt;=8,0,IF(L122&lt;=16,137.7,IF(L122&lt;=24,108,IF(L122&lt;=32,80.1,IF(L122&lt;=36,52.2,0)))))-IF(L122&lt;=8,0,IF(L122&lt;=16,(L122-9)*2.754,IF(L122&lt;=24,(L122-17)* 2.754,IF(L122&lt;=32,(L122-25)* 2.754,IF(L122&lt;=36,(L122-33)*2.754,0))))),0)+IF(F122="PČ",IF(L122=1,449,IF(L122=2,314.6,IF(L122=3,238,IF(L122=4,172,IF(L122=5,159,IF(L122=6,145,IF(L122=7,132,IF(L122=8,119,0))))))))+IF(L122&lt;=8,0,IF(L122&lt;=16,88,IF(L122&lt;=24,55,IF(L122&lt;=32,22,0))))-IF(L122&lt;=8,0,IF(L122&lt;=16,(L122-9)*2.245,IF(L122&lt;=24,(L122-17)*2.245,IF(L122&lt;=32,(L122-25)*2.245,0)))),0)+IF(F122="PČneol",IF(L122=1,85,IF(L122=2,64.61,IF(L122=3,50.76,IF(L122=4,16.25,IF(L122=5,15,IF(L122=6,13.75,IF(L122=7,12.5,IF(L122=8,11.25,0))))))))+IF(L122&lt;=8,0,IF(L122&lt;=16,9,0))-IF(L122&lt;=8,0,IF(L122&lt;=16,(L122-9)*0.425,0)),0)+IF(F122="PŽ",IF(L122=1,85,IF(L122=2,59.5,IF(L122=3,45,IF(L122=4,32.5,IF(L122=5,30,IF(L122=6,27.5,IF(L122=7,25,IF(L122=8,22.5,0))))))))+IF(L122&lt;=8,0,IF(L122&lt;=16,19,IF(L122&lt;=24,13,IF(L122&lt;=32,8,0))))-IF(L122&lt;=8,0,IF(L122&lt;=16,(L122-9)*0.425,IF(L122&lt;=24,(L122-17)*0.425,IF(L122&lt;=32,(L122-25)*0.425,0)))),0)+IF(F122="EČ",IF(L122=1,204,IF(L122=2,156.24,IF(L122=3,123.84,IF(L122=4,72,IF(L122=5,66,IF(L122=6,60,IF(L122=7,54,IF(L122=8,48,0))))))))+IF(L122&lt;=8,0,IF(L122&lt;=16,40,IF(L122&lt;=24,25,0)))-IF(L122&lt;=8,0,IF(L122&lt;=16,(L122-9)*1.02,IF(L122&lt;=24,(L122-17)*1.02,0))),0)+IF(F122="EČneol",IF(L122=1,68,IF(L122=2,51.69,IF(L122=3,40.61,IF(L122=4,13,IF(L122=5,12,IF(L122=6,11,IF(L122=7,10,IF(L122=8,9,0)))))))))+IF(F122="EŽ",IF(L122=1,68,IF(L122=2,47.6,IF(L122=3,36,IF(L122=4,18,IF(L122=5,16.5,IF(L122=6,15,IF(L122=7,13.5,IF(L122=8,12,0))))))))+IF(L122&lt;=8,0,IF(L122&lt;=16,10,IF(L122&lt;=24,6,0)))-IF(L122&lt;=8,0,IF(L122&lt;=16,(L122-9)*0.34,IF(L122&lt;=24,(L122-17)*0.34,0))),0)+IF(F122="PT",IF(L122=1,68,IF(L122=2,52.08,IF(L122=3,41.28,IF(L122=4,24,IF(L122=5,22,IF(L122=6,20,IF(L122=7,18,IF(L122=8,16,0))))))))+IF(L122&lt;=8,0,IF(L122&lt;=16,13,IF(L122&lt;=24,9,IF(L122&lt;=32,4,0))))-IF(L122&lt;=8,0,IF(L122&lt;=16,(L122-9)*0.34,IF(L122&lt;=24,(L122-17)*0.34,IF(L122&lt;=32,(L122-25)*0.34,0)))),0)+IF(F122="JOŽ",IF(L122=1,85,IF(L122=2,59.5,IF(L122=3,45,IF(L122=4,32.5,IF(L122=5,30,IF(L122=6,27.5,IF(L122=7,25,IF(L122=8,22.5,0))))))))+IF(L122&lt;=8,0,IF(L122&lt;=16,19,IF(L122&lt;=24,13,0)))-IF(L122&lt;=8,0,IF(L122&lt;=16,(L122-9)*0.425,IF(L122&lt;=24,(L122-17)*0.425,0))),0)+IF(F122="JPČ",IF(L122=1,68,IF(L122=2,47.6,IF(L122=3,36,IF(L122=4,26,IF(L122=5,24,IF(L122=6,22,IF(L122=7,20,IF(L122=8,18,0))))))))+IF(L122&lt;=8,0,IF(L122&lt;=16,13,IF(L122&lt;=24,9,0)))-IF(L122&lt;=8,0,IF(L122&lt;=16,(L122-9)*0.34,IF(L122&lt;=24,(L122-17)*0.34,0))),0)+IF(F122="JEČ",IF(L122=1,34,IF(L122=2,26.04,IF(L122=3,20.6,IF(L122=4,12,IF(L122=5,11,IF(L122=6,10,IF(L122=7,9,IF(L122=8,8,0))))))))+IF(L122&lt;=8,0,IF(L122&lt;=16,6,0))-IF(L122&lt;=8,0,IF(L122&lt;=16,(L122-9)*0.17,0)),0)+IF(F122="JEOF",IF(L122=1,34,IF(L122=2,26.04,IF(L122=3,20.6,IF(L122=4,12,IF(L122=5,11,IF(L122=6,10,IF(L122=7,9,IF(L122=8,8,0))))))))+IF(L122&lt;=8,0,IF(L122&lt;=16,6,0))-IF(L122&lt;=8,0,IF(L122&lt;=16,(L122-9)*0.17,0)),0)+IF(F122="JnPČ",IF(L122=1,51,IF(L122=2,35.7,IF(L122=3,27,IF(L122=4,19.5,IF(L122=5,18,IF(L122=6,16.5,IF(L122=7,15,IF(L122=8,13.5,0))))))))+IF(L122&lt;=8,0,IF(L122&lt;=16,10,0))-IF(L122&lt;=8,0,IF(L122&lt;=16,(L122-9)*0.255,0)),0)+IF(F122="JnEČ",IF(L122=1,25.5,IF(L122=2,19.53,IF(L122=3,15.48,IF(L122=4,9,IF(L122=5,8.25,IF(L122=6,7.5,IF(L122=7,6.75,IF(L122=8,6,0))))))))+IF(L122&lt;=8,0,IF(L122&lt;=16,5,0))-IF(L122&lt;=8,0,IF(L122&lt;=16,(L122-9)*0.1275,0)),0)+IF(F122="JčPČ",IF(L122=1,21.25,IF(L122=2,14.5,IF(L122=3,11.5,IF(L122=4,7,IF(L122=5,6.5,IF(L122=6,6,IF(L122=7,5.5,IF(L122=8,5,0))))))))+IF(L122&lt;=8,0,IF(L122&lt;=16,4,0))-IF(L122&lt;=8,0,IF(L122&lt;=16,(L122-9)*0.10625,0)),0)+IF(F122="JčEČ",IF(L122=1,17,IF(L122=2,13.02,IF(L122=3,10.32,IF(L122=4,6,IF(L122=5,5.5,IF(L122=6,5,IF(L122=7,4.5,IF(L122=8,4,0))))))))+IF(L122&lt;=8,0,IF(L122&lt;=16,3,0))-IF(L122&lt;=8,0,IF(L122&lt;=16,(L122-9)*0.085,0)),0)+IF(F122="NEAK",IF(L122=1,11.48,IF(L122=2,8.79,IF(L122=3,6.97,IF(L122=4,4.05,IF(L122=5,3.71,IF(L122=6,3.38,IF(L122=7,3.04,IF(L122=8,2.7,0))))))))+IF(L122&lt;=8,0,IF(L122&lt;=16,2,IF(L122&lt;=24,1.3,0)))-IF(L122&lt;=8,0,IF(L122&lt;=16,(L122-9)*0.0574,IF(L122&lt;=24,(L122-17)*0.0574,0))),0))*IF(L122&lt;0,1,IF(OR(F122="PČ",F122="PŽ",F122="PT"),IF(J122&lt;32,J122/32,1),1))* IF(L122&lt;0,1,IF(OR(F122="EČ",F122="EŽ",F122="JOŽ",F122="JPČ",F122="NEAK"),IF(J122&lt;24,J122/24,1),1))*IF(L122&lt;0,1,IF(OR(F122="PČneol",F122="JEČ",F122="JEOF",F122="JnPČ",F122="JnEČ",F122="JčPČ",F122="JčEČ"),IF(J122&lt;16,J122/16,1),1))*IF(L122&lt;0,1,IF(F122="EČneol",IF(J122&lt;8,J122/8,1),1))</f>
        <v>0</v>
      </c>
      <c r="O122" s="9">
        <f t="shared" ref="O122:O131" si="47">IF(F122="OŽ",N122,IF(H122="Ne",IF(J122*0.3&lt;J122-L122,N122,0),IF(J122*0.1&lt;J122-L122,N122,0)))</f>
        <v>0</v>
      </c>
      <c r="P122" s="4">
        <f t="shared" ref="P122" si="48">IF(O122=0,0,IF(F122="OŽ",IF(L122&gt;35,0,IF(J122&gt;35,(36-L122)*1.836,((36-L122)-(36-J122))*1.836)),0)+IF(F122="PČ",IF(L122&gt;31,0,IF(J122&gt;31,(32-L122)*1.347,((32-L122)-(32-J122))*1.347)),0)+ IF(F122="PČneol",IF(L122&gt;15,0,IF(J122&gt;15,(16-L122)*0.255,((16-L122)-(16-J122))*0.255)),0)+IF(F122="PŽ",IF(L122&gt;31,0,IF(J122&gt;31,(32-L122)*0.255,((32-L122)-(32-J122))*0.255)),0)+IF(F122="EČ",IF(L122&gt;23,0,IF(J122&gt;23,(24-L122)*0.612,((24-L122)-(24-J122))*0.612)),0)+IF(F122="EČneol",IF(L122&gt;7,0,IF(J122&gt;7,(8-L122)*0.204,((8-L122)-(8-J122))*0.204)),0)+IF(F122="EŽ",IF(L122&gt;23,0,IF(J122&gt;23,(24-L122)*0.204,((24-L122)-(24-J122))*0.204)),0)+IF(F122="PT",IF(L122&gt;31,0,IF(J122&gt;31,(32-L122)*0.204,((32-L122)-(32-J122))*0.204)),0)+IF(F122="JOŽ",IF(L122&gt;23,0,IF(J122&gt;23,(24-L122)*0.255,((24-L122)-(24-J122))*0.255)),0)+IF(F122="JPČ",IF(L122&gt;23,0,IF(J122&gt;23,(24-L122)*0.204,((24-L122)-(24-J122))*0.204)),0)+IF(F122="JEČ",IF(L122&gt;15,0,IF(J122&gt;15,(16-L122)*0.102,((16-L122)-(16-J122))*0.102)),0)+IF(F122="JEOF",IF(L122&gt;15,0,IF(J122&gt;15,(16-L122)*0.102,((16-L122)-(16-J122))*0.102)),0)+IF(F122="JnPČ",IF(L122&gt;15,0,IF(J122&gt;15,(16-L122)*0.153,((16-L122)-(16-J122))*0.153)),0)+IF(F122="JnEČ",IF(L122&gt;15,0,IF(J122&gt;15,(16-L122)*0.0765,((16-L122)-(16-J122))*0.0765)),0)+IF(F122="JčPČ",IF(L122&gt;15,0,IF(J122&gt;15,(16-L122)*0.06375,((16-L122)-(16-J122))*0.06375)),0)+IF(F122="JčEČ",IF(L122&gt;15,0,IF(J122&gt;15,(16-L122)*0.051,((16-L122)-(16-J122))*0.051)),0)+IF(F122="NEAK",IF(L122&gt;23,0,IF(J122&gt;23,(24-L122)*0.03444,((24-L122)-(24-J122))*0.03444)),0))</f>
        <v>0</v>
      </c>
      <c r="Q122" s="11">
        <f t="shared" ref="Q122" si="49">IF(ISERROR(P122*100/N122),0,(P122*100/N122))</f>
        <v>0</v>
      </c>
      <c r="R122" s="10">
        <f t="shared" ref="R122:R131" si="50">IF(Q122&lt;=30,O122+P122,O122+O122*0.3)*IF(G122=1,0.4,IF(G122=2,0.75,IF(G122="1 (kas 4 m. 1 k. nerengiamos)",0.52,1)))*IF(D122="olimpinė",1,IF(M122="Ne",0.5,1))*IF(OR(A$5="Lietuvos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federacija"),IF(OR(J122&lt;8,K122&lt;16),0,1),1)*E122*IF(I122&lt;=1,1,1/I122)*IF(OR(A$5="Lietuvos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22" s="8"/>
    </row>
    <row r="123" spans="1:19">
      <c r="A123" s="60">
        <v>2</v>
      </c>
      <c r="B123" s="60"/>
      <c r="C123" s="12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3">
        <f t="shared" si="46"/>
        <v>0</v>
      </c>
      <c r="O123" s="9">
        <f t="shared" si="47"/>
        <v>0</v>
      </c>
      <c r="P123" s="4">
        <f t="shared" ref="P123:P131" si="51">IF(O123=0,0,IF(F123="OŽ",IF(L123&gt;35,0,IF(J123&gt;35,(36-L123)*1.836,((36-L123)-(36-J123))*1.836)),0)+IF(F123="PČ",IF(L123&gt;31,0,IF(J123&gt;31,(32-L123)*1.347,((32-L123)-(32-J123))*1.347)),0)+ IF(F123="PČneol",IF(L123&gt;15,0,IF(J123&gt;15,(16-L123)*0.255,((16-L123)-(16-J123))*0.255)),0)+IF(F123="PŽ",IF(L123&gt;31,0,IF(J123&gt;31,(32-L123)*0.255,((32-L123)-(32-J123))*0.255)),0)+IF(F123="EČ",IF(L123&gt;23,0,IF(J123&gt;23,(24-L123)*0.612,((24-L123)-(24-J123))*0.612)),0)+IF(F123="EČneol",IF(L123&gt;7,0,IF(J123&gt;7,(8-L123)*0.204,((8-L123)-(8-J123))*0.204)),0)+IF(F123="EŽ",IF(L123&gt;23,0,IF(J123&gt;23,(24-L123)*0.204,((24-L123)-(24-J123))*0.204)),0)+IF(F123="PT",IF(L123&gt;31,0,IF(J123&gt;31,(32-L123)*0.204,((32-L123)-(32-J123))*0.204)),0)+IF(F123="JOŽ",IF(L123&gt;23,0,IF(J123&gt;23,(24-L123)*0.255,((24-L123)-(24-J123))*0.255)),0)+IF(F123="JPČ",IF(L123&gt;23,0,IF(J123&gt;23,(24-L123)*0.204,((24-L123)-(24-J123))*0.204)),0)+IF(F123="JEČ",IF(L123&gt;15,0,IF(J123&gt;15,(16-L123)*0.102,((16-L123)-(16-J123))*0.102)),0)+IF(F123="JEOF",IF(L123&gt;15,0,IF(J123&gt;15,(16-L123)*0.102,((16-L123)-(16-J123))*0.102)),0)+IF(F123="JnPČ",IF(L123&gt;15,0,IF(J123&gt;15,(16-L123)*0.153,((16-L123)-(16-J123))*0.153)),0)+IF(F123="JnEČ",IF(L123&gt;15,0,IF(J123&gt;15,(16-L123)*0.0765,((16-L123)-(16-J123))*0.0765)),0)+IF(F123="JčPČ",IF(L123&gt;15,0,IF(J123&gt;15,(16-L123)*0.06375,((16-L123)-(16-J123))*0.06375)),0)+IF(F123="JčEČ",IF(L123&gt;15,0,IF(J123&gt;15,(16-L123)*0.051,((16-L123)-(16-J123))*0.051)),0)+IF(F123="NEAK",IF(L123&gt;23,0,IF(J123&gt;23,(24-L123)*0.03444,((24-L123)-(24-J123))*0.03444)),0))</f>
        <v>0</v>
      </c>
      <c r="Q123" s="11">
        <f t="shared" ref="Q123:Q131" si="52">IF(ISERROR(P123*100/N123),0,(P123*100/N123))</f>
        <v>0</v>
      </c>
      <c r="R123" s="10">
        <f t="shared" si="50"/>
        <v>0</v>
      </c>
      <c r="S123" s="8"/>
    </row>
    <row r="124" spans="1:19">
      <c r="A124" s="60">
        <v>3</v>
      </c>
      <c r="B124" s="60"/>
      <c r="C124" s="12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3">
        <f t="shared" si="46"/>
        <v>0</v>
      </c>
      <c r="O124" s="9">
        <f t="shared" si="47"/>
        <v>0</v>
      </c>
      <c r="P124" s="4">
        <f t="shared" si="51"/>
        <v>0</v>
      </c>
      <c r="Q124" s="11">
        <f t="shared" si="52"/>
        <v>0</v>
      </c>
      <c r="R124" s="10">
        <f t="shared" si="50"/>
        <v>0</v>
      </c>
      <c r="S124" s="8"/>
    </row>
    <row r="125" spans="1:19">
      <c r="A125" s="60">
        <v>4</v>
      </c>
      <c r="B125" s="60"/>
      <c r="C125" s="12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3">
        <f t="shared" si="46"/>
        <v>0</v>
      </c>
      <c r="O125" s="9">
        <f t="shared" si="47"/>
        <v>0</v>
      </c>
      <c r="P125" s="4">
        <f t="shared" si="51"/>
        <v>0</v>
      </c>
      <c r="Q125" s="11">
        <f t="shared" si="52"/>
        <v>0</v>
      </c>
      <c r="R125" s="10">
        <f t="shared" si="50"/>
        <v>0</v>
      </c>
      <c r="S125" s="8"/>
    </row>
    <row r="126" spans="1:19">
      <c r="A126" s="60">
        <v>5</v>
      </c>
      <c r="B126" s="60"/>
      <c r="C126" s="12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3">
        <f t="shared" si="46"/>
        <v>0</v>
      </c>
      <c r="O126" s="9">
        <f t="shared" si="47"/>
        <v>0</v>
      </c>
      <c r="P126" s="4">
        <f t="shared" si="51"/>
        <v>0</v>
      </c>
      <c r="Q126" s="11">
        <f t="shared" si="52"/>
        <v>0</v>
      </c>
      <c r="R126" s="10">
        <f t="shared" si="50"/>
        <v>0</v>
      </c>
      <c r="S126" s="8"/>
    </row>
    <row r="127" spans="1:19">
      <c r="A127" s="60">
        <v>6</v>
      </c>
      <c r="B127" s="60"/>
      <c r="C127" s="12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3">
        <f t="shared" si="46"/>
        <v>0</v>
      </c>
      <c r="O127" s="9">
        <f t="shared" si="47"/>
        <v>0</v>
      </c>
      <c r="P127" s="4">
        <f t="shared" si="51"/>
        <v>0</v>
      </c>
      <c r="Q127" s="11">
        <f t="shared" si="52"/>
        <v>0</v>
      </c>
      <c r="R127" s="10">
        <f t="shared" si="50"/>
        <v>0</v>
      </c>
      <c r="S127" s="8"/>
    </row>
    <row r="128" spans="1:19">
      <c r="A128" s="60">
        <v>7</v>
      </c>
      <c r="B128" s="60"/>
      <c r="C128" s="12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3">
        <f t="shared" si="46"/>
        <v>0</v>
      </c>
      <c r="O128" s="9">
        <f t="shared" si="47"/>
        <v>0</v>
      </c>
      <c r="P128" s="4">
        <f t="shared" si="51"/>
        <v>0</v>
      </c>
      <c r="Q128" s="11">
        <f t="shared" si="52"/>
        <v>0</v>
      </c>
      <c r="R128" s="10">
        <f t="shared" si="50"/>
        <v>0</v>
      </c>
      <c r="S128" s="8"/>
    </row>
    <row r="129" spans="1:19">
      <c r="A129" s="60">
        <v>8</v>
      </c>
      <c r="B129" s="60"/>
      <c r="C129" s="12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3">
        <f t="shared" si="46"/>
        <v>0</v>
      </c>
      <c r="O129" s="9">
        <f t="shared" si="47"/>
        <v>0</v>
      </c>
      <c r="P129" s="4">
        <f t="shared" si="51"/>
        <v>0</v>
      </c>
      <c r="Q129" s="11">
        <f t="shared" si="52"/>
        <v>0</v>
      </c>
      <c r="R129" s="10">
        <f t="shared" si="50"/>
        <v>0</v>
      </c>
      <c r="S129" s="8"/>
    </row>
    <row r="130" spans="1:19">
      <c r="A130" s="60">
        <v>9</v>
      </c>
      <c r="B130" s="60"/>
      <c r="C130" s="12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3">
        <f t="shared" si="46"/>
        <v>0</v>
      </c>
      <c r="O130" s="9">
        <f t="shared" si="47"/>
        <v>0</v>
      </c>
      <c r="P130" s="4">
        <f t="shared" si="51"/>
        <v>0</v>
      </c>
      <c r="Q130" s="11">
        <f t="shared" si="52"/>
        <v>0</v>
      </c>
      <c r="R130" s="10">
        <f t="shared" si="50"/>
        <v>0</v>
      </c>
      <c r="S130" s="8"/>
    </row>
    <row r="131" spans="1:19">
      <c r="A131" s="60">
        <v>10</v>
      </c>
      <c r="B131" s="60"/>
      <c r="C131" s="12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3">
        <f t="shared" si="46"/>
        <v>0</v>
      </c>
      <c r="O131" s="9">
        <f t="shared" si="47"/>
        <v>0</v>
      </c>
      <c r="P131" s="4">
        <f t="shared" si="51"/>
        <v>0</v>
      </c>
      <c r="Q131" s="11">
        <f t="shared" si="52"/>
        <v>0</v>
      </c>
      <c r="R131" s="10">
        <f t="shared" si="50"/>
        <v>0</v>
      </c>
      <c r="S131" s="8"/>
    </row>
    <row r="132" spans="1:19">
      <c r="A132" s="70" t="s">
        <v>34</v>
      </c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2"/>
      <c r="R132" s="10">
        <f>SUM(R122:R131)</f>
        <v>0</v>
      </c>
      <c r="S132" s="8"/>
    </row>
    <row r="133" spans="1:19" ht="15.75">
      <c r="A133" s="24" t="s">
        <v>46</v>
      </c>
      <c r="B133" s="24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6"/>
      <c r="S133" s="8"/>
    </row>
    <row r="134" spans="1:19">
      <c r="A134" s="49" t="s">
        <v>41</v>
      </c>
      <c r="B134" s="49"/>
      <c r="C134" s="49"/>
      <c r="D134" s="49"/>
      <c r="E134" s="49"/>
      <c r="F134" s="49"/>
      <c r="G134" s="49"/>
      <c r="H134" s="49"/>
      <c r="I134" s="49"/>
      <c r="J134" s="15"/>
      <c r="K134" s="15"/>
      <c r="L134" s="15"/>
      <c r="M134" s="15"/>
      <c r="N134" s="15"/>
      <c r="O134" s="15"/>
      <c r="P134" s="15"/>
      <c r="Q134" s="15"/>
      <c r="R134" s="16"/>
      <c r="S134" s="8"/>
    </row>
    <row r="135" spans="1:19" s="8" customFormat="1">
      <c r="A135" s="49"/>
      <c r="B135" s="49"/>
      <c r="C135" s="49"/>
      <c r="D135" s="49"/>
      <c r="E135" s="49"/>
      <c r="F135" s="49"/>
      <c r="G135" s="49"/>
      <c r="H135" s="49"/>
      <c r="I135" s="49"/>
      <c r="J135" s="15"/>
      <c r="K135" s="15"/>
      <c r="L135" s="15"/>
      <c r="M135" s="15"/>
      <c r="N135" s="15"/>
      <c r="O135" s="15"/>
      <c r="P135" s="15"/>
      <c r="Q135" s="15"/>
      <c r="R135" s="16"/>
    </row>
    <row r="136" spans="1:19">
      <c r="A136" s="66" t="s">
        <v>59</v>
      </c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56"/>
      <c r="R136" s="8"/>
      <c r="S136" s="8"/>
    </row>
    <row r="137" spans="1:19" ht="18">
      <c r="A137" s="68" t="s">
        <v>27</v>
      </c>
      <c r="B137" s="69"/>
      <c r="C137" s="69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6"/>
      <c r="R137" s="8"/>
      <c r="S137" s="8"/>
    </row>
    <row r="138" spans="1:19">
      <c r="A138" s="66" t="s">
        <v>60</v>
      </c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56"/>
      <c r="R138" s="8"/>
      <c r="S138" s="8"/>
    </row>
    <row r="139" spans="1:19">
      <c r="A139" s="60">
        <v>1</v>
      </c>
      <c r="B139" s="60"/>
      <c r="C139" s="12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3">
        <f t="shared" ref="N139:N148" si="53">(IF(F139="OŽ",IF(L139=1,550.8,IF(L139=2,426.38,IF(L139=3,342.14,IF(L139=4,181.44,IF(L139=5,168.48,IF(L139=6,155.52,IF(L139=7,148.5,IF(L139=8,144,0))))))))+IF(L139&lt;=8,0,IF(L139&lt;=16,137.7,IF(L139&lt;=24,108,IF(L139&lt;=32,80.1,IF(L139&lt;=36,52.2,0)))))-IF(L139&lt;=8,0,IF(L139&lt;=16,(L139-9)*2.754,IF(L139&lt;=24,(L139-17)* 2.754,IF(L139&lt;=32,(L139-25)* 2.754,IF(L139&lt;=36,(L139-33)*2.754,0))))),0)+IF(F139="PČ",IF(L139=1,449,IF(L139=2,314.6,IF(L139=3,238,IF(L139=4,172,IF(L139=5,159,IF(L139=6,145,IF(L139=7,132,IF(L139=8,119,0))))))))+IF(L139&lt;=8,0,IF(L139&lt;=16,88,IF(L139&lt;=24,55,IF(L139&lt;=32,22,0))))-IF(L139&lt;=8,0,IF(L139&lt;=16,(L139-9)*2.245,IF(L139&lt;=24,(L139-17)*2.245,IF(L139&lt;=32,(L139-25)*2.245,0)))),0)+IF(F139="PČneol",IF(L139=1,85,IF(L139=2,64.61,IF(L139=3,50.76,IF(L139=4,16.25,IF(L139=5,15,IF(L139=6,13.75,IF(L139=7,12.5,IF(L139=8,11.25,0))))))))+IF(L139&lt;=8,0,IF(L139&lt;=16,9,0))-IF(L139&lt;=8,0,IF(L139&lt;=16,(L139-9)*0.425,0)),0)+IF(F139="PŽ",IF(L139=1,85,IF(L139=2,59.5,IF(L139=3,45,IF(L139=4,32.5,IF(L139=5,30,IF(L139=6,27.5,IF(L139=7,25,IF(L139=8,22.5,0))))))))+IF(L139&lt;=8,0,IF(L139&lt;=16,19,IF(L139&lt;=24,13,IF(L139&lt;=32,8,0))))-IF(L139&lt;=8,0,IF(L139&lt;=16,(L139-9)*0.425,IF(L139&lt;=24,(L139-17)*0.425,IF(L139&lt;=32,(L139-25)*0.425,0)))),0)+IF(F139="EČ",IF(L139=1,204,IF(L139=2,156.24,IF(L139=3,123.84,IF(L139=4,72,IF(L139=5,66,IF(L139=6,60,IF(L139=7,54,IF(L139=8,48,0))))))))+IF(L139&lt;=8,0,IF(L139&lt;=16,40,IF(L139&lt;=24,25,0)))-IF(L139&lt;=8,0,IF(L139&lt;=16,(L139-9)*1.02,IF(L139&lt;=24,(L139-17)*1.02,0))),0)+IF(F139="EČneol",IF(L139=1,68,IF(L139=2,51.69,IF(L139=3,40.61,IF(L139=4,13,IF(L139=5,12,IF(L139=6,11,IF(L139=7,10,IF(L139=8,9,0)))))))))+IF(F139="EŽ",IF(L139=1,68,IF(L139=2,47.6,IF(L139=3,36,IF(L139=4,18,IF(L139=5,16.5,IF(L139=6,15,IF(L139=7,13.5,IF(L139=8,12,0))))))))+IF(L139&lt;=8,0,IF(L139&lt;=16,10,IF(L139&lt;=24,6,0)))-IF(L139&lt;=8,0,IF(L139&lt;=16,(L139-9)*0.34,IF(L139&lt;=24,(L139-17)*0.34,0))),0)+IF(F139="PT",IF(L139=1,68,IF(L139=2,52.08,IF(L139=3,41.28,IF(L139=4,24,IF(L139=5,22,IF(L139=6,20,IF(L139=7,18,IF(L139=8,16,0))))))))+IF(L139&lt;=8,0,IF(L139&lt;=16,13,IF(L139&lt;=24,9,IF(L139&lt;=32,4,0))))-IF(L139&lt;=8,0,IF(L139&lt;=16,(L139-9)*0.34,IF(L139&lt;=24,(L139-17)*0.34,IF(L139&lt;=32,(L139-25)*0.34,0)))),0)+IF(F139="JOŽ",IF(L139=1,85,IF(L139=2,59.5,IF(L139=3,45,IF(L139=4,32.5,IF(L139=5,30,IF(L139=6,27.5,IF(L139=7,25,IF(L139=8,22.5,0))))))))+IF(L139&lt;=8,0,IF(L139&lt;=16,19,IF(L139&lt;=24,13,0)))-IF(L139&lt;=8,0,IF(L139&lt;=16,(L139-9)*0.425,IF(L139&lt;=24,(L139-17)*0.425,0))),0)+IF(F139="JPČ",IF(L139=1,68,IF(L139=2,47.6,IF(L139=3,36,IF(L139=4,26,IF(L139=5,24,IF(L139=6,22,IF(L139=7,20,IF(L139=8,18,0))))))))+IF(L139&lt;=8,0,IF(L139&lt;=16,13,IF(L139&lt;=24,9,0)))-IF(L139&lt;=8,0,IF(L139&lt;=16,(L139-9)*0.34,IF(L139&lt;=24,(L139-17)*0.34,0))),0)+IF(F139="JEČ",IF(L139=1,34,IF(L139=2,26.04,IF(L139=3,20.6,IF(L139=4,12,IF(L139=5,11,IF(L139=6,10,IF(L139=7,9,IF(L139=8,8,0))))))))+IF(L139&lt;=8,0,IF(L139&lt;=16,6,0))-IF(L139&lt;=8,0,IF(L139&lt;=16,(L139-9)*0.17,0)),0)+IF(F139="JEOF",IF(L139=1,34,IF(L139=2,26.04,IF(L139=3,20.6,IF(L139=4,12,IF(L139=5,11,IF(L139=6,10,IF(L139=7,9,IF(L139=8,8,0))))))))+IF(L139&lt;=8,0,IF(L139&lt;=16,6,0))-IF(L139&lt;=8,0,IF(L139&lt;=16,(L139-9)*0.17,0)),0)+IF(F139="JnPČ",IF(L139=1,51,IF(L139=2,35.7,IF(L139=3,27,IF(L139=4,19.5,IF(L139=5,18,IF(L139=6,16.5,IF(L139=7,15,IF(L139=8,13.5,0))))))))+IF(L139&lt;=8,0,IF(L139&lt;=16,10,0))-IF(L139&lt;=8,0,IF(L139&lt;=16,(L139-9)*0.255,0)),0)+IF(F139="JnEČ",IF(L139=1,25.5,IF(L139=2,19.53,IF(L139=3,15.48,IF(L139=4,9,IF(L139=5,8.25,IF(L139=6,7.5,IF(L139=7,6.75,IF(L139=8,6,0))))))))+IF(L139&lt;=8,0,IF(L139&lt;=16,5,0))-IF(L139&lt;=8,0,IF(L139&lt;=16,(L139-9)*0.1275,0)),0)+IF(F139="JčPČ",IF(L139=1,21.25,IF(L139=2,14.5,IF(L139=3,11.5,IF(L139=4,7,IF(L139=5,6.5,IF(L139=6,6,IF(L139=7,5.5,IF(L139=8,5,0))))))))+IF(L139&lt;=8,0,IF(L139&lt;=16,4,0))-IF(L139&lt;=8,0,IF(L139&lt;=16,(L139-9)*0.10625,0)),0)+IF(F139="JčEČ",IF(L139=1,17,IF(L139=2,13.02,IF(L139=3,10.32,IF(L139=4,6,IF(L139=5,5.5,IF(L139=6,5,IF(L139=7,4.5,IF(L139=8,4,0))))))))+IF(L139&lt;=8,0,IF(L139&lt;=16,3,0))-IF(L139&lt;=8,0,IF(L139&lt;=16,(L139-9)*0.085,0)),0)+IF(F139="NEAK",IF(L139=1,11.48,IF(L139=2,8.79,IF(L139=3,6.97,IF(L139=4,4.05,IF(L139=5,3.71,IF(L139=6,3.38,IF(L139=7,3.04,IF(L139=8,2.7,0))))))))+IF(L139&lt;=8,0,IF(L139&lt;=16,2,IF(L139&lt;=24,1.3,0)))-IF(L139&lt;=8,0,IF(L139&lt;=16,(L139-9)*0.0574,IF(L139&lt;=24,(L139-17)*0.0574,0))),0))*IF(L139&lt;0,1,IF(OR(F139="PČ",F139="PŽ",F139="PT"),IF(J139&lt;32,J139/32,1),1))* IF(L139&lt;0,1,IF(OR(F139="EČ",F139="EŽ",F139="JOŽ",F139="JPČ",F139="NEAK"),IF(J139&lt;24,J139/24,1),1))*IF(L139&lt;0,1,IF(OR(F139="PČneol",F139="JEČ",F139="JEOF",F139="JnPČ",F139="JnEČ",F139="JčPČ",F139="JčEČ"),IF(J139&lt;16,J139/16,1),1))*IF(L139&lt;0,1,IF(F139="EČneol",IF(J139&lt;8,J139/8,1),1))</f>
        <v>0</v>
      </c>
      <c r="O139" s="9">
        <f t="shared" ref="O139:O148" si="54">IF(F139="OŽ",N139,IF(H139="Ne",IF(J139*0.3&lt;J139-L139,N139,0),IF(J139*0.1&lt;J139-L139,N139,0)))</f>
        <v>0</v>
      </c>
      <c r="P139" s="4">
        <f t="shared" ref="P139" si="55">IF(O139=0,0,IF(F139="OŽ",IF(L139&gt;35,0,IF(J139&gt;35,(36-L139)*1.836,((36-L139)-(36-J139))*1.836)),0)+IF(F139="PČ",IF(L139&gt;31,0,IF(J139&gt;31,(32-L139)*1.347,((32-L139)-(32-J139))*1.347)),0)+ IF(F139="PČneol",IF(L139&gt;15,0,IF(J139&gt;15,(16-L139)*0.255,((16-L139)-(16-J139))*0.255)),0)+IF(F139="PŽ",IF(L139&gt;31,0,IF(J139&gt;31,(32-L139)*0.255,((32-L139)-(32-J139))*0.255)),0)+IF(F139="EČ",IF(L139&gt;23,0,IF(J139&gt;23,(24-L139)*0.612,((24-L139)-(24-J139))*0.612)),0)+IF(F139="EČneol",IF(L139&gt;7,0,IF(J139&gt;7,(8-L139)*0.204,((8-L139)-(8-J139))*0.204)),0)+IF(F139="EŽ",IF(L139&gt;23,0,IF(J139&gt;23,(24-L139)*0.204,((24-L139)-(24-J139))*0.204)),0)+IF(F139="PT",IF(L139&gt;31,0,IF(J139&gt;31,(32-L139)*0.204,((32-L139)-(32-J139))*0.204)),0)+IF(F139="JOŽ",IF(L139&gt;23,0,IF(J139&gt;23,(24-L139)*0.255,((24-L139)-(24-J139))*0.255)),0)+IF(F139="JPČ",IF(L139&gt;23,0,IF(J139&gt;23,(24-L139)*0.204,((24-L139)-(24-J139))*0.204)),0)+IF(F139="JEČ",IF(L139&gt;15,0,IF(J139&gt;15,(16-L139)*0.102,((16-L139)-(16-J139))*0.102)),0)+IF(F139="JEOF",IF(L139&gt;15,0,IF(J139&gt;15,(16-L139)*0.102,((16-L139)-(16-J139))*0.102)),0)+IF(F139="JnPČ",IF(L139&gt;15,0,IF(J139&gt;15,(16-L139)*0.153,((16-L139)-(16-J139))*0.153)),0)+IF(F139="JnEČ",IF(L139&gt;15,0,IF(J139&gt;15,(16-L139)*0.0765,((16-L139)-(16-J139))*0.0765)),0)+IF(F139="JčPČ",IF(L139&gt;15,0,IF(J139&gt;15,(16-L139)*0.06375,((16-L139)-(16-J139))*0.06375)),0)+IF(F139="JčEČ",IF(L139&gt;15,0,IF(J139&gt;15,(16-L139)*0.051,((16-L139)-(16-J139))*0.051)),0)+IF(F139="NEAK",IF(L139&gt;23,0,IF(J139&gt;23,(24-L139)*0.03444,((24-L139)-(24-J139))*0.03444)),0))</f>
        <v>0</v>
      </c>
      <c r="Q139" s="11">
        <f t="shared" ref="Q139" si="56">IF(ISERROR(P139*100/N139),0,(P139*100/N139))</f>
        <v>0</v>
      </c>
      <c r="R139" s="10">
        <f t="shared" ref="R139:R148" si="57">IF(Q139&lt;=30,O139+P139,O139+O139*0.3)*IF(G139=1,0.4,IF(G139=2,0.75,IF(G139="1 (kas 4 m. 1 k. nerengiamos)",0.52,1)))*IF(D139="olimpinė",1,IF(M139="Ne",0.5,1))*IF(OR(A$5="Lietuvos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federacija"),IF(OR(J139&lt;8,K139&lt;16),0,1),1)*E139*IF(I139&lt;=1,1,1/I139)*IF(OR(A$5="Lietuvos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39" s="8"/>
    </row>
    <row r="140" spans="1:19">
      <c r="A140" s="60">
        <v>2</v>
      </c>
      <c r="B140" s="60"/>
      <c r="C140" s="12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3">
        <f t="shared" si="53"/>
        <v>0</v>
      </c>
      <c r="O140" s="9">
        <f t="shared" si="54"/>
        <v>0</v>
      </c>
      <c r="P140" s="4">
        <f t="shared" ref="P140:P148" si="58">IF(O140=0,0,IF(F140="OŽ",IF(L140&gt;35,0,IF(J140&gt;35,(36-L140)*1.836,((36-L140)-(36-J140))*1.836)),0)+IF(F140="PČ",IF(L140&gt;31,0,IF(J140&gt;31,(32-L140)*1.347,((32-L140)-(32-J140))*1.347)),0)+ IF(F140="PČneol",IF(L140&gt;15,0,IF(J140&gt;15,(16-L140)*0.255,((16-L140)-(16-J140))*0.255)),0)+IF(F140="PŽ",IF(L140&gt;31,0,IF(J140&gt;31,(32-L140)*0.255,((32-L140)-(32-J140))*0.255)),0)+IF(F140="EČ",IF(L140&gt;23,0,IF(J140&gt;23,(24-L140)*0.612,((24-L140)-(24-J140))*0.612)),0)+IF(F140="EČneol",IF(L140&gt;7,0,IF(J140&gt;7,(8-L140)*0.204,((8-L140)-(8-J140))*0.204)),0)+IF(F140="EŽ",IF(L140&gt;23,0,IF(J140&gt;23,(24-L140)*0.204,((24-L140)-(24-J140))*0.204)),0)+IF(F140="PT",IF(L140&gt;31,0,IF(J140&gt;31,(32-L140)*0.204,((32-L140)-(32-J140))*0.204)),0)+IF(F140="JOŽ",IF(L140&gt;23,0,IF(J140&gt;23,(24-L140)*0.255,((24-L140)-(24-J140))*0.255)),0)+IF(F140="JPČ",IF(L140&gt;23,0,IF(J140&gt;23,(24-L140)*0.204,((24-L140)-(24-J140))*0.204)),0)+IF(F140="JEČ",IF(L140&gt;15,0,IF(J140&gt;15,(16-L140)*0.102,((16-L140)-(16-J140))*0.102)),0)+IF(F140="JEOF",IF(L140&gt;15,0,IF(J140&gt;15,(16-L140)*0.102,((16-L140)-(16-J140))*0.102)),0)+IF(F140="JnPČ",IF(L140&gt;15,0,IF(J140&gt;15,(16-L140)*0.153,((16-L140)-(16-J140))*0.153)),0)+IF(F140="JnEČ",IF(L140&gt;15,0,IF(J140&gt;15,(16-L140)*0.0765,((16-L140)-(16-J140))*0.0765)),0)+IF(F140="JčPČ",IF(L140&gt;15,0,IF(J140&gt;15,(16-L140)*0.06375,((16-L140)-(16-J140))*0.06375)),0)+IF(F140="JčEČ",IF(L140&gt;15,0,IF(J140&gt;15,(16-L140)*0.051,((16-L140)-(16-J140))*0.051)),0)+IF(F140="NEAK",IF(L140&gt;23,0,IF(J140&gt;23,(24-L140)*0.03444,((24-L140)-(24-J140))*0.03444)),0))</f>
        <v>0</v>
      </c>
      <c r="Q140" s="11">
        <f t="shared" ref="Q140:Q148" si="59">IF(ISERROR(P140*100/N140),0,(P140*100/N140))</f>
        <v>0</v>
      </c>
      <c r="R140" s="10">
        <f t="shared" si="57"/>
        <v>0</v>
      </c>
      <c r="S140" s="8"/>
    </row>
    <row r="141" spans="1:19">
      <c r="A141" s="60">
        <v>3</v>
      </c>
      <c r="B141" s="60"/>
      <c r="C141" s="12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3">
        <f t="shared" si="53"/>
        <v>0</v>
      </c>
      <c r="O141" s="9">
        <f t="shared" si="54"/>
        <v>0</v>
      </c>
      <c r="P141" s="4">
        <f t="shared" si="58"/>
        <v>0</v>
      </c>
      <c r="Q141" s="11">
        <f t="shared" si="59"/>
        <v>0</v>
      </c>
      <c r="R141" s="10">
        <f t="shared" si="57"/>
        <v>0</v>
      </c>
      <c r="S141" s="8"/>
    </row>
    <row r="142" spans="1:19">
      <c r="A142" s="60">
        <v>4</v>
      </c>
      <c r="B142" s="60"/>
      <c r="C142" s="12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3">
        <f t="shared" si="53"/>
        <v>0</v>
      </c>
      <c r="O142" s="9">
        <f t="shared" si="54"/>
        <v>0</v>
      </c>
      <c r="P142" s="4">
        <f t="shared" si="58"/>
        <v>0</v>
      </c>
      <c r="Q142" s="11">
        <f t="shared" si="59"/>
        <v>0</v>
      </c>
      <c r="R142" s="10">
        <f t="shared" si="57"/>
        <v>0</v>
      </c>
      <c r="S142" s="8"/>
    </row>
    <row r="143" spans="1:19">
      <c r="A143" s="60">
        <v>5</v>
      </c>
      <c r="B143" s="60"/>
      <c r="C143" s="12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3">
        <f t="shared" si="53"/>
        <v>0</v>
      </c>
      <c r="O143" s="9">
        <f t="shared" si="54"/>
        <v>0</v>
      </c>
      <c r="P143" s="4">
        <f t="shared" si="58"/>
        <v>0</v>
      </c>
      <c r="Q143" s="11">
        <f t="shared" si="59"/>
        <v>0</v>
      </c>
      <c r="R143" s="10">
        <f t="shared" si="57"/>
        <v>0</v>
      </c>
      <c r="S143" s="8"/>
    </row>
    <row r="144" spans="1:19">
      <c r="A144" s="60">
        <v>6</v>
      </c>
      <c r="B144" s="60"/>
      <c r="C144" s="12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3">
        <f t="shared" si="53"/>
        <v>0</v>
      </c>
      <c r="O144" s="9">
        <f t="shared" si="54"/>
        <v>0</v>
      </c>
      <c r="P144" s="4">
        <f t="shared" si="58"/>
        <v>0</v>
      </c>
      <c r="Q144" s="11">
        <f t="shared" si="59"/>
        <v>0</v>
      </c>
      <c r="R144" s="10">
        <f t="shared" si="57"/>
        <v>0</v>
      </c>
      <c r="S144" s="8"/>
    </row>
    <row r="145" spans="1:19">
      <c r="A145" s="60">
        <v>7</v>
      </c>
      <c r="B145" s="60"/>
      <c r="C145" s="12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3">
        <f t="shared" si="53"/>
        <v>0</v>
      </c>
      <c r="O145" s="9">
        <f t="shared" si="54"/>
        <v>0</v>
      </c>
      <c r="P145" s="4">
        <f t="shared" si="58"/>
        <v>0</v>
      </c>
      <c r="Q145" s="11">
        <f t="shared" si="59"/>
        <v>0</v>
      </c>
      <c r="R145" s="10">
        <f t="shared" si="57"/>
        <v>0</v>
      </c>
      <c r="S145" s="8"/>
    </row>
    <row r="146" spans="1:19">
      <c r="A146" s="60">
        <v>8</v>
      </c>
      <c r="B146" s="60"/>
      <c r="C146" s="12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3">
        <f t="shared" si="53"/>
        <v>0</v>
      </c>
      <c r="O146" s="9">
        <f t="shared" si="54"/>
        <v>0</v>
      </c>
      <c r="P146" s="4">
        <f t="shared" si="58"/>
        <v>0</v>
      </c>
      <c r="Q146" s="11">
        <f t="shared" si="59"/>
        <v>0</v>
      </c>
      <c r="R146" s="10">
        <f t="shared" si="57"/>
        <v>0</v>
      </c>
      <c r="S146" s="8"/>
    </row>
    <row r="147" spans="1:19">
      <c r="A147" s="60">
        <v>9</v>
      </c>
      <c r="B147" s="60"/>
      <c r="C147" s="12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3">
        <f t="shared" si="53"/>
        <v>0</v>
      </c>
      <c r="O147" s="9">
        <f t="shared" si="54"/>
        <v>0</v>
      </c>
      <c r="P147" s="4">
        <f t="shared" si="58"/>
        <v>0</v>
      </c>
      <c r="Q147" s="11">
        <f t="shared" si="59"/>
        <v>0</v>
      </c>
      <c r="R147" s="10">
        <f t="shared" si="57"/>
        <v>0</v>
      </c>
      <c r="S147" s="8"/>
    </row>
    <row r="148" spans="1:19">
      <c r="A148" s="60">
        <v>10</v>
      </c>
      <c r="B148" s="60"/>
      <c r="C148" s="12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3">
        <f t="shared" si="53"/>
        <v>0</v>
      </c>
      <c r="O148" s="9">
        <f t="shared" si="54"/>
        <v>0</v>
      </c>
      <c r="P148" s="4">
        <f t="shared" si="58"/>
        <v>0</v>
      </c>
      <c r="Q148" s="11">
        <f t="shared" si="59"/>
        <v>0</v>
      </c>
      <c r="R148" s="10">
        <f t="shared" si="57"/>
        <v>0</v>
      </c>
      <c r="S148" s="8"/>
    </row>
    <row r="149" spans="1:19">
      <c r="A149" s="70" t="s">
        <v>34</v>
      </c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2"/>
      <c r="R149" s="10">
        <f>SUM(R139:R148)</f>
        <v>0</v>
      </c>
      <c r="S149" s="8"/>
    </row>
    <row r="150" spans="1:19" ht="15.75">
      <c r="A150" s="24" t="s">
        <v>46</v>
      </c>
      <c r="B150" s="24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6"/>
      <c r="S150" s="8"/>
    </row>
    <row r="151" spans="1:19">
      <c r="A151" s="49" t="s">
        <v>41</v>
      </c>
      <c r="B151" s="49"/>
      <c r="C151" s="49"/>
      <c r="D151" s="49"/>
      <c r="E151" s="49"/>
      <c r="F151" s="49"/>
      <c r="G151" s="49"/>
      <c r="H151" s="49"/>
      <c r="I151" s="49"/>
      <c r="J151" s="15"/>
      <c r="K151" s="15"/>
      <c r="L151" s="15"/>
      <c r="M151" s="15"/>
      <c r="N151" s="15"/>
      <c r="O151" s="15"/>
      <c r="P151" s="15"/>
      <c r="Q151" s="15"/>
      <c r="R151" s="16"/>
      <c r="S151" s="8"/>
    </row>
    <row r="152" spans="1:19" s="8" customFormat="1">
      <c r="A152" s="49"/>
      <c r="B152" s="49"/>
      <c r="C152" s="49"/>
      <c r="D152" s="49"/>
      <c r="E152" s="49"/>
      <c r="F152" s="49"/>
      <c r="G152" s="49"/>
      <c r="H152" s="49"/>
      <c r="I152" s="49"/>
      <c r="J152" s="15"/>
      <c r="K152" s="15"/>
      <c r="L152" s="15"/>
      <c r="M152" s="15"/>
      <c r="N152" s="15"/>
      <c r="O152" s="15"/>
      <c r="P152" s="15"/>
      <c r="Q152" s="15"/>
      <c r="R152" s="16"/>
    </row>
    <row r="153" spans="1:19" ht="13.9" customHeight="1">
      <c r="A153" s="66" t="s">
        <v>59</v>
      </c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56"/>
      <c r="R153" s="8"/>
      <c r="S153" s="8"/>
    </row>
    <row r="154" spans="1:19" ht="15.6" customHeight="1">
      <c r="A154" s="68" t="s">
        <v>27</v>
      </c>
      <c r="B154" s="69"/>
      <c r="C154" s="69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6"/>
      <c r="R154" s="8"/>
      <c r="S154" s="8"/>
    </row>
    <row r="155" spans="1:19" ht="13.9" customHeight="1">
      <c r="A155" s="66" t="s">
        <v>60</v>
      </c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56"/>
      <c r="R155" s="8"/>
      <c r="S155" s="8"/>
    </row>
    <row r="156" spans="1:19">
      <c r="A156" s="60">
        <v>1</v>
      </c>
      <c r="B156" s="60"/>
      <c r="C156" s="12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3">
        <f t="shared" ref="N156:N164" si="60">(IF(F156="OŽ",IF(L156=1,550.8,IF(L156=2,426.38,IF(L156=3,342.14,IF(L156=4,181.44,IF(L156=5,168.48,IF(L156=6,155.52,IF(L156=7,148.5,IF(L156=8,144,0))))))))+IF(L156&lt;=8,0,IF(L156&lt;=16,137.7,IF(L156&lt;=24,108,IF(L156&lt;=32,80.1,IF(L156&lt;=36,52.2,0)))))-IF(L156&lt;=8,0,IF(L156&lt;=16,(L156-9)*2.754,IF(L156&lt;=24,(L156-17)* 2.754,IF(L156&lt;=32,(L156-25)* 2.754,IF(L156&lt;=36,(L156-33)*2.754,0))))),0)+IF(F156="PČ",IF(L156=1,449,IF(L156=2,314.6,IF(L156=3,238,IF(L156=4,172,IF(L156=5,159,IF(L156=6,145,IF(L156=7,132,IF(L156=8,119,0))))))))+IF(L156&lt;=8,0,IF(L156&lt;=16,88,IF(L156&lt;=24,55,IF(L156&lt;=32,22,0))))-IF(L156&lt;=8,0,IF(L156&lt;=16,(L156-9)*2.245,IF(L156&lt;=24,(L156-17)*2.245,IF(L156&lt;=32,(L156-25)*2.245,0)))),0)+IF(F156="PČneol",IF(L156=1,85,IF(L156=2,64.61,IF(L156=3,50.76,IF(L156=4,16.25,IF(L156=5,15,IF(L156=6,13.75,IF(L156=7,12.5,IF(L156=8,11.25,0))))))))+IF(L156&lt;=8,0,IF(L156&lt;=16,9,0))-IF(L156&lt;=8,0,IF(L156&lt;=16,(L156-9)*0.425,0)),0)+IF(F156="PŽ",IF(L156=1,85,IF(L156=2,59.5,IF(L156=3,45,IF(L156=4,32.5,IF(L156=5,30,IF(L156=6,27.5,IF(L156=7,25,IF(L156=8,22.5,0))))))))+IF(L156&lt;=8,0,IF(L156&lt;=16,19,IF(L156&lt;=24,13,IF(L156&lt;=32,8,0))))-IF(L156&lt;=8,0,IF(L156&lt;=16,(L156-9)*0.425,IF(L156&lt;=24,(L156-17)*0.425,IF(L156&lt;=32,(L156-25)*0.425,0)))),0)+IF(F156="EČ",IF(L156=1,204,IF(L156=2,156.24,IF(L156=3,123.84,IF(L156=4,72,IF(L156=5,66,IF(L156=6,60,IF(L156=7,54,IF(L156=8,48,0))))))))+IF(L156&lt;=8,0,IF(L156&lt;=16,40,IF(L156&lt;=24,25,0)))-IF(L156&lt;=8,0,IF(L156&lt;=16,(L156-9)*1.02,IF(L156&lt;=24,(L156-17)*1.02,0))),0)+IF(F156="EČneol",IF(L156=1,68,IF(L156=2,51.69,IF(L156=3,40.61,IF(L156=4,13,IF(L156=5,12,IF(L156=6,11,IF(L156=7,10,IF(L156=8,9,0)))))))))+IF(F156="EŽ",IF(L156=1,68,IF(L156=2,47.6,IF(L156=3,36,IF(L156=4,18,IF(L156=5,16.5,IF(L156=6,15,IF(L156=7,13.5,IF(L156=8,12,0))))))))+IF(L156&lt;=8,0,IF(L156&lt;=16,10,IF(L156&lt;=24,6,0)))-IF(L156&lt;=8,0,IF(L156&lt;=16,(L156-9)*0.34,IF(L156&lt;=24,(L156-17)*0.34,0))),0)+IF(F156="PT",IF(L156=1,68,IF(L156=2,52.08,IF(L156=3,41.28,IF(L156=4,24,IF(L156=5,22,IF(L156=6,20,IF(L156=7,18,IF(L156=8,16,0))))))))+IF(L156&lt;=8,0,IF(L156&lt;=16,13,IF(L156&lt;=24,9,IF(L156&lt;=32,4,0))))-IF(L156&lt;=8,0,IF(L156&lt;=16,(L156-9)*0.34,IF(L156&lt;=24,(L156-17)*0.34,IF(L156&lt;=32,(L156-25)*0.34,0)))),0)+IF(F156="JOŽ",IF(L156=1,85,IF(L156=2,59.5,IF(L156=3,45,IF(L156=4,32.5,IF(L156=5,30,IF(L156=6,27.5,IF(L156=7,25,IF(L156=8,22.5,0))))))))+IF(L156&lt;=8,0,IF(L156&lt;=16,19,IF(L156&lt;=24,13,0)))-IF(L156&lt;=8,0,IF(L156&lt;=16,(L156-9)*0.425,IF(L156&lt;=24,(L156-17)*0.425,0))),0)+IF(F156="JPČ",IF(L156=1,68,IF(L156=2,47.6,IF(L156=3,36,IF(L156=4,26,IF(L156=5,24,IF(L156=6,22,IF(L156=7,20,IF(L156=8,18,0))))))))+IF(L156&lt;=8,0,IF(L156&lt;=16,13,IF(L156&lt;=24,9,0)))-IF(L156&lt;=8,0,IF(L156&lt;=16,(L156-9)*0.34,IF(L156&lt;=24,(L156-17)*0.34,0))),0)+IF(F156="JEČ",IF(L156=1,34,IF(L156=2,26.04,IF(L156=3,20.6,IF(L156=4,12,IF(L156=5,11,IF(L156=6,10,IF(L156=7,9,IF(L156=8,8,0))))))))+IF(L156&lt;=8,0,IF(L156&lt;=16,6,0))-IF(L156&lt;=8,0,IF(L156&lt;=16,(L156-9)*0.17,0)),0)+IF(F156="JEOF",IF(L156=1,34,IF(L156=2,26.04,IF(L156=3,20.6,IF(L156=4,12,IF(L156=5,11,IF(L156=6,10,IF(L156=7,9,IF(L156=8,8,0))))))))+IF(L156&lt;=8,0,IF(L156&lt;=16,6,0))-IF(L156&lt;=8,0,IF(L156&lt;=16,(L156-9)*0.17,0)),0)+IF(F156="JnPČ",IF(L156=1,51,IF(L156=2,35.7,IF(L156=3,27,IF(L156=4,19.5,IF(L156=5,18,IF(L156=6,16.5,IF(L156=7,15,IF(L156=8,13.5,0))))))))+IF(L156&lt;=8,0,IF(L156&lt;=16,10,0))-IF(L156&lt;=8,0,IF(L156&lt;=16,(L156-9)*0.255,0)),0)+IF(F156="JnEČ",IF(L156=1,25.5,IF(L156=2,19.53,IF(L156=3,15.48,IF(L156=4,9,IF(L156=5,8.25,IF(L156=6,7.5,IF(L156=7,6.75,IF(L156=8,6,0))))))))+IF(L156&lt;=8,0,IF(L156&lt;=16,5,0))-IF(L156&lt;=8,0,IF(L156&lt;=16,(L156-9)*0.1275,0)),0)+IF(F156="JčPČ",IF(L156=1,21.25,IF(L156=2,14.5,IF(L156=3,11.5,IF(L156=4,7,IF(L156=5,6.5,IF(L156=6,6,IF(L156=7,5.5,IF(L156=8,5,0))))))))+IF(L156&lt;=8,0,IF(L156&lt;=16,4,0))-IF(L156&lt;=8,0,IF(L156&lt;=16,(L156-9)*0.10625,0)),0)+IF(F156="JčEČ",IF(L156=1,17,IF(L156=2,13.02,IF(L156=3,10.32,IF(L156=4,6,IF(L156=5,5.5,IF(L156=6,5,IF(L156=7,4.5,IF(L156=8,4,0))))))))+IF(L156&lt;=8,0,IF(L156&lt;=16,3,0))-IF(L156&lt;=8,0,IF(L156&lt;=16,(L156-9)*0.085,0)),0)+IF(F156="NEAK",IF(L156=1,11.48,IF(L156=2,8.79,IF(L156=3,6.97,IF(L156=4,4.05,IF(L156=5,3.71,IF(L156=6,3.38,IF(L156=7,3.04,IF(L156=8,2.7,0))))))))+IF(L156&lt;=8,0,IF(L156&lt;=16,2,IF(L156&lt;=24,1.3,0)))-IF(L156&lt;=8,0,IF(L156&lt;=16,(L156-9)*0.0574,IF(L156&lt;=24,(L156-17)*0.0574,0))),0))*IF(L156&lt;0,1,IF(OR(F156="PČ",F156="PŽ",F156="PT"),IF(J156&lt;32,J156/32,1),1))* IF(L156&lt;0,1,IF(OR(F156="EČ",F156="EŽ",F156="JOŽ",F156="JPČ",F156="NEAK"),IF(J156&lt;24,J156/24,1),1))*IF(L156&lt;0,1,IF(OR(F156="PČneol",F156="JEČ",F156="JEOF",F156="JnPČ",F156="JnEČ",F156="JčPČ",F156="JčEČ"),IF(J156&lt;16,J156/16,1),1))*IF(L156&lt;0,1,IF(F156="EČneol",IF(J156&lt;8,J156/8,1),1))</f>
        <v>0</v>
      </c>
      <c r="O156" s="9">
        <f t="shared" ref="O156:O165" si="61">IF(F156="OŽ",N156,IF(H156="Ne",IF(J156*0.3&lt;J156-L156,N156,0),IF(J156*0.1&lt;J156-L156,N156,0)))</f>
        <v>0</v>
      </c>
      <c r="P156" s="4">
        <f t="shared" ref="P156" si="62">IF(O156=0,0,IF(F156="OŽ",IF(L156&gt;35,0,IF(J156&gt;35,(36-L156)*1.836,((36-L156)-(36-J156))*1.836)),0)+IF(F156="PČ",IF(L156&gt;31,0,IF(J156&gt;31,(32-L156)*1.347,((32-L156)-(32-J156))*1.347)),0)+ IF(F156="PČneol",IF(L156&gt;15,0,IF(J156&gt;15,(16-L156)*0.255,((16-L156)-(16-J156))*0.255)),0)+IF(F156="PŽ",IF(L156&gt;31,0,IF(J156&gt;31,(32-L156)*0.255,((32-L156)-(32-J156))*0.255)),0)+IF(F156="EČ",IF(L156&gt;23,0,IF(J156&gt;23,(24-L156)*0.612,((24-L156)-(24-J156))*0.612)),0)+IF(F156="EČneol",IF(L156&gt;7,0,IF(J156&gt;7,(8-L156)*0.204,((8-L156)-(8-J156))*0.204)),0)+IF(F156="EŽ",IF(L156&gt;23,0,IF(J156&gt;23,(24-L156)*0.204,((24-L156)-(24-J156))*0.204)),0)+IF(F156="PT",IF(L156&gt;31,0,IF(J156&gt;31,(32-L156)*0.204,((32-L156)-(32-J156))*0.204)),0)+IF(F156="JOŽ",IF(L156&gt;23,0,IF(J156&gt;23,(24-L156)*0.255,((24-L156)-(24-J156))*0.255)),0)+IF(F156="JPČ",IF(L156&gt;23,0,IF(J156&gt;23,(24-L156)*0.204,((24-L156)-(24-J156))*0.204)),0)+IF(F156="JEČ",IF(L156&gt;15,0,IF(J156&gt;15,(16-L156)*0.102,((16-L156)-(16-J156))*0.102)),0)+IF(F156="JEOF",IF(L156&gt;15,0,IF(J156&gt;15,(16-L156)*0.102,((16-L156)-(16-J156))*0.102)),0)+IF(F156="JnPČ",IF(L156&gt;15,0,IF(J156&gt;15,(16-L156)*0.153,((16-L156)-(16-J156))*0.153)),0)+IF(F156="JnEČ",IF(L156&gt;15,0,IF(J156&gt;15,(16-L156)*0.0765,((16-L156)-(16-J156))*0.0765)),0)+IF(F156="JčPČ",IF(L156&gt;15,0,IF(J156&gt;15,(16-L156)*0.06375,((16-L156)-(16-J156))*0.06375)),0)+IF(F156="JčEČ",IF(L156&gt;15,0,IF(J156&gt;15,(16-L156)*0.051,((16-L156)-(16-J156))*0.051)),0)+IF(F156="NEAK",IF(L156&gt;23,0,IF(J156&gt;23,(24-L156)*0.03444,((24-L156)-(24-J156))*0.03444)),0))</f>
        <v>0</v>
      </c>
      <c r="Q156" s="11">
        <f t="shared" ref="Q156" si="63">IF(ISERROR(P156*100/N156),0,(P156*100/N156))</f>
        <v>0</v>
      </c>
      <c r="R156" s="10">
        <f t="shared" ref="R156:R165" si="64">IF(Q156&lt;=30,O156+P156,O156+O156*0.3)*IF(G156=1,0.4,IF(G156=2,0.75,IF(G156="1 (kas 4 m. 1 k. nerengiamos)",0.52,1)))*IF(D156="olimpinė",1,IF(M156="Ne",0.5,1))*IF(OR(A$5="Lietuvos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federacija"),IF(OR(J156&lt;8,K156&lt;16),0,1),1)*E156*IF(I156&lt;=1,1,1/I156)*IF(OR(A$5="Lietuvos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56" s="8"/>
    </row>
    <row r="157" spans="1:19">
      <c r="A157" s="60">
        <v>2</v>
      </c>
      <c r="B157" s="60"/>
      <c r="C157" s="12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3">
        <f t="shared" si="60"/>
        <v>0</v>
      </c>
      <c r="O157" s="9">
        <f t="shared" si="61"/>
        <v>0</v>
      </c>
      <c r="P157" s="4">
        <f t="shared" ref="P157:P165" si="65">IF(O157=0,0,IF(F157="OŽ",IF(L157&gt;35,0,IF(J157&gt;35,(36-L157)*1.836,((36-L157)-(36-J157))*1.836)),0)+IF(F157="PČ",IF(L157&gt;31,0,IF(J157&gt;31,(32-L157)*1.347,((32-L157)-(32-J157))*1.347)),0)+ IF(F157="PČneol",IF(L157&gt;15,0,IF(J157&gt;15,(16-L157)*0.255,((16-L157)-(16-J157))*0.255)),0)+IF(F157="PŽ",IF(L157&gt;31,0,IF(J157&gt;31,(32-L157)*0.255,((32-L157)-(32-J157))*0.255)),0)+IF(F157="EČ",IF(L157&gt;23,0,IF(J157&gt;23,(24-L157)*0.612,((24-L157)-(24-J157))*0.612)),0)+IF(F157="EČneol",IF(L157&gt;7,0,IF(J157&gt;7,(8-L157)*0.204,((8-L157)-(8-J157))*0.204)),0)+IF(F157="EŽ",IF(L157&gt;23,0,IF(J157&gt;23,(24-L157)*0.204,((24-L157)-(24-J157))*0.204)),0)+IF(F157="PT",IF(L157&gt;31,0,IF(J157&gt;31,(32-L157)*0.204,((32-L157)-(32-J157))*0.204)),0)+IF(F157="JOŽ",IF(L157&gt;23,0,IF(J157&gt;23,(24-L157)*0.255,((24-L157)-(24-J157))*0.255)),0)+IF(F157="JPČ",IF(L157&gt;23,0,IF(J157&gt;23,(24-L157)*0.204,((24-L157)-(24-J157))*0.204)),0)+IF(F157="JEČ",IF(L157&gt;15,0,IF(J157&gt;15,(16-L157)*0.102,((16-L157)-(16-J157))*0.102)),0)+IF(F157="JEOF",IF(L157&gt;15,0,IF(J157&gt;15,(16-L157)*0.102,((16-L157)-(16-J157))*0.102)),0)+IF(F157="JnPČ",IF(L157&gt;15,0,IF(J157&gt;15,(16-L157)*0.153,((16-L157)-(16-J157))*0.153)),0)+IF(F157="JnEČ",IF(L157&gt;15,0,IF(J157&gt;15,(16-L157)*0.0765,((16-L157)-(16-J157))*0.0765)),0)+IF(F157="JčPČ",IF(L157&gt;15,0,IF(J157&gt;15,(16-L157)*0.06375,((16-L157)-(16-J157))*0.06375)),0)+IF(F157="JčEČ",IF(L157&gt;15,0,IF(J157&gt;15,(16-L157)*0.051,((16-L157)-(16-J157))*0.051)),0)+IF(F157="NEAK",IF(L157&gt;23,0,IF(J157&gt;23,(24-L157)*0.03444,((24-L157)-(24-J157))*0.03444)),0))</f>
        <v>0</v>
      </c>
      <c r="Q157" s="11">
        <f t="shared" ref="Q157:Q165" si="66">IF(ISERROR(P157*100/N157),0,(P157*100/N157))</f>
        <v>0</v>
      </c>
      <c r="R157" s="10">
        <f t="shared" si="64"/>
        <v>0</v>
      </c>
      <c r="S157" s="8"/>
    </row>
    <row r="158" spans="1:19">
      <c r="A158" s="60">
        <v>3</v>
      </c>
      <c r="B158" s="60"/>
      <c r="C158" s="12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3">
        <f t="shared" si="60"/>
        <v>0</v>
      </c>
      <c r="O158" s="9">
        <f t="shared" si="61"/>
        <v>0</v>
      </c>
      <c r="P158" s="4">
        <f t="shared" si="65"/>
        <v>0</v>
      </c>
      <c r="Q158" s="11">
        <f t="shared" si="66"/>
        <v>0</v>
      </c>
      <c r="R158" s="10">
        <f t="shared" si="64"/>
        <v>0</v>
      </c>
      <c r="S158" s="8"/>
    </row>
    <row r="159" spans="1:19">
      <c r="A159" s="60">
        <v>4</v>
      </c>
      <c r="B159" s="60"/>
      <c r="C159" s="12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3">
        <f t="shared" si="60"/>
        <v>0</v>
      </c>
      <c r="O159" s="9">
        <f t="shared" si="61"/>
        <v>0</v>
      </c>
      <c r="P159" s="4">
        <f t="shared" si="65"/>
        <v>0</v>
      </c>
      <c r="Q159" s="11">
        <f t="shared" si="66"/>
        <v>0</v>
      </c>
      <c r="R159" s="10">
        <f t="shared" si="64"/>
        <v>0</v>
      </c>
      <c r="S159" s="8"/>
    </row>
    <row r="160" spans="1:19">
      <c r="A160" s="60">
        <v>5</v>
      </c>
      <c r="B160" s="60"/>
      <c r="C160" s="12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3">
        <f t="shared" si="60"/>
        <v>0</v>
      </c>
      <c r="O160" s="9">
        <f t="shared" si="61"/>
        <v>0</v>
      </c>
      <c r="P160" s="4">
        <f t="shared" si="65"/>
        <v>0</v>
      </c>
      <c r="Q160" s="11">
        <f t="shared" si="66"/>
        <v>0</v>
      </c>
      <c r="R160" s="10">
        <f t="shared" si="64"/>
        <v>0</v>
      </c>
      <c r="S160" s="8"/>
    </row>
    <row r="161" spans="1:19">
      <c r="A161" s="60">
        <v>6</v>
      </c>
      <c r="B161" s="60"/>
      <c r="C161" s="12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3">
        <f t="shared" si="60"/>
        <v>0</v>
      </c>
      <c r="O161" s="9">
        <f t="shared" si="61"/>
        <v>0</v>
      </c>
      <c r="P161" s="4">
        <f t="shared" si="65"/>
        <v>0</v>
      </c>
      <c r="Q161" s="11">
        <f t="shared" si="66"/>
        <v>0</v>
      </c>
      <c r="R161" s="10">
        <f t="shared" si="64"/>
        <v>0</v>
      </c>
      <c r="S161" s="8"/>
    </row>
    <row r="162" spans="1:19">
      <c r="A162" s="60">
        <v>7</v>
      </c>
      <c r="B162" s="60"/>
      <c r="C162" s="12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3">
        <f t="shared" si="60"/>
        <v>0</v>
      </c>
      <c r="O162" s="9">
        <f t="shared" si="61"/>
        <v>0</v>
      </c>
      <c r="P162" s="4">
        <f t="shared" si="65"/>
        <v>0</v>
      </c>
      <c r="Q162" s="11">
        <f t="shared" si="66"/>
        <v>0</v>
      </c>
      <c r="R162" s="10">
        <f t="shared" si="64"/>
        <v>0</v>
      </c>
      <c r="S162" s="8"/>
    </row>
    <row r="163" spans="1:19">
      <c r="A163" s="60">
        <v>8</v>
      </c>
      <c r="B163" s="60"/>
      <c r="C163" s="12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3">
        <f t="shared" si="60"/>
        <v>0</v>
      </c>
      <c r="O163" s="9">
        <f t="shared" si="61"/>
        <v>0</v>
      </c>
      <c r="P163" s="4">
        <f t="shared" si="65"/>
        <v>0</v>
      </c>
      <c r="Q163" s="11">
        <f t="shared" si="66"/>
        <v>0</v>
      </c>
      <c r="R163" s="10">
        <f t="shared" si="64"/>
        <v>0</v>
      </c>
      <c r="S163" s="8"/>
    </row>
    <row r="164" spans="1:19">
      <c r="A164" s="60">
        <v>9</v>
      </c>
      <c r="B164" s="60"/>
      <c r="C164" s="12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3">
        <f t="shared" si="60"/>
        <v>0</v>
      </c>
      <c r="O164" s="9">
        <f t="shared" si="61"/>
        <v>0</v>
      </c>
      <c r="P164" s="4">
        <f t="shared" si="65"/>
        <v>0</v>
      </c>
      <c r="Q164" s="11">
        <f t="shared" si="66"/>
        <v>0</v>
      </c>
      <c r="R164" s="10">
        <f t="shared" si="64"/>
        <v>0</v>
      </c>
      <c r="S164" s="8"/>
    </row>
    <row r="165" spans="1:19">
      <c r="A165" s="60">
        <v>10</v>
      </c>
      <c r="B165" s="60"/>
      <c r="C165" s="12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3">
        <f>(IF(F165="OŽ",IF(L165=1,550.8,IF(L165=2,426.38,IF(L165=3,342.14,IF(L165=4,181.44,IF(L165=5,168.48,IF(L165=6,155.52,IF(L165=7,148.5,IF(L165=8,144,0))))))))+IF(L165&lt;=8,0,IF(L165&lt;=16,137.7,IF(L165&lt;=24,108,IF(L165&lt;=32,80.1,IF(L165&lt;=36,52.2,0)))))-IF(L165&lt;=8,0,IF(L165&lt;=16,(L165-9)*2.754,IF(L165&lt;=24,(L165-17)* 2.754,IF(L165&lt;=32,(L165-25)* 2.754,IF(L165&lt;=36,(L165-33)*2.754,0))))),0)+IF(F165="PČ",IF(L165=1,449,IF(L165=2,314.6,IF(L165=3,238,IF(L165=4,172,IF(L165=5,159,IF(L165=6,145,IF(L165=7,132,IF(L165=8,119,0))))))))+IF(L165&lt;=8,0,IF(L165&lt;=16,88,IF(L165&lt;=24,55,IF(L165&lt;=32,22,0))))-IF(L165&lt;=8,0,IF(L165&lt;=16,(L165-9)*2.245,IF(L165&lt;=24,(L165-17)*2.245,IF(L165&lt;=32,(L165-25)*2.245,0)))),0)+IF(F165="PČneol",IF(L165=1,85,IF(L165=2,64.61,IF(L165=3,50.76,IF(L165=4,16.25,IF(L165=5,15,IF(L165=6,13.75,IF(L165=7,12.5,IF(L165=8,11.25,0))))))))+IF(L165&lt;=8,0,IF(L165&lt;=16,9,0))-IF(L165&lt;=8,0,IF(L165&lt;=16,(L165-9)*0.425,0)),0)+IF(F165="PŽ",IF(L165=1,85,IF(L165=2,59.5,IF(L165=3,45,IF(L165=4,32.5,IF(L165=5,30,IF(L165=6,27.5,IF(L165=7,25,IF(L165=8,22.5,0))))))))+IF(L165&lt;=8,0,IF(L165&lt;=16,19,IF(L165&lt;=24,13,IF(L165&lt;=32,8,0))))-IF(L165&lt;=8,0,IF(L165&lt;=16,(L165-9)*0.425,IF(L165&lt;=24,(L165-17)*0.425,IF(L165&lt;=32,(L165-25)*0.425,0)))),0)+IF(F165="EČ",IF(L165=1,204,IF(L165=2,156.24,IF(L165=3,123.84,IF(L165=4,72,IF(L165=5,66,IF(L165=6,60,IF(L165=7,54,IF(L165=8,48,0))))))))+IF(L165&lt;=8,0,IF(L165&lt;=16,40,IF(L165&lt;=24,25,0)))-IF(L165&lt;=8,0,IF(L165&lt;=16,(L165-9)*1.02,IF(L165&lt;=24,(L165-17)*1.02,0))),0)+IF(F165="EČneol",IF(L165=1,68,IF(L165=2,51.69,IF(L165=3,40.61,IF(L165=4,13,IF(L165=5,12,IF(L165=6,11,IF(L165=7,10,IF(L165=8,9,0)))))))))+IF(F165="EŽ",IF(L165=1,68,IF(L165=2,47.6,IF(L165=3,36,IF(L165=4,18,IF(L165=5,16.5,IF(L165=6,15,IF(L165=7,13.5,IF(L165=8,12,0))))))))+IF(L165&lt;=8,0,IF(L165&lt;=16,10,IF(L165&lt;=24,6,0)))-IF(L165&lt;=8,0,IF(L165&lt;=16,(L165-9)*0.34,IF(L165&lt;=24,(L165-17)*0.34,0))),0)+IF(F165="PT",IF(L165=1,68,IF(L165=2,52.08,IF(L165=3,41.28,IF(L165=4,24,IF(L165=5,22,IF(L165=6,20,IF(L165=7,18,IF(L165=8,16,0))))))))+IF(L165&lt;=8,0,IF(L165&lt;=16,13,IF(L165&lt;=24,9,IF(L165&lt;=32,4,0))))-IF(L165&lt;=8,0,IF(L165&lt;=16,(L165-9)*0.34,IF(L165&lt;=24,(L165-17)*0.34,IF(L165&lt;=32,(L165-25)*0.34,0)))),0)+IF(F165="JOŽ",IF(L165=1,85,IF(L165=2,59.5,IF(L165=3,45,IF(L165=4,32.5,IF(L165=5,30,IF(L165=6,27.5,IF(L165=7,25,IF(L165=8,22.5,0))))))))+IF(L165&lt;=8,0,IF(L165&lt;=16,19,IF(L165&lt;=24,13,0)))-IF(L165&lt;=8,0,IF(L165&lt;=16,(L165-9)*0.425,IF(L165&lt;=24,(L165-17)*0.425,0))),0)+IF(F165="JPČ",IF(L165=1,68,IF(L165=2,47.6,IF(L165=3,36,IF(L165=4,26,IF(L165=5,24,IF(L165=6,22,IF(L165=7,20,IF(L165=8,18,0))))))))+IF(L165&lt;=8,0,IF(L165&lt;=16,13,IF(L165&lt;=24,9,0)))-IF(L165&lt;=8,0,IF(L165&lt;=16,(L165-9)*0.34,IF(L165&lt;=24,(L165-17)*0.34,0))),0)+IF(F165="JEČ",IF(L165=1,34,IF(L165=2,26.04,IF(L165=3,20.6,IF(L165=4,12,IF(L165=5,11,IF(L165=6,10,IF(L165=7,9,IF(L165=8,8,0))))))))+IF(L165&lt;=8,0,IF(L165&lt;=16,6,0))-IF(L165&lt;=8,0,IF(L165&lt;=16,(L165-9)*0.17,0)),0)+IF(F165="JEOF",IF(L165=1,34,IF(L165=2,26.04,IF(L165=3,20.6,IF(L165=4,12,IF(L165=5,11,IF(L165=6,10,IF(L165=7,9,IF(L165=8,8,0))))))))+IF(L165&lt;=8,0,IF(L165&lt;=16,6,0))-IF(L165&lt;=8,0,IF(L165&lt;=16,(L165-9)*0.17,0)),0)+IF(F165="JnPČ",IF(L165=1,51,IF(L165=2,35.7,IF(L165=3,27,IF(L165=4,19.5,IF(L165=5,18,IF(L165=6,16.5,IF(L165=7,15,IF(L165=8,13.5,0))))))))+IF(L165&lt;=8,0,IF(L165&lt;=16,10,0))-IF(L165&lt;=8,0,IF(L165&lt;=16,(L165-9)*0.255,0)),0)+IF(F165="JnEČ",IF(L165=1,25.5,IF(L165=2,19.53,IF(L165=3,15.48,IF(L165=4,9,IF(L165=5,8.25,IF(L165=6,7.5,IF(L165=7,6.75,IF(L165=8,6,0))))))))+IF(L165&lt;=8,0,IF(L165&lt;=16,5,0))-IF(L165&lt;=8,0,IF(L165&lt;=16,(L165-9)*0.1275,0)),0)+IF(F165="JčPČ",IF(L165=1,21.25,IF(L165=2,14.5,IF(L165=3,11.5,IF(L165=4,7,IF(L165=5,6.5,IF(L165=6,6,IF(L165=7,5.5,IF(L165=8,5,0))))))))+IF(L165&lt;=8,0,IF(L165&lt;=16,4,0))-IF(L165&lt;=8,0,IF(L165&lt;=16,(L165-9)*0.10625,0)),0)+IF(F165="JčEČ",IF(L165=1,17,IF(L165=2,13.02,IF(L165=3,10.32,IF(L165=4,6,IF(L165=5,5.5,IF(L165=6,5,IF(L165=7,4.5,IF(L165=8,4,0))))))))+IF(L165&lt;=8,0,IF(L165&lt;=16,3,0))-IF(L165&lt;=8,0,IF(L165&lt;=16,(L165-9)*0.085,0)),0)+IF(F165="NEAK",IF(L165=1,11.48,IF(L165=2,8.79,IF(L165=3,6.97,IF(L165=4,4.05,IF(L165=5,3.71,IF(L165=6,3.38,IF(L165=7,3.04,IF(L165=8,2.7,0))))))))+IF(L165&lt;=8,0,IF(L165&lt;=16,2,IF(L165&lt;=24,1.3,0)))-IF(L165&lt;=8,0,IF(L165&lt;=16,(L165-9)*0.0574,IF(L165&lt;=24,(L165-17)*0.0574,0))),0))*IF(L165&lt;0,1,IF(OR(F165="PČ",F165="PŽ",F165="PT"),IF(J165&lt;32,J165/32,1),1))* IF(L165&lt;0,1,IF(OR(F165="EČ",F165="EŽ",F165="JOŽ",F165="JPČ",F165="NEAK"),IF(J165&lt;24,J165/24,1),1))*IF(L165&lt;0,1,IF(OR(F165="PČneol",F165="JEČ",F165="JEOF",F165="JnPČ",F165="JnEČ",F165="JčPČ",F165="JčEČ"),IF(J165&lt;16,J165/16,1),1))*IF(L165&lt;0,1,IF(F165="EČneol",IF(J165&lt;8,J165/8,1),1))</f>
        <v>0</v>
      </c>
      <c r="O165" s="9">
        <f t="shared" si="61"/>
        <v>0</v>
      </c>
      <c r="P165" s="4">
        <f t="shared" si="65"/>
        <v>0</v>
      </c>
      <c r="Q165" s="11">
        <f t="shared" si="66"/>
        <v>0</v>
      </c>
      <c r="R165" s="10">
        <f t="shared" si="64"/>
        <v>0</v>
      </c>
      <c r="S165" s="8"/>
    </row>
    <row r="166" spans="1:19" ht="13.9" customHeight="1">
      <c r="A166" s="70" t="s">
        <v>34</v>
      </c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2"/>
      <c r="R166" s="10">
        <f>SUM(R156:R165)</f>
        <v>0</v>
      </c>
      <c r="S166" s="8"/>
    </row>
    <row r="167" spans="1:19" ht="15.75">
      <c r="A167" s="24" t="s">
        <v>46</v>
      </c>
      <c r="B167" s="24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6"/>
      <c r="S167" s="8"/>
    </row>
    <row r="168" spans="1:19">
      <c r="A168" s="49" t="s">
        <v>41</v>
      </c>
      <c r="B168" s="49"/>
      <c r="C168" s="49"/>
      <c r="D168" s="49"/>
      <c r="E168" s="49"/>
      <c r="F168" s="49"/>
      <c r="G168" s="49"/>
      <c r="H168" s="49"/>
      <c r="I168" s="49"/>
      <c r="J168" s="15"/>
      <c r="K168" s="15"/>
      <c r="L168" s="15"/>
      <c r="M168" s="15"/>
      <c r="N168" s="15"/>
      <c r="O168" s="15"/>
      <c r="P168" s="15"/>
      <c r="Q168" s="15"/>
      <c r="R168" s="16"/>
      <c r="S168" s="8"/>
    </row>
    <row r="169" spans="1:19" s="8" customFormat="1">
      <c r="A169" s="49"/>
      <c r="B169" s="49"/>
      <c r="C169" s="49"/>
      <c r="D169" s="49"/>
      <c r="E169" s="49"/>
      <c r="F169" s="49"/>
      <c r="G169" s="49"/>
      <c r="H169" s="49"/>
      <c r="I169" s="49"/>
      <c r="J169" s="15"/>
      <c r="K169" s="15"/>
      <c r="L169" s="15"/>
      <c r="M169" s="15"/>
      <c r="N169" s="15"/>
      <c r="O169" s="15"/>
      <c r="P169" s="15"/>
      <c r="Q169" s="15"/>
      <c r="R169" s="16"/>
    </row>
    <row r="170" spans="1:19">
      <c r="A170" s="66" t="s">
        <v>59</v>
      </c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56"/>
      <c r="R170" s="8"/>
      <c r="S170" s="8"/>
    </row>
    <row r="171" spans="1:19" ht="18">
      <c r="A171" s="68" t="s">
        <v>27</v>
      </c>
      <c r="B171" s="69"/>
      <c r="C171" s="69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6"/>
      <c r="R171" s="8"/>
      <c r="S171" s="8"/>
    </row>
    <row r="172" spans="1:19">
      <c r="A172" s="66" t="s">
        <v>60</v>
      </c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56"/>
      <c r="R172" s="8"/>
      <c r="S172" s="8"/>
    </row>
    <row r="173" spans="1:19">
      <c r="A173" s="60">
        <v>1</v>
      </c>
      <c r="B173" s="60"/>
      <c r="C173" s="12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3">
        <f>(IF(F173="OŽ",IF(L173=1,550.8,IF(L173=2,426.38,IF(L173=3,342.14,IF(L173=4,181.44,IF(L173=5,168.48,IF(L173=6,155.52,IF(L173=7,148.5,IF(L173=8,144,0))))))))+IF(L173&lt;=8,0,IF(L173&lt;=16,137.7,IF(L173&lt;=24,108,IF(L173&lt;=32,80.1,IF(L173&lt;=36,52.2,0)))))-IF(L173&lt;=8,0,IF(L173&lt;=16,(L173-9)*2.754,IF(L173&lt;=24,(L173-17)* 2.754,IF(L173&lt;=32,(L173-25)* 2.754,IF(L173&lt;=36,(L173-33)*2.754,0))))),0)+IF(F173="PČ",IF(L173=1,449,IF(L173=2,314.6,IF(L173=3,238,IF(L173=4,172,IF(L173=5,159,IF(L173=6,145,IF(L173=7,132,IF(L173=8,119,0))))))))+IF(L173&lt;=8,0,IF(L173&lt;=16,88,IF(L173&lt;=24,55,IF(L173&lt;=32,22,0))))-IF(L173&lt;=8,0,IF(L173&lt;=16,(L173-9)*2.245,IF(L173&lt;=24,(L173-17)*2.245,IF(L173&lt;=32,(L173-25)*2.245,0)))),0)+IF(F173="PČneol",IF(L173=1,85,IF(L173=2,64.61,IF(L173=3,50.76,IF(L173=4,16.25,IF(L173=5,15,IF(L173=6,13.75,IF(L173=7,12.5,IF(L173=8,11.25,0))))))))+IF(L173&lt;=8,0,IF(L173&lt;=16,9,0))-IF(L173&lt;=8,0,IF(L173&lt;=16,(L173-9)*0.425,0)),0)+IF(F173="PŽ",IF(L173=1,85,IF(L173=2,59.5,IF(L173=3,45,IF(L173=4,32.5,IF(L173=5,30,IF(L173=6,27.5,IF(L173=7,25,IF(L173=8,22.5,0))))))))+IF(L173&lt;=8,0,IF(L173&lt;=16,19,IF(L173&lt;=24,13,IF(L173&lt;=32,8,0))))-IF(L173&lt;=8,0,IF(L173&lt;=16,(L173-9)*0.425,IF(L173&lt;=24,(L173-17)*0.425,IF(L173&lt;=32,(L173-25)*0.425,0)))),0)+IF(F173="EČ",IF(L173=1,204,IF(L173=2,156.24,IF(L173=3,123.84,IF(L173=4,72,IF(L173=5,66,IF(L173=6,60,IF(L173=7,54,IF(L173=8,48,0))))))))+IF(L173&lt;=8,0,IF(L173&lt;=16,40,IF(L173&lt;=24,25,0)))-IF(L173&lt;=8,0,IF(L173&lt;=16,(L173-9)*1.02,IF(L173&lt;=24,(L173-17)*1.02,0))),0)+IF(F173="EČneol",IF(L173=1,68,IF(L173=2,51.69,IF(L173=3,40.61,IF(L173=4,13,IF(L173=5,12,IF(L173=6,11,IF(L173=7,10,IF(L173=8,9,0)))))))))+IF(F173="EŽ",IF(L173=1,68,IF(L173=2,47.6,IF(L173=3,36,IF(L173=4,18,IF(L173=5,16.5,IF(L173=6,15,IF(L173=7,13.5,IF(L173=8,12,0))))))))+IF(L173&lt;=8,0,IF(L173&lt;=16,10,IF(L173&lt;=24,6,0)))-IF(L173&lt;=8,0,IF(L173&lt;=16,(L173-9)*0.34,IF(L173&lt;=24,(L173-17)*0.34,0))),0)+IF(F173="PT",IF(L173=1,68,IF(L173=2,52.08,IF(L173=3,41.28,IF(L173=4,24,IF(L173=5,22,IF(L173=6,20,IF(L173=7,18,IF(L173=8,16,0))))))))+IF(L173&lt;=8,0,IF(L173&lt;=16,13,IF(L173&lt;=24,9,IF(L173&lt;=32,4,0))))-IF(L173&lt;=8,0,IF(L173&lt;=16,(L173-9)*0.34,IF(L173&lt;=24,(L173-17)*0.34,IF(L173&lt;=32,(L173-25)*0.34,0)))),0)+IF(F173="JOŽ",IF(L173=1,85,IF(L173=2,59.5,IF(L173=3,45,IF(L173=4,32.5,IF(L173=5,30,IF(L173=6,27.5,IF(L173=7,25,IF(L173=8,22.5,0))))))))+IF(L173&lt;=8,0,IF(L173&lt;=16,19,IF(L173&lt;=24,13,0)))-IF(L173&lt;=8,0,IF(L173&lt;=16,(L173-9)*0.425,IF(L173&lt;=24,(L173-17)*0.425,0))),0)+IF(F173="JPČ",IF(L173=1,68,IF(L173=2,47.6,IF(L173=3,36,IF(L173=4,26,IF(L173=5,24,IF(L173=6,22,IF(L173=7,20,IF(L173=8,18,0))))))))+IF(L173&lt;=8,0,IF(L173&lt;=16,13,IF(L173&lt;=24,9,0)))-IF(L173&lt;=8,0,IF(L173&lt;=16,(L173-9)*0.34,IF(L173&lt;=24,(L173-17)*0.34,0))),0)+IF(F173="JEČ",IF(L173=1,34,IF(L173=2,26.04,IF(L173=3,20.6,IF(L173=4,12,IF(L173=5,11,IF(L173=6,10,IF(L173=7,9,IF(L173=8,8,0))))))))+IF(L173&lt;=8,0,IF(L173&lt;=16,6,0))-IF(L173&lt;=8,0,IF(L173&lt;=16,(L173-9)*0.17,0)),0)+IF(F173="JEOF",IF(L173=1,34,IF(L173=2,26.04,IF(L173=3,20.6,IF(L173=4,12,IF(L173=5,11,IF(L173=6,10,IF(L173=7,9,IF(L173=8,8,0))))))))+IF(L173&lt;=8,0,IF(L173&lt;=16,6,0))-IF(L173&lt;=8,0,IF(L173&lt;=16,(L173-9)*0.17,0)),0)+IF(F173="JnPČ",IF(L173=1,51,IF(L173=2,35.7,IF(L173=3,27,IF(L173=4,19.5,IF(L173=5,18,IF(L173=6,16.5,IF(L173=7,15,IF(L173=8,13.5,0))))))))+IF(L173&lt;=8,0,IF(L173&lt;=16,10,0))-IF(L173&lt;=8,0,IF(L173&lt;=16,(L173-9)*0.255,0)),0)+IF(F173="JnEČ",IF(L173=1,25.5,IF(L173=2,19.53,IF(L173=3,15.48,IF(L173=4,9,IF(L173=5,8.25,IF(L173=6,7.5,IF(L173=7,6.75,IF(L173=8,6,0))))))))+IF(L173&lt;=8,0,IF(L173&lt;=16,5,0))-IF(L173&lt;=8,0,IF(L173&lt;=16,(L173-9)*0.1275,0)),0)+IF(F173="JčPČ",IF(L173=1,21.25,IF(L173=2,14.5,IF(L173=3,11.5,IF(L173=4,7,IF(L173=5,6.5,IF(L173=6,6,IF(L173=7,5.5,IF(L173=8,5,0))))))))+IF(L173&lt;=8,0,IF(L173&lt;=16,4,0))-IF(L173&lt;=8,0,IF(L173&lt;=16,(L173-9)*0.10625,0)),0)+IF(F173="JčEČ",IF(L173=1,17,IF(L173=2,13.02,IF(L173=3,10.32,IF(L173=4,6,IF(L173=5,5.5,IF(L173=6,5,IF(L173=7,4.5,IF(L173=8,4,0))))))))+IF(L173&lt;=8,0,IF(L173&lt;=16,3,0))-IF(L173&lt;=8,0,IF(L173&lt;=16,(L173-9)*0.085,0)),0)+IF(F173="NEAK",IF(L173=1,11.48,IF(L173=2,8.79,IF(L173=3,6.97,IF(L173=4,4.05,IF(L173=5,3.71,IF(L173=6,3.38,IF(L173=7,3.04,IF(L173=8,2.7,0))))))))+IF(L173&lt;=8,0,IF(L173&lt;=16,2,IF(L173&lt;=24,1.3,0)))-IF(L173&lt;=8,0,IF(L173&lt;=16,(L173-9)*0.0574,IF(L173&lt;=24,(L173-17)*0.0574,0))),0))*IF(L173&lt;0,1,IF(OR(F173="PČ",F173="PŽ",F173="PT"),IF(J173&lt;32,J173/32,1),1))* IF(L173&lt;0,1,IF(OR(F173="EČ",F173="EŽ",F173="JOŽ",F173="JPČ",F173="NEAK"),IF(J173&lt;24,J173/24,1),1))*IF(L173&lt;0,1,IF(OR(F173="PČneol",F173="JEČ",F173="JEOF",F173="JnPČ",F173="JnEČ",F173="JčPČ",F173="JčEČ"),IF(J173&lt;16,J173/16,1),1))*IF(L173&lt;0,1,IF(F173="EČneol",IF(J173&lt;8,J173/8,1),1))</f>
        <v>0</v>
      </c>
      <c r="O173" s="9">
        <f t="shared" ref="O173:O182" si="67">IF(F173="OŽ",N173,IF(H173="Ne",IF(J173*0.3&lt;J173-L173,N173,0),IF(J173*0.1&lt;J173-L173,N173,0)))</f>
        <v>0</v>
      </c>
      <c r="P173" s="4">
        <f t="shared" ref="P173" si="68">IF(O173=0,0,IF(F173="OŽ",IF(L173&gt;35,0,IF(J173&gt;35,(36-L173)*1.836,((36-L173)-(36-J173))*1.836)),0)+IF(F173="PČ",IF(L173&gt;31,0,IF(J173&gt;31,(32-L173)*1.347,((32-L173)-(32-J173))*1.347)),0)+ IF(F173="PČneol",IF(L173&gt;15,0,IF(J173&gt;15,(16-L173)*0.255,((16-L173)-(16-J173))*0.255)),0)+IF(F173="PŽ",IF(L173&gt;31,0,IF(J173&gt;31,(32-L173)*0.255,((32-L173)-(32-J173))*0.255)),0)+IF(F173="EČ",IF(L173&gt;23,0,IF(J173&gt;23,(24-L173)*0.612,((24-L173)-(24-J173))*0.612)),0)+IF(F173="EČneol",IF(L173&gt;7,0,IF(J173&gt;7,(8-L173)*0.204,((8-L173)-(8-J173))*0.204)),0)+IF(F173="EŽ",IF(L173&gt;23,0,IF(J173&gt;23,(24-L173)*0.204,((24-L173)-(24-J173))*0.204)),0)+IF(F173="PT",IF(L173&gt;31,0,IF(J173&gt;31,(32-L173)*0.204,((32-L173)-(32-J173))*0.204)),0)+IF(F173="JOŽ",IF(L173&gt;23,0,IF(J173&gt;23,(24-L173)*0.255,((24-L173)-(24-J173))*0.255)),0)+IF(F173="JPČ",IF(L173&gt;23,0,IF(J173&gt;23,(24-L173)*0.204,((24-L173)-(24-J173))*0.204)),0)+IF(F173="JEČ",IF(L173&gt;15,0,IF(J173&gt;15,(16-L173)*0.102,((16-L173)-(16-J173))*0.102)),0)+IF(F173="JEOF",IF(L173&gt;15,0,IF(J173&gt;15,(16-L173)*0.102,((16-L173)-(16-J173))*0.102)),0)+IF(F173="JnPČ",IF(L173&gt;15,0,IF(J173&gt;15,(16-L173)*0.153,((16-L173)-(16-J173))*0.153)),0)+IF(F173="JnEČ",IF(L173&gt;15,0,IF(J173&gt;15,(16-L173)*0.0765,((16-L173)-(16-J173))*0.0765)),0)+IF(F173="JčPČ",IF(L173&gt;15,0,IF(J173&gt;15,(16-L173)*0.06375,((16-L173)-(16-J173))*0.06375)),0)+IF(F173="JčEČ",IF(L173&gt;15,0,IF(J173&gt;15,(16-L173)*0.051,((16-L173)-(16-J173))*0.051)),0)+IF(F173="NEAK",IF(L173&gt;23,0,IF(J173&gt;23,(24-L173)*0.03444,((24-L173)-(24-J173))*0.03444)),0))</f>
        <v>0</v>
      </c>
      <c r="Q173" s="11">
        <f t="shared" ref="Q173" si="69">IF(ISERROR(P173*100/N173),0,(P173*100/N173))</f>
        <v>0</v>
      </c>
      <c r="R173" s="10">
        <f t="shared" ref="R173:R182" si="70">IF(Q173&lt;=30,O173+P173,O173+O173*0.3)*IF(G173=1,0.4,IF(G173=2,0.75,IF(G173="1 (kas 4 m. 1 k. nerengiamos)",0.52,1)))*IF(D173="olimpinė",1,IF(M173="Ne",0.5,1))*IF(OR(A$5="Lietuvos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federacija"),IF(OR(J173&lt;8,K173&lt;16),0,1),1)*E173*IF(I173&lt;=1,1,1/I173)*IF(OR(A$5="Lietuvos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73" s="8"/>
    </row>
    <row r="174" spans="1:19">
      <c r="A174" s="60">
        <v>2</v>
      </c>
      <c r="B174" s="60"/>
      <c r="C174" s="12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3">
        <f t="shared" ref="N174:N182" si="71">(IF(F174="OŽ",IF(L174=1,550.8,IF(L174=2,426.38,IF(L174=3,342.14,IF(L174=4,181.44,IF(L174=5,168.48,IF(L174=6,155.52,IF(L174=7,148.5,IF(L174=8,144,0))))))))+IF(L174&lt;=8,0,IF(L174&lt;=16,137.7,IF(L174&lt;=24,108,IF(L174&lt;=32,80.1,IF(L174&lt;=36,52.2,0)))))-IF(L174&lt;=8,0,IF(L174&lt;=16,(L174-9)*2.754,IF(L174&lt;=24,(L174-17)* 2.754,IF(L174&lt;=32,(L174-25)* 2.754,IF(L174&lt;=36,(L174-33)*2.754,0))))),0)+IF(F174="PČ",IF(L174=1,449,IF(L174=2,314.6,IF(L174=3,238,IF(L174=4,172,IF(L174=5,159,IF(L174=6,145,IF(L174=7,132,IF(L174=8,119,0))))))))+IF(L174&lt;=8,0,IF(L174&lt;=16,88,IF(L174&lt;=24,55,IF(L174&lt;=32,22,0))))-IF(L174&lt;=8,0,IF(L174&lt;=16,(L174-9)*2.245,IF(L174&lt;=24,(L174-17)*2.245,IF(L174&lt;=32,(L174-25)*2.245,0)))),0)+IF(F174="PČneol",IF(L174=1,85,IF(L174=2,64.61,IF(L174=3,50.76,IF(L174=4,16.25,IF(L174=5,15,IF(L174=6,13.75,IF(L174=7,12.5,IF(L174=8,11.25,0))))))))+IF(L174&lt;=8,0,IF(L174&lt;=16,9,0))-IF(L174&lt;=8,0,IF(L174&lt;=16,(L174-9)*0.425,0)),0)+IF(F174="PŽ",IF(L174=1,85,IF(L174=2,59.5,IF(L174=3,45,IF(L174=4,32.5,IF(L174=5,30,IF(L174=6,27.5,IF(L174=7,25,IF(L174=8,22.5,0))))))))+IF(L174&lt;=8,0,IF(L174&lt;=16,19,IF(L174&lt;=24,13,IF(L174&lt;=32,8,0))))-IF(L174&lt;=8,0,IF(L174&lt;=16,(L174-9)*0.425,IF(L174&lt;=24,(L174-17)*0.425,IF(L174&lt;=32,(L174-25)*0.425,0)))),0)+IF(F174="EČ",IF(L174=1,204,IF(L174=2,156.24,IF(L174=3,123.84,IF(L174=4,72,IF(L174=5,66,IF(L174=6,60,IF(L174=7,54,IF(L174=8,48,0))))))))+IF(L174&lt;=8,0,IF(L174&lt;=16,40,IF(L174&lt;=24,25,0)))-IF(L174&lt;=8,0,IF(L174&lt;=16,(L174-9)*1.02,IF(L174&lt;=24,(L174-17)*1.02,0))),0)+IF(F174="EČneol",IF(L174=1,68,IF(L174=2,51.69,IF(L174=3,40.61,IF(L174=4,13,IF(L174=5,12,IF(L174=6,11,IF(L174=7,10,IF(L174=8,9,0)))))))))+IF(F174="EŽ",IF(L174=1,68,IF(L174=2,47.6,IF(L174=3,36,IF(L174=4,18,IF(L174=5,16.5,IF(L174=6,15,IF(L174=7,13.5,IF(L174=8,12,0))))))))+IF(L174&lt;=8,0,IF(L174&lt;=16,10,IF(L174&lt;=24,6,0)))-IF(L174&lt;=8,0,IF(L174&lt;=16,(L174-9)*0.34,IF(L174&lt;=24,(L174-17)*0.34,0))),0)+IF(F174="PT",IF(L174=1,68,IF(L174=2,52.08,IF(L174=3,41.28,IF(L174=4,24,IF(L174=5,22,IF(L174=6,20,IF(L174=7,18,IF(L174=8,16,0))))))))+IF(L174&lt;=8,0,IF(L174&lt;=16,13,IF(L174&lt;=24,9,IF(L174&lt;=32,4,0))))-IF(L174&lt;=8,0,IF(L174&lt;=16,(L174-9)*0.34,IF(L174&lt;=24,(L174-17)*0.34,IF(L174&lt;=32,(L174-25)*0.34,0)))),0)+IF(F174="JOŽ",IF(L174=1,85,IF(L174=2,59.5,IF(L174=3,45,IF(L174=4,32.5,IF(L174=5,30,IF(L174=6,27.5,IF(L174=7,25,IF(L174=8,22.5,0))))))))+IF(L174&lt;=8,0,IF(L174&lt;=16,19,IF(L174&lt;=24,13,0)))-IF(L174&lt;=8,0,IF(L174&lt;=16,(L174-9)*0.425,IF(L174&lt;=24,(L174-17)*0.425,0))),0)+IF(F174="JPČ",IF(L174=1,68,IF(L174=2,47.6,IF(L174=3,36,IF(L174=4,26,IF(L174=5,24,IF(L174=6,22,IF(L174=7,20,IF(L174=8,18,0))))))))+IF(L174&lt;=8,0,IF(L174&lt;=16,13,IF(L174&lt;=24,9,0)))-IF(L174&lt;=8,0,IF(L174&lt;=16,(L174-9)*0.34,IF(L174&lt;=24,(L174-17)*0.34,0))),0)+IF(F174="JEČ",IF(L174=1,34,IF(L174=2,26.04,IF(L174=3,20.6,IF(L174=4,12,IF(L174=5,11,IF(L174=6,10,IF(L174=7,9,IF(L174=8,8,0))))))))+IF(L174&lt;=8,0,IF(L174&lt;=16,6,0))-IF(L174&lt;=8,0,IF(L174&lt;=16,(L174-9)*0.17,0)),0)+IF(F174="JEOF",IF(L174=1,34,IF(L174=2,26.04,IF(L174=3,20.6,IF(L174=4,12,IF(L174=5,11,IF(L174=6,10,IF(L174=7,9,IF(L174=8,8,0))))))))+IF(L174&lt;=8,0,IF(L174&lt;=16,6,0))-IF(L174&lt;=8,0,IF(L174&lt;=16,(L174-9)*0.17,0)),0)+IF(F174="JnPČ",IF(L174=1,51,IF(L174=2,35.7,IF(L174=3,27,IF(L174=4,19.5,IF(L174=5,18,IF(L174=6,16.5,IF(L174=7,15,IF(L174=8,13.5,0))))))))+IF(L174&lt;=8,0,IF(L174&lt;=16,10,0))-IF(L174&lt;=8,0,IF(L174&lt;=16,(L174-9)*0.255,0)),0)+IF(F174="JnEČ",IF(L174=1,25.5,IF(L174=2,19.53,IF(L174=3,15.48,IF(L174=4,9,IF(L174=5,8.25,IF(L174=6,7.5,IF(L174=7,6.75,IF(L174=8,6,0))))))))+IF(L174&lt;=8,0,IF(L174&lt;=16,5,0))-IF(L174&lt;=8,0,IF(L174&lt;=16,(L174-9)*0.1275,0)),0)+IF(F174="JčPČ",IF(L174=1,21.25,IF(L174=2,14.5,IF(L174=3,11.5,IF(L174=4,7,IF(L174=5,6.5,IF(L174=6,6,IF(L174=7,5.5,IF(L174=8,5,0))))))))+IF(L174&lt;=8,0,IF(L174&lt;=16,4,0))-IF(L174&lt;=8,0,IF(L174&lt;=16,(L174-9)*0.10625,0)),0)+IF(F174="JčEČ",IF(L174=1,17,IF(L174=2,13.02,IF(L174=3,10.32,IF(L174=4,6,IF(L174=5,5.5,IF(L174=6,5,IF(L174=7,4.5,IF(L174=8,4,0))))))))+IF(L174&lt;=8,0,IF(L174&lt;=16,3,0))-IF(L174&lt;=8,0,IF(L174&lt;=16,(L174-9)*0.085,0)),0)+IF(F174="NEAK",IF(L174=1,11.48,IF(L174=2,8.79,IF(L174=3,6.97,IF(L174=4,4.05,IF(L174=5,3.71,IF(L174=6,3.38,IF(L174=7,3.04,IF(L174=8,2.7,0))))))))+IF(L174&lt;=8,0,IF(L174&lt;=16,2,IF(L174&lt;=24,1.3,0)))-IF(L174&lt;=8,0,IF(L174&lt;=16,(L174-9)*0.0574,IF(L174&lt;=24,(L174-17)*0.0574,0))),0))*IF(L174&lt;0,1,IF(OR(F174="PČ",F174="PŽ",F174="PT"),IF(J174&lt;32,J174/32,1),1))* IF(L174&lt;0,1,IF(OR(F174="EČ",F174="EŽ",F174="JOŽ",F174="JPČ",F174="NEAK"),IF(J174&lt;24,J174/24,1),1))*IF(L174&lt;0,1,IF(OR(F174="PČneol",F174="JEČ",F174="JEOF",F174="JnPČ",F174="JnEČ",F174="JčPČ",F174="JčEČ"),IF(J174&lt;16,J174/16,1),1))*IF(L174&lt;0,1,IF(F174="EČneol",IF(J174&lt;8,J174/8,1),1))</f>
        <v>0</v>
      </c>
      <c r="O174" s="9">
        <f t="shared" si="67"/>
        <v>0</v>
      </c>
      <c r="P174" s="4">
        <f t="shared" ref="P174:P182" si="72">IF(O174=0,0,IF(F174="OŽ",IF(L174&gt;35,0,IF(J174&gt;35,(36-L174)*1.836,((36-L174)-(36-J174))*1.836)),0)+IF(F174="PČ",IF(L174&gt;31,0,IF(J174&gt;31,(32-L174)*1.347,((32-L174)-(32-J174))*1.347)),0)+ IF(F174="PČneol",IF(L174&gt;15,0,IF(J174&gt;15,(16-L174)*0.255,((16-L174)-(16-J174))*0.255)),0)+IF(F174="PŽ",IF(L174&gt;31,0,IF(J174&gt;31,(32-L174)*0.255,((32-L174)-(32-J174))*0.255)),0)+IF(F174="EČ",IF(L174&gt;23,0,IF(J174&gt;23,(24-L174)*0.612,((24-L174)-(24-J174))*0.612)),0)+IF(F174="EČneol",IF(L174&gt;7,0,IF(J174&gt;7,(8-L174)*0.204,((8-L174)-(8-J174))*0.204)),0)+IF(F174="EŽ",IF(L174&gt;23,0,IF(J174&gt;23,(24-L174)*0.204,((24-L174)-(24-J174))*0.204)),0)+IF(F174="PT",IF(L174&gt;31,0,IF(J174&gt;31,(32-L174)*0.204,((32-L174)-(32-J174))*0.204)),0)+IF(F174="JOŽ",IF(L174&gt;23,0,IF(J174&gt;23,(24-L174)*0.255,((24-L174)-(24-J174))*0.255)),0)+IF(F174="JPČ",IF(L174&gt;23,0,IF(J174&gt;23,(24-L174)*0.204,((24-L174)-(24-J174))*0.204)),0)+IF(F174="JEČ",IF(L174&gt;15,0,IF(J174&gt;15,(16-L174)*0.102,((16-L174)-(16-J174))*0.102)),0)+IF(F174="JEOF",IF(L174&gt;15,0,IF(J174&gt;15,(16-L174)*0.102,((16-L174)-(16-J174))*0.102)),0)+IF(F174="JnPČ",IF(L174&gt;15,0,IF(J174&gt;15,(16-L174)*0.153,((16-L174)-(16-J174))*0.153)),0)+IF(F174="JnEČ",IF(L174&gt;15,0,IF(J174&gt;15,(16-L174)*0.0765,((16-L174)-(16-J174))*0.0765)),0)+IF(F174="JčPČ",IF(L174&gt;15,0,IF(J174&gt;15,(16-L174)*0.06375,((16-L174)-(16-J174))*0.06375)),0)+IF(F174="JčEČ",IF(L174&gt;15,0,IF(J174&gt;15,(16-L174)*0.051,((16-L174)-(16-J174))*0.051)),0)+IF(F174="NEAK",IF(L174&gt;23,0,IF(J174&gt;23,(24-L174)*0.03444,((24-L174)-(24-J174))*0.03444)),0))</f>
        <v>0</v>
      </c>
      <c r="Q174" s="11">
        <f t="shared" ref="Q174:Q182" si="73">IF(ISERROR(P174*100/N174),0,(P174*100/N174))</f>
        <v>0</v>
      </c>
      <c r="R174" s="10">
        <f t="shared" si="70"/>
        <v>0</v>
      </c>
      <c r="S174" s="8"/>
    </row>
    <row r="175" spans="1:19">
      <c r="A175" s="60">
        <v>3</v>
      </c>
      <c r="B175" s="60"/>
      <c r="C175" s="12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3">
        <f t="shared" si="71"/>
        <v>0</v>
      </c>
      <c r="O175" s="9">
        <f t="shared" si="67"/>
        <v>0</v>
      </c>
      <c r="P175" s="4">
        <f t="shared" si="72"/>
        <v>0</v>
      </c>
      <c r="Q175" s="11">
        <f t="shared" si="73"/>
        <v>0</v>
      </c>
      <c r="R175" s="10">
        <f t="shared" si="70"/>
        <v>0</v>
      </c>
      <c r="S175" s="8"/>
    </row>
    <row r="176" spans="1:19">
      <c r="A176" s="60">
        <v>4</v>
      </c>
      <c r="B176" s="60"/>
      <c r="C176" s="12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3">
        <f t="shared" si="71"/>
        <v>0</v>
      </c>
      <c r="O176" s="9">
        <f t="shared" si="67"/>
        <v>0</v>
      </c>
      <c r="P176" s="4">
        <f t="shared" si="72"/>
        <v>0</v>
      </c>
      <c r="Q176" s="11">
        <f t="shared" si="73"/>
        <v>0</v>
      </c>
      <c r="R176" s="10">
        <f t="shared" si="70"/>
        <v>0</v>
      </c>
      <c r="S176" s="8"/>
    </row>
    <row r="177" spans="1:19">
      <c r="A177" s="60">
        <v>5</v>
      </c>
      <c r="B177" s="60"/>
      <c r="C177" s="12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3">
        <f t="shared" si="71"/>
        <v>0</v>
      </c>
      <c r="O177" s="9">
        <f t="shared" si="67"/>
        <v>0</v>
      </c>
      <c r="P177" s="4">
        <f t="shared" si="72"/>
        <v>0</v>
      </c>
      <c r="Q177" s="11">
        <f t="shared" si="73"/>
        <v>0</v>
      </c>
      <c r="R177" s="10">
        <f t="shared" si="70"/>
        <v>0</v>
      </c>
      <c r="S177" s="8"/>
    </row>
    <row r="178" spans="1:19">
      <c r="A178" s="60">
        <v>6</v>
      </c>
      <c r="B178" s="60"/>
      <c r="C178" s="12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3">
        <f t="shared" si="71"/>
        <v>0</v>
      </c>
      <c r="O178" s="9">
        <f t="shared" si="67"/>
        <v>0</v>
      </c>
      <c r="P178" s="4">
        <f t="shared" si="72"/>
        <v>0</v>
      </c>
      <c r="Q178" s="11">
        <f t="shared" si="73"/>
        <v>0</v>
      </c>
      <c r="R178" s="10">
        <f t="shared" si="70"/>
        <v>0</v>
      </c>
      <c r="S178" s="8"/>
    </row>
    <row r="179" spans="1:19">
      <c r="A179" s="60">
        <v>7</v>
      </c>
      <c r="B179" s="60"/>
      <c r="C179" s="12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3">
        <f t="shared" si="71"/>
        <v>0</v>
      </c>
      <c r="O179" s="9">
        <f t="shared" si="67"/>
        <v>0</v>
      </c>
      <c r="P179" s="4">
        <f t="shared" si="72"/>
        <v>0</v>
      </c>
      <c r="Q179" s="11">
        <f t="shared" si="73"/>
        <v>0</v>
      </c>
      <c r="R179" s="10">
        <f t="shared" si="70"/>
        <v>0</v>
      </c>
      <c r="S179" s="8"/>
    </row>
    <row r="180" spans="1:19">
      <c r="A180" s="60">
        <v>8</v>
      </c>
      <c r="B180" s="60"/>
      <c r="C180" s="12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3">
        <f t="shared" si="71"/>
        <v>0</v>
      </c>
      <c r="O180" s="9">
        <f t="shared" si="67"/>
        <v>0</v>
      </c>
      <c r="P180" s="4">
        <f t="shared" si="72"/>
        <v>0</v>
      </c>
      <c r="Q180" s="11">
        <f t="shared" si="73"/>
        <v>0</v>
      </c>
      <c r="R180" s="10">
        <f t="shared" si="70"/>
        <v>0</v>
      </c>
      <c r="S180" s="8"/>
    </row>
    <row r="181" spans="1:19">
      <c r="A181" s="60">
        <v>9</v>
      </c>
      <c r="B181" s="60"/>
      <c r="C181" s="12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3">
        <f t="shared" si="71"/>
        <v>0</v>
      </c>
      <c r="O181" s="9">
        <f t="shared" si="67"/>
        <v>0</v>
      </c>
      <c r="P181" s="4">
        <f t="shared" si="72"/>
        <v>0</v>
      </c>
      <c r="Q181" s="11">
        <f t="shared" si="73"/>
        <v>0</v>
      </c>
      <c r="R181" s="10">
        <f t="shared" si="70"/>
        <v>0</v>
      </c>
      <c r="S181" s="8"/>
    </row>
    <row r="182" spans="1:19">
      <c r="A182" s="60">
        <v>10</v>
      </c>
      <c r="B182" s="60"/>
      <c r="C182" s="12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3">
        <f t="shared" si="71"/>
        <v>0</v>
      </c>
      <c r="O182" s="9">
        <f t="shared" si="67"/>
        <v>0</v>
      </c>
      <c r="P182" s="4">
        <f t="shared" si="72"/>
        <v>0</v>
      </c>
      <c r="Q182" s="11">
        <f t="shared" si="73"/>
        <v>0</v>
      </c>
      <c r="R182" s="10">
        <f t="shared" si="70"/>
        <v>0</v>
      </c>
      <c r="S182" s="8"/>
    </row>
    <row r="183" spans="1:19">
      <c r="A183" s="70" t="s">
        <v>34</v>
      </c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2"/>
      <c r="R183" s="10">
        <f>SUM(R173:R182)</f>
        <v>0</v>
      </c>
      <c r="S183" s="8"/>
    </row>
    <row r="184" spans="1:19" ht="15.75">
      <c r="A184" s="24" t="s">
        <v>46</v>
      </c>
      <c r="B184" s="24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6"/>
      <c r="S184" s="8"/>
    </row>
    <row r="185" spans="1:19">
      <c r="A185" s="49" t="s">
        <v>41</v>
      </c>
      <c r="B185" s="49"/>
      <c r="C185" s="49"/>
      <c r="D185" s="49"/>
      <c r="E185" s="49"/>
      <c r="F185" s="49"/>
      <c r="G185" s="49"/>
      <c r="H185" s="49"/>
      <c r="I185" s="49"/>
      <c r="J185" s="15"/>
      <c r="K185" s="15"/>
      <c r="L185" s="15"/>
      <c r="M185" s="15"/>
      <c r="N185" s="15"/>
      <c r="O185" s="15"/>
      <c r="P185" s="15"/>
      <c r="Q185" s="15"/>
      <c r="R185" s="16"/>
      <c r="S185" s="8"/>
    </row>
    <row r="186" spans="1:19" s="8" customFormat="1">
      <c r="A186" s="49"/>
      <c r="B186" s="49"/>
      <c r="C186" s="49"/>
      <c r="D186" s="49"/>
      <c r="E186" s="49"/>
      <c r="F186" s="49"/>
      <c r="G186" s="49"/>
      <c r="H186" s="49"/>
      <c r="I186" s="49"/>
      <c r="J186" s="15"/>
      <c r="K186" s="15"/>
      <c r="L186" s="15"/>
      <c r="M186" s="15"/>
      <c r="N186" s="15"/>
      <c r="O186" s="15"/>
      <c r="P186" s="15"/>
      <c r="Q186" s="15"/>
      <c r="R186" s="16"/>
    </row>
    <row r="187" spans="1:19">
      <c r="A187" s="66" t="s">
        <v>59</v>
      </c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56"/>
      <c r="R187" s="8"/>
      <c r="S187" s="8"/>
    </row>
    <row r="188" spans="1:19" ht="18">
      <c r="A188" s="68" t="s">
        <v>27</v>
      </c>
      <c r="B188" s="69"/>
      <c r="C188" s="69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6"/>
      <c r="R188" s="8"/>
      <c r="S188" s="8"/>
    </row>
    <row r="189" spans="1:19">
      <c r="A189" s="66" t="s">
        <v>60</v>
      </c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56"/>
      <c r="R189" s="8"/>
      <c r="S189" s="8"/>
    </row>
    <row r="190" spans="1:19">
      <c r="A190" s="60">
        <v>1</v>
      </c>
      <c r="B190" s="60"/>
      <c r="C190" s="12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3">
        <f t="shared" ref="N190:N199" si="74">(IF(F190="OŽ",IF(L190=1,550.8,IF(L190=2,426.38,IF(L190=3,342.14,IF(L190=4,181.44,IF(L190=5,168.48,IF(L190=6,155.52,IF(L190=7,148.5,IF(L190=8,144,0))))))))+IF(L190&lt;=8,0,IF(L190&lt;=16,137.7,IF(L190&lt;=24,108,IF(L190&lt;=32,80.1,IF(L190&lt;=36,52.2,0)))))-IF(L190&lt;=8,0,IF(L190&lt;=16,(L190-9)*2.754,IF(L190&lt;=24,(L190-17)* 2.754,IF(L190&lt;=32,(L190-25)* 2.754,IF(L190&lt;=36,(L190-33)*2.754,0))))),0)+IF(F190="PČ",IF(L190=1,449,IF(L190=2,314.6,IF(L190=3,238,IF(L190=4,172,IF(L190=5,159,IF(L190=6,145,IF(L190=7,132,IF(L190=8,119,0))))))))+IF(L190&lt;=8,0,IF(L190&lt;=16,88,IF(L190&lt;=24,55,IF(L190&lt;=32,22,0))))-IF(L190&lt;=8,0,IF(L190&lt;=16,(L190-9)*2.245,IF(L190&lt;=24,(L190-17)*2.245,IF(L190&lt;=32,(L190-25)*2.245,0)))),0)+IF(F190="PČneol",IF(L190=1,85,IF(L190=2,64.61,IF(L190=3,50.76,IF(L190=4,16.25,IF(L190=5,15,IF(L190=6,13.75,IF(L190=7,12.5,IF(L190=8,11.25,0))))))))+IF(L190&lt;=8,0,IF(L190&lt;=16,9,0))-IF(L190&lt;=8,0,IF(L190&lt;=16,(L190-9)*0.425,0)),0)+IF(F190="PŽ",IF(L190=1,85,IF(L190=2,59.5,IF(L190=3,45,IF(L190=4,32.5,IF(L190=5,30,IF(L190=6,27.5,IF(L190=7,25,IF(L190=8,22.5,0))))))))+IF(L190&lt;=8,0,IF(L190&lt;=16,19,IF(L190&lt;=24,13,IF(L190&lt;=32,8,0))))-IF(L190&lt;=8,0,IF(L190&lt;=16,(L190-9)*0.425,IF(L190&lt;=24,(L190-17)*0.425,IF(L190&lt;=32,(L190-25)*0.425,0)))),0)+IF(F190="EČ",IF(L190=1,204,IF(L190=2,156.24,IF(L190=3,123.84,IF(L190=4,72,IF(L190=5,66,IF(L190=6,60,IF(L190=7,54,IF(L190=8,48,0))))))))+IF(L190&lt;=8,0,IF(L190&lt;=16,40,IF(L190&lt;=24,25,0)))-IF(L190&lt;=8,0,IF(L190&lt;=16,(L190-9)*1.02,IF(L190&lt;=24,(L190-17)*1.02,0))),0)+IF(F190="EČneol",IF(L190=1,68,IF(L190=2,51.69,IF(L190=3,40.61,IF(L190=4,13,IF(L190=5,12,IF(L190=6,11,IF(L190=7,10,IF(L190=8,9,0)))))))))+IF(F190="EŽ",IF(L190=1,68,IF(L190=2,47.6,IF(L190=3,36,IF(L190=4,18,IF(L190=5,16.5,IF(L190=6,15,IF(L190=7,13.5,IF(L190=8,12,0))))))))+IF(L190&lt;=8,0,IF(L190&lt;=16,10,IF(L190&lt;=24,6,0)))-IF(L190&lt;=8,0,IF(L190&lt;=16,(L190-9)*0.34,IF(L190&lt;=24,(L190-17)*0.34,0))),0)+IF(F190="PT",IF(L190=1,68,IF(L190=2,52.08,IF(L190=3,41.28,IF(L190=4,24,IF(L190=5,22,IF(L190=6,20,IF(L190=7,18,IF(L190=8,16,0))))))))+IF(L190&lt;=8,0,IF(L190&lt;=16,13,IF(L190&lt;=24,9,IF(L190&lt;=32,4,0))))-IF(L190&lt;=8,0,IF(L190&lt;=16,(L190-9)*0.34,IF(L190&lt;=24,(L190-17)*0.34,IF(L190&lt;=32,(L190-25)*0.34,0)))),0)+IF(F190="JOŽ",IF(L190=1,85,IF(L190=2,59.5,IF(L190=3,45,IF(L190=4,32.5,IF(L190=5,30,IF(L190=6,27.5,IF(L190=7,25,IF(L190=8,22.5,0))))))))+IF(L190&lt;=8,0,IF(L190&lt;=16,19,IF(L190&lt;=24,13,0)))-IF(L190&lt;=8,0,IF(L190&lt;=16,(L190-9)*0.425,IF(L190&lt;=24,(L190-17)*0.425,0))),0)+IF(F190="JPČ",IF(L190=1,68,IF(L190=2,47.6,IF(L190=3,36,IF(L190=4,26,IF(L190=5,24,IF(L190=6,22,IF(L190=7,20,IF(L190=8,18,0))))))))+IF(L190&lt;=8,0,IF(L190&lt;=16,13,IF(L190&lt;=24,9,0)))-IF(L190&lt;=8,0,IF(L190&lt;=16,(L190-9)*0.34,IF(L190&lt;=24,(L190-17)*0.34,0))),0)+IF(F190="JEČ",IF(L190=1,34,IF(L190=2,26.04,IF(L190=3,20.6,IF(L190=4,12,IF(L190=5,11,IF(L190=6,10,IF(L190=7,9,IF(L190=8,8,0))))))))+IF(L190&lt;=8,0,IF(L190&lt;=16,6,0))-IF(L190&lt;=8,0,IF(L190&lt;=16,(L190-9)*0.17,0)),0)+IF(F190="JEOF",IF(L190=1,34,IF(L190=2,26.04,IF(L190=3,20.6,IF(L190=4,12,IF(L190=5,11,IF(L190=6,10,IF(L190=7,9,IF(L190=8,8,0))))))))+IF(L190&lt;=8,0,IF(L190&lt;=16,6,0))-IF(L190&lt;=8,0,IF(L190&lt;=16,(L190-9)*0.17,0)),0)+IF(F190="JnPČ",IF(L190=1,51,IF(L190=2,35.7,IF(L190=3,27,IF(L190=4,19.5,IF(L190=5,18,IF(L190=6,16.5,IF(L190=7,15,IF(L190=8,13.5,0))))))))+IF(L190&lt;=8,0,IF(L190&lt;=16,10,0))-IF(L190&lt;=8,0,IF(L190&lt;=16,(L190-9)*0.255,0)),0)+IF(F190="JnEČ",IF(L190=1,25.5,IF(L190=2,19.53,IF(L190=3,15.48,IF(L190=4,9,IF(L190=5,8.25,IF(L190=6,7.5,IF(L190=7,6.75,IF(L190=8,6,0))))))))+IF(L190&lt;=8,0,IF(L190&lt;=16,5,0))-IF(L190&lt;=8,0,IF(L190&lt;=16,(L190-9)*0.1275,0)),0)+IF(F190="JčPČ",IF(L190=1,21.25,IF(L190=2,14.5,IF(L190=3,11.5,IF(L190=4,7,IF(L190=5,6.5,IF(L190=6,6,IF(L190=7,5.5,IF(L190=8,5,0))))))))+IF(L190&lt;=8,0,IF(L190&lt;=16,4,0))-IF(L190&lt;=8,0,IF(L190&lt;=16,(L190-9)*0.10625,0)),0)+IF(F190="JčEČ",IF(L190=1,17,IF(L190=2,13.02,IF(L190=3,10.32,IF(L190=4,6,IF(L190=5,5.5,IF(L190=6,5,IF(L190=7,4.5,IF(L190=8,4,0))))))))+IF(L190&lt;=8,0,IF(L190&lt;=16,3,0))-IF(L190&lt;=8,0,IF(L190&lt;=16,(L190-9)*0.085,0)),0)+IF(F190="NEAK",IF(L190=1,11.48,IF(L190=2,8.79,IF(L190=3,6.97,IF(L190=4,4.05,IF(L190=5,3.71,IF(L190=6,3.38,IF(L190=7,3.04,IF(L190=8,2.7,0))))))))+IF(L190&lt;=8,0,IF(L190&lt;=16,2,IF(L190&lt;=24,1.3,0)))-IF(L190&lt;=8,0,IF(L190&lt;=16,(L190-9)*0.0574,IF(L190&lt;=24,(L190-17)*0.0574,0))),0))*IF(L190&lt;0,1,IF(OR(F190="PČ",F190="PŽ",F190="PT"),IF(J190&lt;32,J190/32,1),1))* IF(L190&lt;0,1,IF(OR(F190="EČ",F190="EŽ",F190="JOŽ",F190="JPČ",F190="NEAK"),IF(J190&lt;24,J190/24,1),1))*IF(L190&lt;0,1,IF(OR(F190="PČneol",F190="JEČ",F190="JEOF",F190="JnPČ",F190="JnEČ",F190="JčPČ",F190="JčEČ"),IF(J190&lt;16,J190/16,1),1))*IF(L190&lt;0,1,IF(F190="EČneol",IF(J190&lt;8,J190/8,1),1))</f>
        <v>0</v>
      </c>
      <c r="O190" s="9">
        <f t="shared" ref="O190:O199" si="75">IF(F190="OŽ",N190,IF(H190="Ne",IF(J190*0.3&lt;J190-L190,N190,0),IF(J190*0.1&lt;J190-L190,N190,0)))</f>
        <v>0</v>
      </c>
      <c r="P190" s="4">
        <f t="shared" ref="P190" si="76">IF(O190=0,0,IF(F190="OŽ",IF(L190&gt;35,0,IF(J190&gt;35,(36-L190)*1.836,((36-L190)-(36-J190))*1.836)),0)+IF(F190="PČ",IF(L190&gt;31,0,IF(J190&gt;31,(32-L190)*1.347,((32-L190)-(32-J190))*1.347)),0)+ IF(F190="PČneol",IF(L190&gt;15,0,IF(J190&gt;15,(16-L190)*0.255,((16-L190)-(16-J190))*0.255)),0)+IF(F190="PŽ",IF(L190&gt;31,0,IF(J190&gt;31,(32-L190)*0.255,((32-L190)-(32-J190))*0.255)),0)+IF(F190="EČ",IF(L190&gt;23,0,IF(J190&gt;23,(24-L190)*0.612,((24-L190)-(24-J190))*0.612)),0)+IF(F190="EČneol",IF(L190&gt;7,0,IF(J190&gt;7,(8-L190)*0.204,((8-L190)-(8-J190))*0.204)),0)+IF(F190="EŽ",IF(L190&gt;23,0,IF(J190&gt;23,(24-L190)*0.204,((24-L190)-(24-J190))*0.204)),0)+IF(F190="PT",IF(L190&gt;31,0,IF(J190&gt;31,(32-L190)*0.204,((32-L190)-(32-J190))*0.204)),0)+IF(F190="JOŽ",IF(L190&gt;23,0,IF(J190&gt;23,(24-L190)*0.255,((24-L190)-(24-J190))*0.255)),0)+IF(F190="JPČ",IF(L190&gt;23,0,IF(J190&gt;23,(24-L190)*0.204,((24-L190)-(24-J190))*0.204)),0)+IF(F190="JEČ",IF(L190&gt;15,0,IF(J190&gt;15,(16-L190)*0.102,((16-L190)-(16-J190))*0.102)),0)+IF(F190="JEOF",IF(L190&gt;15,0,IF(J190&gt;15,(16-L190)*0.102,((16-L190)-(16-J190))*0.102)),0)+IF(F190="JnPČ",IF(L190&gt;15,0,IF(J190&gt;15,(16-L190)*0.153,((16-L190)-(16-J190))*0.153)),0)+IF(F190="JnEČ",IF(L190&gt;15,0,IF(J190&gt;15,(16-L190)*0.0765,((16-L190)-(16-J190))*0.0765)),0)+IF(F190="JčPČ",IF(L190&gt;15,0,IF(J190&gt;15,(16-L190)*0.06375,((16-L190)-(16-J190))*0.06375)),0)+IF(F190="JčEČ",IF(L190&gt;15,0,IF(J190&gt;15,(16-L190)*0.051,((16-L190)-(16-J190))*0.051)),0)+IF(F190="NEAK",IF(L190&gt;23,0,IF(J190&gt;23,(24-L190)*0.03444,((24-L190)-(24-J190))*0.03444)),0))</f>
        <v>0</v>
      </c>
      <c r="Q190" s="11">
        <f t="shared" ref="Q190" si="77">IF(ISERROR(P190*100/N190),0,(P190*100/N190))</f>
        <v>0</v>
      </c>
      <c r="R190" s="10">
        <f t="shared" ref="R190:R199" si="78">IF(Q190&lt;=30,O190+P190,O190+O190*0.3)*IF(G190=1,0.4,IF(G190=2,0.75,IF(G190="1 (kas 4 m. 1 k. nerengiamos)",0.52,1)))*IF(D190="olimpinė",1,IF(M190="Ne",0.5,1))*IF(OR(A$5="Lietuvos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federacija"),IF(OR(J190&lt;8,K190&lt;16),0,1),1)*E190*IF(I190&lt;=1,1,1/I190)*IF(OR(A$5="Lietuvos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90" s="8"/>
    </row>
    <row r="191" spans="1:19">
      <c r="A191" s="60">
        <v>2</v>
      </c>
      <c r="B191" s="60"/>
      <c r="C191" s="12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3">
        <f t="shared" si="74"/>
        <v>0</v>
      </c>
      <c r="O191" s="9">
        <f t="shared" si="75"/>
        <v>0</v>
      </c>
      <c r="P191" s="4">
        <f t="shared" ref="P191:P199" si="79">IF(O191=0,0,IF(F191="OŽ",IF(L191&gt;35,0,IF(J191&gt;35,(36-L191)*1.836,((36-L191)-(36-J191))*1.836)),0)+IF(F191="PČ",IF(L191&gt;31,0,IF(J191&gt;31,(32-L191)*1.347,((32-L191)-(32-J191))*1.347)),0)+ IF(F191="PČneol",IF(L191&gt;15,0,IF(J191&gt;15,(16-L191)*0.255,((16-L191)-(16-J191))*0.255)),0)+IF(F191="PŽ",IF(L191&gt;31,0,IF(J191&gt;31,(32-L191)*0.255,((32-L191)-(32-J191))*0.255)),0)+IF(F191="EČ",IF(L191&gt;23,0,IF(J191&gt;23,(24-L191)*0.612,((24-L191)-(24-J191))*0.612)),0)+IF(F191="EČneol",IF(L191&gt;7,0,IF(J191&gt;7,(8-L191)*0.204,((8-L191)-(8-J191))*0.204)),0)+IF(F191="EŽ",IF(L191&gt;23,0,IF(J191&gt;23,(24-L191)*0.204,((24-L191)-(24-J191))*0.204)),0)+IF(F191="PT",IF(L191&gt;31,0,IF(J191&gt;31,(32-L191)*0.204,((32-L191)-(32-J191))*0.204)),0)+IF(F191="JOŽ",IF(L191&gt;23,0,IF(J191&gt;23,(24-L191)*0.255,((24-L191)-(24-J191))*0.255)),0)+IF(F191="JPČ",IF(L191&gt;23,0,IF(J191&gt;23,(24-L191)*0.204,((24-L191)-(24-J191))*0.204)),0)+IF(F191="JEČ",IF(L191&gt;15,0,IF(J191&gt;15,(16-L191)*0.102,((16-L191)-(16-J191))*0.102)),0)+IF(F191="JEOF",IF(L191&gt;15,0,IF(J191&gt;15,(16-L191)*0.102,((16-L191)-(16-J191))*0.102)),0)+IF(F191="JnPČ",IF(L191&gt;15,0,IF(J191&gt;15,(16-L191)*0.153,((16-L191)-(16-J191))*0.153)),0)+IF(F191="JnEČ",IF(L191&gt;15,0,IF(J191&gt;15,(16-L191)*0.0765,((16-L191)-(16-J191))*0.0765)),0)+IF(F191="JčPČ",IF(L191&gt;15,0,IF(J191&gt;15,(16-L191)*0.06375,((16-L191)-(16-J191))*0.06375)),0)+IF(F191="JčEČ",IF(L191&gt;15,0,IF(J191&gt;15,(16-L191)*0.051,((16-L191)-(16-J191))*0.051)),0)+IF(F191="NEAK",IF(L191&gt;23,0,IF(J191&gt;23,(24-L191)*0.03444,((24-L191)-(24-J191))*0.03444)),0))</f>
        <v>0</v>
      </c>
      <c r="Q191" s="11">
        <f t="shared" ref="Q191:Q199" si="80">IF(ISERROR(P191*100/N191),0,(P191*100/N191))</f>
        <v>0</v>
      </c>
      <c r="R191" s="10">
        <f t="shared" si="78"/>
        <v>0</v>
      </c>
      <c r="S191" s="8"/>
    </row>
    <row r="192" spans="1:19">
      <c r="A192" s="60">
        <v>3</v>
      </c>
      <c r="B192" s="60"/>
      <c r="C192" s="12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3">
        <f t="shared" si="74"/>
        <v>0</v>
      </c>
      <c r="O192" s="9">
        <f t="shared" si="75"/>
        <v>0</v>
      </c>
      <c r="P192" s="4">
        <f t="shared" si="79"/>
        <v>0</v>
      </c>
      <c r="Q192" s="11">
        <f t="shared" si="80"/>
        <v>0</v>
      </c>
      <c r="R192" s="10">
        <f t="shared" si="78"/>
        <v>0</v>
      </c>
      <c r="S192" s="8"/>
    </row>
    <row r="193" spans="1:19">
      <c r="A193" s="60">
        <v>4</v>
      </c>
      <c r="B193" s="60"/>
      <c r="C193" s="12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3">
        <f t="shared" si="74"/>
        <v>0</v>
      </c>
      <c r="O193" s="9">
        <f t="shared" si="75"/>
        <v>0</v>
      </c>
      <c r="P193" s="4">
        <f t="shared" si="79"/>
        <v>0</v>
      </c>
      <c r="Q193" s="11">
        <f t="shared" si="80"/>
        <v>0</v>
      </c>
      <c r="R193" s="10">
        <f t="shared" si="78"/>
        <v>0</v>
      </c>
      <c r="S193" s="8"/>
    </row>
    <row r="194" spans="1:19">
      <c r="A194" s="60">
        <v>5</v>
      </c>
      <c r="B194" s="60"/>
      <c r="C194" s="12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3">
        <f t="shared" si="74"/>
        <v>0</v>
      </c>
      <c r="O194" s="9">
        <f t="shared" si="75"/>
        <v>0</v>
      </c>
      <c r="P194" s="4">
        <f t="shared" si="79"/>
        <v>0</v>
      </c>
      <c r="Q194" s="11">
        <f t="shared" si="80"/>
        <v>0</v>
      </c>
      <c r="R194" s="10">
        <f t="shared" si="78"/>
        <v>0</v>
      </c>
      <c r="S194" s="8"/>
    </row>
    <row r="195" spans="1:19">
      <c r="A195" s="60">
        <v>6</v>
      </c>
      <c r="B195" s="60"/>
      <c r="C195" s="12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3">
        <f t="shared" si="74"/>
        <v>0</v>
      </c>
      <c r="O195" s="9">
        <f t="shared" si="75"/>
        <v>0</v>
      </c>
      <c r="P195" s="4">
        <f t="shared" si="79"/>
        <v>0</v>
      </c>
      <c r="Q195" s="11">
        <f t="shared" si="80"/>
        <v>0</v>
      </c>
      <c r="R195" s="10">
        <f t="shared" si="78"/>
        <v>0</v>
      </c>
      <c r="S195" s="8"/>
    </row>
    <row r="196" spans="1:19">
      <c r="A196" s="60">
        <v>7</v>
      </c>
      <c r="B196" s="60"/>
      <c r="C196" s="12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3">
        <f t="shared" si="74"/>
        <v>0</v>
      </c>
      <c r="O196" s="9">
        <f t="shared" si="75"/>
        <v>0</v>
      </c>
      <c r="P196" s="4">
        <f t="shared" si="79"/>
        <v>0</v>
      </c>
      <c r="Q196" s="11">
        <f t="shared" si="80"/>
        <v>0</v>
      </c>
      <c r="R196" s="10">
        <f t="shared" si="78"/>
        <v>0</v>
      </c>
      <c r="S196" s="8"/>
    </row>
    <row r="197" spans="1:19">
      <c r="A197" s="60">
        <v>8</v>
      </c>
      <c r="B197" s="60"/>
      <c r="C197" s="12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3">
        <f t="shared" si="74"/>
        <v>0</v>
      </c>
      <c r="O197" s="9">
        <f t="shared" si="75"/>
        <v>0</v>
      </c>
      <c r="P197" s="4">
        <f t="shared" si="79"/>
        <v>0</v>
      </c>
      <c r="Q197" s="11">
        <f t="shared" si="80"/>
        <v>0</v>
      </c>
      <c r="R197" s="10">
        <f t="shared" si="78"/>
        <v>0</v>
      </c>
      <c r="S197" s="8"/>
    </row>
    <row r="198" spans="1:19">
      <c r="A198" s="60">
        <v>9</v>
      </c>
      <c r="B198" s="60"/>
      <c r="C198" s="12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3">
        <f t="shared" si="74"/>
        <v>0</v>
      </c>
      <c r="O198" s="9">
        <f t="shared" si="75"/>
        <v>0</v>
      </c>
      <c r="P198" s="4">
        <f t="shared" si="79"/>
        <v>0</v>
      </c>
      <c r="Q198" s="11">
        <f t="shared" si="80"/>
        <v>0</v>
      </c>
      <c r="R198" s="10">
        <f t="shared" si="78"/>
        <v>0</v>
      </c>
      <c r="S198" s="8"/>
    </row>
    <row r="199" spans="1:19">
      <c r="A199" s="60">
        <v>10</v>
      </c>
      <c r="B199" s="60"/>
      <c r="C199" s="12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3">
        <f t="shared" si="74"/>
        <v>0</v>
      </c>
      <c r="O199" s="9">
        <f t="shared" si="75"/>
        <v>0</v>
      </c>
      <c r="P199" s="4">
        <f t="shared" si="79"/>
        <v>0</v>
      </c>
      <c r="Q199" s="11">
        <f t="shared" si="80"/>
        <v>0</v>
      </c>
      <c r="R199" s="10">
        <f t="shared" si="78"/>
        <v>0</v>
      </c>
      <c r="S199" s="8"/>
    </row>
    <row r="200" spans="1:19">
      <c r="A200" s="70" t="s">
        <v>34</v>
      </c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2"/>
      <c r="R200" s="10">
        <f>SUM(R190:R199)</f>
        <v>0</v>
      </c>
      <c r="S200" s="8"/>
    </row>
    <row r="201" spans="1:19" ht="15.75">
      <c r="A201" s="24" t="s">
        <v>46</v>
      </c>
      <c r="B201" s="24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6"/>
      <c r="S201" s="8"/>
    </row>
    <row r="202" spans="1:19">
      <c r="A202" s="49" t="s">
        <v>41</v>
      </c>
      <c r="B202" s="49"/>
      <c r="C202" s="49"/>
      <c r="D202" s="49"/>
      <c r="E202" s="49"/>
      <c r="F202" s="49"/>
      <c r="G202" s="49"/>
      <c r="H202" s="49"/>
      <c r="I202" s="49"/>
      <c r="J202" s="15"/>
      <c r="K202" s="15"/>
      <c r="L202" s="15"/>
      <c r="M202" s="15"/>
      <c r="N202" s="15"/>
      <c r="O202" s="15"/>
      <c r="P202" s="15"/>
      <c r="Q202" s="15"/>
      <c r="R202" s="16"/>
      <c r="S202" s="8"/>
    </row>
    <row r="203" spans="1:19">
      <c r="A203" s="49"/>
      <c r="B203" s="49"/>
      <c r="C203" s="49"/>
      <c r="D203" s="49"/>
      <c r="E203" s="49"/>
      <c r="F203" s="49"/>
      <c r="G203" s="49"/>
      <c r="H203" s="49"/>
      <c r="I203" s="49"/>
      <c r="J203" s="15"/>
      <c r="K203" s="15"/>
      <c r="L203" s="15"/>
      <c r="M203" s="15"/>
      <c r="N203" s="15"/>
      <c r="O203" s="15"/>
      <c r="P203" s="15"/>
      <c r="Q203" s="15"/>
      <c r="R203" s="16"/>
      <c r="S203" s="8"/>
    </row>
    <row r="204" spans="1:19">
      <c r="A204" s="66" t="s">
        <v>59</v>
      </c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56"/>
      <c r="R204" s="8"/>
      <c r="S204" s="8"/>
    </row>
    <row r="205" spans="1:19" ht="18">
      <c r="A205" s="68" t="s">
        <v>27</v>
      </c>
      <c r="B205" s="69"/>
      <c r="C205" s="69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6"/>
      <c r="R205" s="8"/>
      <c r="S205" s="8"/>
    </row>
    <row r="206" spans="1:19">
      <c r="A206" s="66" t="s">
        <v>60</v>
      </c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56"/>
      <c r="R206" s="8"/>
      <c r="S206" s="8"/>
    </row>
    <row r="207" spans="1:19">
      <c r="A207" s="60">
        <v>1</v>
      </c>
      <c r="B207" s="60"/>
      <c r="C207" s="12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3">
        <f t="shared" ref="N207:N216" si="81">(IF(F207="OŽ",IF(L207=1,550.8,IF(L207=2,426.38,IF(L207=3,342.14,IF(L207=4,181.44,IF(L207=5,168.48,IF(L207=6,155.52,IF(L207=7,148.5,IF(L207=8,144,0))))))))+IF(L207&lt;=8,0,IF(L207&lt;=16,137.7,IF(L207&lt;=24,108,IF(L207&lt;=32,80.1,IF(L207&lt;=36,52.2,0)))))-IF(L207&lt;=8,0,IF(L207&lt;=16,(L207-9)*2.754,IF(L207&lt;=24,(L207-17)* 2.754,IF(L207&lt;=32,(L207-25)* 2.754,IF(L207&lt;=36,(L207-33)*2.754,0))))),0)+IF(F207="PČ",IF(L207=1,449,IF(L207=2,314.6,IF(L207=3,238,IF(L207=4,172,IF(L207=5,159,IF(L207=6,145,IF(L207=7,132,IF(L207=8,119,0))))))))+IF(L207&lt;=8,0,IF(L207&lt;=16,88,IF(L207&lt;=24,55,IF(L207&lt;=32,22,0))))-IF(L207&lt;=8,0,IF(L207&lt;=16,(L207-9)*2.245,IF(L207&lt;=24,(L207-17)*2.245,IF(L207&lt;=32,(L207-25)*2.245,0)))),0)+IF(F207="PČneol",IF(L207=1,85,IF(L207=2,64.61,IF(L207=3,50.76,IF(L207=4,16.25,IF(L207=5,15,IF(L207=6,13.75,IF(L207=7,12.5,IF(L207=8,11.25,0))))))))+IF(L207&lt;=8,0,IF(L207&lt;=16,9,0))-IF(L207&lt;=8,0,IF(L207&lt;=16,(L207-9)*0.425,0)),0)+IF(F207="PŽ",IF(L207=1,85,IF(L207=2,59.5,IF(L207=3,45,IF(L207=4,32.5,IF(L207=5,30,IF(L207=6,27.5,IF(L207=7,25,IF(L207=8,22.5,0))))))))+IF(L207&lt;=8,0,IF(L207&lt;=16,19,IF(L207&lt;=24,13,IF(L207&lt;=32,8,0))))-IF(L207&lt;=8,0,IF(L207&lt;=16,(L207-9)*0.425,IF(L207&lt;=24,(L207-17)*0.425,IF(L207&lt;=32,(L207-25)*0.425,0)))),0)+IF(F207="EČ",IF(L207=1,204,IF(L207=2,156.24,IF(L207=3,123.84,IF(L207=4,72,IF(L207=5,66,IF(L207=6,60,IF(L207=7,54,IF(L207=8,48,0))))))))+IF(L207&lt;=8,0,IF(L207&lt;=16,40,IF(L207&lt;=24,25,0)))-IF(L207&lt;=8,0,IF(L207&lt;=16,(L207-9)*1.02,IF(L207&lt;=24,(L207-17)*1.02,0))),0)+IF(F207="EČneol",IF(L207=1,68,IF(L207=2,51.69,IF(L207=3,40.61,IF(L207=4,13,IF(L207=5,12,IF(L207=6,11,IF(L207=7,10,IF(L207=8,9,0)))))))))+IF(F207="EŽ",IF(L207=1,68,IF(L207=2,47.6,IF(L207=3,36,IF(L207=4,18,IF(L207=5,16.5,IF(L207=6,15,IF(L207=7,13.5,IF(L207=8,12,0))))))))+IF(L207&lt;=8,0,IF(L207&lt;=16,10,IF(L207&lt;=24,6,0)))-IF(L207&lt;=8,0,IF(L207&lt;=16,(L207-9)*0.34,IF(L207&lt;=24,(L207-17)*0.34,0))),0)+IF(F207="PT",IF(L207=1,68,IF(L207=2,52.08,IF(L207=3,41.28,IF(L207=4,24,IF(L207=5,22,IF(L207=6,20,IF(L207=7,18,IF(L207=8,16,0))))))))+IF(L207&lt;=8,0,IF(L207&lt;=16,13,IF(L207&lt;=24,9,IF(L207&lt;=32,4,0))))-IF(L207&lt;=8,0,IF(L207&lt;=16,(L207-9)*0.34,IF(L207&lt;=24,(L207-17)*0.34,IF(L207&lt;=32,(L207-25)*0.34,0)))),0)+IF(F207="JOŽ",IF(L207=1,85,IF(L207=2,59.5,IF(L207=3,45,IF(L207=4,32.5,IF(L207=5,30,IF(L207=6,27.5,IF(L207=7,25,IF(L207=8,22.5,0))))))))+IF(L207&lt;=8,0,IF(L207&lt;=16,19,IF(L207&lt;=24,13,0)))-IF(L207&lt;=8,0,IF(L207&lt;=16,(L207-9)*0.425,IF(L207&lt;=24,(L207-17)*0.425,0))),0)+IF(F207="JPČ",IF(L207=1,68,IF(L207=2,47.6,IF(L207=3,36,IF(L207=4,26,IF(L207=5,24,IF(L207=6,22,IF(L207=7,20,IF(L207=8,18,0))))))))+IF(L207&lt;=8,0,IF(L207&lt;=16,13,IF(L207&lt;=24,9,0)))-IF(L207&lt;=8,0,IF(L207&lt;=16,(L207-9)*0.34,IF(L207&lt;=24,(L207-17)*0.34,0))),0)+IF(F207="JEČ",IF(L207=1,34,IF(L207=2,26.04,IF(L207=3,20.6,IF(L207=4,12,IF(L207=5,11,IF(L207=6,10,IF(L207=7,9,IF(L207=8,8,0))))))))+IF(L207&lt;=8,0,IF(L207&lt;=16,6,0))-IF(L207&lt;=8,0,IF(L207&lt;=16,(L207-9)*0.17,0)),0)+IF(F207="JEOF",IF(L207=1,34,IF(L207=2,26.04,IF(L207=3,20.6,IF(L207=4,12,IF(L207=5,11,IF(L207=6,10,IF(L207=7,9,IF(L207=8,8,0))))))))+IF(L207&lt;=8,0,IF(L207&lt;=16,6,0))-IF(L207&lt;=8,0,IF(L207&lt;=16,(L207-9)*0.17,0)),0)+IF(F207="JnPČ",IF(L207=1,51,IF(L207=2,35.7,IF(L207=3,27,IF(L207=4,19.5,IF(L207=5,18,IF(L207=6,16.5,IF(L207=7,15,IF(L207=8,13.5,0))))))))+IF(L207&lt;=8,0,IF(L207&lt;=16,10,0))-IF(L207&lt;=8,0,IF(L207&lt;=16,(L207-9)*0.255,0)),0)+IF(F207="JnEČ",IF(L207=1,25.5,IF(L207=2,19.53,IF(L207=3,15.48,IF(L207=4,9,IF(L207=5,8.25,IF(L207=6,7.5,IF(L207=7,6.75,IF(L207=8,6,0))))))))+IF(L207&lt;=8,0,IF(L207&lt;=16,5,0))-IF(L207&lt;=8,0,IF(L207&lt;=16,(L207-9)*0.1275,0)),0)+IF(F207="JčPČ",IF(L207=1,21.25,IF(L207=2,14.5,IF(L207=3,11.5,IF(L207=4,7,IF(L207=5,6.5,IF(L207=6,6,IF(L207=7,5.5,IF(L207=8,5,0))))))))+IF(L207&lt;=8,0,IF(L207&lt;=16,4,0))-IF(L207&lt;=8,0,IF(L207&lt;=16,(L207-9)*0.10625,0)),0)+IF(F207="JčEČ",IF(L207=1,17,IF(L207=2,13.02,IF(L207=3,10.32,IF(L207=4,6,IF(L207=5,5.5,IF(L207=6,5,IF(L207=7,4.5,IF(L207=8,4,0))))))))+IF(L207&lt;=8,0,IF(L207&lt;=16,3,0))-IF(L207&lt;=8,0,IF(L207&lt;=16,(L207-9)*0.085,0)),0)+IF(F207="NEAK",IF(L207=1,11.48,IF(L207=2,8.79,IF(L207=3,6.97,IF(L207=4,4.05,IF(L207=5,3.71,IF(L207=6,3.38,IF(L207=7,3.04,IF(L207=8,2.7,0))))))))+IF(L207&lt;=8,0,IF(L207&lt;=16,2,IF(L207&lt;=24,1.3,0)))-IF(L207&lt;=8,0,IF(L207&lt;=16,(L207-9)*0.0574,IF(L207&lt;=24,(L207-17)*0.0574,0))),0))*IF(L207&lt;0,1,IF(OR(F207="PČ",F207="PŽ",F207="PT"),IF(J207&lt;32,J207/32,1),1))* IF(L207&lt;0,1,IF(OR(F207="EČ",F207="EŽ",F207="JOŽ",F207="JPČ",F207="NEAK"),IF(J207&lt;24,J207/24,1),1))*IF(L207&lt;0,1,IF(OR(F207="PČneol",F207="JEČ",F207="JEOF",F207="JnPČ",F207="JnEČ",F207="JčPČ",F207="JčEČ"),IF(J207&lt;16,J207/16,1),1))*IF(L207&lt;0,1,IF(F207="EČneol",IF(J207&lt;8,J207/8,1),1))</f>
        <v>0</v>
      </c>
      <c r="O207" s="9">
        <f t="shared" ref="O207:O216" si="82">IF(F207="OŽ",N207,IF(H207="Ne",IF(J207*0.3&lt;J207-L207,N207,0),IF(J207*0.1&lt;J207-L207,N207,0)))</f>
        <v>0</v>
      </c>
      <c r="P207" s="4">
        <f t="shared" ref="P207" si="83">IF(O207=0,0,IF(F207="OŽ",IF(L207&gt;35,0,IF(J207&gt;35,(36-L207)*1.836,((36-L207)-(36-J207))*1.836)),0)+IF(F207="PČ",IF(L207&gt;31,0,IF(J207&gt;31,(32-L207)*1.347,((32-L207)-(32-J207))*1.347)),0)+ IF(F207="PČneol",IF(L207&gt;15,0,IF(J207&gt;15,(16-L207)*0.255,((16-L207)-(16-J207))*0.255)),0)+IF(F207="PŽ",IF(L207&gt;31,0,IF(J207&gt;31,(32-L207)*0.255,((32-L207)-(32-J207))*0.255)),0)+IF(F207="EČ",IF(L207&gt;23,0,IF(J207&gt;23,(24-L207)*0.612,((24-L207)-(24-J207))*0.612)),0)+IF(F207="EČneol",IF(L207&gt;7,0,IF(J207&gt;7,(8-L207)*0.204,((8-L207)-(8-J207))*0.204)),0)+IF(F207="EŽ",IF(L207&gt;23,0,IF(J207&gt;23,(24-L207)*0.204,((24-L207)-(24-J207))*0.204)),0)+IF(F207="PT",IF(L207&gt;31,0,IF(J207&gt;31,(32-L207)*0.204,((32-L207)-(32-J207))*0.204)),0)+IF(F207="JOŽ",IF(L207&gt;23,0,IF(J207&gt;23,(24-L207)*0.255,((24-L207)-(24-J207))*0.255)),0)+IF(F207="JPČ",IF(L207&gt;23,0,IF(J207&gt;23,(24-L207)*0.204,((24-L207)-(24-J207))*0.204)),0)+IF(F207="JEČ",IF(L207&gt;15,0,IF(J207&gt;15,(16-L207)*0.102,((16-L207)-(16-J207))*0.102)),0)+IF(F207="JEOF",IF(L207&gt;15,0,IF(J207&gt;15,(16-L207)*0.102,((16-L207)-(16-J207))*0.102)),0)+IF(F207="JnPČ",IF(L207&gt;15,0,IF(J207&gt;15,(16-L207)*0.153,((16-L207)-(16-J207))*0.153)),0)+IF(F207="JnEČ",IF(L207&gt;15,0,IF(J207&gt;15,(16-L207)*0.0765,((16-L207)-(16-J207))*0.0765)),0)+IF(F207="JčPČ",IF(L207&gt;15,0,IF(J207&gt;15,(16-L207)*0.06375,((16-L207)-(16-J207))*0.06375)),0)+IF(F207="JčEČ",IF(L207&gt;15,0,IF(J207&gt;15,(16-L207)*0.051,((16-L207)-(16-J207))*0.051)),0)+IF(F207="NEAK",IF(L207&gt;23,0,IF(J207&gt;23,(24-L207)*0.03444,((24-L207)-(24-J207))*0.03444)),0))</f>
        <v>0</v>
      </c>
      <c r="Q207" s="11">
        <f t="shared" ref="Q207" si="84">IF(ISERROR(P207*100/N207),0,(P207*100/N207))</f>
        <v>0</v>
      </c>
      <c r="R207" s="10">
        <f t="shared" ref="R207:R216" si="85">IF(Q207&lt;=30,O207+P207,O207+O207*0.3)*IF(G207=1,0.4,IF(G207=2,0.75,IF(G207="1 (kas 4 m. 1 k. nerengiamos)",0.52,1)))*IF(D207="olimpinė",1,IF(M207="Ne",0.5,1))*IF(OR(A$5="Lietuvos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federacija"),IF(OR(J207&lt;8,K207&lt;16),0,1),1)*E207*IF(I207&lt;=1,1,1/I207)*IF(OR(A$5="Lietuvos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07" s="8"/>
    </row>
    <row r="208" spans="1:19">
      <c r="A208" s="60">
        <v>2</v>
      </c>
      <c r="B208" s="60"/>
      <c r="C208" s="12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3">
        <f t="shared" si="81"/>
        <v>0</v>
      </c>
      <c r="O208" s="9">
        <f t="shared" si="82"/>
        <v>0</v>
      </c>
      <c r="P208" s="4">
        <f t="shared" ref="P208:P216" si="86">IF(O208=0,0,IF(F208="OŽ",IF(L208&gt;35,0,IF(J208&gt;35,(36-L208)*1.836,((36-L208)-(36-J208))*1.836)),0)+IF(F208="PČ",IF(L208&gt;31,0,IF(J208&gt;31,(32-L208)*1.347,((32-L208)-(32-J208))*1.347)),0)+ IF(F208="PČneol",IF(L208&gt;15,0,IF(J208&gt;15,(16-L208)*0.255,((16-L208)-(16-J208))*0.255)),0)+IF(F208="PŽ",IF(L208&gt;31,0,IF(J208&gt;31,(32-L208)*0.255,((32-L208)-(32-J208))*0.255)),0)+IF(F208="EČ",IF(L208&gt;23,0,IF(J208&gt;23,(24-L208)*0.612,((24-L208)-(24-J208))*0.612)),0)+IF(F208="EČneol",IF(L208&gt;7,0,IF(J208&gt;7,(8-L208)*0.204,((8-L208)-(8-J208))*0.204)),0)+IF(F208="EŽ",IF(L208&gt;23,0,IF(J208&gt;23,(24-L208)*0.204,((24-L208)-(24-J208))*0.204)),0)+IF(F208="PT",IF(L208&gt;31,0,IF(J208&gt;31,(32-L208)*0.204,((32-L208)-(32-J208))*0.204)),0)+IF(F208="JOŽ",IF(L208&gt;23,0,IF(J208&gt;23,(24-L208)*0.255,((24-L208)-(24-J208))*0.255)),0)+IF(F208="JPČ",IF(L208&gt;23,0,IF(J208&gt;23,(24-L208)*0.204,((24-L208)-(24-J208))*0.204)),0)+IF(F208="JEČ",IF(L208&gt;15,0,IF(J208&gt;15,(16-L208)*0.102,((16-L208)-(16-J208))*0.102)),0)+IF(F208="JEOF",IF(L208&gt;15,0,IF(J208&gt;15,(16-L208)*0.102,((16-L208)-(16-J208))*0.102)),0)+IF(F208="JnPČ",IF(L208&gt;15,0,IF(J208&gt;15,(16-L208)*0.153,((16-L208)-(16-J208))*0.153)),0)+IF(F208="JnEČ",IF(L208&gt;15,0,IF(J208&gt;15,(16-L208)*0.0765,((16-L208)-(16-J208))*0.0765)),0)+IF(F208="JčPČ",IF(L208&gt;15,0,IF(J208&gt;15,(16-L208)*0.06375,((16-L208)-(16-J208))*0.06375)),0)+IF(F208="JčEČ",IF(L208&gt;15,0,IF(J208&gt;15,(16-L208)*0.051,((16-L208)-(16-J208))*0.051)),0)+IF(F208="NEAK",IF(L208&gt;23,0,IF(J208&gt;23,(24-L208)*0.03444,((24-L208)-(24-J208))*0.03444)),0))</f>
        <v>0</v>
      </c>
      <c r="Q208" s="11">
        <f t="shared" ref="Q208:Q216" si="87">IF(ISERROR(P208*100/N208),0,(P208*100/N208))</f>
        <v>0</v>
      </c>
      <c r="R208" s="10">
        <f t="shared" si="85"/>
        <v>0</v>
      </c>
      <c r="S208" s="8"/>
    </row>
    <row r="209" spans="1:19">
      <c r="A209" s="60">
        <v>3</v>
      </c>
      <c r="B209" s="60"/>
      <c r="C209" s="12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3">
        <f t="shared" si="81"/>
        <v>0</v>
      </c>
      <c r="O209" s="9">
        <f t="shared" si="82"/>
        <v>0</v>
      </c>
      <c r="P209" s="4">
        <f t="shared" si="86"/>
        <v>0</v>
      </c>
      <c r="Q209" s="11">
        <f t="shared" si="87"/>
        <v>0</v>
      </c>
      <c r="R209" s="10">
        <f t="shared" si="85"/>
        <v>0</v>
      </c>
      <c r="S209" s="8"/>
    </row>
    <row r="210" spans="1:19">
      <c r="A210" s="60">
        <v>4</v>
      </c>
      <c r="B210" s="60"/>
      <c r="C210" s="12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3">
        <f t="shared" si="81"/>
        <v>0</v>
      </c>
      <c r="O210" s="9">
        <f t="shared" si="82"/>
        <v>0</v>
      </c>
      <c r="P210" s="4">
        <f t="shared" si="86"/>
        <v>0</v>
      </c>
      <c r="Q210" s="11">
        <f t="shared" si="87"/>
        <v>0</v>
      </c>
      <c r="R210" s="10">
        <f t="shared" si="85"/>
        <v>0</v>
      </c>
      <c r="S210" s="8"/>
    </row>
    <row r="211" spans="1:19">
      <c r="A211" s="60">
        <v>5</v>
      </c>
      <c r="B211" s="60"/>
      <c r="C211" s="12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3">
        <f t="shared" si="81"/>
        <v>0</v>
      </c>
      <c r="O211" s="9">
        <f t="shared" si="82"/>
        <v>0</v>
      </c>
      <c r="P211" s="4">
        <f t="shared" si="86"/>
        <v>0</v>
      </c>
      <c r="Q211" s="11">
        <f t="shared" si="87"/>
        <v>0</v>
      </c>
      <c r="R211" s="10">
        <f t="shared" si="85"/>
        <v>0</v>
      </c>
      <c r="S211" s="8"/>
    </row>
    <row r="212" spans="1:19">
      <c r="A212" s="60">
        <v>6</v>
      </c>
      <c r="B212" s="60"/>
      <c r="C212" s="12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3">
        <f t="shared" si="81"/>
        <v>0</v>
      </c>
      <c r="O212" s="9">
        <f t="shared" si="82"/>
        <v>0</v>
      </c>
      <c r="P212" s="4">
        <f t="shared" si="86"/>
        <v>0</v>
      </c>
      <c r="Q212" s="11">
        <f t="shared" si="87"/>
        <v>0</v>
      </c>
      <c r="R212" s="10">
        <f t="shared" si="85"/>
        <v>0</v>
      </c>
      <c r="S212" s="8"/>
    </row>
    <row r="213" spans="1:19">
      <c r="A213" s="60">
        <v>7</v>
      </c>
      <c r="B213" s="60"/>
      <c r="C213" s="12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3">
        <f t="shared" si="81"/>
        <v>0</v>
      </c>
      <c r="O213" s="9">
        <f t="shared" si="82"/>
        <v>0</v>
      </c>
      <c r="P213" s="4">
        <f t="shared" si="86"/>
        <v>0</v>
      </c>
      <c r="Q213" s="11">
        <f t="shared" si="87"/>
        <v>0</v>
      </c>
      <c r="R213" s="10">
        <f t="shared" si="85"/>
        <v>0</v>
      </c>
      <c r="S213" s="8"/>
    </row>
    <row r="214" spans="1:19">
      <c r="A214" s="60">
        <v>8</v>
      </c>
      <c r="B214" s="60"/>
      <c r="C214" s="12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3">
        <f t="shared" si="81"/>
        <v>0</v>
      </c>
      <c r="O214" s="9">
        <f t="shared" si="82"/>
        <v>0</v>
      </c>
      <c r="P214" s="4">
        <f t="shared" si="86"/>
        <v>0</v>
      </c>
      <c r="Q214" s="11">
        <f t="shared" si="87"/>
        <v>0</v>
      </c>
      <c r="R214" s="10">
        <f t="shared" si="85"/>
        <v>0</v>
      </c>
      <c r="S214" s="8"/>
    </row>
    <row r="215" spans="1:19">
      <c r="A215" s="60">
        <v>9</v>
      </c>
      <c r="B215" s="60"/>
      <c r="C215" s="12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3">
        <f t="shared" si="81"/>
        <v>0</v>
      </c>
      <c r="O215" s="9">
        <f t="shared" si="82"/>
        <v>0</v>
      </c>
      <c r="P215" s="4">
        <f t="shared" si="86"/>
        <v>0</v>
      </c>
      <c r="Q215" s="11">
        <f t="shared" si="87"/>
        <v>0</v>
      </c>
      <c r="R215" s="10">
        <f t="shared" si="85"/>
        <v>0</v>
      </c>
      <c r="S215" s="8"/>
    </row>
    <row r="216" spans="1:19">
      <c r="A216" s="60">
        <v>10</v>
      </c>
      <c r="B216" s="60"/>
      <c r="C216" s="12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3">
        <f t="shared" si="81"/>
        <v>0</v>
      </c>
      <c r="O216" s="9">
        <f t="shared" si="82"/>
        <v>0</v>
      </c>
      <c r="P216" s="4">
        <f t="shared" si="86"/>
        <v>0</v>
      </c>
      <c r="Q216" s="11">
        <f t="shared" si="87"/>
        <v>0</v>
      </c>
      <c r="R216" s="10">
        <f t="shared" si="85"/>
        <v>0</v>
      </c>
      <c r="S216" s="8"/>
    </row>
    <row r="217" spans="1:19">
      <c r="A217" s="70" t="s">
        <v>34</v>
      </c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2"/>
      <c r="R217" s="10">
        <f>SUM(R207:R216)</f>
        <v>0</v>
      </c>
      <c r="S217" s="8"/>
    </row>
    <row r="218" spans="1:19" ht="15.75">
      <c r="A218" s="24" t="s">
        <v>46</v>
      </c>
      <c r="B218" s="24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6"/>
      <c r="S218" s="8"/>
    </row>
    <row r="219" spans="1:19">
      <c r="A219" s="49" t="s">
        <v>41</v>
      </c>
      <c r="B219" s="49"/>
      <c r="C219" s="49"/>
      <c r="D219" s="49"/>
      <c r="E219" s="49"/>
      <c r="F219" s="49"/>
      <c r="G219" s="49"/>
      <c r="H219" s="49"/>
      <c r="I219" s="49"/>
      <c r="J219" s="15"/>
      <c r="K219" s="15"/>
      <c r="L219" s="15"/>
      <c r="M219" s="15"/>
      <c r="N219" s="15"/>
      <c r="O219" s="15"/>
      <c r="P219" s="15"/>
      <c r="Q219" s="15"/>
      <c r="R219" s="16"/>
      <c r="S219" s="8"/>
    </row>
    <row r="220" spans="1:19">
      <c r="A220" s="66" t="s">
        <v>59</v>
      </c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56"/>
      <c r="R220" s="8"/>
      <c r="S220" s="8"/>
    </row>
    <row r="221" spans="1:19" ht="18">
      <c r="A221" s="68" t="s">
        <v>27</v>
      </c>
      <c r="B221" s="69"/>
      <c r="C221" s="69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6"/>
      <c r="R221" s="8"/>
      <c r="S221" s="8"/>
    </row>
    <row r="222" spans="1:19">
      <c r="A222" s="66" t="s">
        <v>60</v>
      </c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56"/>
      <c r="R222" s="8"/>
      <c r="S222" s="8"/>
    </row>
    <row r="223" spans="1:19">
      <c r="A223" s="60">
        <v>1</v>
      </c>
      <c r="B223" s="60"/>
      <c r="C223" s="12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3">
        <f t="shared" ref="N223:N232" si="88">(IF(F223="OŽ",IF(L223=1,550.8,IF(L223=2,426.38,IF(L223=3,342.14,IF(L223=4,181.44,IF(L223=5,168.48,IF(L223=6,155.52,IF(L223=7,148.5,IF(L223=8,144,0))))))))+IF(L223&lt;=8,0,IF(L223&lt;=16,137.7,IF(L223&lt;=24,108,IF(L223&lt;=32,80.1,IF(L223&lt;=36,52.2,0)))))-IF(L223&lt;=8,0,IF(L223&lt;=16,(L223-9)*2.754,IF(L223&lt;=24,(L223-17)* 2.754,IF(L223&lt;=32,(L223-25)* 2.754,IF(L223&lt;=36,(L223-33)*2.754,0))))),0)+IF(F223="PČ",IF(L223=1,449,IF(L223=2,314.6,IF(L223=3,238,IF(L223=4,172,IF(L223=5,159,IF(L223=6,145,IF(L223=7,132,IF(L223=8,119,0))))))))+IF(L223&lt;=8,0,IF(L223&lt;=16,88,IF(L223&lt;=24,55,IF(L223&lt;=32,22,0))))-IF(L223&lt;=8,0,IF(L223&lt;=16,(L223-9)*2.245,IF(L223&lt;=24,(L223-17)*2.245,IF(L223&lt;=32,(L223-25)*2.245,0)))),0)+IF(F223="PČneol",IF(L223=1,85,IF(L223=2,64.61,IF(L223=3,50.76,IF(L223=4,16.25,IF(L223=5,15,IF(L223=6,13.75,IF(L223=7,12.5,IF(L223=8,11.25,0))))))))+IF(L223&lt;=8,0,IF(L223&lt;=16,9,0))-IF(L223&lt;=8,0,IF(L223&lt;=16,(L223-9)*0.425,0)),0)+IF(F223="PŽ",IF(L223=1,85,IF(L223=2,59.5,IF(L223=3,45,IF(L223=4,32.5,IF(L223=5,30,IF(L223=6,27.5,IF(L223=7,25,IF(L223=8,22.5,0))))))))+IF(L223&lt;=8,0,IF(L223&lt;=16,19,IF(L223&lt;=24,13,IF(L223&lt;=32,8,0))))-IF(L223&lt;=8,0,IF(L223&lt;=16,(L223-9)*0.425,IF(L223&lt;=24,(L223-17)*0.425,IF(L223&lt;=32,(L223-25)*0.425,0)))),0)+IF(F223="EČ",IF(L223=1,204,IF(L223=2,156.24,IF(L223=3,123.84,IF(L223=4,72,IF(L223=5,66,IF(L223=6,60,IF(L223=7,54,IF(L223=8,48,0))))))))+IF(L223&lt;=8,0,IF(L223&lt;=16,40,IF(L223&lt;=24,25,0)))-IF(L223&lt;=8,0,IF(L223&lt;=16,(L223-9)*1.02,IF(L223&lt;=24,(L223-17)*1.02,0))),0)+IF(F223="EČneol",IF(L223=1,68,IF(L223=2,51.69,IF(L223=3,40.61,IF(L223=4,13,IF(L223=5,12,IF(L223=6,11,IF(L223=7,10,IF(L223=8,9,0)))))))))+IF(F223="EŽ",IF(L223=1,68,IF(L223=2,47.6,IF(L223=3,36,IF(L223=4,18,IF(L223=5,16.5,IF(L223=6,15,IF(L223=7,13.5,IF(L223=8,12,0))))))))+IF(L223&lt;=8,0,IF(L223&lt;=16,10,IF(L223&lt;=24,6,0)))-IF(L223&lt;=8,0,IF(L223&lt;=16,(L223-9)*0.34,IF(L223&lt;=24,(L223-17)*0.34,0))),0)+IF(F223="PT",IF(L223=1,68,IF(L223=2,52.08,IF(L223=3,41.28,IF(L223=4,24,IF(L223=5,22,IF(L223=6,20,IF(L223=7,18,IF(L223=8,16,0))))))))+IF(L223&lt;=8,0,IF(L223&lt;=16,13,IF(L223&lt;=24,9,IF(L223&lt;=32,4,0))))-IF(L223&lt;=8,0,IF(L223&lt;=16,(L223-9)*0.34,IF(L223&lt;=24,(L223-17)*0.34,IF(L223&lt;=32,(L223-25)*0.34,0)))),0)+IF(F223="JOŽ",IF(L223=1,85,IF(L223=2,59.5,IF(L223=3,45,IF(L223=4,32.5,IF(L223=5,30,IF(L223=6,27.5,IF(L223=7,25,IF(L223=8,22.5,0))))))))+IF(L223&lt;=8,0,IF(L223&lt;=16,19,IF(L223&lt;=24,13,0)))-IF(L223&lt;=8,0,IF(L223&lt;=16,(L223-9)*0.425,IF(L223&lt;=24,(L223-17)*0.425,0))),0)+IF(F223="JPČ",IF(L223=1,68,IF(L223=2,47.6,IF(L223=3,36,IF(L223=4,26,IF(L223=5,24,IF(L223=6,22,IF(L223=7,20,IF(L223=8,18,0))))))))+IF(L223&lt;=8,0,IF(L223&lt;=16,13,IF(L223&lt;=24,9,0)))-IF(L223&lt;=8,0,IF(L223&lt;=16,(L223-9)*0.34,IF(L223&lt;=24,(L223-17)*0.34,0))),0)+IF(F223="JEČ",IF(L223=1,34,IF(L223=2,26.04,IF(L223=3,20.6,IF(L223=4,12,IF(L223=5,11,IF(L223=6,10,IF(L223=7,9,IF(L223=8,8,0))))))))+IF(L223&lt;=8,0,IF(L223&lt;=16,6,0))-IF(L223&lt;=8,0,IF(L223&lt;=16,(L223-9)*0.17,0)),0)+IF(F223="JEOF",IF(L223=1,34,IF(L223=2,26.04,IF(L223=3,20.6,IF(L223=4,12,IF(L223=5,11,IF(L223=6,10,IF(L223=7,9,IF(L223=8,8,0))))))))+IF(L223&lt;=8,0,IF(L223&lt;=16,6,0))-IF(L223&lt;=8,0,IF(L223&lt;=16,(L223-9)*0.17,0)),0)+IF(F223="JnPČ",IF(L223=1,51,IF(L223=2,35.7,IF(L223=3,27,IF(L223=4,19.5,IF(L223=5,18,IF(L223=6,16.5,IF(L223=7,15,IF(L223=8,13.5,0))))))))+IF(L223&lt;=8,0,IF(L223&lt;=16,10,0))-IF(L223&lt;=8,0,IF(L223&lt;=16,(L223-9)*0.255,0)),0)+IF(F223="JnEČ",IF(L223=1,25.5,IF(L223=2,19.53,IF(L223=3,15.48,IF(L223=4,9,IF(L223=5,8.25,IF(L223=6,7.5,IF(L223=7,6.75,IF(L223=8,6,0))))))))+IF(L223&lt;=8,0,IF(L223&lt;=16,5,0))-IF(L223&lt;=8,0,IF(L223&lt;=16,(L223-9)*0.1275,0)),0)+IF(F223="JčPČ",IF(L223=1,21.25,IF(L223=2,14.5,IF(L223=3,11.5,IF(L223=4,7,IF(L223=5,6.5,IF(L223=6,6,IF(L223=7,5.5,IF(L223=8,5,0))))))))+IF(L223&lt;=8,0,IF(L223&lt;=16,4,0))-IF(L223&lt;=8,0,IF(L223&lt;=16,(L223-9)*0.10625,0)),0)+IF(F223="JčEČ",IF(L223=1,17,IF(L223=2,13.02,IF(L223=3,10.32,IF(L223=4,6,IF(L223=5,5.5,IF(L223=6,5,IF(L223=7,4.5,IF(L223=8,4,0))))))))+IF(L223&lt;=8,0,IF(L223&lt;=16,3,0))-IF(L223&lt;=8,0,IF(L223&lt;=16,(L223-9)*0.085,0)),0)+IF(F223="NEAK",IF(L223=1,11.48,IF(L223=2,8.79,IF(L223=3,6.97,IF(L223=4,4.05,IF(L223=5,3.71,IF(L223=6,3.38,IF(L223=7,3.04,IF(L223=8,2.7,0))))))))+IF(L223&lt;=8,0,IF(L223&lt;=16,2,IF(L223&lt;=24,1.3,0)))-IF(L223&lt;=8,0,IF(L223&lt;=16,(L223-9)*0.0574,IF(L223&lt;=24,(L223-17)*0.0574,0))),0))*IF(L223&lt;0,1,IF(OR(F223="PČ",F223="PŽ",F223="PT"),IF(J223&lt;32,J223/32,1),1))* IF(L223&lt;0,1,IF(OR(F223="EČ",F223="EŽ",F223="JOŽ",F223="JPČ",F223="NEAK"),IF(J223&lt;24,J223/24,1),1))*IF(L223&lt;0,1,IF(OR(F223="PČneol",F223="JEČ",F223="JEOF",F223="JnPČ",F223="JnEČ",F223="JčPČ",F223="JčEČ"),IF(J223&lt;16,J223/16,1),1))*IF(L223&lt;0,1,IF(F223="EČneol",IF(J223&lt;8,J223/8,1),1))</f>
        <v>0</v>
      </c>
      <c r="O223" s="9">
        <f t="shared" ref="O223:O232" si="89">IF(F223="OŽ",N223,IF(H223="Ne",IF(J223*0.3&lt;J223-L223,N223,0),IF(J223*0.1&lt;J223-L223,N223,0)))</f>
        <v>0</v>
      </c>
      <c r="P223" s="4">
        <f t="shared" ref="P223" si="90">IF(O223=0,0,IF(F223="OŽ",IF(L223&gt;35,0,IF(J223&gt;35,(36-L223)*1.836,((36-L223)-(36-J223))*1.836)),0)+IF(F223="PČ",IF(L223&gt;31,0,IF(J223&gt;31,(32-L223)*1.347,((32-L223)-(32-J223))*1.347)),0)+ IF(F223="PČneol",IF(L223&gt;15,0,IF(J223&gt;15,(16-L223)*0.255,((16-L223)-(16-J223))*0.255)),0)+IF(F223="PŽ",IF(L223&gt;31,0,IF(J223&gt;31,(32-L223)*0.255,((32-L223)-(32-J223))*0.255)),0)+IF(F223="EČ",IF(L223&gt;23,0,IF(J223&gt;23,(24-L223)*0.612,((24-L223)-(24-J223))*0.612)),0)+IF(F223="EČneol",IF(L223&gt;7,0,IF(J223&gt;7,(8-L223)*0.204,((8-L223)-(8-J223))*0.204)),0)+IF(F223="EŽ",IF(L223&gt;23,0,IF(J223&gt;23,(24-L223)*0.204,((24-L223)-(24-J223))*0.204)),0)+IF(F223="PT",IF(L223&gt;31,0,IF(J223&gt;31,(32-L223)*0.204,((32-L223)-(32-J223))*0.204)),0)+IF(F223="JOŽ",IF(L223&gt;23,0,IF(J223&gt;23,(24-L223)*0.255,((24-L223)-(24-J223))*0.255)),0)+IF(F223="JPČ",IF(L223&gt;23,0,IF(J223&gt;23,(24-L223)*0.204,((24-L223)-(24-J223))*0.204)),0)+IF(F223="JEČ",IF(L223&gt;15,0,IF(J223&gt;15,(16-L223)*0.102,((16-L223)-(16-J223))*0.102)),0)+IF(F223="JEOF",IF(L223&gt;15,0,IF(J223&gt;15,(16-L223)*0.102,((16-L223)-(16-J223))*0.102)),0)+IF(F223="JnPČ",IF(L223&gt;15,0,IF(J223&gt;15,(16-L223)*0.153,((16-L223)-(16-J223))*0.153)),0)+IF(F223="JnEČ",IF(L223&gt;15,0,IF(J223&gt;15,(16-L223)*0.0765,((16-L223)-(16-J223))*0.0765)),0)+IF(F223="JčPČ",IF(L223&gt;15,0,IF(J223&gt;15,(16-L223)*0.06375,((16-L223)-(16-J223))*0.06375)),0)+IF(F223="JčEČ",IF(L223&gt;15,0,IF(J223&gt;15,(16-L223)*0.051,((16-L223)-(16-J223))*0.051)),0)+IF(F223="NEAK",IF(L223&gt;23,0,IF(J223&gt;23,(24-L223)*0.03444,((24-L223)-(24-J223))*0.03444)),0))</f>
        <v>0</v>
      </c>
      <c r="Q223" s="11">
        <f t="shared" ref="Q223" si="91">IF(ISERROR(P223*100/N223),0,(P223*100/N223))</f>
        <v>0</v>
      </c>
      <c r="R223" s="10">
        <f t="shared" ref="R223:R232" si="92">IF(Q223&lt;=30,O223+P223,O223+O223*0.3)*IF(G223=1,0.4,IF(G223=2,0.75,IF(G223="1 (kas 4 m. 1 k. nerengiamos)",0.52,1)))*IF(D223="olimpinė",1,IF(M223="Ne",0.5,1))*IF(OR(A$5="Lietuvos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federacija"),IF(OR(J223&lt;8,K223&lt;16),0,1),1)*E223*IF(I223&lt;=1,1,1/I223)*IF(OR(A$5="Lietuvos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23" s="8"/>
    </row>
    <row r="224" spans="1:19">
      <c r="A224" s="60">
        <v>2</v>
      </c>
      <c r="B224" s="60"/>
      <c r="C224" s="12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3">
        <f t="shared" si="88"/>
        <v>0</v>
      </c>
      <c r="O224" s="9">
        <f t="shared" si="89"/>
        <v>0</v>
      </c>
      <c r="P224" s="4">
        <f t="shared" ref="P224:P232" si="93">IF(O224=0,0,IF(F224="OŽ",IF(L224&gt;35,0,IF(J224&gt;35,(36-L224)*1.836,((36-L224)-(36-J224))*1.836)),0)+IF(F224="PČ",IF(L224&gt;31,0,IF(J224&gt;31,(32-L224)*1.347,((32-L224)-(32-J224))*1.347)),0)+ IF(F224="PČneol",IF(L224&gt;15,0,IF(J224&gt;15,(16-L224)*0.255,((16-L224)-(16-J224))*0.255)),0)+IF(F224="PŽ",IF(L224&gt;31,0,IF(J224&gt;31,(32-L224)*0.255,((32-L224)-(32-J224))*0.255)),0)+IF(F224="EČ",IF(L224&gt;23,0,IF(J224&gt;23,(24-L224)*0.612,((24-L224)-(24-J224))*0.612)),0)+IF(F224="EČneol",IF(L224&gt;7,0,IF(J224&gt;7,(8-L224)*0.204,((8-L224)-(8-J224))*0.204)),0)+IF(F224="EŽ",IF(L224&gt;23,0,IF(J224&gt;23,(24-L224)*0.204,((24-L224)-(24-J224))*0.204)),0)+IF(F224="PT",IF(L224&gt;31,0,IF(J224&gt;31,(32-L224)*0.204,((32-L224)-(32-J224))*0.204)),0)+IF(F224="JOŽ",IF(L224&gt;23,0,IF(J224&gt;23,(24-L224)*0.255,((24-L224)-(24-J224))*0.255)),0)+IF(F224="JPČ",IF(L224&gt;23,0,IF(J224&gt;23,(24-L224)*0.204,((24-L224)-(24-J224))*0.204)),0)+IF(F224="JEČ",IF(L224&gt;15,0,IF(J224&gt;15,(16-L224)*0.102,((16-L224)-(16-J224))*0.102)),0)+IF(F224="JEOF",IF(L224&gt;15,0,IF(J224&gt;15,(16-L224)*0.102,((16-L224)-(16-J224))*0.102)),0)+IF(F224="JnPČ",IF(L224&gt;15,0,IF(J224&gt;15,(16-L224)*0.153,((16-L224)-(16-J224))*0.153)),0)+IF(F224="JnEČ",IF(L224&gt;15,0,IF(J224&gt;15,(16-L224)*0.0765,((16-L224)-(16-J224))*0.0765)),0)+IF(F224="JčPČ",IF(L224&gt;15,0,IF(J224&gt;15,(16-L224)*0.06375,((16-L224)-(16-J224))*0.06375)),0)+IF(F224="JčEČ",IF(L224&gt;15,0,IF(J224&gt;15,(16-L224)*0.051,((16-L224)-(16-J224))*0.051)),0)+IF(F224="NEAK",IF(L224&gt;23,0,IF(J224&gt;23,(24-L224)*0.03444,((24-L224)-(24-J224))*0.03444)),0))</f>
        <v>0</v>
      </c>
      <c r="Q224" s="11">
        <f t="shared" ref="Q224:Q232" si="94">IF(ISERROR(P224*100/N224),0,(P224*100/N224))</f>
        <v>0</v>
      </c>
      <c r="R224" s="10">
        <f t="shared" si="92"/>
        <v>0</v>
      </c>
      <c r="S224" s="8"/>
    </row>
    <row r="225" spans="1:19">
      <c r="A225" s="60">
        <v>3</v>
      </c>
      <c r="B225" s="60"/>
      <c r="C225" s="12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3">
        <f t="shared" si="88"/>
        <v>0</v>
      </c>
      <c r="O225" s="9">
        <f t="shared" si="89"/>
        <v>0</v>
      </c>
      <c r="P225" s="4">
        <f t="shared" si="93"/>
        <v>0</v>
      </c>
      <c r="Q225" s="11">
        <f t="shared" si="94"/>
        <v>0</v>
      </c>
      <c r="R225" s="10">
        <f t="shared" si="92"/>
        <v>0</v>
      </c>
      <c r="S225" s="8"/>
    </row>
    <row r="226" spans="1:19">
      <c r="A226" s="60">
        <v>4</v>
      </c>
      <c r="B226" s="60"/>
      <c r="C226" s="12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3">
        <f t="shared" si="88"/>
        <v>0</v>
      </c>
      <c r="O226" s="9">
        <f t="shared" si="89"/>
        <v>0</v>
      </c>
      <c r="P226" s="4">
        <f t="shared" si="93"/>
        <v>0</v>
      </c>
      <c r="Q226" s="11">
        <f t="shared" si="94"/>
        <v>0</v>
      </c>
      <c r="R226" s="10">
        <f t="shared" si="92"/>
        <v>0</v>
      </c>
      <c r="S226" s="8"/>
    </row>
    <row r="227" spans="1:19">
      <c r="A227" s="60">
        <v>5</v>
      </c>
      <c r="B227" s="60"/>
      <c r="C227" s="12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3">
        <f t="shared" si="88"/>
        <v>0</v>
      </c>
      <c r="O227" s="9">
        <f t="shared" si="89"/>
        <v>0</v>
      </c>
      <c r="P227" s="4">
        <f t="shared" si="93"/>
        <v>0</v>
      </c>
      <c r="Q227" s="11">
        <f t="shared" si="94"/>
        <v>0</v>
      </c>
      <c r="R227" s="10">
        <f t="shared" si="92"/>
        <v>0</v>
      </c>
      <c r="S227" s="8"/>
    </row>
    <row r="228" spans="1:19">
      <c r="A228" s="60">
        <v>6</v>
      </c>
      <c r="B228" s="60"/>
      <c r="C228" s="12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3">
        <f t="shared" si="88"/>
        <v>0</v>
      </c>
      <c r="O228" s="9">
        <f t="shared" si="89"/>
        <v>0</v>
      </c>
      <c r="P228" s="4">
        <f t="shared" si="93"/>
        <v>0</v>
      </c>
      <c r="Q228" s="11">
        <f t="shared" si="94"/>
        <v>0</v>
      </c>
      <c r="R228" s="10">
        <f t="shared" si="92"/>
        <v>0</v>
      </c>
      <c r="S228" s="8"/>
    </row>
    <row r="229" spans="1:19">
      <c r="A229" s="60">
        <v>7</v>
      </c>
      <c r="B229" s="60"/>
      <c r="C229" s="12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3">
        <f t="shared" si="88"/>
        <v>0</v>
      </c>
      <c r="O229" s="9">
        <f t="shared" si="89"/>
        <v>0</v>
      </c>
      <c r="P229" s="4">
        <f t="shared" si="93"/>
        <v>0</v>
      </c>
      <c r="Q229" s="11">
        <f t="shared" si="94"/>
        <v>0</v>
      </c>
      <c r="R229" s="10">
        <f t="shared" si="92"/>
        <v>0</v>
      </c>
      <c r="S229" s="8"/>
    </row>
    <row r="230" spans="1:19">
      <c r="A230" s="60">
        <v>8</v>
      </c>
      <c r="B230" s="60"/>
      <c r="C230" s="12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3">
        <f t="shared" si="88"/>
        <v>0</v>
      </c>
      <c r="O230" s="9">
        <f t="shared" si="89"/>
        <v>0</v>
      </c>
      <c r="P230" s="4">
        <f t="shared" si="93"/>
        <v>0</v>
      </c>
      <c r="Q230" s="11">
        <f t="shared" si="94"/>
        <v>0</v>
      </c>
      <c r="R230" s="10">
        <f t="shared" si="92"/>
        <v>0</v>
      </c>
      <c r="S230" s="8"/>
    </row>
    <row r="231" spans="1:19">
      <c r="A231" s="60">
        <v>9</v>
      </c>
      <c r="B231" s="60"/>
      <c r="C231" s="12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3">
        <f t="shared" si="88"/>
        <v>0</v>
      </c>
      <c r="O231" s="9">
        <f t="shared" si="89"/>
        <v>0</v>
      </c>
      <c r="P231" s="4">
        <f t="shared" si="93"/>
        <v>0</v>
      </c>
      <c r="Q231" s="11">
        <f t="shared" si="94"/>
        <v>0</v>
      </c>
      <c r="R231" s="10">
        <f t="shared" si="92"/>
        <v>0</v>
      </c>
      <c r="S231" s="8"/>
    </row>
    <row r="232" spans="1:19">
      <c r="A232" s="60">
        <v>10</v>
      </c>
      <c r="B232" s="60"/>
      <c r="C232" s="12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3">
        <f t="shared" si="88"/>
        <v>0</v>
      </c>
      <c r="O232" s="9">
        <f t="shared" si="89"/>
        <v>0</v>
      </c>
      <c r="P232" s="4">
        <f t="shared" si="93"/>
        <v>0</v>
      </c>
      <c r="Q232" s="11">
        <f t="shared" si="94"/>
        <v>0</v>
      </c>
      <c r="R232" s="10">
        <f t="shared" si="92"/>
        <v>0</v>
      </c>
      <c r="S232" s="8"/>
    </row>
    <row r="233" spans="1:19">
      <c r="A233" s="70" t="s">
        <v>34</v>
      </c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2"/>
      <c r="R233" s="10">
        <f>SUM(R223:R232)</f>
        <v>0</v>
      </c>
      <c r="S233" s="8"/>
    </row>
    <row r="234" spans="1:19" ht="15.75">
      <c r="A234" s="24" t="s">
        <v>46</v>
      </c>
      <c r="B234" s="24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6"/>
      <c r="S234" s="8"/>
    </row>
    <row r="235" spans="1:19">
      <c r="A235" s="49" t="s">
        <v>41</v>
      </c>
      <c r="B235" s="49"/>
      <c r="C235" s="49"/>
      <c r="D235" s="49"/>
      <c r="E235" s="49"/>
      <c r="F235" s="49"/>
      <c r="G235" s="49"/>
      <c r="H235" s="49"/>
      <c r="I235" s="49"/>
      <c r="J235" s="15"/>
      <c r="K235" s="15"/>
      <c r="L235" s="15"/>
      <c r="M235" s="15"/>
      <c r="N235" s="15"/>
      <c r="O235" s="15"/>
      <c r="P235" s="15"/>
      <c r="Q235" s="15"/>
      <c r="R235" s="16"/>
      <c r="S235" s="8"/>
    </row>
    <row r="236" spans="1:19" s="8" customFormat="1">
      <c r="A236" s="49"/>
      <c r="B236" s="49"/>
      <c r="C236" s="49"/>
      <c r="D236" s="49"/>
      <c r="E236" s="49"/>
      <c r="F236" s="49"/>
      <c r="G236" s="49"/>
      <c r="H236" s="49"/>
      <c r="I236" s="49"/>
      <c r="J236" s="15"/>
      <c r="K236" s="15"/>
      <c r="L236" s="15"/>
      <c r="M236" s="15"/>
      <c r="N236" s="15"/>
      <c r="O236" s="15"/>
      <c r="P236" s="15"/>
      <c r="Q236" s="15"/>
      <c r="R236" s="16"/>
    </row>
    <row r="237" spans="1:19">
      <c r="A237" s="66" t="s">
        <v>59</v>
      </c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56"/>
      <c r="R237" s="8"/>
      <c r="S237" s="8"/>
    </row>
    <row r="238" spans="1:19" ht="15.6" customHeight="1">
      <c r="A238" s="68" t="s">
        <v>27</v>
      </c>
      <c r="B238" s="69"/>
      <c r="C238" s="69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6"/>
      <c r="R238" s="8"/>
      <c r="S238" s="8"/>
    </row>
    <row r="239" spans="1:19" ht="17.45" customHeight="1">
      <c r="A239" s="66" t="s">
        <v>60</v>
      </c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56"/>
      <c r="R239" s="8"/>
      <c r="S239" s="8"/>
    </row>
    <row r="240" spans="1:19">
      <c r="A240" s="60">
        <v>1</v>
      </c>
      <c r="B240" s="60"/>
      <c r="C240" s="12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3">
        <f t="shared" ref="N240:N249" si="95">(IF(F240="OŽ",IF(L240=1,550.8,IF(L240=2,426.38,IF(L240=3,342.14,IF(L240=4,181.44,IF(L240=5,168.48,IF(L240=6,155.52,IF(L240=7,148.5,IF(L240=8,144,0))))))))+IF(L240&lt;=8,0,IF(L240&lt;=16,137.7,IF(L240&lt;=24,108,IF(L240&lt;=32,80.1,IF(L240&lt;=36,52.2,0)))))-IF(L240&lt;=8,0,IF(L240&lt;=16,(L240-9)*2.754,IF(L240&lt;=24,(L240-17)* 2.754,IF(L240&lt;=32,(L240-25)* 2.754,IF(L240&lt;=36,(L240-33)*2.754,0))))),0)+IF(F240="PČ",IF(L240=1,449,IF(L240=2,314.6,IF(L240=3,238,IF(L240=4,172,IF(L240=5,159,IF(L240=6,145,IF(L240=7,132,IF(L240=8,119,0))))))))+IF(L240&lt;=8,0,IF(L240&lt;=16,88,IF(L240&lt;=24,55,IF(L240&lt;=32,22,0))))-IF(L240&lt;=8,0,IF(L240&lt;=16,(L240-9)*2.245,IF(L240&lt;=24,(L240-17)*2.245,IF(L240&lt;=32,(L240-25)*2.245,0)))),0)+IF(F240="PČneol",IF(L240=1,85,IF(L240=2,64.61,IF(L240=3,50.76,IF(L240=4,16.25,IF(L240=5,15,IF(L240=6,13.75,IF(L240=7,12.5,IF(L240=8,11.25,0))))))))+IF(L240&lt;=8,0,IF(L240&lt;=16,9,0))-IF(L240&lt;=8,0,IF(L240&lt;=16,(L240-9)*0.425,0)),0)+IF(F240="PŽ",IF(L240=1,85,IF(L240=2,59.5,IF(L240=3,45,IF(L240=4,32.5,IF(L240=5,30,IF(L240=6,27.5,IF(L240=7,25,IF(L240=8,22.5,0))))))))+IF(L240&lt;=8,0,IF(L240&lt;=16,19,IF(L240&lt;=24,13,IF(L240&lt;=32,8,0))))-IF(L240&lt;=8,0,IF(L240&lt;=16,(L240-9)*0.425,IF(L240&lt;=24,(L240-17)*0.425,IF(L240&lt;=32,(L240-25)*0.425,0)))),0)+IF(F240="EČ",IF(L240=1,204,IF(L240=2,156.24,IF(L240=3,123.84,IF(L240=4,72,IF(L240=5,66,IF(L240=6,60,IF(L240=7,54,IF(L240=8,48,0))))))))+IF(L240&lt;=8,0,IF(L240&lt;=16,40,IF(L240&lt;=24,25,0)))-IF(L240&lt;=8,0,IF(L240&lt;=16,(L240-9)*1.02,IF(L240&lt;=24,(L240-17)*1.02,0))),0)+IF(F240="EČneol",IF(L240=1,68,IF(L240=2,51.69,IF(L240=3,40.61,IF(L240=4,13,IF(L240=5,12,IF(L240=6,11,IF(L240=7,10,IF(L240=8,9,0)))))))))+IF(F240="EŽ",IF(L240=1,68,IF(L240=2,47.6,IF(L240=3,36,IF(L240=4,18,IF(L240=5,16.5,IF(L240=6,15,IF(L240=7,13.5,IF(L240=8,12,0))))))))+IF(L240&lt;=8,0,IF(L240&lt;=16,10,IF(L240&lt;=24,6,0)))-IF(L240&lt;=8,0,IF(L240&lt;=16,(L240-9)*0.34,IF(L240&lt;=24,(L240-17)*0.34,0))),0)+IF(F240="PT",IF(L240=1,68,IF(L240=2,52.08,IF(L240=3,41.28,IF(L240=4,24,IF(L240=5,22,IF(L240=6,20,IF(L240=7,18,IF(L240=8,16,0))))))))+IF(L240&lt;=8,0,IF(L240&lt;=16,13,IF(L240&lt;=24,9,IF(L240&lt;=32,4,0))))-IF(L240&lt;=8,0,IF(L240&lt;=16,(L240-9)*0.34,IF(L240&lt;=24,(L240-17)*0.34,IF(L240&lt;=32,(L240-25)*0.34,0)))),0)+IF(F240="JOŽ",IF(L240=1,85,IF(L240=2,59.5,IF(L240=3,45,IF(L240=4,32.5,IF(L240=5,30,IF(L240=6,27.5,IF(L240=7,25,IF(L240=8,22.5,0))))))))+IF(L240&lt;=8,0,IF(L240&lt;=16,19,IF(L240&lt;=24,13,0)))-IF(L240&lt;=8,0,IF(L240&lt;=16,(L240-9)*0.425,IF(L240&lt;=24,(L240-17)*0.425,0))),0)+IF(F240="JPČ",IF(L240=1,68,IF(L240=2,47.6,IF(L240=3,36,IF(L240=4,26,IF(L240=5,24,IF(L240=6,22,IF(L240=7,20,IF(L240=8,18,0))))))))+IF(L240&lt;=8,0,IF(L240&lt;=16,13,IF(L240&lt;=24,9,0)))-IF(L240&lt;=8,0,IF(L240&lt;=16,(L240-9)*0.34,IF(L240&lt;=24,(L240-17)*0.34,0))),0)+IF(F240="JEČ",IF(L240=1,34,IF(L240=2,26.04,IF(L240=3,20.6,IF(L240=4,12,IF(L240=5,11,IF(L240=6,10,IF(L240=7,9,IF(L240=8,8,0))))))))+IF(L240&lt;=8,0,IF(L240&lt;=16,6,0))-IF(L240&lt;=8,0,IF(L240&lt;=16,(L240-9)*0.17,0)),0)+IF(F240="JEOF",IF(L240=1,34,IF(L240=2,26.04,IF(L240=3,20.6,IF(L240=4,12,IF(L240=5,11,IF(L240=6,10,IF(L240=7,9,IF(L240=8,8,0))))))))+IF(L240&lt;=8,0,IF(L240&lt;=16,6,0))-IF(L240&lt;=8,0,IF(L240&lt;=16,(L240-9)*0.17,0)),0)+IF(F240="JnPČ",IF(L240=1,51,IF(L240=2,35.7,IF(L240=3,27,IF(L240=4,19.5,IF(L240=5,18,IF(L240=6,16.5,IF(L240=7,15,IF(L240=8,13.5,0))))))))+IF(L240&lt;=8,0,IF(L240&lt;=16,10,0))-IF(L240&lt;=8,0,IF(L240&lt;=16,(L240-9)*0.255,0)),0)+IF(F240="JnEČ",IF(L240=1,25.5,IF(L240=2,19.53,IF(L240=3,15.48,IF(L240=4,9,IF(L240=5,8.25,IF(L240=6,7.5,IF(L240=7,6.75,IF(L240=8,6,0))))))))+IF(L240&lt;=8,0,IF(L240&lt;=16,5,0))-IF(L240&lt;=8,0,IF(L240&lt;=16,(L240-9)*0.1275,0)),0)+IF(F240="JčPČ",IF(L240=1,21.25,IF(L240=2,14.5,IF(L240=3,11.5,IF(L240=4,7,IF(L240=5,6.5,IF(L240=6,6,IF(L240=7,5.5,IF(L240=8,5,0))))))))+IF(L240&lt;=8,0,IF(L240&lt;=16,4,0))-IF(L240&lt;=8,0,IF(L240&lt;=16,(L240-9)*0.10625,0)),0)+IF(F240="JčEČ",IF(L240=1,17,IF(L240=2,13.02,IF(L240=3,10.32,IF(L240=4,6,IF(L240=5,5.5,IF(L240=6,5,IF(L240=7,4.5,IF(L240=8,4,0))))))))+IF(L240&lt;=8,0,IF(L240&lt;=16,3,0))-IF(L240&lt;=8,0,IF(L240&lt;=16,(L240-9)*0.085,0)),0)+IF(F240="NEAK",IF(L240=1,11.48,IF(L240=2,8.79,IF(L240=3,6.97,IF(L240=4,4.05,IF(L240=5,3.71,IF(L240=6,3.38,IF(L240=7,3.04,IF(L240=8,2.7,0))))))))+IF(L240&lt;=8,0,IF(L240&lt;=16,2,IF(L240&lt;=24,1.3,0)))-IF(L240&lt;=8,0,IF(L240&lt;=16,(L240-9)*0.0574,IF(L240&lt;=24,(L240-17)*0.0574,0))),0))*IF(L240&lt;0,1,IF(OR(F240="PČ",F240="PŽ",F240="PT"),IF(J240&lt;32,J240/32,1),1))* IF(L240&lt;0,1,IF(OR(F240="EČ",F240="EŽ",F240="JOŽ",F240="JPČ",F240="NEAK"),IF(J240&lt;24,J240/24,1),1))*IF(L240&lt;0,1,IF(OR(F240="PČneol",F240="JEČ",F240="JEOF",F240="JnPČ",F240="JnEČ",F240="JčPČ",F240="JčEČ"),IF(J240&lt;16,J240/16,1),1))*IF(L240&lt;0,1,IF(F240="EČneol",IF(J240&lt;8,J240/8,1),1))</f>
        <v>0</v>
      </c>
      <c r="O240" s="9">
        <f t="shared" ref="O240:O249" si="96">IF(F240="OŽ",N240,IF(H240="Ne",IF(J240*0.3&lt;J240-L240,N240,0),IF(J240*0.1&lt;J240-L240,N240,0)))</f>
        <v>0</v>
      </c>
      <c r="P240" s="4">
        <f t="shared" ref="P240" si="97">IF(O240=0,0,IF(F240="OŽ",IF(L240&gt;35,0,IF(J240&gt;35,(36-L240)*1.836,((36-L240)-(36-J240))*1.836)),0)+IF(F240="PČ",IF(L240&gt;31,0,IF(J240&gt;31,(32-L240)*1.347,((32-L240)-(32-J240))*1.347)),0)+ IF(F240="PČneol",IF(L240&gt;15,0,IF(J240&gt;15,(16-L240)*0.255,((16-L240)-(16-J240))*0.255)),0)+IF(F240="PŽ",IF(L240&gt;31,0,IF(J240&gt;31,(32-L240)*0.255,((32-L240)-(32-J240))*0.255)),0)+IF(F240="EČ",IF(L240&gt;23,0,IF(J240&gt;23,(24-L240)*0.612,((24-L240)-(24-J240))*0.612)),0)+IF(F240="EČneol",IF(L240&gt;7,0,IF(J240&gt;7,(8-L240)*0.204,((8-L240)-(8-J240))*0.204)),0)+IF(F240="EŽ",IF(L240&gt;23,0,IF(J240&gt;23,(24-L240)*0.204,((24-L240)-(24-J240))*0.204)),0)+IF(F240="PT",IF(L240&gt;31,0,IF(J240&gt;31,(32-L240)*0.204,((32-L240)-(32-J240))*0.204)),0)+IF(F240="JOŽ",IF(L240&gt;23,0,IF(J240&gt;23,(24-L240)*0.255,((24-L240)-(24-J240))*0.255)),0)+IF(F240="JPČ",IF(L240&gt;23,0,IF(J240&gt;23,(24-L240)*0.204,((24-L240)-(24-J240))*0.204)),0)+IF(F240="JEČ",IF(L240&gt;15,0,IF(J240&gt;15,(16-L240)*0.102,((16-L240)-(16-J240))*0.102)),0)+IF(F240="JEOF",IF(L240&gt;15,0,IF(J240&gt;15,(16-L240)*0.102,((16-L240)-(16-J240))*0.102)),0)+IF(F240="JnPČ",IF(L240&gt;15,0,IF(J240&gt;15,(16-L240)*0.153,((16-L240)-(16-J240))*0.153)),0)+IF(F240="JnEČ",IF(L240&gt;15,0,IF(J240&gt;15,(16-L240)*0.0765,((16-L240)-(16-J240))*0.0765)),0)+IF(F240="JčPČ",IF(L240&gt;15,0,IF(J240&gt;15,(16-L240)*0.06375,((16-L240)-(16-J240))*0.06375)),0)+IF(F240="JčEČ",IF(L240&gt;15,0,IF(J240&gt;15,(16-L240)*0.051,((16-L240)-(16-J240))*0.051)),0)+IF(F240="NEAK",IF(L240&gt;23,0,IF(J240&gt;23,(24-L240)*0.03444,((24-L240)-(24-J240))*0.03444)),0))</f>
        <v>0</v>
      </c>
      <c r="Q240" s="11">
        <f t="shared" ref="Q240" si="98">IF(ISERROR(P240*100/N240),0,(P240*100/N240))</f>
        <v>0</v>
      </c>
      <c r="R240" s="10">
        <f t="shared" ref="R240:R249" si="99">IF(Q240&lt;=30,O240+P240,O240+O240*0.3)*IF(G240=1,0.4,IF(G240=2,0.75,IF(G240="1 (kas 4 m. 1 k. nerengiamos)",0.52,1)))*IF(D240="olimpinė",1,IF(M240="Ne",0.5,1))*IF(OR(A$5="Lietuvos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federacija"),IF(OR(J240&lt;8,K240&lt;16),0,1),1)*E240*IF(I240&lt;=1,1,1/I240)*IF(OR(A$5="Lietuvos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40" s="8"/>
    </row>
    <row r="241" spans="1:19">
      <c r="A241" s="60">
        <v>2</v>
      </c>
      <c r="B241" s="60"/>
      <c r="C241" s="12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3">
        <f t="shared" si="95"/>
        <v>0</v>
      </c>
      <c r="O241" s="9">
        <f t="shared" si="96"/>
        <v>0</v>
      </c>
      <c r="P241" s="4">
        <f t="shared" ref="P241:P249" si="100">IF(O241=0,0,IF(F241="OŽ",IF(L241&gt;35,0,IF(J241&gt;35,(36-L241)*1.836,((36-L241)-(36-J241))*1.836)),0)+IF(F241="PČ",IF(L241&gt;31,0,IF(J241&gt;31,(32-L241)*1.347,((32-L241)-(32-J241))*1.347)),0)+ IF(F241="PČneol",IF(L241&gt;15,0,IF(J241&gt;15,(16-L241)*0.255,((16-L241)-(16-J241))*0.255)),0)+IF(F241="PŽ",IF(L241&gt;31,0,IF(J241&gt;31,(32-L241)*0.255,((32-L241)-(32-J241))*0.255)),0)+IF(F241="EČ",IF(L241&gt;23,0,IF(J241&gt;23,(24-L241)*0.612,((24-L241)-(24-J241))*0.612)),0)+IF(F241="EČneol",IF(L241&gt;7,0,IF(J241&gt;7,(8-L241)*0.204,((8-L241)-(8-J241))*0.204)),0)+IF(F241="EŽ",IF(L241&gt;23,0,IF(J241&gt;23,(24-L241)*0.204,((24-L241)-(24-J241))*0.204)),0)+IF(F241="PT",IF(L241&gt;31,0,IF(J241&gt;31,(32-L241)*0.204,((32-L241)-(32-J241))*0.204)),0)+IF(F241="JOŽ",IF(L241&gt;23,0,IF(J241&gt;23,(24-L241)*0.255,((24-L241)-(24-J241))*0.255)),0)+IF(F241="JPČ",IF(L241&gt;23,0,IF(J241&gt;23,(24-L241)*0.204,((24-L241)-(24-J241))*0.204)),0)+IF(F241="JEČ",IF(L241&gt;15,0,IF(J241&gt;15,(16-L241)*0.102,((16-L241)-(16-J241))*0.102)),0)+IF(F241="JEOF",IF(L241&gt;15,0,IF(J241&gt;15,(16-L241)*0.102,((16-L241)-(16-J241))*0.102)),0)+IF(F241="JnPČ",IF(L241&gt;15,0,IF(J241&gt;15,(16-L241)*0.153,((16-L241)-(16-J241))*0.153)),0)+IF(F241="JnEČ",IF(L241&gt;15,0,IF(J241&gt;15,(16-L241)*0.0765,((16-L241)-(16-J241))*0.0765)),0)+IF(F241="JčPČ",IF(L241&gt;15,0,IF(J241&gt;15,(16-L241)*0.06375,((16-L241)-(16-J241))*0.06375)),0)+IF(F241="JčEČ",IF(L241&gt;15,0,IF(J241&gt;15,(16-L241)*0.051,((16-L241)-(16-J241))*0.051)),0)+IF(F241="NEAK",IF(L241&gt;23,0,IF(J241&gt;23,(24-L241)*0.03444,((24-L241)-(24-J241))*0.03444)),0))</f>
        <v>0</v>
      </c>
      <c r="Q241" s="11">
        <f t="shared" ref="Q241:Q249" si="101">IF(ISERROR(P241*100/N241),0,(P241*100/N241))</f>
        <v>0</v>
      </c>
      <c r="R241" s="10">
        <f t="shared" si="99"/>
        <v>0</v>
      </c>
      <c r="S241" s="8"/>
    </row>
    <row r="242" spans="1:19">
      <c r="A242" s="60">
        <v>3</v>
      </c>
      <c r="B242" s="60"/>
      <c r="C242" s="12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3">
        <f t="shared" si="95"/>
        <v>0</v>
      </c>
      <c r="O242" s="9">
        <f t="shared" si="96"/>
        <v>0</v>
      </c>
      <c r="P242" s="4">
        <f t="shared" si="100"/>
        <v>0</v>
      </c>
      <c r="Q242" s="11">
        <f t="shared" si="101"/>
        <v>0</v>
      </c>
      <c r="R242" s="10">
        <f t="shared" si="99"/>
        <v>0</v>
      </c>
      <c r="S242" s="8"/>
    </row>
    <row r="243" spans="1:19">
      <c r="A243" s="60">
        <v>4</v>
      </c>
      <c r="B243" s="60"/>
      <c r="C243" s="12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3">
        <f t="shared" si="95"/>
        <v>0</v>
      </c>
      <c r="O243" s="9">
        <f t="shared" si="96"/>
        <v>0</v>
      </c>
      <c r="P243" s="4">
        <f t="shared" si="100"/>
        <v>0</v>
      </c>
      <c r="Q243" s="11">
        <f t="shared" si="101"/>
        <v>0</v>
      </c>
      <c r="R243" s="10">
        <f t="shared" si="99"/>
        <v>0</v>
      </c>
      <c r="S243" s="8"/>
    </row>
    <row r="244" spans="1:19">
      <c r="A244" s="60">
        <v>5</v>
      </c>
      <c r="B244" s="60"/>
      <c r="C244" s="12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3">
        <f t="shared" si="95"/>
        <v>0</v>
      </c>
      <c r="O244" s="9">
        <f t="shared" si="96"/>
        <v>0</v>
      </c>
      <c r="P244" s="4">
        <f t="shared" si="100"/>
        <v>0</v>
      </c>
      <c r="Q244" s="11">
        <f t="shared" si="101"/>
        <v>0</v>
      </c>
      <c r="R244" s="10">
        <f t="shared" si="99"/>
        <v>0</v>
      </c>
      <c r="S244" s="8"/>
    </row>
    <row r="245" spans="1:19">
      <c r="A245" s="60">
        <v>6</v>
      </c>
      <c r="B245" s="60"/>
      <c r="C245" s="12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3">
        <f t="shared" si="95"/>
        <v>0</v>
      </c>
      <c r="O245" s="9">
        <f t="shared" si="96"/>
        <v>0</v>
      </c>
      <c r="P245" s="4">
        <f t="shared" si="100"/>
        <v>0</v>
      </c>
      <c r="Q245" s="11">
        <f t="shared" si="101"/>
        <v>0</v>
      </c>
      <c r="R245" s="10">
        <f t="shared" si="99"/>
        <v>0</v>
      </c>
      <c r="S245" s="8"/>
    </row>
    <row r="246" spans="1:19">
      <c r="A246" s="60">
        <v>7</v>
      </c>
      <c r="B246" s="60"/>
      <c r="C246" s="12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3">
        <f t="shared" si="95"/>
        <v>0</v>
      </c>
      <c r="O246" s="9">
        <f t="shared" si="96"/>
        <v>0</v>
      </c>
      <c r="P246" s="4">
        <f t="shared" si="100"/>
        <v>0</v>
      </c>
      <c r="Q246" s="11">
        <f t="shared" si="101"/>
        <v>0</v>
      </c>
      <c r="R246" s="10">
        <f t="shared" si="99"/>
        <v>0</v>
      </c>
      <c r="S246" s="8"/>
    </row>
    <row r="247" spans="1:19">
      <c r="A247" s="60">
        <v>8</v>
      </c>
      <c r="B247" s="60"/>
      <c r="C247" s="12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3">
        <f t="shared" si="95"/>
        <v>0</v>
      </c>
      <c r="O247" s="9">
        <f t="shared" si="96"/>
        <v>0</v>
      </c>
      <c r="P247" s="4">
        <f t="shared" si="100"/>
        <v>0</v>
      </c>
      <c r="Q247" s="11">
        <f t="shared" si="101"/>
        <v>0</v>
      </c>
      <c r="R247" s="10">
        <f t="shared" si="99"/>
        <v>0</v>
      </c>
      <c r="S247" s="8"/>
    </row>
    <row r="248" spans="1:19">
      <c r="A248" s="60">
        <v>9</v>
      </c>
      <c r="B248" s="60"/>
      <c r="C248" s="12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3">
        <f t="shared" si="95"/>
        <v>0</v>
      </c>
      <c r="O248" s="9">
        <f t="shared" si="96"/>
        <v>0</v>
      </c>
      <c r="P248" s="4">
        <f t="shared" si="100"/>
        <v>0</v>
      </c>
      <c r="Q248" s="11">
        <f t="shared" si="101"/>
        <v>0</v>
      </c>
      <c r="R248" s="10">
        <f t="shared" si="99"/>
        <v>0</v>
      </c>
      <c r="S248" s="8"/>
    </row>
    <row r="249" spans="1:19">
      <c r="A249" s="60">
        <v>10</v>
      </c>
      <c r="B249" s="60"/>
      <c r="C249" s="12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3">
        <f t="shared" si="95"/>
        <v>0</v>
      </c>
      <c r="O249" s="9">
        <f t="shared" si="96"/>
        <v>0</v>
      </c>
      <c r="P249" s="4">
        <f t="shared" si="100"/>
        <v>0</v>
      </c>
      <c r="Q249" s="11">
        <f t="shared" si="101"/>
        <v>0</v>
      </c>
      <c r="R249" s="10">
        <f t="shared" si="99"/>
        <v>0</v>
      </c>
      <c r="S249" s="8"/>
    </row>
    <row r="250" spans="1:19">
      <c r="A250" s="70" t="s">
        <v>34</v>
      </c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2"/>
      <c r="R250" s="10">
        <f>SUM(R240:R249)</f>
        <v>0</v>
      </c>
      <c r="S250" s="8"/>
    </row>
    <row r="251" spans="1:19" ht="15.75">
      <c r="A251" s="24" t="s">
        <v>46</v>
      </c>
      <c r="B251" s="24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6"/>
      <c r="S251" s="8"/>
    </row>
    <row r="252" spans="1:19">
      <c r="A252" s="49" t="s">
        <v>41</v>
      </c>
      <c r="B252" s="49"/>
      <c r="C252" s="49"/>
      <c r="D252" s="49"/>
      <c r="E252" s="49"/>
      <c r="F252" s="49"/>
      <c r="G252" s="49"/>
      <c r="H252" s="49"/>
      <c r="I252" s="49"/>
      <c r="J252" s="15"/>
      <c r="K252" s="15"/>
      <c r="L252" s="15"/>
      <c r="M252" s="15"/>
      <c r="N252" s="15"/>
      <c r="O252" s="15"/>
      <c r="P252" s="15"/>
      <c r="Q252" s="15"/>
      <c r="R252" s="16"/>
      <c r="S252" s="8"/>
    </row>
    <row r="253" spans="1:19" s="8" customFormat="1">
      <c r="A253" s="49"/>
      <c r="B253" s="49"/>
      <c r="C253" s="49"/>
      <c r="D253" s="49"/>
      <c r="E253" s="49"/>
      <c r="F253" s="49"/>
      <c r="G253" s="49"/>
      <c r="H253" s="49"/>
      <c r="I253" s="49"/>
      <c r="J253" s="15"/>
      <c r="K253" s="15"/>
      <c r="L253" s="15"/>
      <c r="M253" s="15"/>
      <c r="N253" s="15"/>
      <c r="O253" s="15"/>
      <c r="P253" s="15"/>
      <c r="Q253" s="15"/>
      <c r="R253" s="16"/>
    </row>
    <row r="254" spans="1:19">
      <c r="A254" s="66" t="s">
        <v>59</v>
      </c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56"/>
      <c r="R254" s="8"/>
      <c r="S254" s="8"/>
    </row>
    <row r="255" spans="1:19" ht="18">
      <c r="A255" s="68" t="s">
        <v>27</v>
      </c>
      <c r="B255" s="69"/>
      <c r="C255" s="69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6"/>
      <c r="R255" s="8"/>
      <c r="S255" s="8"/>
    </row>
    <row r="256" spans="1:19">
      <c r="A256" s="66" t="s">
        <v>60</v>
      </c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56"/>
      <c r="R256" s="8"/>
      <c r="S256" s="8"/>
    </row>
    <row r="257" spans="1:19">
      <c r="A257" s="60">
        <v>1</v>
      </c>
      <c r="B257" s="60"/>
      <c r="C257" s="12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3">
        <f t="shared" ref="N257:N266" si="102">(IF(F257="OŽ",IF(L257=1,550.8,IF(L257=2,426.38,IF(L257=3,342.14,IF(L257=4,181.44,IF(L257=5,168.48,IF(L257=6,155.52,IF(L257=7,148.5,IF(L257=8,144,0))))))))+IF(L257&lt;=8,0,IF(L257&lt;=16,137.7,IF(L257&lt;=24,108,IF(L257&lt;=32,80.1,IF(L257&lt;=36,52.2,0)))))-IF(L257&lt;=8,0,IF(L257&lt;=16,(L257-9)*2.754,IF(L257&lt;=24,(L257-17)* 2.754,IF(L257&lt;=32,(L257-25)* 2.754,IF(L257&lt;=36,(L257-33)*2.754,0))))),0)+IF(F257="PČ",IF(L257=1,449,IF(L257=2,314.6,IF(L257=3,238,IF(L257=4,172,IF(L257=5,159,IF(L257=6,145,IF(L257=7,132,IF(L257=8,119,0))))))))+IF(L257&lt;=8,0,IF(L257&lt;=16,88,IF(L257&lt;=24,55,IF(L257&lt;=32,22,0))))-IF(L257&lt;=8,0,IF(L257&lt;=16,(L257-9)*2.245,IF(L257&lt;=24,(L257-17)*2.245,IF(L257&lt;=32,(L257-25)*2.245,0)))),0)+IF(F257="PČneol",IF(L257=1,85,IF(L257=2,64.61,IF(L257=3,50.76,IF(L257=4,16.25,IF(L257=5,15,IF(L257=6,13.75,IF(L257=7,12.5,IF(L257=8,11.25,0))))))))+IF(L257&lt;=8,0,IF(L257&lt;=16,9,0))-IF(L257&lt;=8,0,IF(L257&lt;=16,(L257-9)*0.425,0)),0)+IF(F257="PŽ",IF(L257=1,85,IF(L257=2,59.5,IF(L257=3,45,IF(L257=4,32.5,IF(L257=5,30,IF(L257=6,27.5,IF(L257=7,25,IF(L257=8,22.5,0))))))))+IF(L257&lt;=8,0,IF(L257&lt;=16,19,IF(L257&lt;=24,13,IF(L257&lt;=32,8,0))))-IF(L257&lt;=8,0,IF(L257&lt;=16,(L257-9)*0.425,IF(L257&lt;=24,(L257-17)*0.425,IF(L257&lt;=32,(L257-25)*0.425,0)))),0)+IF(F257="EČ",IF(L257=1,204,IF(L257=2,156.24,IF(L257=3,123.84,IF(L257=4,72,IF(L257=5,66,IF(L257=6,60,IF(L257=7,54,IF(L257=8,48,0))))))))+IF(L257&lt;=8,0,IF(L257&lt;=16,40,IF(L257&lt;=24,25,0)))-IF(L257&lt;=8,0,IF(L257&lt;=16,(L257-9)*1.02,IF(L257&lt;=24,(L257-17)*1.02,0))),0)+IF(F257="EČneol",IF(L257=1,68,IF(L257=2,51.69,IF(L257=3,40.61,IF(L257=4,13,IF(L257=5,12,IF(L257=6,11,IF(L257=7,10,IF(L257=8,9,0)))))))))+IF(F257="EŽ",IF(L257=1,68,IF(L257=2,47.6,IF(L257=3,36,IF(L257=4,18,IF(L257=5,16.5,IF(L257=6,15,IF(L257=7,13.5,IF(L257=8,12,0))))))))+IF(L257&lt;=8,0,IF(L257&lt;=16,10,IF(L257&lt;=24,6,0)))-IF(L257&lt;=8,0,IF(L257&lt;=16,(L257-9)*0.34,IF(L257&lt;=24,(L257-17)*0.34,0))),0)+IF(F257="PT",IF(L257=1,68,IF(L257=2,52.08,IF(L257=3,41.28,IF(L257=4,24,IF(L257=5,22,IF(L257=6,20,IF(L257=7,18,IF(L257=8,16,0))))))))+IF(L257&lt;=8,0,IF(L257&lt;=16,13,IF(L257&lt;=24,9,IF(L257&lt;=32,4,0))))-IF(L257&lt;=8,0,IF(L257&lt;=16,(L257-9)*0.34,IF(L257&lt;=24,(L257-17)*0.34,IF(L257&lt;=32,(L257-25)*0.34,0)))),0)+IF(F257="JOŽ",IF(L257=1,85,IF(L257=2,59.5,IF(L257=3,45,IF(L257=4,32.5,IF(L257=5,30,IF(L257=6,27.5,IF(L257=7,25,IF(L257=8,22.5,0))))))))+IF(L257&lt;=8,0,IF(L257&lt;=16,19,IF(L257&lt;=24,13,0)))-IF(L257&lt;=8,0,IF(L257&lt;=16,(L257-9)*0.425,IF(L257&lt;=24,(L257-17)*0.425,0))),0)+IF(F257="JPČ",IF(L257=1,68,IF(L257=2,47.6,IF(L257=3,36,IF(L257=4,26,IF(L257=5,24,IF(L257=6,22,IF(L257=7,20,IF(L257=8,18,0))))))))+IF(L257&lt;=8,0,IF(L257&lt;=16,13,IF(L257&lt;=24,9,0)))-IF(L257&lt;=8,0,IF(L257&lt;=16,(L257-9)*0.34,IF(L257&lt;=24,(L257-17)*0.34,0))),0)+IF(F257="JEČ",IF(L257=1,34,IF(L257=2,26.04,IF(L257=3,20.6,IF(L257=4,12,IF(L257=5,11,IF(L257=6,10,IF(L257=7,9,IF(L257=8,8,0))))))))+IF(L257&lt;=8,0,IF(L257&lt;=16,6,0))-IF(L257&lt;=8,0,IF(L257&lt;=16,(L257-9)*0.17,0)),0)+IF(F257="JEOF",IF(L257=1,34,IF(L257=2,26.04,IF(L257=3,20.6,IF(L257=4,12,IF(L257=5,11,IF(L257=6,10,IF(L257=7,9,IF(L257=8,8,0))))))))+IF(L257&lt;=8,0,IF(L257&lt;=16,6,0))-IF(L257&lt;=8,0,IF(L257&lt;=16,(L257-9)*0.17,0)),0)+IF(F257="JnPČ",IF(L257=1,51,IF(L257=2,35.7,IF(L257=3,27,IF(L257=4,19.5,IF(L257=5,18,IF(L257=6,16.5,IF(L257=7,15,IF(L257=8,13.5,0))))))))+IF(L257&lt;=8,0,IF(L257&lt;=16,10,0))-IF(L257&lt;=8,0,IF(L257&lt;=16,(L257-9)*0.255,0)),0)+IF(F257="JnEČ",IF(L257=1,25.5,IF(L257=2,19.53,IF(L257=3,15.48,IF(L257=4,9,IF(L257=5,8.25,IF(L257=6,7.5,IF(L257=7,6.75,IF(L257=8,6,0))))))))+IF(L257&lt;=8,0,IF(L257&lt;=16,5,0))-IF(L257&lt;=8,0,IF(L257&lt;=16,(L257-9)*0.1275,0)),0)+IF(F257="JčPČ",IF(L257=1,21.25,IF(L257=2,14.5,IF(L257=3,11.5,IF(L257=4,7,IF(L257=5,6.5,IF(L257=6,6,IF(L257=7,5.5,IF(L257=8,5,0))))))))+IF(L257&lt;=8,0,IF(L257&lt;=16,4,0))-IF(L257&lt;=8,0,IF(L257&lt;=16,(L257-9)*0.10625,0)),0)+IF(F257="JčEČ",IF(L257=1,17,IF(L257=2,13.02,IF(L257=3,10.32,IF(L257=4,6,IF(L257=5,5.5,IF(L257=6,5,IF(L257=7,4.5,IF(L257=8,4,0))))))))+IF(L257&lt;=8,0,IF(L257&lt;=16,3,0))-IF(L257&lt;=8,0,IF(L257&lt;=16,(L257-9)*0.085,0)),0)+IF(F257="NEAK",IF(L257=1,11.48,IF(L257=2,8.79,IF(L257=3,6.97,IF(L257=4,4.05,IF(L257=5,3.71,IF(L257=6,3.38,IF(L257=7,3.04,IF(L257=8,2.7,0))))))))+IF(L257&lt;=8,0,IF(L257&lt;=16,2,IF(L257&lt;=24,1.3,0)))-IF(L257&lt;=8,0,IF(L257&lt;=16,(L257-9)*0.0574,IF(L257&lt;=24,(L257-17)*0.0574,0))),0))*IF(L257&lt;0,1,IF(OR(F257="PČ",F257="PŽ",F257="PT"),IF(J257&lt;32,J257/32,1),1))* IF(L257&lt;0,1,IF(OR(F257="EČ",F257="EŽ",F257="JOŽ",F257="JPČ",F257="NEAK"),IF(J257&lt;24,J257/24,1),1))*IF(L257&lt;0,1,IF(OR(F257="PČneol",F257="JEČ",F257="JEOF",F257="JnPČ",F257="JnEČ",F257="JčPČ",F257="JčEČ"),IF(J257&lt;16,J257/16,1),1))*IF(L257&lt;0,1,IF(F257="EČneol",IF(J257&lt;8,J257/8,1),1))</f>
        <v>0</v>
      </c>
      <c r="O257" s="9">
        <f t="shared" ref="O257:O266" si="103">IF(F257="OŽ",N257,IF(H257="Ne",IF(J257*0.3&lt;J257-L257,N257,0),IF(J257*0.1&lt;J257-L257,N257,0)))</f>
        <v>0</v>
      </c>
      <c r="P257" s="4">
        <f t="shared" ref="P257" si="104">IF(O257=0,0,IF(F257="OŽ",IF(L257&gt;35,0,IF(J257&gt;35,(36-L257)*1.836,((36-L257)-(36-J257))*1.836)),0)+IF(F257="PČ",IF(L257&gt;31,0,IF(J257&gt;31,(32-L257)*1.347,((32-L257)-(32-J257))*1.347)),0)+ IF(F257="PČneol",IF(L257&gt;15,0,IF(J257&gt;15,(16-L257)*0.255,((16-L257)-(16-J257))*0.255)),0)+IF(F257="PŽ",IF(L257&gt;31,0,IF(J257&gt;31,(32-L257)*0.255,((32-L257)-(32-J257))*0.255)),0)+IF(F257="EČ",IF(L257&gt;23,0,IF(J257&gt;23,(24-L257)*0.612,((24-L257)-(24-J257))*0.612)),0)+IF(F257="EČneol",IF(L257&gt;7,0,IF(J257&gt;7,(8-L257)*0.204,((8-L257)-(8-J257))*0.204)),0)+IF(F257="EŽ",IF(L257&gt;23,0,IF(J257&gt;23,(24-L257)*0.204,((24-L257)-(24-J257))*0.204)),0)+IF(F257="PT",IF(L257&gt;31,0,IF(J257&gt;31,(32-L257)*0.204,((32-L257)-(32-J257))*0.204)),0)+IF(F257="JOŽ",IF(L257&gt;23,0,IF(J257&gt;23,(24-L257)*0.255,((24-L257)-(24-J257))*0.255)),0)+IF(F257="JPČ",IF(L257&gt;23,0,IF(J257&gt;23,(24-L257)*0.204,((24-L257)-(24-J257))*0.204)),0)+IF(F257="JEČ",IF(L257&gt;15,0,IF(J257&gt;15,(16-L257)*0.102,((16-L257)-(16-J257))*0.102)),0)+IF(F257="JEOF",IF(L257&gt;15,0,IF(J257&gt;15,(16-L257)*0.102,((16-L257)-(16-J257))*0.102)),0)+IF(F257="JnPČ",IF(L257&gt;15,0,IF(J257&gt;15,(16-L257)*0.153,((16-L257)-(16-J257))*0.153)),0)+IF(F257="JnEČ",IF(L257&gt;15,0,IF(J257&gt;15,(16-L257)*0.0765,((16-L257)-(16-J257))*0.0765)),0)+IF(F257="JčPČ",IF(L257&gt;15,0,IF(J257&gt;15,(16-L257)*0.06375,((16-L257)-(16-J257))*0.06375)),0)+IF(F257="JčEČ",IF(L257&gt;15,0,IF(J257&gt;15,(16-L257)*0.051,((16-L257)-(16-J257))*0.051)),0)+IF(F257="NEAK",IF(L257&gt;23,0,IF(J257&gt;23,(24-L257)*0.03444,((24-L257)-(24-J257))*0.03444)),0))</f>
        <v>0</v>
      </c>
      <c r="Q257" s="11">
        <f t="shared" ref="Q257" si="105">IF(ISERROR(P257*100/N257),0,(P257*100/N257))</f>
        <v>0</v>
      </c>
      <c r="R257" s="10">
        <f t="shared" ref="R257:R266" si="106">IF(Q257&lt;=30,O257+P257,O257+O257*0.3)*IF(G257=1,0.4,IF(G257=2,0.75,IF(G257="1 (kas 4 m. 1 k. nerengiamos)",0.52,1)))*IF(D257="olimpinė",1,IF(M257="Ne",0.5,1))*IF(OR(A$5="Lietuvos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federacija"),IF(OR(J257&lt;8,K257&lt;16),0,1),1)*E257*IF(I257&lt;=1,1,1/I257)*IF(OR(A$5="Lietuvos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57" s="8"/>
    </row>
    <row r="258" spans="1:19">
      <c r="A258" s="60">
        <v>2</v>
      </c>
      <c r="B258" s="60"/>
      <c r="C258" s="12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3">
        <f t="shared" si="102"/>
        <v>0</v>
      </c>
      <c r="O258" s="9">
        <f t="shared" si="103"/>
        <v>0</v>
      </c>
      <c r="P258" s="4">
        <f t="shared" ref="P258:P266" si="107">IF(O258=0,0,IF(F258="OŽ",IF(L258&gt;35,0,IF(J258&gt;35,(36-L258)*1.836,((36-L258)-(36-J258))*1.836)),0)+IF(F258="PČ",IF(L258&gt;31,0,IF(J258&gt;31,(32-L258)*1.347,((32-L258)-(32-J258))*1.347)),0)+ IF(F258="PČneol",IF(L258&gt;15,0,IF(J258&gt;15,(16-L258)*0.255,((16-L258)-(16-J258))*0.255)),0)+IF(F258="PŽ",IF(L258&gt;31,0,IF(J258&gt;31,(32-L258)*0.255,((32-L258)-(32-J258))*0.255)),0)+IF(F258="EČ",IF(L258&gt;23,0,IF(J258&gt;23,(24-L258)*0.612,((24-L258)-(24-J258))*0.612)),0)+IF(F258="EČneol",IF(L258&gt;7,0,IF(J258&gt;7,(8-L258)*0.204,((8-L258)-(8-J258))*0.204)),0)+IF(F258="EŽ",IF(L258&gt;23,0,IF(J258&gt;23,(24-L258)*0.204,((24-L258)-(24-J258))*0.204)),0)+IF(F258="PT",IF(L258&gt;31,0,IF(J258&gt;31,(32-L258)*0.204,((32-L258)-(32-J258))*0.204)),0)+IF(F258="JOŽ",IF(L258&gt;23,0,IF(J258&gt;23,(24-L258)*0.255,((24-L258)-(24-J258))*0.255)),0)+IF(F258="JPČ",IF(L258&gt;23,0,IF(J258&gt;23,(24-L258)*0.204,((24-L258)-(24-J258))*0.204)),0)+IF(F258="JEČ",IF(L258&gt;15,0,IF(J258&gt;15,(16-L258)*0.102,((16-L258)-(16-J258))*0.102)),0)+IF(F258="JEOF",IF(L258&gt;15,0,IF(J258&gt;15,(16-L258)*0.102,((16-L258)-(16-J258))*0.102)),0)+IF(F258="JnPČ",IF(L258&gt;15,0,IF(J258&gt;15,(16-L258)*0.153,((16-L258)-(16-J258))*0.153)),0)+IF(F258="JnEČ",IF(L258&gt;15,0,IF(J258&gt;15,(16-L258)*0.0765,((16-L258)-(16-J258))*0.0765)),0)+IF(F258="JčPČ",IF(L258&gt;15,0,IF(J258&gt;15,(16-L258)*0.06375,((16-L258)-(16-J258))*0.06375)),0)+IF(F258="JčEČ",IF(L258&gt;15,0,IF(J258&gt;15,(16-L258)*0.051,((16-L258)-(16-J258))*0.051)),0)+IF(F258="NEAK",IF(L258&gt;23,0,IF(J258&gt;23,(24-L258)*0.03444,((24-L258)-(24-J258))*0.03444)),0))</f>
        <v>0</v>
      </c>
      <c r="Q258" s="11">
        <f t="shared" ref="Q258:Q266" si="108">IF(ISERROR(P258*100/N258),0,(P258*100/N258))</f>
        <v>0</v>
      </c>
      <c r="R258" s="10">
        <f t="shared" si="106"/>
        <v>0</v>
      </c>
      <c r="S258" s="8"/>
    </row>
    <row r="259" spans="1:19">
      <c r="A259" s="60">
        <v>3</v>
      </c>
      <c r="B259" s="60"/>
      <c r="C259" s="12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3">
        <f t="shared" si="102"/>
        <v>0</v>
      </c>
      <c r="O259" s="9">
        <f t="shared" si="103"/>
        <v>0</v>
      </c>
      <c r="P259" s="4">
        <f t="shared" si="107"/>
        <v>0</v>
      </c>
      <c r="Q259" s="11">
        <f t="shared" si="108"/>
        <v>0</v>
      </c>
      <c r="R259" s="10">
        <f t="shared" si="106"/>
        <v>0</v>
      </c>
      <c r="S259" s="8"/>
    </row>
    <row r="260" spans="1:19">
      <c r="A260" s="60">
        <v>4</v>
      </c>
      <c r="B260" s="60"/>
      <c r="C260" s="12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3">
        <f t="shared" si="102"/>
        <v>0</v>
      </c>
      <c r="O260" s="9">
        <f t="shared" si="103"/>
        <v>0</v>
      </c>
      <c r="P260" s="4">
        <f t="shared" si="107"/>
        <v>0</v>
      </c>
      <c r="Q260" s="11">
        <f t="shared" si="108"/>
        <v>0</v>
      </c>
      <c r="R260" s="10">
        <f t="shared" si="106"/>
        <v>0</v>
      </c>
      <c r="S260" s="8"/>
    </row>
    <row r="261" spans="1:19">
      <c r="A261" s="60">
        <v>5</v>
      </c>
      <c r="B261" s="60"/>
      <c r="C261" s="12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3">
        <f t="shared" si="102"/>
        <v>0</v>
      </c>
      <c r="O261" s="9">
        <f t="shared" si="103"/>
        <v>0</v>
      </c>
      <c r="P261" s="4">
        <f t="shared" si="107"/>
        <v>0</v>
      </c>
      <c r="Q261" s="11">
        <f t="shared" si="108"/>
        <v>0</v>
      </c>
      <c r="R261" s="10">
        <f t="shared" si="106"/>
        <v>0</v>
      </c>
      <c r="S261" s="8"/>
    </row>
    <row r="262" spans="1:19">
      <c r="A262" s="60">
        <v>6</v>
      </c>
      <c r="B262" s="60"/>
      <c r="C262" s="12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3">
        <f t="shared" si="102"/>
        <v>0</v>
      </c>
      <c r="O262" s="9">
        <f t="shared" si="103"/>
        <v>0</v>
      </c>
      <c r="P262" s="4">
        <f t="shared" si="107"/>
        <v>0</v>
      </c>
      <c r="Q262" s="11">
        <f t="shared" si="108"/>
        <v>0</v>
      </c>
      <c r="R262" s="10">
        <f t="shared" si="106"/>
        <v>0</v>
      </c>
      <c r="S262" s="8"/>
    </row>
    <row r="263" spans="1:19">
      <c r="A263" s="60">
        <v>7</v>
      </c>
      <c r="B263" s="60"/>
      <c r="C263" s="12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3">
        <f t="shared" si="102"/>
        <v>0</v>
      </c>
      <c r="O263" s="9">
        <f t="shared" si="103"/>
        <v>0</v>
      </c>
      <c r="P263" s="4">
        <f t="shared" si="107"/>
        <v>0</v>
      </c>
      <c r="Q263" s="11">
        <f t="shared" si="108"/>
        <v>0</v>
      </c>
      <c r="R263" s="10">
        <f t="shared" si="106"/>
        <v>0</v>
      </c>
      <c r="S263" s="8"/>
    </row>
    <row r="264" spans="1:19">
      <c r="A264" s="60">
        <v>8</v>
      </c>
      <c r="B264" s="60"/>
      <c r="C264" s="12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3">
        <f t="shared" si="102"/>
        <v>0</v>
      </c>
      <c r="O264" s="9">
        <f t="shared" si="103"/>
        <v>0</v>
      </c>
      <c r="P264" s="4">
        <f t="shared" si="107"/>
        <v>0</v>
      </c>
      <c r="Q264" s="11">
        <f t="shared" si="108"/>
        <v>0</v>
      </c>
      <c r="R264" s="10">
        <f t="shared" si="106"/>
        <v>0</v>
      </c>
      <c r="S264" s="8"/>
    </row>
    <row r="265" spans="1:19">
      <c r="A265" s="60">
        <v>9</v>
      </c>
      <c r="B265" s="60"/>
      <c r="C265" s="12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3">
        <f t="shared" si="102"/>
        <v>0</v>
      </c>
      <c r="O265" s="9">
        <f t="shared" si="103"/>
        <v>0</v>
      </c>
      <c r="P265" s="4">
        <f t="shared" si="107"/>
        <v>0</v>
      </c>
      <c r="Q265" s="11">
        <f t="shared" si="108"/>
        <v>0</v>
      </c>
      <c r="R265" s="10">
        <f t="shared" si="106"/>
        <v>0</v>
      </c>
      <c r="S265" s="8"/>
    </row>
    <row r="266" spans="1:19">
      <c r="A266" s="60">
        <v>10</v>
      </c>
      <c r="B266" s="60"/>
      <c r="C266" s="12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3">
        <f t="shared" si="102"/>
        <v>0</v>
      </c>
      <c r="O266" s="9">
        <f t="shared" si="103"/>
        <v>0</v>
      </c>
      <c r="P266" s="4">
        <f t="shared" si="107"/>
        <v>0</v>
      </c>
      <c r="Q266" s="11">
        <f t="shared" si="108"/>
        <v>0</v>
      </c>
      <c r="R266" s="10">
        <f t="shared" si="106"/>
        <v>0</v>
      </c>
      <c r="S266" s="8"/>
    </row>
    <row r="267" spans="1:19">
      <c r="A267" s="70" t="s">
        <v>34</v>
      </c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2"/>
      <c r="R267" s="10">
        <f>SUM(R257:R266)</f>
        <v>0</v>
      </c>
      <c r="S267" s="8"/>
    </row>
    <row r="268" spans="1:19" ht="15.75">
      <c r="A268" s="24" t="s">
        <v>46</v>
      </c>
      <c r="B268" s="24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6"/>
      <c r="S268" s="8"/>
    </row>
    <row r="269" spans="1:19">
      <c r="A269" s="49" t="s">
        <v>41</v>
      </c>
      <c r="B269" s="49"/>
      <c r="C269" s="49"/>
      <c r="D269" s="49"/>
      <c r="E269" s="49"/>
      <c r="F269" s="49"/>
      <c r="G269" s="49"/>
      <c r="H269" s="49"/>
      <c r="I269" s="49"/>
      <c r="J269" s="15"/>
      <c r="K269" s="15"/>
      <c r="L269" s="15"/>
      <c r="M269" s="15"/>
      <c r="N269" s="15"/>
      <c r="O269" s="15"/>
      <c r="P269" s="15"/>
      <c r="Q269" s="15"/>
      <c r="R269" s="16"/>
      <c r="S269" s="8"/>
    </row>
    <row r="270" spans="1:19" s="8" customFormat="1">
      <c r="A270" s="49"/>
      <c r="B270" s="49"/>
      <c r="C270" s="49"/>
      <c r="D270" s="49"/>
      <c r="E270" s="49"/>
      <c r="F270" s="49"/>
      <c r="G270" s="49"/>
      <c r="H270" s="49"/>
      <c r="I270" s="49"/>
      <c r="J270" s="15"/>
      <c r="K270" s="15"/>
      <c r="L270" s="15"/>
      <c r="M270" s="15"/>
      <c r="N270" s="15"/>
      <c r="O270" s="15"/>
      <c r="P270" s="15"/>
      <c r="Q270" s="15"/>
      <c r="R270" s="16"/>
    </row>
    <row r="271" spans="1:19">
      <c r="A271" s="66" t="s">
        <v>59</v>
      </c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56"/>
      <c r="R271" s="8"/>
      <c r="S271" s="8"/>
    </row>
    <row r="272" spans="1:19" ht="18">
      <c r="A272" s="68" t="s">
        <v>27</v>
      </c>
      <c r="B272" s="69"/>
      <c r="C272" s="69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6"/>
      <c r="R272" s="8"/>
      <c r="S272" s="8"/>
    </row>
    <row r="273" spans="1:19">
      <c r="A273" s="66" t="s">
        <v>60</v>
      </c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56"/>
      <c r="R273" s="8"/>
      <c r="S273" s="8"/>
    </row>
    <row r="274" spans="1:19">
      <c r="A274" s="60">
        <v>1</v>
      </c>
      <c r="B274" s="60"/>
      <c r="C274" s="12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3">
        <f t="shared" ref="N274:N283" si="109">(IF(F274="OŽ",IF(L274=1,550.8,IF(L274=2,426.38,IF(L274=3,342.14,IF(L274=4,181.44,IF(L274=5,168.48,IF(L274=6,155.52,IF(L274=7,148.5,IF(L274=8,144,0))))))))+IF(L274&lt;=8,0,IF(L274&lt;=16,137.7,IF(L274&lt;=24,108,IF(L274&lt;=32,80.1,IF(L274&lt;=36,52.2,0)))))-IF(L274&lt;=8,0,IF(L274&lt;=16,(L274-9)*2.754,IF(L274&lt;=24,(L274-17)* 2.754,IF(L274&lt;=32,(L274-25)* 2.754,IF(L274&lt;=36,(L274-33)*2.754,0))))),0)+IF(F274="PČ",IF(L274=1,449,IF(L274=2,314.6,IF(L274=3,238,IF(L274=4,172,IF(L274=5,159,IF(L274=6,145,IF(L274=7,132,IF(L274=8,119,0))))))))+IF(L274&lt;=8,0,IF(L274&lt;=16,88,IF(L274&lt;=24,55,IF(L274&lt;=32,22,0))))-IF(L274&lt;=8,0,IF(L274&lt;=16,(L274-9)*2.245,IF(L274&lt;=24,(L274-17)*2.245,IF(L274&lt;=32,(L274-25)*2.245,0)))),0)+IF(F274="PČneol",IF(L274=1,85,IF(L274=2,64.61,IF(L274=3,50.76,IF(L274=4,16.25,IF(L274=5,15,IF(L274=6,13.75,IF(L274=7,12.5,IF(L274=8,11.25,0))))))))+IF(L274&lt;=8,0,IF(L274&lt;=16,9,0))-IF(L274&lt;=8,0,IF(L274&lt;=16,(L274-9)*0.425,0)),0)+IF(F274="PŽ",IF(L274=1,85,IF(L274=2,59.5,IF(L274=3,45,IF(L274=4,32.5,IF(L274=5,30,IF(L274=6,27.5,IF(L274=7,25,IF(L274=8,22.5,0))))))))+IF(L274&lt;=8,0,IF(L274&lt;=16,19,IF(L274&lt;=24,13,IF(L274&lt;=32,8,0))))-IF(L274&lt;=8,0,IF(L274&lt;=16,(L274-9)*0.425,IF(L274&lt;=24,(L274-17)*0.425,IF(L274&lt;=32,(L274-25)*0.425,0)))),0)+IF(F274="EČ",IF(L274=1,204,IF(L274=2,156.24,IF(L274=3,123.84,IF(L274=4,72,IF(L274=5,66,IF(L274=6,60,IF(L274=7,54,IF(L274=8,48,0))))))))+IF(L274&lt;=8,0,IF(L274&lt;=16,40,IF(L274&lt;=24,25,0)))-IF(L274&lt;=8,0,IF(L274&lt;=16,(L274-9)*1.02,IF(L274&lt;=24,(L274-17)*1.02,0))),0)+IF(F274="EČneol",IF(L274=1,68,IF(L274=2,51.69,IF(L274=3,40.61,IF(L274=4,13,IF(L274=5,12,IF(L274=6,11,IF(L274=7,10,IF(L274=8,9,0)))))))))+IF(F274="EŽ",IF(L274=1,68,IF(L274=2,47.6,IF(L274=3,36,IF(L274=4,18,IF(L274=5,16.5,IF(L274=6,15,IF(L274=7,13.5,IF(L274=8,12,0))))))))+IF(L274&lt;=8,0,IF(L274&lt;=16,10,IF(L274&lt;=24,6,0)))-IF(L274&lt;=8,0,IF(L274&lt;=16,(L274-9)*0.34,IF(L274&lt;=24,(L274-17)*0.34,0))),0)+IF(F274="PT",IF(L274=1,68,IF(L274=2,52.08,IF(L274=3,41.28,IF(L274=4,24,IF(L274=5,22,IF(L274=6,20,IF(L274=7,18,IF(L274=8,16,0))))))))+IF(L274&lt;=8,0,IF(L274&lt;=16,13,IF(L274&lt;=24,9,IF(L274&lt;=32,4,0))))-IF(L274&lt;=8,0,IF(L274&lt;=16,(L274-9)*0.34,IF(L274&lt;=24,(L274-17)*0.34,IF(L274&lt;=32,(L274-25)*0.34,0)))),0)+IF(F274="JOŽ",IF(L274=1,85,IF(L274=2,59.5,IF(L274=3,45,IF(L274=4,32.5,IF(L274=5,30,IF(L274=6,27.5,IF(L274=7,25,IF(L274=8,22.5,0))))))))+IF(L274&lt;=8,0,IF(L274&lt;=16,19,IF(L274&lt;=24,13,0)))-IF(L274&lt;=8,0,IF(L274&lt;=16,(L274-9)*0.425,IF(L274&lt;=24,(L274-17)*0.425,0))),0)+IF(F274="JPČ",IF(L274=1,68,IF(L274=2,47.6,IF(L274=3,36,IF(L274=4,26,IF(L274=5,24,IF(L274=6,22,IF(L274=7,20,IF(L274=8,18,0))))))))+IF(L274&lt;=8,0,IF(L274&lt;=16,13,IF(L274&lt;=24,9,0)))-IF(L274&lt;=8,0,IF(L274&lt;=16,(L274-9)*0.34,IF(L274&lt;=24,(L274-17)*0.34,0))),0)+IF(F274="JEČ",IF(L274=1,34,IF(L274=2,26.04,IF(L274=3,20.6,IF(L274=4,12,IF(L274=5,11,IF(L274=6,10,IF(L274=7,9,IF(L274=8,8,0))))))))+IF(L274&lt;=8,0,IF(L274&lt;=16,6,0))-IF(L274&lt;=8,0,IF(L274&lt;=16,(L274-9)*0.17,0)),0)+IF(F274="JEOF",IF(L274=1,34,IF(L274=2,26.04,IF(L274=3,20.6,IF(L274=4,12,IF(L274=5,11,IF(L274=6,10,IF(L274=7,9,IF(L274=8,8,0))))))))+IF(L274&lt;=8,0,IF(L274&lt;=16,6,0))-IF(L274&lt;=8,0,IF(L274&lt;=16,(L274-9)*0.17,0)),0)+IF(F274="JnPČ",IF(L274=1,51,IF(L274=2,35.7,IF(L274=3,27,IF(L274=4,19.5,IF(L274=5,18,IF(L274=6,16.5,IF(L274=7,15,IF(L274=8,13.5,0))))))))+IF(L274&lt;=8,0,IF(L274&lt;=16,10,0))-IF(L274&lt;=8,0,IF(L274&lt;=16,(L274-9)*0.255,0)),0)+IF(F274="JnEČ",IF(L274=1,25.5,IF(L274=2,19.53,IF(L274=3,15.48,IF(L274=4,9,IF(L274=5,8.25,IF(L274=6,7.5,IF(L274=7,6.75,IF(L274=8,6,0))))))))+IF(L274&lt;=8,0,IF(L274&lt;=16,5,0))-IF(L274&lt;=8,0,IF(L274&lt;=16,(L274-9)*0.1275,0)),0)+IF(F274="JčPČ",IF(L274=1,21.25,IF(L274=2,14.5,IF(L274=3,11.5,IF(L274=4,7,IF(L274=5,6.5,IF(L274=6,6,IF(L274=7,5.5,IF(L274=8,5,0))))))))+IF(L274&lt;=8,0,IF(L274&lt;=16,4,0))-IF(L274&lt;=8,0,IF(L274&lt;=16,(L274-9)*0.10625,0)),0)+IF(F274="JčEČ",IF(L274=1,17,IF(L274=2,13.02,IF(L274=3,10.32,IF(L274=4,6,IF(L274=5,5.5,IF(L274=6,5,IF(L274=7,4.5,IF(L274=8,4,0))))))))+IF(L274&lt;=8,0,IF(L274&lt;=16,3,0))-IF(L274&lt;=8,0,IF(L274&lt;=16,(L274-9)*0.085,0)),0)+IF(F274="NEAK",IF(L274=1,11.48,IF(L274=2,8.79,IF(L274=3,6.97,IF(L274=4,4.05,IF(L274=5,3.71,IF(L274=6,3.38,IF(L274=7,3.04,IF(L274=8,2.7,0))))))))+IF(L274&lt;=8,0,IF(L274&lt;=16,2,IF(L274&lt;=24,1.3,0)))-IF(L274&lt;=8,0,IF(L274&lt;=16,(L274-9)*0.0574,IF(L274&lt;=24,(L274-17)*0.0574,0))),0))*IF(L274&lt;0,1,IF(OR(F274="PČ",F274="PŽ",F274="PT"),IF(J274&lt;32,J274/32,1),1))* IF(L274&lt;0,1,IF(OR(F274="EČ",F274="EŽ",F274="JOŽ",F274="JPČ",F274="NEAK"),IF(J274&lt;24,J274/24,1),1))*IF(L274&lt;0,1,IF(OR(F274="PČneol",F274="JEČ",F274="JEOF",F274="JnPČ",F274="JnEČ",F274="JčPČ",F274="JčEČ"),IF(J274&lt;16,J274/16,1),1))*IF(L274&lt;0,1,IF(F274="EČneol",IF(J274&lt;8,J274/8,1),1))</f>
        <v>0</v>
      </c>
      <c r="O274" s="9">
        <f t="shared" ref="O274:O283" si="110">IF(F274="OŽ",N274,IF(H274="Ne",IF(J274*0.3&lt;J274-L274,N274,0),IF(J274*0.1&lt;J274-L274,N274,0)))</f>
        <v>0</v>
      </c>
      <c r="P274" s="4">
        <f t="shared" ref="P274" si="111">IF(O274=0,0,IF(F274="OŽ",IF(L274&gt;35,0,IF(J274&gt;35,(36-L274)*1.836,((36-L274)-(36-J274))*1.836)),0)+IF(F274="PČ",IF(L274&gt;31,0,IF(J274&gt;31,(32-L274)*1.347,((32-L274)-(32-J274))*1.347)),0)+ IF(F274="PČneol",IF(L274&gt;15,0,IF(J274&gt;15,(16-L274)*0.255,((16-L274)-(16-J274))*0.255)),0)+IF(F274="PŽ",IF(L274&gt;31,0,IF(J274&gt;31,(32-L274)*0.255,((32-L274)-(32-J274))*0.255)),0)+IF(F274="EČ",IF(L274&gt;23,0,IF(J274&gt;23,(24-L274)*0.612,((24-L274)-(24-J274))*0.612)),0)+IF(F274="EČneol",IF(L274&gt;7,0,IF(J274&gt;7,(8-L274)*0.204,((8-L274)-(8-J274))*0.204)),0)+IF(F274="EŽ",IF(L274&gt;23,0,IF(J274&gt;23,(24-L274)*0.204,((24-L274)-(24-J274))*0.204)),0)+IF(F274="PT",IF(L274&gt;31,0,IF(J274&gt;31,(32-L274)*0.204,((32-L274)-(32-J274))*0.204)),0)+IF(F274="JOŽ",IF(L274&gt;23,0,IF(J274&gt;23,(24-L274)*0.255,((24-L274)-(24-J274))*0.255)),0)+IF(F274="JPČ",IF(L274&gt;23,0,IF(J274&gt;23,(24-L274)*0.204,((24-L274)-(24-J274))*0.204)),0)+IF(F274="JEČ",IF(L274&gt;15,0,IF(J274&gt;15,(16-L274)*0.102,((16-L274)-(16-J274))*0.102)),0)+IF(F274="JEOF",IF(L274&gt;15,0,IF(J274&gt;15,(16-L274)*0.102,((16-L274)-(16-J274))*0.102)),0)+IF(F274="JnPČ",IF(L274&gt;15,0,IF(J274&gt;15,(16-L274)*0.153,((16-L274)-(16-J274))*0.153)),0)+IF(F274="JnEČ",IF(L274&gt;15,0,IF(J274&gt;15,(16-L274)*0.0765,((16-L274)-(16-J274))*0.0765)),0)+IF(F274="JčPČ",IF(L274&gt;15,0,IF(J274&gt;15,(16-L274)*0.06375,((16-L274)-(16-J274))*0.06375)),0)+IF(F274="JčEČ",IF(L274&gt;15,0,IF(J274&gt;15,(16-L274)*0.051,((16-L274)-(16-J274))*0.051)),0)+IF(F274="NEAK",IF(L274&gt;23,0,IF(J274&gt;23,(24-L274)*0.03444,((24-L274)-(24-J274))*0.03444)),0))</f>
        <v>0</v>
      </c>
      <c r="Q274" s="11">
        <f t="shared" ref="Q274" si="112">IF(ISERROR(P274*100/N274),0,(P274*100/N274))</f>
        <v>0</v>
      </c>
      <c r="R274" s="10">
        <f t="shared" ref="R274:R283" si="113">IF(Q274&lt;=30,O274+P274,O274+O274*0.3)*IF(G274=1,0.4,IF(G274=2,0.75,IF(G274="1 (kas 4 m. 1 k. nerengiamos)",0.52,1)))*IF(D274="olimpinė",1,IF(M274="Ne",0.5,1))*IF(OR(A$5="Lietuvos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federacija"),IF(OR(J274&lt;8,K274&lt;16),0,1),1)*E274*IF(I274&lt;=1,1,1/I274)*IF(OR(A$5="Lietuvos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74" s="8"/>
    </row>
    <row r="275" spans="1:19">
      <c r="A275" s="60">
        <v>2</v>
      </c>
      <c r="B275" s="60"/>
      <c r="C275" s="12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3">
        <f t="shared" si="109"/>
        <v>0</v>
      </c>
      <c r="O275" s="9">
        <f t="shared" si="110"/>
        <v>0</v>
      </c>
      <c r="P275" s="4">
        <f t="shared" ref="P275:P283" si="114">IF(O275=0,0,IF(F275="OŽ",IF(L275&gt;35,0,IF(J275&gt;35,(36-L275)*1.836,((36-L275)-(36-J275))*1.836)),0)+IF(F275="PČ",IF(L275&gt;31,0,IF(J275&gt;31,(32-L275)*1.347,((32-L275)-(32-J275))*1.347)),0)+ IF(F275="PČneol",IF(L275&gt;15,0,IF(J275&gt;15,(16-L275)*0.255,((16-L275)-(16-J275))*0.255)),0)+IF(F275="PŽ",IF(L275&gt;31,0,IF(J275&gt;31,(32-L275)*0.255,((32-L275)-(32-J275))*0.255)),0)+IF(F275="EČ",IF(L275&gt;23,0,IF(J275&gt;23,(24-L275)*0.612,((24-L275)-(24-J275))*0.612)),0)+IF(F275="EČneol",IF(L275&gt;7,0,IF(J275&gt;7,(8-L275)*0.204,((8-L275)-(8-J275))*0.204)),0)+IF(F275="EŽ",IF(L275&gt;23,0,IF(J275&gt;23,(24-L275)*0.204,((24-L275)-(24-J275))*0.204)),0)+IF(F275="PT",IF(L275&gt;31,0,IF(J275&gt;31,(32-L275)*0.204,((32-L275)-(32-J275))*0.204)),0)+IF(F275="JOŽ",IF(L275&gt;23,0,IF(J275&gt;23,(24-L275)*0.255,((24-L275)-(24-J275))*0.255)),0)+IF(F275="JPČ",IF(L275&gt;23,0,IF(J275&gt;23,(24-L275)*0.204,((24-L275)-(24-J275))*0.204)),0)+IF(F275="JEČ",IF(L275&gt;15,0,IF(J275&gt;15,(16-L275)*0.102,((16-L275)-(16-J275))*0.102)),0)+IF(F275="JEOF",IF(L275&gt;15,0,IF(J275&gt;15,(16-L275)*0.102,((16-L275)-(16-J275))*0.102)),0)+IF(F275="JnPČ",IF(L275&gt;15,0,IF(J275&gt;15,(16-L275)*0.153,((16-L275)-(16-J275))*0.153)),0)+IF(F275="JnEČ",IF(L275&gt;15,0,IF(J275&gt;15,(16-L275)*0.0765,((16-L275)-(16-J275))*0.0765)),0)+IF(F275="JčPČ",IF(L275&gt;15,0,IF(J275&gt;15,(16-L275)*0.06375,((16-L275)-(16-J275))*0.06375)),0)+IF(F275="JčEČ",IF(L275&gt;15,0,IF(J275&gt;15,(16-L275)*0.051,((16-L275)-(16-J275))*0.051)),0)+IF(F275="NEAK",IF(L275&gt;23,0,IF(J275&gt;23,(24-L275)*0.03444,((24-L275)-(24-J275))*0.03444)),0))</f>
        <v>0</v>
      </c>
      <c r="Q275" s="11">
        <f t="shared" ref="Q275:Q283" si="115">IF(ISERROR(P275*100/N275),0,(P275*100/N275))</f>
        <v>0</v>
      </c>
      <c r="R275" s="10">
        <f t="shared" si="113"/>
        <v>0</v>
      </c>
      <c r="S275" s="8"/>
    </row>
    <row r="276" spans="1:19">
      <c r="A276" s="60">
        <v>3</v>
      </c>
      <c r="B276" s="60"/>
      <c r="C276" s="12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3">
        <f t="shared" si="109"/>
        <v>0</v>
      </c>
      <c r="O276" s="9">
        <f t="shared" si="110"/>
        <v>0</v>
      </c>
      <c r="P276" s="4">
        <f t="shared" si="114"/>
        <v>0</v>
      </c>
      <c r="Q276" s="11">
        <f t="shared" si="115"/>
        <v>0</v>
      </c>
      <c r="R276" s="10">
        <f t="shared" si="113"/>
        <v>0</v>
      </c>
      <c r="S276" s="8"/>
    </row>
    <row r="277" spans="1:19">
      <c r="A277" s="60">
        <v>4</v>
      </c>
      <c r="B277" s="60"/>
      <c r="C277" s="12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3">
        <f t="shared" si="109"/>
        <v>0</v>
      </c>
      <c r="O277" s="9">
        <f t="shared" si="110"/>
        <v>0</v>
      </c>
      <c r="P277" s="4">
        <f t="shared" si="114"/>
        <v>0</v>
      </c>
      <c r="Q277" s="11">
        <f t="shared" si="115"/>
        <v>0</v>
      </c>
      <c r="R277" s="10">
        <f t="shared" si="113"/>
        <v>0</v>
      </c>
      <c r="S277" s="8"/>
    </row>
    <row r="278" spans="1:19">
      <c r="A278" s="60">
        <v>5</v>
      </c>
      <c r="B278" s="60"/>
      <c r="C278" s="12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3">
        <f t="shared" si="109"/>
        <v>0</v>
      </c>
      <c r="O278" s="9">
        <f t="shared" si="110"/>
        <v>0</v>
      </c>
      <c r="P278" s="4">
        <f t="shared" si="114"/>
        <v>0</v>
      </c>
      <c r="Q278" s="11">
        <f t="shared" si="115"/>
        <v>0</v>
      </c>
      <c r="R278" s="10">
        <f t="shared" si="113"/>
        <v>0</v>
      </c>
      <c r="S278" s="8"/>
    </row>
    <row r="279" spans="1:19">
      <c r="A279" s="60">
        <v>6</v>
      </c>
      <c r="B279" s="60"/>
      <c r="C279" s="12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3">
        <f t="shared" si="109"/>
        <v>0</v>
      </c>
      <c r="O279" s="9">
        <f t="shared" si="110"/>
        <v>0</v>
      </c>
      <c r="P279" s="4">
        <f t="shared" si="114"/>
        <v>0</v>
      </c>
      <c r="Q279" s="11">
        <f t="shared" si="115"/>
        <v>0</v>
      </c>
      <c r="R279" s="10">
        <f t="shared" si="113"/>
        <v>0</v>
      </c>
      <c r="S279" s="8"/>
    </row>
    <row r="280" spans="1:19">
      <c r="A280" s="60">
        <v>7</v>
      </c>
      <c r="B280" s="60"/>
      <c r="C280" s="12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3">
        <f t="shared" si="109"/>
        <v>0</v>
      </c>
      <c r="O280" s="9">
        <f t="shared" si="110"/>
        <v>0</v>
      </c>
      <c r="P280" s="4">
        <f t="shared" si="114"/>
        <v>0</v>
      </c>
      <c r="Q280" s="11">
        <f t="shared" si="115"/>
        <v>0</v>
      </c>
      <c r="R280" s="10">
        <f t="shared" si="113"/>
        <v>0</v>
      </c>
      <c r="S280" s="8"/>
    </row>
    <row r="281" spans="1:19">
      <c r="A281" s="60">
        <v>8</v>
      </c>
      <c r="B281" s="60"/>
      <c r="C281" s="12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3">
        <f t="shared" si="109"/>
        <v>0</v>
      </c>
      <c r="O281" s="9">
        <f t="shared" si="110"/>
        <v>0</v>
      </c>
      <c r="P281" s="4">
        <f t="shared" si="114"/>
        <v>0</v>
      </c>
      <c r="Q281" s="11">
        <f t="shared" si="115"/>
        <v>0</v>
      </c>
      <c r="R281" s="10">
        <f t="shared" si="113"/>
        <v>0</v>
      </c>
      <c r="S281" s="8"/>
    </row>
    <row r="282" spans="1:19">
      <c r="A282" s="60">
        <v>9</v>
      </c>
      <c r="B282" s="60"/>
      <c r="C282" s="12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3">
        <f t="shared" si="109"/>
        <v>0</v>
      </c>
      <c r="O282" s="9">
        <f t="shared" si="110"/>
        <v>0</v>
      </c>
      <c r="P282" s="4">
        <f t="shared" si="114"/>
        <v>0</v>
      </c>
      <c r="Q282" s="11">
        <f t="shared" si="115"/>
        <v>0</v>
      </c>
      <c r="R282" s="10">
        <f t="shared" si="113"/>
        <v>0</v>
      </c>
      <c r="S282" s="8"/>
    </row>
    <row r="283" spans="1:19">
      <c r="A283" s="60">
        <v>10</v>
      </c>
      <c r="B283" s="60"/>
      <c r="C283" s="12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3">
        <f t="shared" si="109"/>
        <v>0</v>
      </c>
      <c r="O283" s="9">
        <f t="shared" si="110"/>
        <v>0</v>
      </c>
      <c r="P283" s="4">
        <f t="shared" si="114"/>
        <v>0</v>
      </c>
      <c r="Q283" s="11">
        <f t="shared" si="115"/>
        <v>0</v>
      </c>
      <c r="R283" s="10">
        <f t="shared" si="113"/>
        <v>0</v>
      </c>
      <c r="S283" s="8"/>
    </row>
    <row r="284" spans="1:19">
      <c r="A284" s="70" t="s">
        <v>34</v>
      </c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2"/>
      <c r="R284" s="10">
        <f>SUM(R274:R283)</f>
        <v>0</v>
      </c>
      <c r="S284" s="8"/>
    </row>
    <row r="285" spans="1:19" ht="15.75">
      <c r="A285" s="24" t="s">
        <v>46</v>
      </c>
      <c r="B285" s="24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6"/>
      <c r="S285" s="8"/>
    </row>
    <row r="286" spans="1:19">
      <c r="A286" s="49" t="s">
        <v>41</v>
      </c>
      <c r="B286" s="49"/>
      <c r="C286" s="49"/>
      <c r="D286" s="49"/>
      <c r="E286" s="49"/>
      <c r="F286" s="49"/>
      <c r="G286" s="49"/>
      <c r="H286" s="49"/>
      <c r="I286" s="49"/>
      <c r="J286" s="15"/>
      <c r="K286" s="15"/>
      <c r="L286" s="15"/>
      <c r="M286" s="15"/>
      <c r="N286" s="15"/>
      <c r="O286" s="15"/>
      <c r="P286" s="15"/>
      <c r="Q286" s="15"/>
      <c r="R286" s="16"/>
      <c r="S286" s="8"/>
    </row>
    <row r="287" spans="1:19" s="8" customFormat="1">
      <c r="A287" s="49"/>
      <c r="B287" s="49"/>
      <c r="C287" s="49"/>
      <c r="D287" s="49"/>
      <c r="E287" s="49"/>
      <c r="F287" s="49"/>
      <c r="G287" s="49"/>
      <c r="H287" s="49"/>
      <c r="I287" s="49"/>
      <c r="J287" s="15"/>
      <c r="K287" s="15"/>
      <c r="L287" s="15"/>
      <c r="M287" s="15"/>
      <c r="N287" s="15"/>
      <c r="O287" s="15"/>
      <c r="P287" s="15"/>
      <c r="Q287" s="15"/>
      <c r="R287" s="16"/>
    </row>
    <row r="288" spans="1:19">
      <c r="A288" s="66" t="s">
        <v>59</v>
      </c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56"/>
      <c r="R288" s="8"/>
      <c r="S288" s="8"/>
    </row>
    <row r="289" spans="1:19" ht="18">
      <c r="A289" s="68" t="s">
        <v>27</v>
      </c>
      <c r="B289" s="69"/>
      <c r="C289" s="69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6"/>
      <c r="R289" s="8"/>
      <c r="S289" s="8"/>
    </row>
    <row r="290" spans="1:19">
      <c r="A290" s="66" t="s">
        <v>60</v>
      </c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56"/>
      <c r="R290" s="8"/>
      <c r="S290" s="8"/>
    </row>
    <row r="291" spans="1:19">
      <c r="A291" s="60">
        <v>1</v>
      </c>
      <c r="B291" s="60"/>
      <c r="C291" s="12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3">
        <f t="shared" ref="N291:N300" si="116">(IF(F291="OŽ",IF(L291=1,550.8,IF(L291=2,426.38,IF(L291=3,342.14,IF(L291=4,181.44,IF(L291=5,168.48,IF(L291=6,155.52,IF(L291=7,148.5,IF(L291=8,144,0))))))))+IF(L291&lt;=8,0,IF(L291&lt;=16,137.7,IF(L291&lt;=24,108,IF(L291&lt;=32,80.1,IF(L291&lt;=36,52.2,0)))))-IF(L291&lt;=8,0,IF(L291&lt;=16,(L291-9)*2.754,IF(L291&lt;=24,(L291-17)* 2.754,IF(L291&lt;=32,(L291-25)* 2.754,IF(L291&lt;=36,(L291-33)*2.754,0))))),0)+IF(F291="PČ",IF(L291=1,449,IF(L291=2,314.6,IF(L291=3,238,IF(L291=4,172,IF(L291=5,159,IF(L291=6,145,IF(L291=7,132,IF(L291=8,119,0))))))))+IF(L291&lt;=8,0,IF(L291&lt;=16,88,IF(L291&lt;=24,55,IF(L291&lt;=32,22,0))))-IF(L291&lt;=8,0,IF(L291&lt;=16,(L291-9)*2.245,IF(L291&lt;=24,(L291-17)*2.245,IF(L291&lt;=32,(L291-25)*2.245,0)))),0)+IF(F291="PČneol",IF(L291=1,85,IF(L291=2,64.61,IF(L291=3,50.76,IF(L291=4,16.25,IF(L291=5,15,IF(L291=6,13.75,IF(L291=7,12.5,IF(L291=8,11.25,0))))))))+IF(L291&lt;=8,0,IF(L291&lt;=16,9,0))-IF(L291&lt;=8,0,IF(L291&lt;=16,(L291-9)*0.425,0)),0)+IF(F291="PŽ",IF(L291=1,85,IF(L291=2,59.5,IF(L291=3,45,IF(L291=4,32.5,IF(L291=5,30,IF(L291=6,27.5,IF(L291=7,25,IF(L291=8,22.5,0))))))))+IF(L291&lt;=8,0,IF(L291&lt;=16,19,IF(L291&lt;=24,13,IF(L291&lt;=32,8,0))))-IF(L291&lt;=8,0,IF(L291&lt;=16,(L291-9)*0.425,IF(L291&lt;=24,(L291-17)*0.425,IF(L291&lt;=32,(L291-25)*0.425,0)))),0)+IF(F291="EČ",IF(L291=1,204,IF(L291=2,156.24,IF(L291=3,123.84,IF(L291=4,72,IF(L291=5,66,IF(L291=6,60,IF(L291=7,54,IF(L291=8,48,0))))))))+IF(L291&lt;=8,0,IF(L291&lt;=16,40,IF(L291&lt;=24,25,0)))-IF(L291&lt;=8,0,IF(L291&lt;=16,(L291-9)*1.02,IF(L291&lt;=24,(L291-17)*1.02,0))),0)+IF(F291="EČneol",IF(L291=1,68,IF(L291=2,51.69,IF(L291=3,40.61,IF(L291=4,13,IF(L291=5,12,IF(L291=6,11,IF(L291=7,10,IF(L291=8,9,0)))))))))+IF(F291="EŽ",IF(L291=1,68,IF(L291=2,47.6,IF(L291=3,36,IF(L291=4,18,IF(L291=5,16.5,IF(L291=6,15,IF(L291=7,13.5,IF(L291=8,12,0))))))))+IF(L291&lt;=8,0,IF(L291&lt;=16,10,IF(L291&lt;=24,6,0)))-IF(L291&lt;=8,0,IF(L291&lt;=16,(L291-9)*0.34,IF(L291&lt;=24,(L291-17)*0.34,0))),0)+IF(F291="PT",IF(L291=1,68,IF(L291=2,52.08,IF(L291=3,41.28,IF(L291=4,24,IF(L291=5,22,IF(L291=6,20,IF(L291=7,18,IF(L291=8,16,0))))))))+IF(L291&lt;=8,0,IF(L291&lt;=16,13,IF(L291&lt;=24,9,IF(L291&lt;=32,4,0))))-IF(L291&lt;=8,0,IF(L291&lt;=16,(L291-9)*0.34,IF(L291&lt;=24,(L291-17)*0.34,IF(L291&lt;=32,(L291-25)*0.34,0)))),0)+IF(F291="JOŽ",IF(L291=1,85,IF(L291=2,59.5,IF(L291=3,45,IF(L291=4,32.5,IF(L291=5,30,IF(L291=6,27.5,IF(L291=7,25,IF(L291=8,22.5,0))))))))+IF(L291&lt;=8,0,IF(L291&lt;=16,19,IF(L291&lt;=24,13,0)))-IF(L291&lt;=8,0,IF(L291&lt;=16,(L291-9)*0.425,IF(L291&lt;=24,(L291-17)*0.425,0))),0)+IF(F291="JPČ",IF(L291=1,68,IF(L291=2,47.6,IF(L291=3,36,IF(L291=4,26,IF(L291=5,24,IF(L291=6,22,IF(L291=7,20,IF(L291=8,18,0))))))))+IF(L291&lt;=8,0,IF(L291&lt;=16,13,IF(L291&lt;=24,9,0)))-IF(L291&lt;=8,0,IF(L291&lt;=16,(L291-9)*0.34,IF(L291&lt;=24,(L291-17)*0.34,0))),0)+IF(F291="JEČ",IF(L291=1,34,IF(L291=2,26.04,IF(L291=3,20.6,IF(L291=4,12,IF(L291=5,11,IF(L291=6,10,IF(L291=7,9,IF(L291=8,8,0))))))))+IF(L291&lt;=8,0,IF(L291&lt;=16,6,0))-IF(L291&lt;=8,0,IF(L291&lt;=16,(L291-9)*0.17,0)),0)+IF(F291="JEOF",IF(L291=1,34,IF(L291=2,26.04,IF(L291=3,20.6,IF(L291=4,12,IF(L291=5,11,IF(L291=6,10,IF(L291=7,9,IF(L291=8,8,0))))))))+IF(L291&lt;=8,0,IF(L291&lt;=16,6,0))-IF(L291&lt;=8,0,IF(L291&lt;=16,(L291-9)*0.17,0)),0)+IF(F291="JnPČ",IF(L291=1,51,IF(L291=2,35.7,IF(L291=3,27,IF(L291=4,19.5,IF(L291=5,18,IF(L291=6,16.5,IF(L291=7,15,IF(L291=8,13.5,0))))))))+IF(L291&lt;=8,0,IF(L291&lt;=16,10,0))-IF(L291&lt;=8,0,IF(L291&lt;=16,(L291-9)*0.255,0)),0)+IF(F291="JnEČ",IF(L291=1,25.5,IF(L291=2,19.53,IF(L291=3,15.48,IF(L291=4,9,IF(L291=5,8.25,IF(L291=6,7.5,IF(L291=7,6.75,IF(L291=8,6,0))))))))+IF(L291&lt;=8,0,IF(L291&lt;=16,5,0))-IF(L291&lt;=8,0,IF(L291&lt;=16,(L291-9)*0.1275,0)),0)+IF(F291="JčPČ",IF(L291=1,21.25,IF(L291=2,14.5,IF(L291=3,11.5,IF(L291=4,7,IF(L291=5,6.5,IF(L291=6,6,IF(L291=7,5.5,IF(L291=8,5,0))))))))+IF(L291&lt;=8,0,IF(L291&lt;=16,4,0))-IF(L291&lt;=8,0,IF(L291&lt;=16,(L291-9)*0.10625,0)),0)+IF(F291="JčEČ",IF(L291=1,17,IF(L291=2,13.02,IF(L291=3,10.32,IF(L291=4,6,IF(L291=5,5.5,IF(L291=6,5,IF(L291=7,4.5,IF(L291=8,4,0))))))))+IF(L291&lt;=8,0,IF(L291&lt;=16,3,0))-IF(L291&lt;=8,0,IF(L291&lt;=16,(L291-9)*0.085,0)),0)+IF(F291="NEAK",IF(L291=1,11.48,IF(L291=2,8.79,IF(L291=3,6.97,IF(L291=4,4.05,IF(L291=5,3.71,IF(L291=6,3.38,IF(L291=7,3.04,IF(L291=8,2.7,0))))))))+IF(L291&lt;=8,0,IF(L291&lt;=16,2,IF(L291&lt;=24,1.3,0)))-IF(L291&lt;=8,0,IF(L291&lt;=16,(L291-9)*0.0574,IF(L291&lt;=24,(L291-17)*0.0574,0))),0))*IF(L291&lt;0,1,IF(OR(F291="PČ",F291="PŽ",F291="PT"),IF(J291&lt;32,J291/32,1),1))* IF(L291&lt;0,1,IF(OR(F291="EČ",F291="EŽ",F291="JOŽ",F291="JPČ",F291="NEAK"),IF(J291&lt;24,J291/24,1),1))*IF(L291&lt;0,1,IF(OR(F291="PČneol",F291="JEČ",F291="JEOF",F291="JnPČ",F291="JnEČ",F291="JčPČ",F291="JčEČ"),IF(J291&lt;16,J291/16,1),1))*IF(L291&lt;0,1,IF(F291="EČneol",IF(J291&lt;8,J291/8,1),1))</f>
        <v>0</v>
      </c>
      <c r="O291" s="9">
        <f t="shared" ref="O291:O300" si="117">IF(F291="OŽ",N291,IF(H291="Ne",IF(J291*0.3&lt;J291-L291,N291,0),IF(J291*0.1&lt;J291-L291,N291,0)))</f>
        <v>0</v>
      </c>
      <c r="P291" s="4">
        <f t="shared" ref="P291" si="118">IF(O291=0,0,IF(F291="OŽ",IF(L291&gt;35,0,IF(J291&gt;35,(36-L291)*1.836,((36-L291)-(36-J291))*1.836)),0)+IF(F291="PČ",IF(L291&gt;31,0,IF(J291&gt;31,(32-L291)*1.347,((32-L291)-(32-J291))*1.347)),0)+ IF(F291="PČneol",IF(L291&gt;15,0,IF(J291&gt;15,(16-L291)*0.255,((16-L291)-(16-J291))*0.255)),0)+IF(F291="PŽ",IF(L291&gt;31,0,IF(J291&gt;31,(32-L291)*0.255,((32-L291)-(32-J291))*0.255)),0)+IF(F291="EČ",IF(L291&gt;23,0,IF(J291&gt;23,(24-L291)*0.612,((24-L291)-(24-J291))*0.612)),0)+IF(F291="EČneol",IF(L291&gt;7,0,IF(J291&gt;7,(8-L291)*0.204,((8-L291)-(8-J291))*0.204)),0)+IF(F291="EŽ",IF(L291&gt;23,0,IF(J291&gt;23,(24-L291)*0.204,((24-L291)-(24-J291))*0.204)),0)+IF(F291="PT",IF(L291&gt;31,0,IF(J291&gt;31,(32-L291)*0.204,((32-L291)-(32-J291))*0.204)),0)+IF(F291="JOŽ",IF(L291&gt;23,0,IF(J291&gt;23,(24-L291)*0.255,((24-L291)-(24-J291))*0.255)),0)+IF(F291="JPČ",IF(L291&gt;23,0,IF(J291&gt;23,(24-L291)*0.204,((24-L291)-(24-J291))*0.204)),0)+IF(F291="JEČ",IF(L291&gt;15,0,IF(J291&gt;15,(16-L291)*0.102,((16-L291)-(16-J291))*0.102)),0)+IF(F291="JEOF",IF(L291&gt;15,0,IF(J291&gt;15,(16-L291)*0.102,((16-L291)-(16-J291))*0.102)),0)+IF(F291="JnPČ",IF(L291&gt;15,0,IF(J291&gt;15,(16-L291)*0.153,((16-L291)-(16-J291))*0.153)),0)+IF(F291="JnEČ",IF(L291&gt;15,0,IF(J291&gt;15,(16-L291)*0.0765,((16-L291)-(16-J291))*0.0765)),0)+IF(F291="JčPČ",IF(L291&gt;15,0,IF(J291&gt;15,(16-L291)*0.06375,((16-L291)-(16-J291))*0.06375)),0)+IF(F291="JčEČ",IF(L291&gt;15,0,IF(J291&gt;15,(16-L291)*0.051,((16-L291)-(16-J291))*0.051)),0)+IF(F291="NEAK",IF(L291&gt;23,0,IF(J291&gt;23,(24-L291)*0.03444,((24-L291)-(24-J291))*0.03444)),0))</f>
        <v>0</v>
      </c>
      <c r="Q291" s="11">
        <f t="shared" ref="Q291" si="119">IF(ISERROR(P291*100/N291),0,(P291*100/N291))</f>
        <v>0</v>
      </c>
      <c r="R291" s="10">
        <f t="shared" ref="R291:R300" si="120">IF(Q291&lt;=30,O291+P291,O291+O291*0.3)*IF(G291=1,0.4,IF(G291=2,0.75,IF(G291="1 (kas 4 m. 1 k. nerengiamos)",0.52,1)))*IF(D291="olimpinė",1,IF(M291="Ne",0.5,1))*IF(OR(A$5="Lietuvos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federacija"),IF(OR(J291&lt;8,K291&lt;16),0,1),1)*E291*IF(I291&lt;=1,1,1/I291)*IF(OR(A$5="Lietuvos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91" s="8"/>
    </row>
    <row r="292" spans="1:19">
      <c r="A292" s="60">
        <v>2</v>
      </c>
      <c r="B292" s="60"/>
      <c r="C292" s="12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3">
        <f t="shared" si="116"/>
        <v>0</v>
      </c>
      <c r="O292" s="9">
        <f t="shared" si="117"/>
        <v>0</v>
      </c>
      <c r="P292" s="4">
        <f t="shared" ref="P292:P300" si="121">IF(O292=0,0,IF(F292="OŽ",IF(L292&gt;35,0,IF(J292&gt;35,(36-L292)*1.836,((36-L292)-(36-J292))*1.836)),0)+IF(F292="PČ",IF(L292&gt;31,0,IF(J292&gt;31,(32-L292)*1.347,((32-L292)-(32-J292))*1.347)),0)+ IF(F292="PČneol",IF(L292&gt;15,0,IF(J292&gt;15,(16-L292)*0.255,((16-L292)-(16-J292))*0.255)),0)+IF(F292="PŽ",IF(L292&gt;31,0,IF(J292&gt;31,(32-L292)*0.255,((32-L292)-(32-J292))*0.255)),0)+IF(F292="EČ",IF(L292&gt;23,0,IF(J292&gt;23,(24-L292)*0.612,((24-L292)-(24-J292))*0.612)),0)+IF(F292="EČneol",IF(L292&gt;7,0,IF(J292&gt;7,(8-L292)*0.204,((8-L292)-(8-J292))*0.204)),0)+IF(F292="EŽ",IF(L292&gt;23,0,IF(J292&gt;23,(24-L292)*0.204,((24-L292)-(24-J292))*0.204)),0)+IF(F292="PT",IF(L292&gt;31,0,IF(J292&gt;31,(32-L292)*0.204,((32-L292)-(32-J292))*0.204)),0)+IF(F292="JOŽ",IF(L292&gt;23,0,IF(J292&gt;23,(24-L292)*0.255,((24-L292)-(24-J292))*0.255)),0)+IF(F292="JPČ",IF(L292&gt;23,0,IF(J292&gt;23,(24-L292)*0.204,((24-L292)-(24-J292))*0.204)),0)+IF(F292="JEČ",IF(L292&gt;15,0,IF(J292&gt;15,(16-L292)*0.102,((16-L292)-(16-J292))*0.102)),0)+IF(F292="JEOF",IF(L292&gt;15,0,IF(J292&gt;15,(16-L292)*0.102,((16-L292)-(16-J292))*0.102)),0)+IF(F292="JnPČ",IF(L292&gt;15,0,IF(J292&gt;15,(16-L292)*0.153,((16-L292)-(16-J292))*0.153)),0)+IF(F292="JnEČ",IF(L292&gt;15,0,IF(J292&gt;15,(16-L292)*0.0765,((16-L292)-(16-J292))*0.0765)),0)+IF(F292="JčPČ",IF(L292&gt;15,0,IF(J292&gt;15,(16-L292)*0.06375,((16-L292)-(16-J292))*0.06375)),0)+IF(F292="JčEČ",IF(L292&gt;15,0,IF(J292&gt;15,(16-L292)*0.051,((16-L292)-(16-J292))*0.051)),0)+IF(F292="NEAK",IF(L292&gt;23,0,IF(J292&gt;23,(24-L292)*0.03444,((24-L292)-(24-J292))*0.03444)),0))</f>
        <v>0</v>
      </c>
      <c r="Q292" s="11">
        <f t="shared" ref="Q292:Q300" si="122">IF(ISERROR(P292*100/N292),0,(P292*100/N292))</f>
        <v>0</v>
      </c>
      <c r="R292" s="10">
        <f t="shared" si="120"/>
        <v>0</v>
      </c>
      <c r="S292" s="8"/>
    </row>
    <row r="293" spans="1:19">
      <c r="A293" s="60">
        <v>3</v>
      </c>
      <c r="B293" s="60"/>
      <c r="C293" s="12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3">
        <f t="shared" si="116"/>
        <v>0</v>
      </c>
      <c r="O293" s="9">
        <f t="shared" si="117"/>
        <v>0</v>
      </c>
      <c r="P293" s="4">
        <f t="shared" si="121"/>
        <v>0</v>
      </c>
      <c r="Q293" s="11">
        <f t="shared" si="122"/>
        <v>0</v>
      </c>
      <c r="R293" s="10">
        <f t="shared" si="120"/>
        <v>0</v>
      </c>
      <c r="S293" s="8"/>
    </row>
    <row r="294" spans="1:19">
      <c r="A294" s="60">
        <v>4</v>
      </c>
      <c r="B294" s="60"/>
      <c r="C294" s="12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3">
        <f t="shared" si="116"/>
        <v>0</v>
      </c>
      <c r="O294" s="9">
        <f t="shared" si="117"/>
        <v>0</v>
      </c>
      <c r="P294" s="4">
        <f t="shared" si="121"/>
        <v>0</v>
      </c>
      <c r="Q294" s="11">
        <f t="shared" si="122"/>
        <v>0</v>
      </c>
      <c r="R294" s="10">
        <f t="shared" si="120"/>
        <v>0</v>
      </c>
      <c r="S294" s="8"/>
    </row>
    <row r="295" spans="1:19">
      <c r="A295" s="60">
        <v>5</v>
      </c>
      <c r="B295" s="60"/>
      <c r="C295" s="12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3">
        <f t="shared" si="116"/>
        <v>0</v>
      </c>
      <c r="O295" s="9">
        <f t="shared" si="117"/>
        <v>0</v>
      </c>
      <c r="P295" s="4">
        <f t="shared" si="121"/>
        <v>0</v>
      </c>
      <c r="Q295" s="11">
        <f t="shared" si="122"/>
        <v>0</v>
      </c>
      <c r="R295" s="10">
        <f t="shared" si="120"/>
        <v>0</v>
      </c>
      <c r="S295" s="8"/>
    </row>
    <row r="296" spans="1:19">
      <c r="A296" s="60">
        <v>6</v>
      </c>
      <c r="B296" s="60"/>
      <c r="C296" s="12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3">
        <f t="shared" si="116"/>
        <v>0</v>
      </c>
      <c r="O296" s="9">
        <f t="shared" si="117"/>
        <v>0</v>
      </c>
      <c r="P296" s="4">
        <f t="shared" si="121"/>
        <v>0</v>
      </c>
      <c r="Q296" s="11">
        <f t="shared" si="122"/>
        <v>0</v>
      </c>
      <c r="R296" s="10">
        <f t="shared" si="120"/>
        <v>0</v>
      </c>
      <c r="S296" s="8"/>
    </row>
    <row r="297" spans="1:19">
      <c r="A297" s="60">
        <v>7</v>
      </c>
      <c r="B297" s="60"/>
      <c r="C297" s="12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3">
        <f t="shared" si="116"/>
        <v>0</v>
      </c>
      <c r="O297" s="9">
        <f t="shared" si="117"/>
        <v>0</v>
      </c>
      <c r="P297" s="4">
        <f t="shared" si="121"/>
        <v>0</v>
      </c>
      <c r="Q297" s="11">
        <f t="shared" si="122"/>
        <v>0</v>
      </c>
      <c r="R297" s="10">
        <f t="shared" si="120"/>
        <v>0</v>
      </c>
      <c r="S297" s="8"/>
    </row>
    <row r="298" spans="1:19">
      <c r="A298" s="60">
        <v>8</v>
      </c>
      <c r="B298" s="60"/>
      <c r="C298" s="12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3">
        <f t="shared" si="116"/>
        <v>0</v>
      </c>
      <c r="O298" s="9">
        <f t="shared" si="117"/>
        <v>0</v>
      </c>
      <c r="P298" s="4">
        <f t="shared" si="121"/>
        <v>0</v>
      </c>
      <c r="Q298" s="11">
        <f t="shared" si="122"/>
        <v>0</v>
      </c>
      <c r="R298" s="10">
        <f t="shared" si="120"/>
        <v>0</v>
      </c>
      <c r="S298" s="8"/>
    </row>
    <row r="299" spans="1:19">
      <c r="A299" s="60">
        <v>9</v>
      </c>
      <c r="B299" s="60"/>
      <c r="C299" s="12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3">
        <f t="shared" si="116"/>
        <v>0</v>
      </c>
      <c r="O299" s="9">
        <f t="shared" si="117"/>
        <v>0</v>
      </c>
      <c r="P299" s="4">
        <f t="shared" si="121"/>
        <v>0</v>
      </c>
      <c r="Q299" s="11">
        <f t="shared" si="122"/>
        <v>0</v>
      </c>
      <c r="R299" s="10">
        <f t="shared" si="120"/>
        <v>0</v>
      </c>
      <c r="S299" s="8"/>
    </row>
    <row r="300" spans="1:19">
      <c r="A300" s="60">
        <v>10</v>
      </c>
      <c r="B300" s="60"/>
      <c r="C300" s="12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3">
        <f t="shared" si="116"/>
        <v>0</v>
      </c>
      <c r="O300" s="9">
        <f t="shared" si="117"/>
        <v>0</v>
      </c>
      <c r="P300" s="4">
        <f t="shared" si="121"/>
        <v>0</v>
      </c>
      <c r="Q300" s="11">
        <f t="shared" si="122"/>
        <v>0</v>
      </c>
      <c r="R300" s="10">
        <f t="shared" si="120"/>
        <v>0</v>
      </c>
      <c r="S300" s="8"/>
    </row>
    <row r="301" spans="1:19">
      <c r="A301" s="70" t="s">
        <v>34</v>
      </c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2"/>
      <c r="R301" s="10">
        <f>SUM(R291:R300)</f>
        <v>0</v>
      </c>
      <c r="S301" s="8"/>
    </row>
    <row r="302" spans="1:19" ht="15.75">
      <c r="A302" s="24" t="s">
        <v>46</v>
      </c>
      <c r="B302" s="24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6"/>
      <c r="S302" s="8"/>
    </row>
    <row r="303" spans="1:19">
      <c r="A303" s="49" t="s">
        <v>41</v>
      </c>
      <c r="B303" s="49"/>
      <c r="C303" s="49"/>
      <c r="D303" s="49"/>
      <c r="E303" s="49"/>
      <c r="F303" s="49"/>
      <c r="G303" s="49"/>
      <c r="H303" s="49"/>
      <c r="I303" s="49"/>
      <c r="J303" s="15"/>
      <c r="K303" s="15"/>
      <c r="L303" s="15"/>
      <c r="M303" s="15"/>
      <c r="N303" s="15"/>
      <c r="O303" s="15"/>
      <c r="P303" s="15"/>
      <c r="Q303" s="15"/>
      <c r="R303" s="16"/>
      <c r="S303" s="8"/>
    </row>
    <row r="304" spans="1:19" s="8" customFormat="1">
      <c r="A304" s="49"/>
      <c r="B304" s="49"/>
      <c r="C304" s="49"/>
      <c r="D304" s="49"/>
      <c r="E304" s="49"/>
      <c r="F304" s="49"/>
      <c r="G304" s="49"/>
      <c r="H304" s="49"/>
      <c r="I304" s="49"/>
      <c r="J304" s="15"/>
      <c r="K304" s="15"/>
      <c r="L304" s="15"/>
      <c r="M304" s="15"/>
      <c r="N304" s="15"/>
      <c r="O304" s="15"/>
      <c r="P304" s="15"/>
      <c r="Q304" s="15"/>
      <c r="R304" s="16"/>
    </row>
    <row r="305" spans="1:19">
      <c r="A305" s="66" t="s">
        <v>59</v>
      </c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56"/>
      <c r="R305" s="8"/>
      <c r="S305" s="8"/>
    </row>
    <row r="306" spans="1:19" ht="18">
      <c r="A306" s="68" t="s">
        <v>27</v>
      </c>
      <c r="B306" s="69"/>
      <c r="C306" s="69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6"/>
      <c r="R306" s="8"/>
      <c r="S306" s="8"/>
    </row>
    <row r="307" spans="1:19">
      <c r="A307" s="66" t="s">
        <v>60</v>
      </c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56"/>
      <c r="R307" s="8"/>
      <c r="S307" s="8"/>
    </row>
    <row r="308" spans="1:19">
      <c r="A308" s="60">
        <v>1</v>
      </c>
      <c r="B308" s="60"/>
      <c r="C308" s="12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3">
        <f t="shared" ref="N308:N317" si="123">(IF(F308="OŽ",IF(L308=1,550.8,IF(L308=2,426.38,IF(L308=3,342.14,IF(L308=4,181.44,IF(L308=5,168.48,IF(L308=6,155.52,IF(L308=7,148.5,IF(L308=8,144,0))))))))+IF(L308&lt;=8,0,IF(L308&lt;=16,137.7,IF(L308&lt;=24,108,IF(L308&lt;=32,80.1,IF(L308&lt;=36,52.2,0)))))-IF(L308&lt;=8,0,IF(L308&lt;=16,(L308-9)*2.754,IF(L308&lt;=24,(L308-17)* 2.754,IF(L308&lt;=32,(L308-25)* 2.754,IF(L308&lt;=36,(L308-33)*2.754,0))))),0)+IF(F308="PČ",IF(L308=1,449,IF(L308=2,314.6,IF(L308=3,238,IF(L308=4,172,IF(L308=5,159,IF(L308=6,145,IF(L308=7,132,IF(L308=8,119,0))))))))+IF(L308&lt;=8,0,IF(L308&lt;=16,88,IF(L308&lt;=24,55,IF(L308&lt;=32,22,0))))-IF(L308&lt;=8,0,IF(L308&lt;=16,(L308-9)*2.245,IF(L308&lt;=24,(L308-17)*2.245,IF(L308&lt;=32,(L308-25)*2.245,0)))),0)+IF(F308="PČneol",IF(L308=1,85,IF(L308=2,64.61,IF(L308=3,50.76,IF(L308=4,16.25,IF(L308=5,15,IF(L308=6,13.75,IF(L308=7,12.5,IF(L308=8,11.25,0))))))))+IF(L308&lt;=8,0,IF(L308&lt;=16,9,0))-IF(L308&lt;=8,0,IF(L308&lt;=16,(L308-9)*0.425,0)),0)+IF(F308="PŽ",IF(L308=1,85,IF(L308=2,59.5,IF(L308=3,45,IF(L308=4,32.5,IF(L308=5,30,IF(L308=6,27.5,IF(L308=7,25,IF(L308=8,22.5,0))))))))+IF(L308&lt;=8,0,IF(L308&lt;=16,19,IF(L308&lt;=24,13,IF(L308&lt;=32,8,0))))-IF(L308&lt;=8,0,IF(L308&lt;=16,(L308-9)*0.425,IF(L308&lt;=24,(L308-17)*0.425,IF(L308&lt;=32,(L308-25)*0.425,0)))),0)+IF(F308="EČ",IF(L308=1,204,IF(L308=2,156.24,IF(L308=3,123.84,IF(L308=4,72,IF(L308=5,66,IF(L308=6,60,IF(L308=7,54,IF(L308=8,48,0))))))))+IF(L308&lt;=8,0,IF(L308&lt;=16,40,IF(L308&lt;=24,25,0)))-IF(L308&lt;=8,0,IF(L308&lt;=16,(L308-9)*1.02,IF(L308&lt;=24,(L308-17)*1.02,0))),0)+IF(F308="EČneol",IF(L308=1,68,IF(L308=2,51.69,IF(L308=3,40.61,IF(L308=4,13,IF(L308=5,12,IF(L308=6,11,IF(L308=7,10,IF(L308=8,9,0)))))))))+IF(F308="EŽ",IF(L308=1,68,IF(L308=2,47.6,IF(L308=3,36,IF(L308=4,18,IF(L308=5,16.5,IF(L308=6,15,IF(L308=7,13.5,IF(L308=8,12,0))))))))+IF(L308&lt;=8,0,IF(L308&lt;=16,10,IF(L308&lt;=24,6,0)))-IF(L308&lt;=8,0,IF(L308&lt;=16,(L308-9)*0.34,IF(L308&lt;=24,(L308-17)*0.34,0))),0)+IF(F308="PT",IF(L308=1,68,IF(L308=2,52.08,IF(L308=3,41.28,IF(L308=4,24,IF(L308=5,22,IF(L308=6,20,IF(L308=7,18,IF(L308=8,16,0))))))))+IF(L308&lt;=8,0,IF(L308&lt;=16,13,IF(L308&lt;=24,9,IF(L308&lt;=32,4,0))))-IF(L308&lt;=8,0,IF(L308&lt;=16,(L308-9)*0.34,IF(L308&lt;=24,(L308-17)*0.34,IF(L308&lt;=32,(L308-25)*0.34,0)))),0)+IF(F308="JOŽ",IF(L308=1,85,IF(L308=2,59.5,IF(L308=3,45,IF(L308=4,32.5,IF(L308=5,30,IF(L308=6,27.5,IF(L308=7,25,IF(L308=8,22.5,0))))))))+IF(L308&lt;=8,0,IF(L308&lt;=16,19,IF(L308&lt;=24,13,0)))-IF(L308&lt;=8,0,IF(L308&lt;=16,(L308-9)*0.425,IF(L308&lt;=24,(L308-17)*0.425,0))),0)+IF(F308="JPČ",IF(L308=1,68,IF(L308=2,47.6,IF(L308=3,36,IF(L308=4,26,IF(L308=5,24,IF(L308=6,22,IF(L308=7,20,IF(L308=8,18,0))))))))+IF(L308&lt;=8,0,IF(L308&lt;=16,13,IF(L308&lt;=24,9,0)))-IF(L308&lt;=8,0,IF(L308&lt;=16,(L308-9)*0.34,IF(L308&lt;=24,(L308-17)*0.34,0))),0)+IF(F308="JEČ",IF(L308=1,34,IF(L308=2,26.04,IF(L308=3,20.6,IF(L308=4,12,IF(L308=5,11,IF(L308=6,10,IF(L308=7,9,IF(L308=8,8,0))))))))+IF(L308&lt;=8,0,IF(L308&lt;=16,6,0))-IF(L308&lt;=8,0,IF(L308&lt;=16,(L308-9)*0.17,0)),0)+IF(F308="JEOF",IF(L308=1,34,IF(L308=2,26.04,IF(L308=3,20.6,IF(L308=4,12,IF(L308=5,11,IF(L308=6,10,IF(L308=7,9,IF(L308=8,8,0))))))))+IF(L308&lt;=8,0,IF(L308&lt;=16,6,0))-IF(L308&lt;=8,0,IF(L308&lt;=16,(L308-9)*0.17,0)),0)+IF(F308="JnPČ",IF(L308=1,51,IF(L308=2,35.7,IF(L308=3,27,IF(L308=4,19.5,IF(L308=5,18,IF(L308=6,16.5,IF(L308=7,15,IF(L308=8,13.5,0))))))))+IF(L308&lt;=8,0,IF(L308&lt;=16,10,0))-IF(L308&lt;=8,0,IF(L308&lt;=16,(L308-9)*0.255,0)),0)+IF(F308="JnEČ",IF(L308=1,25.5,IF(L308=2,19.53,IF(L308=3,15.48,IF(L308=4,9,IF(L308=5,8.25,IF(L308=6,7.5,IF(L308=7,6.75,IF(L308=8,6,0))))))))+IF(L308&lt;=8,0,IF(L308&lt;=16,5,0))-IF(L308&lt;=8,0,IF(L308&lt;=16,(L308-9)*0.1275,0)),0)+IF(F308="JčPČ",IF(L308=1,21.25,IF(L308=2,14.5,IF(L308=3,11.5,IF(L308=4,7,IF(L308=5,6.5,IF(L308=6,6,IF(L308=7,5.5,IF(L308=8,5,0))))))))+IF(L308&lt;=8,0,IF(L308&lt;=16,4,0))-IF(L308&lt;=8,0,IF(L308&lt;=16,(L308-9)*0.10625,0)),0)+IF(F308="JčEČ",IF(L308=1,17,IF(L308=2,13.02,IF(L308=3,10.32,IF(L308=4,6,IF(L308=5,5.5,IF(L308=6,5,IF(L308=7,4.5,IF(L308=8,4,0))))))))+IF(L308&lt;=8,0,IF(L308&lt;=16,3,0))-IF(L308&lt;=8,0,IF(L308&lt;=16,(L308-9)*0.085,0)),0)+IF(F308="NEAK",IF(L308=1,11.48,IF(L308=2,8.79,IF(L308=3,6.97,IF(L308=4,4.05,IF(L308=5,3.71,IF(L308=6,3.38,IF(L308=7,3.04,IF(L308=8,2.7,0))))))))+IF(L308&lt;=8,0,IF(L308&lt;=16,2,IF(L308&lt;=24,1.3,0)))-IF(L308&lt;=8,0,IF(L308&lt;=16,(L308-9)*0.0574,IF(L308&lt;=24,(L308-17)*0.0574,0))),0))*IF(L308&lt;0,1,IF(OR(F308="PČ",F308="PŽ",F308="PT"),IF(J308&lt;32,J308/32,1),1))* IF(L308&lt;0,1,IF(OR(F308="EČ",F308="EŽ",F308="JOŽ",F308="JPČ",F308="NEAK"),IF(J308&lt;24,J308/24,1),1))*IF(L308&lt;0,1,IF(OR(F308="PČneol",F308="JEČ",F308="JEOF",F308="JnPČ",F308="JnEČ",F308="JčPČ",F308="JčEČ"),IF(J308&lt;16,J308/16,1),1))*IF(L308&lt;0,1,IF(F308="EČneol",IF(J308&lt;8,J308/8,1),1))</f>
        <v>0</v>
      </c>
      <c r="O308" s="9">
        <f t="shared" ref="O308:O317" si="124">IF(F308="OŽ",N308,IF(H308="Ne",IF(J308*0.3&lt;J308-L308,N308,0),IF(J308*0.1&lt;J308-L308,N308,0)))</f>
        <v>0</v>
      </c>
      <c r="P308" s="4">
        <f t="shared" ref="P308" si="125">IF(O308=0,0,IF(F308="OŽ",IF(L308&gt;35,0,IF(J308&gt;35,(36-L308)*1.836,((36-L308)-(36-J308))*1.836)),0)+IF(F308="PČ",IF(L308&gt;31,0,IF(J308&gt;31,(32-L308)*1.347,((32-L308)-(32-J308))*1.347)),0)+ IF(F308="PČneol",IF(L308&gt;15,0,IF(J308&gt;15,(16-L308)*0.255,((16-L308)-(16-J308))*0.255)),0)+IF(F308="PŽ",IF(L308&gt;31,0,IF(J308&gt;31,(32-L308)*0.255,((32-L308)-(32-J308))*0.255)),0)+IF(F308="EČ",IF(L308&gt;23,0,IF(J308&gt;23,(24-L308)*0.612,((24-L308)-(24-J308))*0.612)),0)+IF(F308="EČneol",IF(L308&gt;7,0,IF(J308&gt;7,(8-L308)*0.204,((8-L308)-(8-J308))*0.204)),0)+IF(F308="EŽ",IF(L308&gt;23,0,IF(J308&gt;23,(24-L308)*0.204,((24-L308)-(24-J308))*0.204)),0)+IF(F308="PT",IF(L308&gt;31,0,IF(J308&gt;31,(32-L308)*0.204,((32-L308)-(32-J308))*0.204)),0)+IF(F308="JOŽ",IF(L308&gt;23,0,IF(J308&gt;23,(24-L308)*0.255,((24-L308)-(24-J308))*0.255)),0)+IF(F308="JPČ",IF(L308&gt;23,0,IF(J308&gt;23,(24-L308)*0.204,((24-L308)-(24-J308))*0.204)),0)+IF(F308="JEČ",IF(L308&gt;15,0,IF(J308&gt;15,(16-L308)*0.102,((16-L308)-(16-J308))*0.102)),0)+IF(F308="JEOF",IF(L308&gt;15,0,IF(J308&gt;15,(16-L308)*0.102,((16-L308)-(16-J308))*0.102)),0)+IF(F308="JnPČ",IF(L308&gt;15,0,IF(J308&gt;15,(16-L308)*0.153,((16-L308)-(16-J308))*0.153)),0)+IF(F308="JnEČ",IF(L308&gt;15,0,IF(J308&gt;15,(16-L308)*0.0765,((16-L308)-(16-J308))*0.0765)),0)+IF(F308="JčPČ",IF(L308&gt;15,0,IF(J308&gt;15,(16-L308)*0.06375,((16-L308)-(16-J308))*0.06375)),0)+IF(F308="JčEČ",IF(L308&gt;15,0,IF(J308&gt;15,(16-L308)*0.051,((16-L308)-(16-J308))*0.051)),0)+IF(F308="NEAK",IF(L308&gt;23,0,IF(J308&gt;23,(24-L308)*0.03444,((24-L308)-(24-J308))*0.03444)),0))</f>
        <v>0</v>
      </c>
      <c r="Q308" s="11">
        <f t="shared" ref="Q308" si="126">IF(ISERROR(P308*100/N308),0,(P308*100/N308))</f>
        <v>0</v>
      </c>
      <c r="R308" s="10">
        <f t="shared" ref="R308:R317" si="127">IF(Q308&lt;=30,O308+P308,O308+O308*0.3)*IF(G308=1,0.4,IF(G308=2,0.75,IF(G308="1 (kas 4 m. 1 k. nerengiamos)",0.52,1)))*IF(D308="olimpinė",1,IF(M308="Ne",0.5,1))*IF(OR(A$5="Lietuvos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federacija"),IF(OR(J308&lt;8,K308&lt;16),0,1),1)*E308*IF(I308&lt;=1,1,1/I308)*IF(OR(A$5="Lietuvos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08" s="8"/>
    </row>
    <row r="309" spans="1:19">
      <c r="A309" s="60">
        <v>2</v>
      </c>
      <c r="B309" s="60"/>
      <c r="C309" s="12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3">
        <f t="shared" si="123"/>
        <v>0</v>
      </c>
      <c r="O309" s="9">
        <f t="shared" si="124"/>
        <v>0</v>
      </c>
      <c r="P309" s="4">
        <f t="shared" ref="P309:P317" si="128">IF(O309=0,0,IF(F309="OŽ",IF(L309&gt;35,0,IF(J309&gt;35,(36-L309)*1.836,((36-L309)-(36-J309))*1.836)),0)+IF(F309="PČ",IF(L309&gt;31,0,IF(J309&gt;31,(32-L309)*1.347,((32-L309)-(32-J309))*1.347)),0)+ IF(F309="PČneol",IF(L309&gt;15,0,IF(J309&gt;15,(16-L309)*0.255,((16-L309)-(16-J309))*0.255)),0)+IF(F309="PŽ",IF(L309&gt;31,0,IF(J309&gt;31,(32-L309)*0.255,((32-L309)-(32-J309))*0.255)),0)+IF(F309="EČ",IF(L309&gt;23,0,IF(J309&gt;23,(24-L309)*0.612,((24-L309)-(24-J309))*0.612)),0)+IF(F309="EČneol",IF(L309&gt;7,0,IF(J309&gt;7,(8-L309)*0.204,((8-L309)-(8-J309))*0.204)),0)+IF(F309="EŽ",IF(L309&gt;23,0,IF(J309&gt;23,(24-L309)*0.204,((24-L309)-(24-J309))*0.204)),0)+IF(F309="PT",IF(L309&gt;31,0,IF(J309&gt;31,(32-L309)*0.204,((32-L309)-(32-J309))*0.204)),0)+IF(F309="JOŽ",IF(L309&gt;23,0,IF(J309&gt;23,(24-L309)*0.255,((24-L309)-(24-J309))*0.255)),0)+IF(F309="JPČ",IF(L309&gt;23,0,IF(J309&gt;23,(24-L309)*0.204,((24-L309)-(24-J309))*0.204)),0)+IF(F309="JEČ",IF(L309&gt;15,0,IF(J309&gt;15,(16-L309)*0.102,((16-L309)-(16-J309))*0.102)),0)+IF(F309="JEOF",IF(L309&gt;15,0,IF(J309&gt;15,(16-L309)*0.102,((16-L309)-(16-J309))*0.102)),0)+IF(F309="JnPČ",IF(L309&gt;15,0,IF(J309&gt;15,(16-L309)*0.153,((16-L309)-(16-J309))*0.153)),0)+IF(F309="JnEČ",IF(L309&gt;15,0,IF(J309&gt;15,(16-L309)*0.0765,((16-L309)-(16-J309))*0.0765)),0)+IF(F309="JčPČ",IF(L309&gt;15,0,IF(J309&gt;15,(16-L309)*0.06375,((16-L309)-(16-J309))*0.06375)),0)+IF(F309="JčEČ",IF(L309&gt;15,0,IF(J309&gt;15,(16-L309)*0.051,((16-L309)-(16-J309))*0.051)),0)+IF(F309="NEAK",IF(L309&gt;23,0,IF(J309&gt;23,(24-L309)*0.03444,((24-L309)-(24-J309))*0.03444)),0))</f>
        <v>0</v>
      </c>
      <c r="Q309" s="11">
        <f t="shared" ref="Q309:Q317" si="129">IF(ISERROR(P309*100/N309),0,(P309*100/N309))</f>
        <v>0</v>
      </c>
      <c r="R309" s="10">
        <f t="shared" si="127"/>
        <v>0</v>
      </c>
      <c r="S309" s="8"/>
    </row>
    <row r="310" spans="1:19">
      <c r="A310" s="60">
        <v>3</v>
      </c>
      <c r="B310" s="60"/>
      <c r="C310" s="12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3">
        <f t="shared" si="123"/>
        <v>0</v>
      </c>
      <c r="O310" s="9">
        <f t="shared" si="124"/>
        <v>0</v>
      </c>
      <c r="P310" s="4">
        <f t="shared" si="128"/>
        <v>0</v>
      </c>
      <c r="Q310" s="11">
        <f t="shared" si="129"/>
        <v>0</v>
      </c>
      <c r="R310" s="10">
        <f t="shared" si="127"/>
        <v>0</v>
      </c>
      <c r="S310" s="8"/>
    </row>
    <row r="311" spans="1:19">
      <c r="A311" s="60">
        <v>4</v>
      </c>
      <c r="B311" s="60"/>
      <c r="C311" s="12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3">
        <f t="shared" si="123"/>
        <v>0</v>
      </c>
      <c r="O311" s="9">
        <f t="shared" si="124"/>
        <v>0</v>
      </c>
      <c r="P311" s="4">
        <f t="shared" si="128"/>
        <v>0</v>
      </c>
      <c r="Q311" s="11">
        <f t="shared" si="129"/>
        <v>0</v>
      </c>
      <c r="R311" s="10">
        <f t="shared" si="127"/>
        <v>0</v>
      </c>
      <c r="S311" s="8"/>
    </row>
    <row r="312" spans="1:19">
      <c r="A312" s="60">
        <v>5</v>
      </c>
      <c r="B312" s="60"/>
      <c r="C312" s="12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3">
        <f t="shared" si="123"/>
        <v>0</v>
      </c>
      <c r="O312" s="9">
        <f t="shared" si="124"/>
        <v>0</v>
      </c>
      <c r="P312" s="4">
        <f t="shared" si="128"/>
        <v>0</v>
      </c>
      <c r="Q312" s="11">
        <f t="shared" si="129"/>
        <v>0</v>
      </c>
      <c r="R312" s="10">
        <f t="shared" si="127"/>
        <v>0</v>
      </c>
      <c r="S312" s="8"/>
    </row>
    <row r="313" spans="1:19">
      <c r="A313" s="60">
        <v>6</v>
      </c>
      <c r="B313" s="60"/>
      <c r="C313" s="12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3">
        <f t="shared" si="123"/>
        <v>0</v>
      </c>
      <c r="O313" s="9">
        <f t="shared" si="124"/>
        <v>0</v>
      </c>
      <c r="P313" s="4">
        <f t="shared" si="128"/>
        <v>0</v>
      </c>
      <c r="Q313" s="11">
        <f t="shared" si="129"/>
        <v>0</v>
      </c>
      <c r="R313" s="10">
        <f t="shared" si="127"/>
        <v>0</v>
      </c>
      <c r="S313" s="8"/>
    </row>
    <row r="314" spans="1:19">
      <c r="A314" s="60">
        <v>7</v>
      </c>
      <c r="B314" s="60"/>
      <c r="C314" s="12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3">
        <f t="shared" si="123"/>
        <v>0</v>
      </c>
      <c r="O314" s="9">
        <f t="shared" si="124"/>
        <v>0</v>
      </c>
      <c r="P314" s="4">
        <f t="shared" si="128"/>
        <v>0</v>
      </c>
      <c r="Q314" s="11">
        <f t="shared" si="129"/>
        <v>0</v>
      </c>
      <c r="R314" s="10">
        <f t="shared" si="127"/>
        <v>0</v>
      </c>
      <c r="S314" s="8"/>
    </row>
    <row r="315" spans="1:19">
      <c r="A315" s="60">
        <v>8</v>
      </c>
      <c r="B315" s="60"/>
      <c r="C315" s="12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3">
        <f t="shared" si="123"/>
        <v>0</v>
      </c>
      <c r="O315" s="9">
        <f t="shared" si="124"/>
        <v>0</v>
      </c>
      <c r="P315" s="4">
        <f t="shared" si="128"/>
        <v>0</v>
      </c>
      <c r="Q315" s="11">
        <f t="shared" si="129"/>
        <v>0</v>
      </c>
      <c r="R315" s="10">
        <f t="shared" si="127"/>
        <v>0</v>
      </c>
      <c r="S315" s="8"/>
    </row>
    <row r="316" spans="1:19">
      <c r="A316" s="60">
        <v>9</v>
      </c>
      <c r="B316" s="60"/>
      <c r="C316" s="12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3">
        <f t="shared" si="123"/>
        <v>0</v>
      </c>
      <c r="O316" s="9">
        <f t="shared" si="124"/>
        <v>0</v>
      </c>
      <c r="P316" s="4">
        <f t="shared" si="128"/>
        <v>0</v>
      </c>
      <c r="Q316" s="11">
        <f t="shared" si="129"/>
        <v>0</v>
      </c>
      <c r="R316" s="10">
        <f t="shared" si="127"/>
        <v>0</v>
      </c>
      <c r="S316" s="8"/>
    </row>
    <row r="317" spans="1:19">
      <c r="A317" s="60">
        <v>10</v>
      </c>
      <c r="B317" s="60"/>
      <c r="C317" s="12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3">
        <f t="shared" si="123"/>
        <v>0</v>
      </c>
      <c r="O317" s="9">
        <f t="shared" si="124"/>
        <v>0</v>
      </c>
      <c r="P317" s="4">
        <f t="shared" si="128"/>
        <v>0</v>
      </c>
      <c r="Q317" s="11">
        <f t="shared" si="129"/>
        <v>0</v>
      </c>
      <c r="R317" s="10">
        <f t="shared" si="127"/>
        <v>0</v>
      </c>
      <c r="S317" s="8"/>
    </row>
    <row r="318" spans="1:19">
      <c r="A318" s="70" t="s">
        <v>34</v>
      </c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2"/>
      <c r="R318" s="10">
        <f>SUM(R308:R317)</f>
        <v>0</v>
      </c>
      <c r="S318" s="8"/>
    </row>
    <row r="319" spans="1:19" ht="15.75">
      <c r="A319" s="24" t="s">
        <v>46</v>
      </c>
      <c r="B319" s="24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6"/>
      <c r="S319" s="8"/>
    </row>
    <row r="320" spans="1:19">
      <c r="A320" s="49" t="s">
        <v>41</v>
      </c>
      <c r="B320" s="49"/>
      <c r="C320" s="49"/>
      <c r="D320" s="49"/>
      <c r="E320" s="49"/>
      <c r="F320" s="49"/>
      <c r="G320" s="49"/>
      <c r="H320" s="49"/>
      <c r="I320" s="49"/>
      <c r="J320" s="15"/>
      <c r="K320" s="15"/>
      <c r="L320" s="15"/>
      <c r="M320" s="15"/>
      <c r="N320" s="15"/>
      <c r="O320" s="15"/>
      <c r="P320" s="15"/>
      <c r="Q320" s="15"/>
      <c r="R320" s="16"/>
      <c r="S320" s="8"/>
    </row>
    <row r="321" spans="1:19" s="8" customFormat="1">
      <c r="A321" s="49"/>
      <c r="B321" s="49"/>
      <c r="C321" s="49"/>
      <c r="D321" s="49"/>
      <c r="E321" s="49"/>
      <c r="F321" s="49"/>
      <c r="G321" s="49"/>
      <c r="H321" s="49"/>
      <c r="I321" s="49"/>
      <c r="J321" s="15"/>
      <c r="K321" s="15"/>
      <c r="L321" s="15"/>
      <c r="M321" s="15"/>
      <c r="N321" s="15"/>
      <c r="O321" s="15"/>
      <c r="P321" s="15"/>
      <c r="Q321" s="15"/>
      <c r="R321" s="16"/>
    </row>
    <row r="322" spans="1:19" ht="13.9" customHeight="1">
      <c r="A322" s="66" t="s">
        <v>59</v>
      </c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56"/>
      <c r="R322" s="8"/>
      <c r="S322" s="8"/>
    </row>
    <row r="323" spans="1:19" ht="16.899999999999999" customHeight="1">
      <c r="A323" s="68" t="s">
        <v>27</v>
      </c>
      <c r="B323" s="69"/>
      <c r="C323" s="69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6"/>
      <c r="R323" s="8"/>
      <c r="S323" s="8"/>
    </row>
    <row r="324" spans="1:19" ht="15.6" customHeight="1">
      <c r="A324" s="66" t="s">
        <v>60</v>
      </c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56"/>
      <c r="R324" s="8"/>
      <c r="S324" s="8"/>
    </row>
    <row r="325" spans="1:19" ht="13.9" customHeight="1">
      <c r="A325" s="60">
        <v>1</v>
      </c>
      <c r="B325" s="60"/>
      <c r="C325" s="12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3">
        <f t="shared" ref="N325:N334" si="130">(IF(F325="OŽ",IF(L325=1,550.8,IF(L325=2,426.38,IF(L325=3,342.14,IF(L325=4,181.44,IF(L325=5,168.48,IF(L325=6,155.52,IF(L325=7,148.5,IF(L325=8,144,0))))))))+IF(L325&lt;=8,0,IF(L325&lt;=16,137.7,IF(L325&lt;=24,108,IF(L325&lt;=32,80.1,IF(L325&lt;=36,52.2,0)))))-IF(L325&lt;=8,0,IF(L325&lt;=16,(L325-9)*2.754,IF(L325&lt;=24,(L325-17)* 2.754,IF(L325&lt;=32,(L325-25)* 2.754,IF(L325&lt;=36,(L325-33)*2.754,0))))),0)+IF(F325="PČ",IF(L325=1,449,IF(L325=2,314.6,IF(L325=3,238,IF(L325=4,172,IF(L325=5,159,IF(L325=6,145,IF(L325=7,132,IF(L325=8,119,0))))))))+IF(L325&lt;=8,0,IF(L325&lt;=16,88,IF(L325&lt;=24,55,IF(L325&lt;=32,22,0))))-IF(L325&lt;=8,0,IF(L325&lt;=16,(L325-9)*2.245,IF(L325&lt;=24,(L325-17)*2.245,IF(L325&lt;=32,(L325-25)*2.245,0)))),0)+IF(F325="PČneol",IF(L325=1,85,IF(L325=2,64.61,IF(L325=3,50.76,IF(L325=4,16.25,IF(L325=5,15,IF(L325=6,13.75,IF(L325=7,12.5,IF(L325=8,11.25,0))))))))+IF(L325&lt;=8,0,IF(L325&lt;=16,9,0))-IF(L325&lt;=8,0,IF(L325&lt;=16,(L325-9)*0.425,0)),0)+IF(F325="PŽ",IF(L325=1,85,IF(L325=2,59.5,IF(L325=3,45,IF(L325=4,32.5,IF(L325=5,30,IF(L325=6,27.5,IF(L325=7,25,IF(L325=8,22.5,0))))))))+IF(L325&lt;=8,0,IF(L325&lt;=16,19,IF(L325&lt;=24,13,IF(L325&lt;=32,8,0))))-IF(L325&lt;=8,0,IF(L325&lt;=16,(L325-9)*0.425,IF(L325&lt;=24,(L325-17)*0.425,IF(L325&lt;=32,(L325-25)*0.425,0)))),0)+IF(F325="EČ",IF(L325=1,204,IF(L325=2,156.24,IF(L325=3,123.84,IF(L325=4,72,IF(L325=5,66,IF(L325=6,60,IF(L325=7,54,IF(L325=8,48,0))))))))+IF(L325&lt;=8,0,IF(L325&lt;=16,40,IF(L325&lt;=24,25,0)))-IF(L325&lt;=8,0,IF(L325&lt;=16,(L325-9)*1.02,IF(L325&lt;=24,(L325-17)*1.02,0))),0)+IF(F325="EČneol",IF(L325=1,68,IF(L325=2,51.69,IF(L325=3,40.61,IF(L325=4,13,IF(L325=5,12,IF(L325=6,11,IF(L325=7,10,IF(L325=8,9,0)))))))))+IF(F325="EŽ",IF(L325=1,68,IF(L325=2,47.6,IF(L325=3,36,IF(L325=4,18,IF(L325=5,16.5,IF(L325=6,15,IF(L325=7,13.5,IF(L325=8,12,0))))))))+IF(L325&lt;=8,0,IF(L325&lt;=16,10,IF(L325&lt;=24,6,0)))-IF(L325&lt;=8,0,IF(L325&lt;=16,(L325-9)*0.34,IF(L325&lt;=24,(L325-17)*0.34,0))),0)+IF(F325="PT",IF(L325=1,68,IF(L325=2,52.08,IF(L325=3,41.28,IF(L325=4,24,IF(L325=5,22,IF(L325=6,20,IF(L325=7,18,IF(L325=8,16,0))))))))+IF(L325&lt;=8,0,IF(L325&lt;=16,13,IF(L325&lt;=24,9,IF(L325&lt;=32,4,0))))-IF(L325&lt;=8,0,IF(L325&lt;=16,(L325-9)*0.34,IF(L325&lt;=24,(L325-17)*0.34,IF(L325&lt;=32,(L325-25)*0.34,0)))),0)+IF(F325="JOŽ",IF(L325=1,85,IF(L325=2,59.5,IF(L325=3,45,IF(L325=4,32.5,IF(L325=5,30,IF(L325=6,27.5,IF(L325=7,25,IF(L325=8,22.5,0))))))))+IF(L325&lt;=8,0,IF(L325&lt;=16,19,IF(L325&lt;=24,13,0)))-IF(L325&lt;=8,0,IF(L325&lt;=16,(L325-9)*0.425,IF(L325&lt;=24,(L325-17)*0.425,0))),0)+IF(F325="JPČ",IF(L325=1,68,IF(L325=2,47.6,IF(L325=3,36,IF(L325=4,26,IF(L325=5,24,IF(L325=6,22,IF(L325=7,20,IF(L325=8,18,0))))))))+IF(L325&lt;=8,0,IF(L325&lt;=16,13,IF(L325&lt;=24,9,0)))-IF(L325&lt;=8,0,IF(L325&lt;=16,(L325-9)*0.34,IF(L325&lt;=24,(L325-17)*0.34,0))),0)+IF(F325="JEČ",IF(L325=1,34,IF(L325=2,26.04,IF(L325=3,20.6,IF(L325=4,12,IF(L325=5,11,IF(L325=6,10,IF(L325=7,9,IF(L325=8,8,0))))))))+IF(L325&lt;=8,0,IF(L325&lt;=16,6,0))-IF(L325&lt;=8,0,IF(L325&lt;=16,(L325-9)*0.17,0)),0)+IF(F325="JEOF",IF(L325=1,34,IF(L325=2,26.04,IF(L325=3,20.6,IF(L325=4,12,IF(L325=5,11,IF(L325=6,10,IF(L325=7,9,IF(L325=8,8,0))))))))+IF(L325&lt;=8,0,IF(L325&lt;=16,6,0))-IF(L325&lt;=8,0,IF(L325&lt;=16,(L325-9)*0.17,0)),0)+IF(F325="JnPČ",IF(L325=1,51,IF(L325=2,35.7,IF(L325=3,27,IF(L325=4,19.5,IF(L325=5,18,IF(L325=6,16.5,IF(L325=7,15,IF(L325=8,13.5,0))))))))+IF(L325&lt;=8,0,IF(L325&lt;=16,10,0))-IF(L325&lt;=8,0,IF(L325&lt;=16,(L325-9)*0.255,0)),0)+IF(F325="JnEČ",IF(L325=1,25.5,IF(L325=2,19.53,IF(L325=3,15.48,IF(L325=4,9,IF(L325=5,8.25,IF(L325=6,7.5,IF(L325=7,6.75,IF(L325=8,6,0))))))))+IF(L325&lt;=8,0,IF(L325&lt;=16,5,0))-IF(L325&lt;=8,0,IF(L325&lt;=16,(L325-9)*0.1275,0)),0)+IF(F325="JčPČ",IF(L325=1,21.25,IF(L325=2,14.5,IF(L325=3,11.5,IF(L325=4,7,IF(L325=5,6.5,IF(L325=6,6,IF(L325=7,5.5,IF(L325=8,5,0))))))))+IF(L325&lt;=8,0,IF(L325&lt;=16,4,0))-IF(L325&lt;=8,0,IF(L325&lt;=16,(L325-9)*0.10625,0)),0)+IF(F325="JčEČ",IF(L325=1,17,IF(L325=2,13.02,IF(L325=3,10.32,IF(L325=4,6,IF(L325=5,5.5,IF(L325=6,5,IF(L325=7,4.5,IF(L325=8,4,0))))))))+IF(L325&lt;=8,0,IF(L325&lt;=16,3,0))-IF(L325&lt;=8,0,IF(L325&lt;=16,(L325-9)*0.085,0)),0)+IF(F325="NEAK",IF(L325=1,11.48,IF(L325=2,8.79,IF(L325=3,6.97,IF(L325=4,4.05,IF(L325=5,3.71,IF(L325=6,3.38,IF(L325=7,3.04,IF(L325=8,2.7,0))))))))+IF(L325&lt;=8,0,IF(L325&lt;=16,2,IF(L325&lt;=24,1.3,0)))-IF(L325&lt;=8,0,IF(L325&lt;=16,(L325-9)*0.0574,IF(L325&lt;=24,(L325-17)*0.0574,0))),0))*IF(L325&lt;0,1,IF(OR(F325="PČ",F325="PŽ",F325="PT"),IF(J325&lt;32,J325/32,1),1))* IF(L325&lt;0,1,IF(OR(F325="EČ",F325="EŽ",F325="JOŽ",F325="JPČ",F325="NEAK"),IF(J325&lt;24,J325/24,1),1))*IF(L325&lt;0,1,IF(OR(F325="PČneol",F325="JEČ",F325="JEOF",F325="JnPČ",F325="JnEČ",F325="JčPČ",F325="JčEČ"),IF(J325&lt;16,J325/16,1),1))*IF(L325&lt;0,1,IF(F325="EČneol",IF(J325&lt;8,J325/8,1),1))</f>
        <v>0</v>
      </c>
      <c r="O325" s="9">
        <f t="shared" ref="O325:O334" si="131">IF(F325="OŽ",N325,IF(H325="Ne",IF(J325*0.3&lt;J325-L325,N325,0),IF(J325*0.1&lt;J325-L325,N325,0)))</f>
        <v>0</v>
      </c>
      <c r="P325" s="4">
        <f t="shared" ref="P325" si="132">IF(O325=0,0,IF(F325="OŽ",IF(L325&gt;35,0,IF(J325&gt;35,(36-L325)*1.836,((36-L325)-(36-J325))*1.836)),0)+IF(F325="PČ",IF(L325&gt;31,0,IF(J325&gt;31,(32-L325)*1.347,((32-L325)-(32-J325))*1.347)),0)+ IF(F325="PČneol",IF(L325&gt;15,0,IF(J325&gt;15,(16-L325)*0.255,((16-L325)-(16-J325))*0.255)),0)+IF(F325="PŽ",IF(L325&gt;31,0,IF(J325&gt;31,(32-L325)*0.255,((32-L325)-(32-J325))*0.255)),0)+IF(F325="EČ",IF(L325&gt;23,0,IF(J325&gt;23,(24-L325)*0.612,((24-L325)-(24-J325))*0.612)),0)+IF(F325="EČneol",IF(L325&gt;7,0,IF(J325&gt;7,(8-L325)*0.204,((8-L325)-(8-J325))*0.204)),0)+IF(F325="EŽ",IF(L325&gt;23,0,IF(J325&gt;23,(24-L325)*0.204,((24-L325)-(24-J325))*0.204)),0)+IF(F325="PT",IF(L325&gt;31,0,IF(J325&gt;31,(32-L325)*0.204,((32-L325)-(32-J325))*0.204)),0)+IF(F325="JOŽ",IF(L325&gt;23,0,IF(J325&gt;23,(24-L325)*0.255,((24-L325)-(24-J325))*0.255)),0)+IF(F325="JPČ",IF(L325&gt;23,0,IF(J325&gt;23,(24-L325)*0.204,((24-L325)-(24-J325))*0.204)),0)+IF(F325="JEČ",IF(L325&gt;15,0,IF(J325&gt;15,(16-L325)*0.102,((16-L325)-(16-J325))*0.102)),0)+IF(F325="JEOF",IF(L325&gt;15,0,IF(J325&gt;15,(16-L325)*0.102,((16-L325)-(16-J325))*0.102)),0)+IF(F325="JnPČ",IF(L325&gt;15,0,IF(J325&gt;15,(16-L325)*0.153,((16-L325)-(16-J325))*0.153)),0)+IF(F325="JnEČ",IF(L325&gt;15,0,IF(J325&gt;15,(16-L325)*0.0765,((16-L325)-(16-J325))*0.0765)),0)+IF(F325="JčPČ",IF(L325&gt;15,0,IF(J325&gt;15,(16-L325)*0.06375,((16-L325)-(16-J325))*0.06375)),0)+IF(F325="JčEČ",IF(L325&gt;15,0,IF(J325&gt;15,(16-L325)*0.051,((16-L325)-(16-J325))*0.051)),0)+IF(F325="NEAK",IF(L325&gt;23,0,IF(J325&gt;23,(24-L325)*0.03444,((24-L325)-(24-J325))*0.03444)),0))</f>
        <v>0</v>
      </c>
      <c r="Q325" s="11">
        <f t="shared" ref="Q325" si="133">IF(ISERROR(P325*100/N325),0,(P325*100/N325))</f>
        <v>0</v>
      </c>
      <c r="R325" s="10">
        <f t="shared" ref="R325:R334" si="134">IF(Q325&lt;=30,O325+P325,O325+O325*0.3)*IF(G325=1,0.4,IF(G325=2,0.75,IF(G325="1 (kas 4 m. 1 k. nerengiamos)",0.52,1)))*IF(D325="olimpinė",1,IF(M325="Ne",0.5,1))*IF(OR(A$5="Lietuvos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federacija"),IF(OR(J325&lt;8,K325&lt;16),0,1),1)*E325*IF(I325&lt;=1,1,1/I325)*IF(OR(A$5="Lietuvos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25" s="8"/>
    </row>
    <row r="326" spans="1:19">
      <c r="A326" s="60">
        <v>2</v>
      </c>
      <c r="B326" s="60"/>
      <c r="C326" s="12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3">
        <f t="shared" si="130"/>
        <v>0</v>
      </c>
      <c r="O326" s="9">
        <f t="shared" si="131"/>
        <v>0</v>
      </c>
      <c r="P326" s="4">
        <f t="shared" ref="P326:P334" si="135">IF(O326=0,0,IF(F326="OŽ",IF(L326&gt;35,0,IF(J326&gt;35,(36-L326)*1.836,((36-L326)-(36-J326))*1.836)),0)+IF(F326="PČ",IF(L326&gt;31,0,IF(J326&gt;31,(32-L326)*1.347,((32-L326)-(32-J326))*1.347)),0)+ IF(F326="PČneol",IF(L326&gt;15,0,IF(J326&gt;15,(16-L326)*0.255,((16-L326)-(16-J326))*0.255)),0)+IF(F326="PŽ",IF(L326&gt;31,0,IF(J326&gt;31,(32-L326)*0.255,((32-L326)-(32-J326))*0.255)),0)+IF(F326="EČ",IF(L326&gt;23,0,IF(J326&gt;23,(24-L326)*0.612,((24-L326)-(24-J326))*0.612)),0)+IF(F326="EČneol",IF(L326&gt;7,0,IF(J326&gt;7,(8-L326)*0.204,((8-L326)-(8-J326))*0.204)),0)+IF(F326="EŽ",IF(L326&gt;23,0,IF(J326&gt;23,(24-L326)*0.204,((24-L326)-(24-J326))*0.204)),0)+IF(F326="PT",IF(L326&gt;31,0,IF(J326&gt;31,(32-L326)*0.204,((32-L326)-(32-J326))*0.204)),0)+IF(F326="JOŽ",IF(L326&gt;23,0,IF(J326&gt;23,(24-L326)*0.255,((24-L326)-(24-J326))*0.255)),0)+IF(F326="JPČ",IF(L326&gt;23,0,IF(J326&gt;23,(24-L326)*0.204,((24-L326)-(24-J326))*0.204)),0)+IF(F326="JEČ",IF(L326&gt;15,0,IF(J326&gt;15,(16-L326)*0.102,((16-L326)-(16-J326))*0.102)),0)+IF(F326="JEOF",IF(L326&gt;15,0,IF(J326&gt;15,(16-L326)*0.102,((16-L326)-(16-J326))*0.102)),0)+IF(F326="JnPČ",IF(L326&gt;15,0,IF(J326&gt;15,(16-L326)*0.153,((16-L326)-(16-J326))*0.153)),0)+IF(F326="JnEČ",IF(L326&gt;15,0,IF(J326&gt;15,(16-L326)*0.0765,((16-L326)-(16-J326))*0.0765)),0)+IF(F326="JčPČ",IF(L326&gt;15,0,IF(J326&gt;15,(16-L326)*0.06375,((16-L326)-(16-J326))*0.06375)),0)+IF(F326="JčEČ",IF(L326&gt;15,0,IF(J326&gt;15,(16-L326)*0.051,((16-L326)-(16-J326))*0.051)),0)+IF(F326="NEAK",IF(L326&gt;23,0,IF(J326&gt;23,(24-L326)*0.03444,((24-L326)-(24-J326))*0.03444)),0))</f>
        <v>0</v>
      </c>
      <c r="Q326" s="11">
        <f t="shared" ref="Q326:Q334" si="136">IF(ISERROR(P326*100/N326),0,(P326*100/N326))</f>
        <v>0</v>
      </c>
      <c r="R326" s="10">
        <f t="shared" si="134"/>
        <v>0</v>
      </c>
      <c r="S326" s="8"/>
    </row>
    <row r="327" spans="1:19">
      <c r="A327" s="60">
        <v>3</v>
      </c>
      <c r="B327" s="60"/>
      <c r="C327" s="12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3">
        <f t="shared" si="130"/>
        <v>0</v>
      </c>
      <c r="O327" s="9">
        <f t="shared" si="131"/>
        <v>0</v>
      </c>
      <c r="P327" s="4">
        <f t="shared" si="135"/>
        <v>0</v>
      </c>
      <c r="Q327" s="11">
        <f t="shared" si="136"/>
        <v>0</v>
      </c>
      <c r="R327" s="10">
        <f t="shared" si="134"/>
        <v>0</v>
      </c>
      <c r="S327" s="8"/>
    </row>
    <row r="328" spans="1:19">
      <c r="A328" s="60">
        <v>4</v>
      </c>
      <c r="B328" s="60"/>
      <c r="C328" s="12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3">
        <f t="shared" si="130"/>
        <v>0</v>
      </c>
      <c r="O328" s="9">
        <f t="shared" si="131"/>
        <v>0</v>
      </c>
      <c r="P328" s="4">
        <f t="shared" si="135"/>
        <v>0</v>
      </c>
      <c r="Q328" s="11">
        <f t="shared" si="136"/>
        <v>0</v>
      </c>
      <c r="R328" s="10">
        <f t="shared" si="134"/>
        <v>0</v>
      </c>
      <c r="S328" s="8"/>
    </row>
    <row r="329" spans="1:19">
      <c r="A329" s="60">
        <v>5</v>
      </c>
      <c r="B329" s="60"/>
      <c r="C329" s="12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3">
        <f t="shared" si="130"/>
        <v>0</v>
      </c>
      <c r="O329" s="9">
        <f t="shared" si="131"/>
        <v>0</v>
      </c>
      <c r="P329" s="4">
        <f t="shared" si="135"/>
        <v>0</v>
      </c>
      <c r="Q329" s="11">
        <f t="shared" si="136"/>
        <v>0</v>
      </c>
      <c r="R329" s="10">
        <f t="shared" si="134"/>
        <v>0</v>
      </c>
      <c r="S329" s="8"/>
    </row>
    <row r="330" spans="1:19">
      <c r="A330" s="60">
        <v>6</v>
      </c>
      <c r="B330" s="60"/>
      <c r="C330" s="12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3">
        <f t="shared" si="130"/>
        <v>0</v>
      </c>
      <c r="O330" s="9">
        <f t="shared" si="131"/>
        <v>0</v>
      </c>
      <c r="P330" s="4">
        <f t="shared" si="135"/>
        <v>0</v>
      </c>
      <c r="Q330" s="11">
        <f t="shared" si="136"/>
        <v>0</v>
      </c>
      <c r="R330" s="10">
        <f t="shared" si="134"/>
        <v>0</v>
      </c>
      <c r="S330" s="8"/>
    </row>
    <row r="331" spans="1:19">
      <c r="A331" s="60">
        <v>7</v>
      </c>
      <c r="B331" s="60"/>
      <c r="C331" s="12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3">
        <f t="shared" si="130"/>
        <v>0</v>
      </c>
      <c r="O331" s="9">
        <f t="shared" si="131"/>
        <v>0</v>
      </c>
      <c r="P331" s="4">
        <f t="shared" si="135"/>
        <v>0</v>
      </c>
      <c r="Q331" s="11">
        <f t="shared" si="136"/>
        <v>0</v>
      </c>
      <c r="R331" s="10">
        <f t="shared" si="134"/>
        <v>0</v>
      </c>
      <c r="S331" s="8"/>
    </row>
    <row r="332" spans="1:19">
      <c r="A332" s="60">
        <v>8</v>
      </c>
      <c r="B332" s="60"/>
      <c r="C332" s="12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3">
        <f t="shared" si="130"/>
        <v>0</v>
      </c>
      <c r="O332" s="9">
        <f t="shared" si="131"/>
        <v>0</v>
      </c>
      <c r="P332" s="4">
        <f t="shared" si="135"/>
        <v>0</v>
      </c>
      <c r="Q332" s="11">
        <f t="shared" si="136"/>
        <v>0</v>
      </c>
      <c r="R332" s="10">
        <f t="shared" si="134"/>
        <v>0</v>
      </c>
      <c r="S332" s="8"/>
    </row>
    <row r="333" spans="1:19">
      <c r="A333" s="60">
        <v>9</v>
      </c>
      <c r="B333" s="60"/>
      <c r="C333" s="12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3">
        <f t="shared" si="130"/>
        <v>0</v>
      </c>
      <c r="O333" s="9">
        <f t="shared" si="131"/>
        <v>0</v>
      </c>
      <c r="P333" s="4">
        <f t="shared" si="135"/>
        <v>0</v>
      </c>
      <c r="Q333" s="11">
        <f t="shared" si="136"/>
        <v>0</v>
      </c>
      <c r="R333" s="10">
        <f t="shared" si="134"/>
        <v>0</v>
      </c>
      <c r="S333" s="8"/>
    </row>
    <row r="334" spans="1:19">
      <c r="A334" s="60">
        <v>10</v>
      </c>
      <c r="B334" s="60"/>
      <c r="C334" s="12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3">
        <f t="shared" si="130"/>
        <v>0</v>
      </c>
      <c r="O334" s="9">
        <f t="shared" si="131"/>
        <v>0</v>
      </c>
      <c r="P334" s="4">
        <f t="shared" si="135"/>
        <v>0</v>
      </c>
      <c r="Q334" s="11">
        <f t="shared" si="136"/>
        <v>0</v>
      </c>
      <c r="R334" s="10">
        <f t="shared" si="134"/>
        <v>0</v>
      </c>
      <c r="S334" s="8"/>
    </row>
    <row r="335" spans="1:19" ht="13.9" customHeight="1">
      <c r="A335" s="70" t="s">
        <v>34</v>
      </c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2"/>
      <c r="R335" s="10">
        <f>SUM(R325:R334)</f>
        <v>0</v>
      </c>
      <c r="S335" s="8"/>
    </row>
    <row r="336" spans="1:19" ht="15.75">
      <c r="A336" s="24" t="s">
        <v>46</v>
      </c>
      <c r="B336" s="24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6"/>
      <c r="S336" s="8"/>
    </row>
    <row r="337" spans="1:19">
      <c r="A337" s="49" t="s">
        <v>41</v>
      </c>
      <c r="B337" s="49"/>
      <c r="C337" s="49"/>
      <c r="D337" s="49"/>
      <c r="E337" s="49"/>
      <c r="F337" s="49"/>
      <c r="G337" s="49"/>
      <c r="H337" s="49"/>
      <c r="I337" s="49"/>
      <c r="J337" s="15"/>
      <c r="K337" s="15"/>
      <c r="L337" s="15"/>
      <c r="M337" s="15"/>
      <c r="N337" s="15"/>
      <c r="O337" s="15"/>
      <c r="P337" s="15"/>
      <c r="Q337" s="15"/>
      <c r="R337" s="16"/>
      <c r="S337" s="8"/>
    </row>
    <row r="338" spans="1:19">
      <c r="A338" s="49"/>
      <c r="B338" s="49"/>
      <c r="C338" s="49"/>
      <c r="D338" s="49"/>
      <c r="E338" s="49"/>
      <c r="F338" s="49"/>
      <c r="G338" s="49"/>
      <c r="H338" s="49"/>
      <c r="I338" s="49"/>
      <c r="J338" s="15"/>
      <c r="K338" s="15"/>
      <c r="L338" s="15"/>
      <c r="M338" s="15"/>
      <c r="N338" s="15"/>
      <c r="O338" s="15"/>
      <c r="P338" s="15"/>
      <c r="Q338" s="15"/>
      <c r="R338" s="16"/>
      <c r="S338" s="8"/>
    </row>
    <row r="339" spans="1:19">
      <c r="A339" s="66" t="s">
        <v>59</v>
      </c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56"/>
      <c r="R339" s="8"/>
      <c r="S339" s="8"/>
    </row>
    <row r="340" spans="1:19" ht="18">
      <c r="A340" s="68" t="s">
        <v>27</v>
      </c>
      <c r="B340" s="69"/>
      <c r="C340" s="69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6"/>
      <c r="R340" s="8"/>
      <c r="S340" s="8"/>
    </row>
    <row r="341" spans="1:19">
      <c r="A341" s="66" t="s">
        <v>60</v>
      </c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56"/>
      <c r="R341" s="8"/>
      <c r="S341" s="8"/>
    </row>
    <row r="342" spans="1:19">
      <c r="A342" s="60">
        <v>1</v>
      </c>
      <c r="B342" s="60"/>
      <c r="C342" s="12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3">
        <f t="shared" ref="N342:N351" si="137">(IF(F342="OŽ",IF(L342=1,550.8,IF(L342=2,426.38,IF(L342=3,342.14,IF(L342=4,181.44,IF(L342=5,168.48,IF(L342=6,155.52,IF(L342=7,148.5,IF(L342=8,144,0))))))))+IF(L342&lt;=8,0,IF(L342&lt;=16,137.7,IF(L342&lt;=24,108,IF(L342&lt;=32,80.1,IF(L342&lt;=36,52.2,0)))))-IF(L342&lt;=8,0,IF(L342&lt;=16,(L342-9)*2.754,IF(L342&lt;=24,(L342-17)* 2.754,IF(L342&lt;=32,(L342-25)* 2.754,IF(L342&lt;=36,(L342-33)*2.754,0))))),0)+IF(F342="PČ",IF(L342=1,449,IF(L342=2,314.6,IF(L342=3,238,IF(L342=4,172,IF(L342=5,159,IF(L342=6,145,IF(L342=7,132,IF(L342=8,119,0))))))))+IF(L342&lt;=8,0,IF(L342&lt;=16,88,IF(L342&lt;=24,55,IF(L342&lt;=32,22,0))))-IF(L342&lt;=8,0,IF(L342&lt;=16,(L342-9)*2.245,IF(L342&lt;=24,(L342-17)*2.245,IF(L342&lt;=32,(L342-25)*2.245,0)))),0)+IF(F342="PČneol",IF(L342=1,85,IF(L342=2,64.61,IF(L342=3,50.76,IF(L342=4,16.25,IF(L342=5,15,IF(L342=6,13.75,IF(L342=7,12.5,IF(L342=8,11.25,0))))))))+IF(L342&lt;=8,0,IF(L342&lt;=16,9,0))-IF(L342&lt;=8,0,IF(L342&lt;=16,(L342-9)*0.425,0)),0)+IF(F342="PŽ",IF(L342=1,85,IF(L342=2,59.5,IF(L342=3,45,IF(L342=4,32.5,IF(L342=5,30,IF(L342=6,27.5,IF(L342=7,25,IF(L342=8,22.5,0))))))))+IF(L342&lt;=8,0,IF(L342&lt;=16,19,IF(L342&lt;=24,13,IF(L342&lt;=32,8,0))))-IF(L342&lt;=8,0,IF(L342&lt;=16,(L342-9)*0.425,IF(L342&lt;=24,(L342-17)*0.425,IF(L342&lt;=32,(L342-25)*0.425,0)))),0)+IF(F342="EČ",IF(L342=1,204,IF(L342=2,156.24,IF(L342=3,123.84,IF(L342=4,72,IF(L342=5,66,IF(L342=6,60,IF(L342=7,54,IF(L342=8,48,0))))))))+IF(L342&lt;=8,0,IF(L342&lt;=16,40,IF(L342&lt;=24,25,0)))-IF(L342&lt;=8,0,IF(L342&lt;=16,(L342-9)*1.02,IF(L342&lt;=24,(L342-17)*1.02,0))),0)+IF(F342="EČneol",IF(L342=1,68,IF(L342=2,51.69,IF(L342=3,40.61,IF(L342=4,13,IF(L342=5,12,IF(L342=6,11,IF(L342=7,10,IF(L342=8,9,0)))))))))+IF(F342="EŽ",IF(L342=1,68,IF(L342=2,47.6,IF(L342=3,36,IF(L342=4,18,IF(L342=5,16.5,IF(L342=6,15,IF(L342=7,13.5,IF(L342=8,12,0))))))))+IF(L342&lt;=8,0,IF(L342&lt;=16,10,IF(L342&lt;=24,6,0)))-IF(L342&lt;=8,0,IF(L342&lt;=16,(L342-9)*0.34,IF(L342&lt;=24,(L342-17)*0.34,0))),0)+IF(F342="PT",IF(L342=1,68,IF(L342=2,52.08,IF(L342=3,41.28,IF(L342=4,24,IF(L342=5,22,IF(L342=6,20,IF(L342=7,18,IF(L342=8,16,0))))))))+IF(L342&lt;=8,0,IF(L342&lt;=16,13,IF(L342&lt;=24,9,IF(L342&lt;=32,4,0))))-IF(L342&lt;=8,0,IF(L342&lt;=16,(L342-9)*0.34,IF(L342&lt;=24,(L342-17)*0.34,IF(L342&lt;=32,(L342-25)*0.34,0)))),0)+IF(F342="JOŽ",IF(L342=1,85,IF(L342=2,59.5,IF(L342=3,45,IF(L342=4,32.5,IF(L342=5,30,IF(L342=6,27.5,IF(L342=7,25,IF(L342=8,22.5,0))))))))+IF(L342&lt;=8,0,IF(L342&lt;=16,19,IF(L342&lt;=24,13,0)))-IF(L342&lt;=8,0,IF(L342&lt;=16,(L342-9)*0.425,IF(L342&lt;=24,(L342-17)*0.425,0))),0)+IF(F342="JPČ",IF(L342=1,68,IF(L342=2,47.6,IF(L342=3,36,IF(L342=4,26,IF(L342=5,24,IF(L342=6,22,IF(L342=7,20,IF(L342=8,18,0))))))))+IF(L342&lt;=8,0,IF(L342&lt;=16,13,IF(L342&lt;=24,9,0)))-IF(L342&lt;=8,0,IF(L342&lt;=16,(L342-9)*0.34,IF(L342&lt;=24,(L342-17)*0.34,0))),0)+IF(F342="JEČ",IF(L342=1,34,IF(L342=2,26.04,IF(L342=3,20.6,IF(L342=4,12,IF(L342=5,11,IF(L342=6,10,IF(L342=7,9,IF(L342=8,8,0))))))))+IF(L342&lt;=8,0,IF(L342&lt;=16,6,0))-IF(L342&lt;=8,0,IF(L342&lt;=16,(L342-9)*0.17,0)),0)+IF(F342="JEOF",IF(L342=1,34,IF(L342=2,26.04,IF(L342=3,20.6,IF(L342=4,12,IF(L342=5,11,IF(L342=6,10,IF(L342=7,9,IF(L342=8,8,0))))))))+IF(L342&lt;=8,0,IF(L342&lt;=16,6,0))-IF(L342&lt;=8,0,IF(L342&lt;=16,(L342-9)*0.17,0)),0)+IF(F342="JnPČ",IF(L342=1,51,IF(L342=2,35.7,IF(L342=3,27,IF(L342=4,19.5,IF(L342=5,18,IF(L342=6,16.5,IF(L342=7,15,IF(L342=8,13.5,0))))))))+IF(L342&lt;=8,0,IF(L342&lt;=16,10,0))-IF(L342&lt;=8,0,IF(L342&lt;=16,(L342-9)*0.255,0)),0)+IF(F342="JnEČ",IF(L342=1,25.5,IF(L342=2,19.53,IF(L342=3,15.48,IF(L342=4,9,IF(L342=5,8.25,IF(L342=6,7.5,IF(L342=7,6.75,IF(L342=8,6,0))))))))+IF(L342&lt;=8,0,IF(L342&lt;=16,5,0))-IF(L342&lt;=8,0,IF(L342&lt;=16,(L342-9)*0.1275,0)),0)+IF(F342="JčPČ",IF(L342=1,21.25,IF(L342=2,14.5,IF(L342=3,11.5,IF(L342=4,7,IF(L342=5,6.5,IF(L342=6,6,IF(L342=7,5.5,IF(L342=8,5,0))))))))+IF(L342&lt;=8,0,IF(L342&lt;=16,4,0))-IF(L342&lt;=8,0,IF(L342&lt;=16,(L342-9)*0.10625,0)),0)+IF(F342="JčEČ",IF(L342=1,17,IF(L342=2,13.02,IF(L342=3,10.32,IF(L342=4,6,IF(L342=5,5.5,IF(L342=6,5,IF(L342=7,4.5,IF(L342=8,4,0))))))))+IF(L342&lt;=8,0,IF(L342&lt;=16,3,0))-IF(L342&lt;=8,0,IF(L342&lt;=16,(L342-9)*0.085,0)),0)+IF(F342="NEAK",IF(L342=1,11.48,IF(L342=2,8.79,IF(L342=3,6.97,IF(L342=4,4.05,IF(L342=5,3.71,IF(L342=6,3.38,IF(L342=7,3.04,IF(L342=8,2.7,0))))))))+IF(L342&lt;=8,0,IF(L342&lt;=16,2,IF(L342&lt;=24,1.3,0)))-IF(L342&lt;=8,0,IF(L342&lt;=16,(L342-9)*0.0574,IF(L342&lt;=24,(L342-17)*0.0574,0))),0))*IF(L342&lt;0,1,IF(OR(F342="PČ",F342="PŽ",F342="PT"),IF(J342&lt;32,J342/32,1),1))* IF(L342&lt;0,1,IF(OR(F342="EČ",F342="EŽ",F342="JOŽ",F342="JPČ",F342="NEAK"),IF(J342&lt;24,J342/24,1),1))*IF(L342&lt;0,1,IF(OR(F342="PČneol",F342="JEČ",F342="JEOF",F342="JnPČ",F342="JnEČ",F342="JčPČ",F342="JčEČ"),IF(J342&lt;16,J342/16,1),1))*IF(L342&lt;0,1,IF(F342="EČneol",IF(J342&lt;8,J342/8,1),1))</f>
        <v>0</v>
      </c>
      <c r="O342" s="9">
        <f t="shared" ref="O342:O351" si="138">IF(F342="OŽ",N342,IF(H342="Ne",IF(J342*0.3&lt;J342-L342,N342,0),IF(J342*0.1&lt;J342-L342,N342,0)))</f>
        <v>0</v>
      </c>
      <c r="P342" s="4">
        <f t="shared" ref="P342" si="139">IF(O342=0,0,IF(F342="OŽ",IF(L342&gt;35,0,IF(J342&gt;35,(36-L342)*1.836,((36-L342)-(36-J342))*1.836)),0)+IF(F342="PČ",IF(L342&gt;31,0,IF(J342&gt;31,(32-L342)*1.347,((32-L342)-(32-J342))*1.347)),0)+ IF(F342="PČneol",IF(L342&gt;15,0,IF(J342&gt;15,(16-L342)*0.255,((16-L342)-(16-J342))*0.255)),0)+IF(F342="PŽ",IF(L342&gt;31,0,IF(J342&gt;31,(32-L342)*0.255,((32-L342)-(32-J342))*0.255)),0)+IF(F342="EČ",IF(L342&gt;23,0,IF(J342&gt;23,(24-L342)*0.612,((24-L342)-(24-J342))*0.612)),0)+IF(F342="EČneol",IF(L342&gt;7,0,IF(J342&gt;7,(8-L342)*0.204,((8-L342)-(8-J342))*0.204)),0)+IF(F342="EŽ",IF(L342&gt;23,0,IF(J342&gt;23,(24-L342)*0.204,((24-L342)-(24-J342))*0.204)),0)+IF(F342="PT",IF(L342&gt;31,0,IF(J342&gt;31,(32-L342)*0.204,((32-L342)-(32-J342))*0.204)),0)+IF(F342="JOŽ",IF(L342&gt;23,0,IF(J342&gt;23,(24-L342)*0.255,((24-L342)-(24-J342))*0.255)),0)+IF(F342="JPČ",IF(L342&gt;23,0,IF(J342&gt;23,(24-L342)*0.204,((24-L342)-(24-J342))*0.204)),0)+IF(F342="JEČ",IF(L342&gt;15,0,IF(J342&gt;15,(16-L342)*0.102,((16-L342)-(16-J342))*0.102)),0)+IF(F342="JEOF",IF(L342&gt;15,0,IF(J342&gt;15,(16-L342)*0.102,((16-L342)-(16-J342))*0.102)),0)+IF(F342="JnPČ",IF(L342&gt;15,0,IF(J342&gt;15,(16-L342)*0.153,((16-L342)-(16-J342))*0.153)),0)+IF(F342="JnEČ",IF(L342&gt;15,0,IF(J342&gt;15,(16-L342)*0.0765,((16-L342)-(16-J342))*0.0765)),0)+IF(F342="JčPČ",IF(L342&gt;15,0,IF(J342&gt;15,(16-L342)*0.06375,((16-L342)-(16-J342))*0.06375)),0)+IF(F342="JčEČ",IF(L342&gt;15,0,IF(J342&gt;15,(16-L342)*0.051,((16-L342)-(16-J342))*0.051)),0)+IF(F342="NEAK",IF(L342&gt;23,0,IF(J342&gt;23,(24-L342)*0.03444,((24-L342)-(24-J342))*0.03444)),0))</f>
        <v>0</v>
      </c>
      <c r="Q342" s="11">
        <f t="shared" ref="Q342" si="140">IF(ISERROR(P342*100/N342),0,(P342*100/N342))</f>
        <v>0</v>
      </c>
      <c r="R342" s="10">
        <f t="shared" ref="R342:R351" si="141">IF(Q342&lt;=30,O342+P342,O342+O342*0.3)*IF(G342=1,0.4,IF(G342=2,0.75,IF(G342="1 (kas 4 m. 1 k. nerengiamos)",0.52,1)))*IF(D342="olimpinė",1,IF(M342="Ne",0.5,1))*IF(OR(A$5="Lietuvos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federacija"),IF(OR(J342&lt;8,K342&lt;16),0,1),1)*E342*IF(I342&lt;=1,1,1/I342)*IF(OR(A$5="Lietuvos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42" s="8"/>
    </row>
    <row r="343" spans="1:19">
      <c r="A343" s="60">
        <v>2</v>
      </c>
      <c r="B343" s="60"/>
      <c r="C343" s="12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3">
        <f t="shared" si="137"/>
        <v>0</v>
      </c>
      <c r="O343" s="9">
        <f t="shared" si="138"/>
        <v>0</v>
      </c>
      <c r="P343" s="4">
        <f t="shared" ref="P343:P351" si="142">IF(O343=0,0,IF(F343="OŽ",IF(L343&gt;35,0,IF(J343&gt;35,(36-L343)*1.836,((36-L343)-(36-J343))*1.836)),0)+IF(F343="PČ",IF(L343&gt;31,0,IF(J343&gt;31,(32-L343)*1.347,((32-L343)-(32-J343))*1.347)),0)+ IF(F343="PČneol",IF(L343&gt;15,0,IF(J343&gt;15,(16-L343)*0.255,((16-L343)-(16-J343))*0.255)),0)+IF(F343="PŽ",IF(L343&gt;31,0,IF(J343&gt;31,(32-L343)*0.255,((32-L343)-(32-J343))*0.255)),0)+IF(F343="EČ",IF(L343&gt;23,0,IF(J343&gt;23,(24-L343)*0.612,((24-L343)-(24-J343))*0.612)),0)+IF(F343="EČneol",IF(L343&gt;7,0,IF(J343&gt;7,(8-L343)*0.204,((8-L343)-(8-J343))*0.204)),0)+IF(F343="EŽ",IF(L343&gt;23,0,IF(J343&gt;23,(24-L343)*0.204,((24-L343)-(24-J343))*0.204)),0)+IF(F343="PT",IF(L343&gt;31,0,IF(J343&gt;31,(32-L343)*0.204,((32-L343)-(32-J343))*0.204)),0)+IF(F343="JOŽ",IF(L343&gt;23,0,IF(J343&gt;23,(24-L343)*0.255,((24-L343)-(24-J343))*0.255)),0)+IF(F343="JPČ",IF(L343&gt;23,0,IF(J343&gt;23,(24-L343)*0.204,((24-L343)-(24-J343))*0.204)),0)+IF(F343="JEČ",IF(L343&gt;15,0,IF(J343&gt;15,(16-L343)*0.102,((16-L343)-(16-J343))*0.102)),0)+IF(F343="JEOF",IF(L343&gt;15,0,IF(J343&gt;15,(16-L343)*0.102,((16-L343)-(16-J343))*0.102)),0)+IF(F343="JnPČ",IF(L343&gt;15,0,IF(J343&gt;15,(16-L343)*0.153,((16-L343)-(16-J343))*0.153)),0)+IF(F343="JnEČ",IF(L343&gt;15,0,IF(J343&gt;15,(16-L343)*0.0765,((16-L343)-(16-J343))*0.0765)),0)+IF(F343="JčPČ",IF(L343&gt;15,0,IF(J343&gt;15,(16-L343)*0.06375,((16-L343)-(16-J343))*0.06375)),0)+IF(F343="JčEČ",IF(L343&gt;15,0,IF(J343&gt;15,(16-L343)*0.051,((16-L343)-(16-J343))*0.051)),0)+IF(F343="NEAK",IF(L343&gt;23,0,IF(J343&gt;23,(24-L343)*0.03444,((24-L343)-(24-J343))*0.03444)),0))</f>
        <v>0</v>
      </c>
      <c r="Q343" s="11">
        <f t="shared" ref="Q343:Q351" si="143">IF(ISERROR(P343*100/N343),0,(P343*100/N343))</f>
        <v>0</v>
      </c>
      <c r="R343" s="10">
        <f t="shared" si="141"/>
        <v>0</v>
      </c>
      <c r="S343" s="8"/>
    </row>
    <row r="344" spans="1:19">
      <c r="A344" s="60">
        <v>3</v>
      </c>
      <c r="B344" s="60"/>
      <c r="C344" s="12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3">
        <f t="shared" si="137"/>
        <v>0</v>
      </c>
      <c r="O344" s="9">
        <f t="shared" si="138"/>
        <v>0</v>
      </c>
      <c r="P344" s="4">
        <f t="shared" si="142"/>
        <v>0</v>
      </c>
      <c r="Q344" s="11">
        <f t="shared" si="143"/>
        <v>0</v>
      </c>
      <c r="R344" s="10">
        <f t="shared" si="141"/>
        <v>0</v>
      </c>
      <c r="S344" s="8"/>
    </row>
    <row r="345" spans="1:19">
      <c r="A345" s="60">
        <v>4</v>
      </c>
      <c r="B345" s="60"/>
      <c r="C345" s="12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3">
        <f t="shared" si="137"/>
        <v>0</v>
      </c>
      <c r="O345" s="9">
        <f t="shared" si="138"/>
        <v>0</v>
      </c>
      <c r="P345" s="4">
        <f t="shared" si="142"/>
        <v>0</v>
      </c>
      <c r="Q345" s="11">
        <f t="shared" si="143"/>
        <v>0</v>
      </c>
      <c r="R345" s="10">
        <f t="shared" si="141"/>
        <v>0</v>
      </c>
      <c r="S345" s="8"/>
    </row>
    <row r="346" spans="1:19">
      <c r="A346" s="60">
        <v>5</v>
      </c>
      <c r="B346" s="60"/>
      <c r="C346" s="12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3">
        <f t="shared" si="137"/>
        <v>0</v>
      </c>
      <c r="O346" s="9">
        <f t="shared" si="138"/>
        <v>0</v>
      </c>
      <c r="P346" s="4">
        <f t="shared" si="142"/>
        <v>0</v>
      </c>
      <c r="Q346" s="11">
        <f t="shared" si="143"/>
        <v>0</v>
      </c>
      <c r="R346" s="10">
        <f t="shared" si="141"/>
        <v>0</v>
      </c>
      <c r="S346" s="8"/>
    </row>
    <row r="347" spans="1:19">
      <c r="A347" s="60">
        <v>6</v>
      </c>
      <c r="B347" s="60"/>
      <c r="C347" s="12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3">
        <f t="shared" si="137"/>
        <v>0</v>
      </c>
      <c r="O347" s="9">
        <f t="shared" si="138"/>
        <v>0</v>
      </c>
      <c r="P347" s="4">
        <f t="shared" si="142"/>
        <v>0</v>
      </c>
      <c r="Q347" s="11">
        <f t="shared" si="143"/>
        <v>0</v>
      </c>
      <c r="R347" s="10">
        <f t="shared" si="141"/>
        <v>0</v>
      </c>
      <c r="S347" s="8"/>
    </row>
    <row r="348" spans="1:19">
      <c r="A348" s="60">
        <v>7</v>
      </c>
      <c r="B348" s="60"/>
      <c r="C348" s="12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3">
        <f t="shared" si="137"/>
        <v>0</v>
      </c>
      <c r="O348" s="9">
        <f t="shared" si="138"/>
        <v>0</v>
      </c>
      <c r="P348" s="4">
        <f t="shared" si="142"/>
        <v>0</v>
      </c>
      <c r="Q348" s="11">
        <f t="shared" si="143"/>
        <v>0</v>
      </c>
      <c r="R348" s="10">
        <f t="shared" si="141"/>
        <v>0</v>
      </c>
      <c r="S348" s="8"/>
    </row>
    <row r="349" spans="1:19">
      <c r="A349" s="60">
        <v>8</v>
      </c>
      <c r="B349" s="60"/>
      <c r="C349" s="12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3">
        <f t="shared" si="137"/>
        <v>0</v>
      </c>
      <c r="O349" s="9">
        <f t="shared" si="138"/>
        <v>0</v>
      </c>
      <c r="P349" s="4">
        <f t="shared" si="142"/>
        <v>0</v>
      </c>
      <c r="Q349" s="11">
        <f t="shared" si="143"/>
        <v>0</v>
      </c>
      <c r="R349" s="10">
        <f t="shared" si="141"/>
        <v>0</v>
      </c>
      <c r="S349" s="8"/>
    </row>
    <row r="350" spans="1:19">
      <c r="A350" s="60">
        <v>9</v>
      </c>
      <c r="B350" s="60"/>
      <c r="C350" s="12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3">
        <f t="shared" si="137"/>
        <v>0</v>
      </c>
      <c r="O350" s="9">
        <f t="shared" si="138"/>
        <v>0</v>
      </c>
      <c r="P350" s="4">
        <f t="shared" si="142"/>
        <v>0</v>
      </c>
      <c r="Q350" s="11">
        <f t="shared" si="143"/>
        <v>0</v>
      </c>
      <c r="R350" s="10">
        <f t="shared" si="141"/>
        <v>0</v>
      </c>
      <c r="S350" s="8"/>
    </row>
    <row r="351" spans="1:19">
      <c r="A351" s="60">
        <v>10</v>
      </c>
      <c r="B351" s="60"/>
      <c r="C351" s="12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3">
        <f t="shared" si="137"/>
        <v>0</v>
      </c>
      <c r="O351" s="9">
        <f t="shared" si="138"/>
        <v>0</v>
      </c>
      <c r="P351" s="4">
        <f t="shared" si="142"/>
        <v>0</v>
      </c>
      <c r="Q351" s="11">
        <f t="shared" si="143"/>
        <v>0</v>
      </c>
      <c r="R351" s="10">
        <f t="shared" si="141"/>
        <v>0</v>
      </c>
      <c r="S351" s="8"/>
    </row>
    <row r="352" spans="1:19">
      <c r="A352" s="70" t="s">
        <v>34</v>
      </c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2"/>
      <c r="R352" s="10">
        <f>SUM(R342:R351)</f>
        <v>0</v>
      </c>
      <c r="S352" s="8"/>
    </row>
    <row r="353" spans="1:19" ht="15.75">
      <c r="A353" s="24" t="s">
        <v>46</v>
      </c>
      <c r="B353" s="24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6"/>
      <c r="S353" s="8"/>
    </row>
    <row r="354" spans="1:19">
      <c r="A354" s="49" t="s">
        <v>41</v>
      </c>
      <c r="B354" s="49"/>
      <c r="C354" s="49"/>
      <c r="D354" s="49"/>
      <c r="E354" s="49"/>
      <c r="F354" s="49"/>
      <c r="G354" s="49"/>
      <c r="H354" s="49"/>
      <c r="I354" s="49"/>
      <c r="J354" s="15"/>
      <c r="K354" s="15"/>
      <c r="L354" s="15"/>
      <c r="M354" s="15"/>
      <c r="N354" s="15"/>
      <c r="O354" s="15"/>
      <c r="P354" s="15"/>
      <c r="Q354" s="15"/>
      <c r="R354" s="16"/>
      <c r="S354" s="8"/>
    </row>
    <row r="355" spans="1:19" s="8" customFormat="1">
      <c r="A355" s="49"/>
      <c r="B355" s="49"/>
      <c r="C355" s="49"/>
      <c r="D355" s="49"/>
      <c r="E355" s="49"/>
      <c r="F355" s="49"/>
      <c r="G355" s="49"/>
      <c r="H355" s="49"/>
      <c r="I355" s="49"/>
      <c r="J355" s="15"/>
      <c r="K355" s="15"/>
      <c r="L355" s="15"/>
      <c r="M355" s="15"/>
      <c r="N355" s="15"/>
      <c r="O355" s="15"/>
      <c r="P355" s="15"/>
      <c r="Q355" s="15"/>
      <c r="R355" s="16"/>
    </row>
    <row r="356" spans="1:19">
      <c r="A356" s="66" t="s">
        <v>59</v>
      </c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56"/>
      <c r="R356" s="8"/>
      <c r="S356" s="8"/>
    </row>
    <row r="357" spans="1:19" ht="18">
      <c r="A357" s="68" t="s">
        <v>27</v>
      </c>
      <c r="B357" s="69"/>
      <c r="C357" s="69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6"/>
      <c r="R357" s="8"/>
      <c r="S357" s="8"/>
    </row>
    <row r="358" spans="1:19">
      <c r="A358" s="66" t="s">
        <v>60</v>
      </c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56"/>
      <c r="R358" s="8"/>
      <c r="S358" s="8"/>
    </row>
    <row r="359" spans="1:19">
      <c r="A359" s="60">
        <v>1</v>
      </c>
      <c r="B359" s="60"/>
      <c r="C359" s="12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3">
        <f t="shared" ref="N359:N368" si="144">(IF(F359="OŽ",IF(L359=1,550.8,IF(L359=2,426.38,IF(L359=3,342.14,IF(L359=4,181.44,IF(L359=5,168.48,IF(L359=6,155.52,IF(L359=7,148.5,IF(L359=8,144,0))))))))+IF(L359&lt;=8,0,IF(L359&lt;=16,137.7,IF(L359&lt;=24,108,IF(L359&lt;=32,80.1,IF(L359&lt;=36,52.2,0)))))-IF(L359&lt;=8,0,IF(L359&lt;=16,(L359-9)*2.754,IF(L359&lt;=24,(L359-17)* 2.754,IF(L359&lt;=32,(L359-25)* 2.754,IF(L359&lt;=36,(L359-33)*2.754,0))))),0)+IF(F359="PČ",IF(L359=1,449,IF(L359=2,314.6,IF(L359=3,238,IF(L359=4,172,IF(L359=5,159,IF(L359=6,145,IF(L359=7,132,IF(L359=8,119,0))))))))+IF(L359&lt;=8,0,IF(L359&lt;=16,88,IF(L359&lt;=24,55,IF(L359&lt;=32,22,0))))-IF(L359&lt;=8,0,IF(L359&lt;=16,(L359-9)*2.245,IF(L359&lt;=24,(L359-17)*2.245,IF(L359&lt;=32,(L359-25)*2.245,0)))),0)+IF(F359="PČneol",IF(L359=1,85,IF(L359=2,64.61,IF(L359=3,50.76,IF(L359=4,16.25,IF(L359=5,15,IF(L359=6,13.75,IF(L359=7,12.5,IF(L359=8,11.25,0))))))))+IF(L359&lt;=8,0,IF(L359&lt;=16,9,0))-IF(L359&lt;=8,0,IF(L359&lt;=16,(L359-9)*0.425,0)),0)+IF(F359="PŽ",IF(L359=1,85,IF(L359=2,59.5,IF(L359=3,45,IF(L359=4,32.5,IF(L359=5,30,IF(L359=6,27.5,IF(L359=7,25,IF(L359=8,22.5,0))))))))+IF(L359&lt;=8,0,IF(L359&lt;=16,19,IF(L359&lt;=24,13,IF(L359&lt;=32,8,0))))-IF(L359&lt;=8,0,IF(L359&lt;=16,(L359-9)*0.425,IF(L359&lt;=24,(L359-17)*0.425,IF(L359&lt;=32,(L359-25)*0.425,0)))),0)+IF(F359="EČ",IF(L359=1,204,IF(L359=2,156.24,IF(L359=3,123.84,IF(L359=4,72,IF(L359=5,66,IF(L359=6,60,IF(L359=7,54,IF(L359=8,48,0))))))))+IF(L359&lt;=8,0,IF(L359&lt;=16,40,IF(L359&lt;=24,25,0)))-IF(L359&lt;=8,0,IF(L359&lt;=16,(L359-9)*1.02,IF(L359&lt;=24,(L359-17)*1.02,0))),0)+IF(F359="EČneol",IF(L359=1,68,IF(L359=2,51.69,IF(L359=3,40.61,IF(L359=4,13,IF(L359=5,12,IF(L359=6,11,IF(L359=7,10,IF(L359=8,9,0)))))))))+IF(F359="EŽ",IF(L359=1,68,IF(L359=2,47.6,IF(L359=3,36,IF(L359=4,18,IF(L359=5,16.5,IF(L359=6,15,IF(L359=7,13.5,IF(L359=8,12,0))))))))+IF(L359&lt;=8,0,IF(L359&lt;=16,10,IF(L359&lt;=24,6,0)))-IF(L359&lt;=8,0,IF(L359&lt;=16,(L359-9)*0.34,IF(L359&lt;=24,(L359-17)*0.34,0))),0)+IF(F359="PT",IF(L359=1,68,IF(L359=2,52.08,IF(L359=3,41.28,IF(L359=4,24,IF(L359=5,22,IF(L359=6,20,IF(L359=7,18,IF(L359=8,16,0))))))))+IF(L359&lt;=8,0,IF(L359&lt;=16,13,IF(L359&lt;=24,9,IF(L359&lt;=32,4,0))))-IF(L359&lt;=8,0,IF(L359&lt;=16,(L359-9)*0.34,IF(L359&lt;=24,(L359-17)*0.34,IF(L359&lt;=32,(L359-25)*0.34,0)))),0)+IF(F359="JOŽ",IF(L359=1,85,IF(L359=2,59.5,IF(L359=3,45,IF(L359=4,32.5,IF(L359=5,30,IF(L359=6,27.5,IF(L359=7,25,IF(L359=8,22.5,0))))))))+IF(L359&lt;=8,0,IF(L359&lt;=16,19,IF(L359&lt;=24,13,0)))-IF(L359&lt;=8,0,IF(L359&lt;=16,(L359-9)*0.425,IF(L359&lt;=24,(L359-17)*0.425,0))),0)+IF(F359="JPČ",IF(L359=1,68,IF(L359=2,47.6,IF(L359=3,36,IF(L359=4,26,IF(L359=5,24,IF(L359=6,22,IF(L359=7,20,IF(L359=8,18,0))))))))+IF(L359&lt;=8,0,IF(L359&lt;=16,13,IF(L359&lt;=24,9,0)))-IF(L359&lt;=8,0,IF(L359&lt;=16,(L359-9)*0.34,IF(L359&lt;=24,(L359-17)*0.34,0))),0)+IF(F359="JEČ",IF(L359=1,34,IF(L359=2,26.04,IF(L359=3,20.6,IF(L359=4,12,IF(L359=5,11,IF(L359=6,10,IF(L359=7,9,IF(L359=8,8,0))))))))+IF(L359&lt;=8,0,IF(L359&lt;=16,6,0))-IF(L359&lt;=8,0,IF(L359&lt;=16,(L359-9)*0.17,0)),0)+IF(F359="JEOF",IF(L359=1,34,IF(L359=2,26.04,IF(L359=3,20.6,IF(L359=4,12,IF(L359=5,11,IF(L359=6,10,IF(L359=7,9,IF(L359=8,8,0))))))))+IF(L359&lt;=8,0,IF(L359&lt;=16,6,0))-IF(L359&lt;=8,0,IF(L359&lt;=16,(L359-9)*0.17,0)),0)+IF(F359="JnPČ",IF(L359=1,51,IF(L359=2,35.7,IF(L359=3,27,IF(L359=4,19.5,IF(L359=5,18,IF(L359=6,16.5,IF(L359=7,15,IF(L359=8,13.5,0))))))))+IF(L359&lt;=8,0,IF(L359&lt;=16,10,0))-IF(L359&lt;=8,0,IF(L359&lt;=16,(L359-9)*0.255,0)),0)+IF(F359="JnEČ",IF(L359=1,25.5,IF(L359=2,19.53,IF(L359=3,15.48,IF(L359=4,9,IF(L359=5,8.25,IF(L359=6,7.5,IF(L359=7,6.75,IF(L359=8,6,0))))))))+IF(L359&lt;=8,0,IF(L359&lt;=16,5,0))-IF(L359&lt;=8,0,IF(L359&lt;=16,(L359-9)*0.1275,0)),0)+IF(F359="JčPČ",IF(L359=1,21.25,IF(L359=2,14.5,IF(L359=3,11.5,IF(L359=4,7,IF(L359=5,6.5,IF(L359=6,6,IF(L359=7,5.5,IF(L359=8,5,0))))))))+IF(L359&lt;=8,0,IF(L359&lt;=16,4,0))-IF(L359&lt;=8,0,IF(L359&lt;=16,(L359-9)*0.10625,0)),0)+IF(F359="JčEČ",IF(L359=1,17,IF(L359=2,13.02,IF(L359=3,10.32,IF(L359=4,6,IF(L359=5,5.5,IF(L359=6,5,IF(L359=7,4.5,IF(L359=8,4,0))))))))+IF(L359&lt;=8,0,IF(L359&lt;=16,3,0))-IF(L359&lt;=8,0,IF(L359&lt;=16,(L359-9)*0.085,0)),0)+IF(F359="NEAK",IF(L359=1,11.48,IF(L359=2,8.79,IF(L359=3,6.97,IF(L359=4,4.05,IF(L359=5,3.71,IF(L359=6,3.38,IF(L359=7,3.04,IF(L359=8,2.7,0))))))))+IF(L359&lt;=8,0,IF(L359&lt;=16,2,IF(L359&lt;=24,1.3,0)))-IF(L359&lt;=8,0,IF(L359&lt;=16,(L359-9)*0.0574,IF(L359&lt;=24,(L359-17)*0.0574,0))),0))*IF(L359&lt;0,1,IF(OR(F359="PČ",F359="PŽ",F359="PT"),IF(J359&lt;32,J359/32,1),1))* IF(L359&lt;0,1,IF(OR(F359="EČ",F359="EŽ",F359="JOŽ",F359="JPČ",F359="NEAK"),IF(J359&lt;24,J359/24,1),1))*IF(L359&lt;0,1,IF(OR(F359="PČneol",F359="JEČ",F359="JEOF",F359="JnPČ",F359="JnEČ",F359="JčPČ",F359="JčEČ"),IF(J359&lt;16,J359/16,1),1))*IF(L359&lt;0,1,IF(F359="EČneol",IF(J359&lt;8,J359/8,1),1))</f>
        <v>0</v>
      </c>
      <c r="O359" s="9">
        <f t="shared" ref="O359:O368" si="145">IF(F359="OŽ",N359,IF(H359="Ne",IF(J359*0.3&lt;J359-L359,N359,0),IF(J359*0.1&lt;J359-L359,N359,0)))</f>
        <v>0</v>
      </c>
      <c r="P359" s="4">
        <f t="shared" ref="P359" si="146">IF(O359=0,0,IF(F359="OŽ",IF(L359&gt;35,0,IF(J359&gt;35,(36-L359)*1.836,((36-L359)-(36-J359))*1.836)),0)+IF(F359="PČ",IF(L359&gt;31,0,IF(J359&gt;31,(32-L359)*1.347,((32-L359)-(32-J359))*1.347)),0)+ IF(F359="PČneol",IF(L359&gt;15,0,IF(J359&gt;15,(16-L359)*0.255,((16-L359)-(16-J359))*0.255)),0)+IF(F359="PŽ",IF(L359&gt;31,0,IF(J359&gt;31,(32-L359)*0.255,((32-L359)-(32-J359))*0.255)),0)+IF(F359="EČ",IF(L359&gt;23,0,IF(J359&gt;23,(24-L359)*0.612,((24-L359)-(24-J359))*0.612)),0)+IF(F359="EČneol",IF(L359&gt;7,0,IF(J359&gt;7,(8-L359)*0.204,((8-L359)-(8-J359))*0.204)),0)+IF(F359="EŽ",IF(L359&gt;23,0,IF(J359&gt;23,(24-L359)*0.204,((24-L359)-(24-J359))*0.204)),0)+IF(F359="PT",IF(L359&gt;31,0,IF(J359&gt;31,(32-L359)*0.204,((32-L359)-(32-J359))*0.204)),0)+IF(F359="JOŽ",IF(L359&gt;23,0,IF(J359&gt;23,(24-L359)*0.255,((24-L359)-(24-J359))*0.255)),0)+IF(F359="JPČ",IF(L359&gt;23,0,IF(J359&gt;23,(24-L359)*0.204,((24-L359)-(24-J359))*0.204)),0)+IF(F359="JEČ",IF(L359&gt;15,0,IF(J359&gt;15,(16-L359)*0.102,((16-L359)-(16-J359))*0.102)),0)+IF(F359="JEOF",IF(L359&gt;15,0,IF(J359&gt;15,(16-L359)*0.102,((16-L359)-(16-J359))*0.102)),0)+IF(F359="JnPČ",IF(L359&gt;15,0,IF(J359&gt;15,(16-L359)*0.153,((16-L359)-(16-J359))*0.153)),0)+IF(F359="JnEČ",IF(L359&gt;15,0,IF(J359&gt;15,(16-L359)*0.0765,((16-L359)-(16-J359))*0.0765)),0)+IF(F359="JčPČ",IF(L359&gt;15,0,IF(J359&gt;15,(16-L359)*0.06375,((16-L359)-(16-J359))*0.06375)),0)+IF(F359="JčEČ",IF(L359&gt;15,0,IF(J359&gt;15,(16-L359)*0.051,((16-L359)-(16-J359))*0.051)),0)+IF(F359="NEAK",IF(L359&gt;23,0,IF(J359&gt;23,(24-L359)*0.03444,((24-L359)-(24-J359))*0.03444)),0))</f>
        <v>0</v>
      </c>
      <c r="Q359" s="11">
        <f t="shared" ref="Q359" si="147">IF(ISERROR(P359*100/N359),0,(P359*100/N359))</f>
        <v>0</v>
      </c>
      <c r="R359" s="10">
        <f t="shared" ref="R359:R368" si="148">IF(Q359&lt;=30,O359+P359,O359+O359*0.3)*IF(G359=1,0.4,IF(G359=2,0.75,IF(G359="1 (kas 4 m. 1 k. nerengiamos)",0.52,1)))*IF(D359="olimpinė",1,IF(M359="Ne",0.5,1))*IF(OR(A$5="Lietuvos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federacija"),IF(OR(J359&lt;8,K359&lt;16),0,1),1)*E359*IF(I359&lt;=1,1,1/I359)*IF(OR(A$5="Lietuvos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59" s="8"/>
    </row>
    <row r="360" spans="1:19">
      <c r="A360" s="60">
        <v>2</v>
      </c>
      <c r="B360" s="60"/>
      <c r="C360" s="12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3">
        <f t="shared" si="144"/>
        <v>0</v>
      </c>
      <c r="O360" s="9">
        <f t="shared" si="145"/>
        <v>0</v>
      </c>
      <c r="P360" s="4">
        <f t="shared" ref="P360:P368" si="149">IF(O360=0,0,IF(F360="OŽ",IF(L360&gt;35,0,IF(J360&gt;35,(36-L360)*1.836,((36-L360)-(36-J360))*1.836)),0)+IF(F360="PČ",IF(L360&gt;31,0,IF(J360&gt;31,(32-L360)*1.347,((32-L360)-(32-J360))*1.347)),0)+ IF(F360="PČneol",IF(L360&gt;15,0,IF(J360&gt;15,(16-L360)*0.255,((16-L360)-(16-J360))*0.255)),0)+IF(F360="PŽ",IF(L360&gt;31,0,IF(J360&gt;31,(32-L360)*0.255,((32-L360)-(32-J360))*0.255)),0)+IF(F360="EČ",IF(L360&gt;23,0,IF(J360&gt;23,(24-L360)*0.612,((24-L360)-(24-J360))*0.612)),0)+IF(F360="EČneol",IF(L360&gt;7,0,IF(J360&gt;7,(8-L360)*0.204,((8-L360)-(8-J360))*0.204)),0)+IF(F360="EŽ",IF(L360&gt;23,0,IF(J360&gt;23,(24-L360)*0.204,((24-L360)-(24-J360))*0.204)),0)+IF(F360="PT",IF(L360&gt;31,0,IF(J360&gt;31,(32-L360)*0.204,((32-L360)-(32-J360))*0.204)),0)+IF(F360="JOŽ",IF(L360&gt;23,0,IF(J360&gt;23,(24-L360)*0.255,((24-L360)-(24-J360))*0.255)),0)+IF(F360="JPČ",IF(L360&gt;23,0,IF(J360&gt;23,(24-L360)*0.204,((24-L360)-(24-J360))*0.204)),0)+IF(F360="JEČ",IF(L360&gt;15,0,IF(J360&gt;15,(16-L360)*0.102,((16-L360)-(16-J360))*0.102)),0)+IF(F360="JEOF",IF(L360&gt;15,0,IF(J360&gt;15,(16-L360)*0.102,((16-L360)-(16-J360))*0.102)),0)+IF(F360="JnPČ",IF(L360&gt;15,0,IF(J360&gt;15,(16-L360)*0.153,((16-L360)-(16-J360))*0.153)),0)+IF(F360="JnEČ",IF(L360&gt;15,0,IF(J360&gt;15,(16-L360)*0.0765,((16-L360)-(16-J360))*0.0765)),0)+IF(F360="JčPČ",IF(L360&gt;15,0,IF(J360&gt;15,(16-L360)*0.06375,((16-L360)-(16-J360))*0.06375)),0)+IF(F360="JčEČ",IF(L360&gt;15,0,IF(J360&gt;15,(16-L360)*0.051,((16-L360)-(16-J360))*0.051)),0)+IF(F360="NEAK",IF(L360&gt;23,0,IF(J360&gt;23,(24-L360)*0.03444,((24-L360)-(24-J360))*0.03444)),0))</f>
        <v>0</v>
      </c>
      <c r="Q360" s="11">
        <f t="shared" ref="Q360:Q368" si="150">IF(ISERROR(P360*100/N360),0,(P360*100/N360))</f>
        <v>0</v>
      </c>
      <c r="R360" s="10">
        <f t="shared" si="148"/>
        <v>0</v>
      </c>
      <c r="S360" s="8"/>
    </row>
    <row r="361" spans="1:19">
      <c r="A361" s="60">
        <v>3</v>
      </c>
      <c r="B361" s="60"/>
      <c r="C361" s="12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3">
        <f t="shared" si="144"/>
        <v>0</v>
      </c>
      <c r="O361" s="9">
        <f t="shared" si="145"/>
        <v>0</v>
      </c>
      <c r="P361" s="4">
        <f t="shared" si="149"/>
        <v>0</v>
      </c>
      <c r="Q361" s="11">
        <f t="shared" si="150"/>
        <v>0</v>
      </c>
      <c r="R361" s="10">
        <f t="shared" si="148"/>
        <v>0</v>
      </c>
      <c r="S361" s="8"/>
    </row>
    <row r="362" spans="1:19">
      <c r="A362" s="60">
        <v>4</v>
      </c>
      <c r="B362" s="60"/>
      <c r="C362" s="12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3">
        <f t="shared" si="144"/>
        <v>0</v>
      </c>
      <c r="O362" s="9">
        <f t="shared" si="145"/>
        <v>0</v>
      </c>
      <c r="P362" s="4">
        <f t="shared" si="149"/>
        <v>0</v>
      </c>
      <c r="Q362" s="11">
        <f t="shared" si="150"/>
        <v>0</v>
      </c>
      <c r="R362" s="10">
        <f t="shared" si="148"/>
        <v>0</v>
      </c>
      <c r="S362" s="8"/>
    </row>
    <row r="363" spans="1:19">
      <c r="A363" s="60">
        <v>5</v>
      </c>
      <c r="B363" s="60"/>
      <c r="C363" s="12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3">
        <f t="shared" si="144"/>
        <v>0</v>
      </c>
      <c r="O363" s="9">
        <f t="shared" si="145"/>
        <v>0</v>
      </c>
      <c r="P363" s="4">
        <f t="shared" si="149"/>
        <v>0</v>
      </c>
      <c r="Q363" s="11">
        <f t="shared" si="150"/>
        <v>0</v>
      </c>
      <c r="R363" s="10">
        <f t="shared" si="148"/>
        <v>0</v>
      </c>
      <c r="S363" s="8"/>
    </row>
    <row r="364" spans="1:19">
      <c r="A364" s="60">
        <v>6</v>
      </c>
      <c r="B364" s="60"/>
      <c r="C364" s="12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3">
        <f t="shared" si="144"/>
        <v>0</v>
      </c>
      <c r="O364" s="9">
        <f t="shared" si="145"/>
        <v>0</v>
      </c>
      <c r="P364" s="4">
        <f t="shared" si="149"/>
        <v>0</v>
      </c>
      <c r="Q364" s="11">
        <f t="shared" si="150"/>
        <v>0</v>
      </c>
      <c r="R364" s="10">
        <f t="shared" si="148"/>
        <v>0</v>
      </c>
      <c r="S364" s="8"/>
    </row>
    <row r="365" spans="1:19">
      <c r="A365" s="60">
        <v>7</v>
      </c>
      <c r="B365" s="60"/>
      <c r="C365" s="12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3">
        <f t="shared" si="144"/>
        <v>0</v>
      </c>
      <c r="O365" s="9">
        <f t="shared" si="145"/>
        <v>0</v>
      </c>
      <c r="P365" s="4">
        <f t="shared" si="149"/>
        <v>0</v>
      </c>
      <c r="Q365" s="11">
        <f t="shared" si="150"/>
        <v>0</v>
      </c>
      <c r="R365" s="10">
        <f t="shared" si="148"/>
        <v>0</v>
      </c>
      <c r="S365" s="8"/>
    </row>
    <row r="366" spans="1:19">
      <c r="A366" s="60">
        <v>8</v>
      </c>
      <c r="B366" s="60"/>
      <c r="C366" s="12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3">
        <f t="shared" si="144"/>
        <v>0</v>
      </c>
      <c r="O366" s="9">
        <f t="shared" si="145"/>
        <v>0</v>
      </c>
      <c r="P366" s="4">
        <f t="shared" si="149"/>
        <v>0</v>
      </c>
      <c r="Q366" s="11">
        <f t="shared" si="150"/>
        <v>0</v>
      </c>
      <c r="R366" s="10">
        <f t="shared" si="148"/>
        <v>0</v>
      </c>
      <c r="S366" s="8"/>
    </row>
    <row r="367" spans="1:19">
      <c r="A367" s="60">
        <v>9</v>
      </c>
      <c r="B367" s="60"/>
      <c r="C367" s="12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3">
        <f t="shared" si="144"/>
        <v>0</v>
      </c>
      <c r="O367" s="9">
        <f t="shared" si="145"/>
        <v>0</v>
      </c>
      <c r="P367" s="4">
        <f t="shared" si="149"/>
        <v>0</v>
      </c>
      <c r="Q367" s="11">
        <f t="shared" si="150"/>
        <v>0</v>
      </c>
      <c r="R367" s="10">
        <f t="shared" si="148"/>
        <v>0</v>
      </c>
      <c r="S367" s="8"/>
    </row>
    <row r="368" spans="1:19">
      <c r="A368" s="60">
        <v>10</v>
      </c>
      <c r="B368" s="60"/>
      <c r="C368" s="12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3">
        <f t="shared" si="144"/>
        <v>0</v>
      </c>
      <c r="O368" s="9">
        <f t="shared" si="145"/>
        <v>0</v>
      </c>
      <c r="P368" s="4">
        <f t="shared" si="149"/>
        <v>0</v>
      </c>
      <c r="Q368" s="11">
        <f t="shared" si="150"/>
        <v>0</v>
      </c>
      <c r="R368" s="10">
        <f t="shared" si="148"/>
        <v>0</v>
      </c>
      <c r="S368" s="8"/>
    </row>
    <row r="369" spans="1:19">
      <c r="A369" s="70" t="s">
        <v>34</v>
      </c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2"/>
      <c r="R369" s="10">
        <f>SUM(R359:R368)</f>
        <v>0</v>
      </c>
      <c r="S369" s="8"/>
    </row>
    <row r="370" spans="1:19" ht="15.75">
      <c r="A370" s="24" t="s">
        <v>46</v>
      </c>
      <c r="B370" s="24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6"/>
      <c r="S370" s="8"/>
    </row>
    <row r="371" spans="1:19">
      <c r="A371" s="49" t="s">
        <v>41</v>
      </c>
      <c r="B371" s="49"/>
      <c r="C371" s="49"/>
      <c r="D371" s="49"/>
      <c r="E371" s="49"/>
      <c r="F371" s="49"/>
      <c r="G371" s="49"/>
      <c r="H371" s="49"/>
      <c r="I371" s="49"/>
      <c r="J371" s="15"/>
      <c r="K371" s="15"/>
      <c r="L371" s="15"/>
      <c r="M371" s="15"/>
      <c r="N371" s="15"/>
      <c r="O371" s="15"/>
      <c r="P371" s="15"/>
      <c r="Q371" s="15"/>
      <c r="R371" s="16"/>
      <c r="S371" s="8"/>
    </row>
    <row r="372" spans="1:19" s="8" customFormat="1">
      <c r="A372" s="49"/>
      <c r="B372" s="49"/>
      <c r="C372" s="49"/>
      <c r="D372" s="49"/>
      <c r="E372" s="49"/>
      <c r="F372" s="49"/>
      <c r="G372" s="49"/>
      <c r="H372" s="49"/>
      <c r="I372" s="49"/>
      <c r="J372" s="15"/>
      <c r="K372" s="15"/>
      <c r="L372" s="15"/>
      <c r="M372" s="15"/>
      <c r="N372" s="15"/>
      <c r="O372" s="15"/>
      <c r="P372" s="15"/>
      <c r="Q372" s="15"/>
      <c r="R372" s="16"/>
    </row>
    <row r="373" spans="1:19">
      <c r="A373" s="66" t="s">
        <v>59</v>
      </c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56"/>
      <c r="R373" s="8"/>
      <c r="S373" s="8"/>
    </row>
    <row r="374" spans="1:19" ht="18">
      <c r="A374" s="68" t="s">
        <v>27</v>
      </c>
      <c r="B374" s="69"/>
      <c r="C374" s="69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6"/>
      <c r="R374" s="8"/>
      <c r="S374" s="8"/>
    </row>
    <row r="375" spans="1:19">
      <c r="A375" s="66" t="s">
        <v>60</v>
      </c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56"/>
      <c r="R375" s="8"/>
      <c r="S375" s="8"/>
    </row>
    <row r="376" spans="1:19">
      <c r="A376" s="60">
        <v>1</v>
      </c>
      <c r="B376" s="60"/>
      <c r="C376" s="12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3">
        <f t="shared" ref="N376:N385" si="151">(IF(F376="OŽ",IF(L376=1,550.8,IF(L376=2,426.38,IF(L376=3,342.14,IF(L376=4,181.44,IF(L376=5,168.48,IF(L376=6,155.52,IF(L376=7,148.5,IF(L376=8,144,0))))))))+IF(L376&lt;=8,0,IF(L376&lt;=16,137.7,IF(L376&lt;=24,108,IF(L376&lt;=32,80.1,IF(L376&lt;=36,52.2,0)))))-IF(L376&lt;=8,0,IF(L376&lt;=16,(L376-9)*2.754,IF(L376&lt;=24,(L376-17)* 2.754,IF(L376&lt;=32,(L376-25)* 2.754,IF(L376&lt;=36,(L376-33)*2.754,0))))),0)+IF(F376="PČ",IF(L376=1,449,IF(L376=2,314.6,IF(L376=3,238,IF(L376=4,172,IF(L376=5,159,IF(L376=6,145,IF(L376=7,132,IF(L376=8,119,0))))))))+IF(L376&lt;=8,0,IF(L376&lt;=16,88,IF(L376&lt;=24,55,IF(L376&lt;=32,22,0))))-IF(L376&lt;=8,0,IF(L376&lt;=16,(L376-9)*2.245,IF(L376&lt;=24,(L376-17)*2.245,IF(L376&lt;=32,(L376-25)*2.245,0)))),0)+IF(F376="PČneol",IF(L376=1,85,IF(L376=2,64.61,IF(L376=3,50.76,IF(L376=4,16.25,IF(L376=5,15,IF(L376=6,13.75,IF(L376=7,12.5,IF(L376=8,11.25,0))))))))+IF(L376&lt;=8,0,IF(L376&lt;=16,9,0))-IF(L376&lt;=8,0,IF(L376&lt;=16,(L376-9)*0.425,0)),0)+IF(F376="PŽ",IF(L376=1,85,IF(L376=2,59.5,IF(L376=3,45,IF(L376=4,32.5,IF(L376=5,30,IF(L376=6,27.5,IF(L376=7,25,IF(L376=8,22.5,0))))))))+IF(L376&lt;=8,0,IF(L376&lt;=16,19,IF(L376&lt;=24,13,IF(L376&lt;=32,8,0))))-IF(L376&lt;=8,0,IF(L376&lt;=16,(L376-9)*0.425,IF(L376&lt;=24,(L376-17)*0.425,IF(L376&lt;=32,(L376-25)*0.425,0)))),0)+IF(F376="EČ",IF(L376=1,204,IF(L376=2,156.24,IF(L376=3,123.84,IF(L376=4,72,IF(L376=5,66,IF(L376=6,60,IF(L376=7,54,IF(L376=8,48,0))))))))+IF(L376&lt;=8,0,IF(L376&lt;=16,40,IF(L376&lt;=24,25,0)))-IF(L376&lt;=8,0,IF(L376&lt;=16,(L376-9)*1.02,IF(L376&lt;=24,(L376-17)*1.02,0))),0)+IF(F376="EČneol",IF(L376=1,68,IF(L376=2,51.69,IF(L376=3,40.61,IF(L376=4,13,IF(L376=5,12,IF(L376=6,11,IF(L376=7,10,IF(L376=8,9,0)))))))))+IF(F376="EŽ",IF(L376=1,68,IF(L376=2,47.6,IF(L376=3,36,IF(L376=4,18,IF(L376=5,16.5,IF(L376=6,15,IF(L376=7,13.5,IF(L376=8,12,0))))))))+IF(L376&lt;=8,0,IF(L376&lt;=16,10,IF(L376&lt;=24,6,0)))-IF(L376&lt;=8,0,IF(L376&lt;=16,(L376-9)*0.34,IF(L376&lt;=24,(L376-17)*0.34,0))),0)+IF(F376="PT",IF(L376=1,68,IF(L376=2,52.08,IF(L376=3,41.28,IF(L376=4,24,IF(L376=5,22,IF(L376=6,20,IF(L376=7,18,IF(L376=8,16,0))))))))+IF(L376&lt;=8,0,IF(L376&lt;=16,13,IF(L376&lt;=24,9,IF(L376&lt;=32,4,0))))-IF(L376&lt;=8,0,IF(L376&lt;=16,(L376-9)*0.34,IF(L376&lt;=24,(L376-17)*0.34,IF(L376&lt;=32,(L376-25)*0.34,0)))),0)+IF(F376="JOŽ",IF(L376=1,85,IF(L376=2,59.5,IF(L376=3,45,IF(L376=4,32.5,IF(L376=5,30,IF(L376=6,27.5,IF(L376=7,25,IF(L376=8,22.5,0))))))))+IF(L376&lt;=8,0,IF(L376&lt;=16,19,IF(L376&lt;=24,13,0)))-IF(L376&lt;=8,0,IF(L376&lt;=16,(L376-9)*0.425,IF(L376&lt;=24,(L376-17)*0.425,0))),0)+IF(F376="JPČ",IF(L376=1,68,IF(L376=2,47.6,IF(L376=3,36,IF(L376=4,26,IF(L376=5,24,IF(L376=6,22,IF(L376=7,20,IF(L376=8,18,0))))))))+IF(L376&lt;=8,0,IF(L376&lt;=16,13,IF(L376&lt;=24,9,0)))-IF(L376&lt;=8,0,IF(L376&lt;=16,(L376-9)*0.34,IF(L376&lt;=24,(L376-17)*0.34,0))),0)+IF(F376="JEČ",IF(L376=1,34,IF(L376=2,26.04,IF(L376=3,20.6,IF(L376=4,12,IF(L376=5,11,IF(L376=6,10,IF(L376=7,9,IF(L376=8,8,0))))))))+IF(L376&lt;=8,0,IF(L376&lt;=16,6,0))-IF(L376&lt;=8,0,IF(L376&lt;=16,(L376-9)*0.17,0)),0)+IF(F376="JEOF",IF(L376=1,34,IF(L376=2,26.04,IF(L376=3,20.6,IF(L376=4,12,IF(L376=5,11,IF(L376=6,10,IF(L376=7,9,IF(L376=8,8,0))))))))+IF(L376&lt;=8,0,IF(L376&lt;=16,6,0))-IF(L376&lt;=8,0,IF(L376&lt;=16,(L376-9)*0.17,0)),0)+IF(F376="JnPČ",IF(L376=1,51,IF(L376=2,35.7,IF(L376=3,27,IF(L376=4,19.5,IF(L376=5,18,IF(L376=6,16.5,IF(L376=7,15,IF(L376=8,13.5,0))))))))+IF(L376&lt;=8,0,IF(L376&lt;=16,10,0))-IF(L376&lt;=8,0,IF(L376&lt;=16,(L376-9)*0.255,0)),0)+IF(F376="JnEČ",IF(L376=1,25.5,IF(L376=2,19.53,IF(L376=3,15.48,IF(L376=4,9,IF(L376=5,8.25,IF(L376=6,7.5,IF(L376=7,6.75,IF(L376=8,6,0))))))))+IF(L376&lt;=8,0,IF(L376&lt;=16,5,0))-IF(L376&lt;=8,0,IF(L376&lt;=16,(L376-9)*0.1275,0)),0)+IF(F376="JčPČ",IF(L376=1,21.25,IF(L376=2,14.5,IF(L376=3,11.5,IF(L376=4,7,IF(L376=5,6.5,IF(L376=6,6,IF(L376=7,5.5,IF(L376=8,5,0))))))))+IF(L376&lt;=8,0,IF(L376&lt;=16,4,0))-IF(L376&lt;=8,0,IF(L376&lt;=16,(L376-9)*0.10625,0)),0)+IF(F376="JčEČ",IF(L376=1,17,IF(L376=2,13.02,IF(L376=3,10.32,IF(L376=4,6,IF(L376=5,5.5,IF(L376=6,5,IF(L376=7,4.5,IF(L376=8,4,0))))))))+IF(L376&lt;=8,0,IF(L376&lt;=16,3,0))-IF(L376&lt;=8,0,IF(L376&lt;=16,(L376-9)*0.085,0)),0)+IF(F376="NEAK",IF(L376=1,11.48,IF(L376=2,8.79,IF(L376=3,6.97,IF(L376=4,4.05,IF(L376=5,3.71,IF(L376=6,3.38,IF(L376=7,3.04,IF(L376=8,2.7,0))))))))+IF(L376&lt;=8,0,IF(L376&lt;=16,2,IF(L376&lt;=24,1.3,0)))-IF(L376&lt;=8,0,IF(L376&lt;=16,(L376-9)*0.0574,IF(L376&lt;=24,(L376-17)*0.0574,0))),0))*IF(L376&lt;0,1,IF(OR(F376="PČ",F376="PŽ",F376="PT"),IF(J376&lt;32,J376/32,1),1))* IF(L376&lt;0,1,IF(OR(F376="EČ",F376="EŽ",F376="JOŽ",F376="JPČ",F376="NEAK"),IF(J376&lt;24,J376/24,1),1))*IF(L376&lt;0,1,IF(OR(F376="PČneol",F376="JEČ",F376="JEOF",F376="JnPČ",F376="JnEČ",F376="JčPČ",F376="JčEČ"),IF(J376&lt;16,J376/16,1),1))*IF(L376&lt;0,1,IF(F376="EČneol",IF(J376&lt;8,J376/8,1),1))</f>
        <v>0</v>
      </c>
      <c r="O376" s="9">
        <f t="shared" ref="O376:O385" si="152">IF(F376="OŽ",N376,IF(H376="Ne",IF(J376*0.3&lt;J376-L376,N376,0),IF(J376*0.1&lt;J376-L376,N376,0)))</f>
        <v>0</v>
      </c>
      <c r="P376" s="4">
        <f t="shared" ref="P376" si="153">IF(O376=0,0,IF(F376="OŽ",IF(L376&gt;35,0,IF(J376&gt;35,(36-L376)*1.836,((36-L376)-(36-J376))*1.836)),0)+IF(F376="PČ",IF(L376&gt;31,0,IF(J376&gt;31,(32-L376)*1.347,((32-L376)-(32-J376))*1.347)),0)+ IF(F376="PČneol",IF(L376&gt;15,0,IF(J376&gt;15,(16-L376)*0.255,((16-L376)-(16-J376))*0.255)),0)+IF(F376="PŽ",IF(L376&gt;31,0,IF(J376&gt;31,(32-L376)*0.255,((32-L376)-(32-J376))*0.255)),0)+IF(F376="EČ",IF(L376&gt;23,0,IF(J376&gt;23,(24-L376)*0.612,((24-L376)-(24-J376))*0.612)),0)+IF(F376="EČneol",IF(L376&gt;7,0,IF(J376&gt;7,(8-L376)*0.204,((8-L376)-(8-J376))*0.204)),0)+IF(F376="EŽ",IF(L376&gt;23,0,IF(J376&gt;23,(24-L376)*0.204,((24-L376)-(24-J376))*0.204)),0)+IF(F376="PT",IF(L376&gt;31,0,IF(J376&gt;31,(32-L376)*0.204,((32-L376)-(32-J376))*0.204)),0)+IF(F376="JOŽ",IF(L376&gt;23,0,IF(J376&gt;23,(24-L376)*0.255,((24-L376)-(24-J376))*0.255)),0)+IF(F376="JPČ",IF(L376&gt;23,0,IF(J376&gt;23,(24-L376)*0.204,((24-L376)-(24-J376))*0.204)),0)+IF(F376="JEČ",IF(L376&gt;15,0,IF(J376&gt;15,(16-L376)*0.102,((16-L376)-(16-J376))*0.102)),0)+IF(F376="JEOF",IF(L376&gt;15,0,IF(J376&gt;15,(16-L376)*0.102,((16-L376)-(16-J376))*0.102)),0)+IF(F376="JnPČ",IF(L376&gt;15,0,IF(J376&gt;15,(16-L376)*0.153,((16-L376)-(16-J376))*0.153)),0)+IF(F376="JnEČ",IF(L376&gt;15,0,IF(J376&gt;15,(16-L376)*0.0765,((16-L376)-(16-J376))*0.0765)),0)+IF(F376="JčPČ",IF(L376&gt;15,0,IF(J376&gt;15,(16-L376)*0.06375,((16-L376)-(16-J376))*0.06375)),0)+IF(F376="JčEČ",IF(L376&gt;15,0,IF(J376&gt;15,(16-L376)*0.051,((16-L376)-(16-J376))*0.051)),0)+IF(F376="NEAK",IF(L376&gt;23,0,IF(J376&gt;23,(24-L376)*0.03444,((24-L376)-(24-J376))*0.03444)),0))</f>
        <v>0</v>
      </c>
      <c r="Q376" s="11">
        <f t="shared" ref="Q376" si="154">IF(ISERROR(P376*100/N376),0,(P376*100/N376))</f>
        <v>0</v>
      </c>
      <c r="R376" s="10">
        <f t="shared" ref="R376:R385" si="155">IF(Q376&lt;=30,O376+P376,O376+O376*0.3)*IF(G376=1,0.4,IF(G376=2,0.75,IF(G376="1 (kas 4 m. 1 k. nerengiamos)",0.52,1)))*IF(D376="olimpinė",1,IF(M376="Ne",0.5,1))*IF(OR(A$5="Lietuvos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federacija"),IF(OR(J376&lt;8,K376&lt;16),0,1),1)*E376*IF(I376&lt;=1,1,1/I376)*IF(OR(A$5="Lietuvos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76" s="8"/>
    </row>
    <row r="377" spans="1:19">
      <c r="A377" s="60">
        <v>2</v>
      </c>
      <c r="B377" s="60"/>
      <c r="C377" s="12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3">
        <f t="shared" si="151"/>
        <v>0</v>
      </c>
      <c r="O377" s="9">
        <f t="shared" si="152"/>
        <v>0</v>
      </c>
      <c r="P377" s="4">
        <f t="shared" ref="P377:P385" si="156">IF(O377=0,0,IF(F377="OŽ",IF(L377&gt;35,0,IF(J377&gt;35,(36-L377)*1.836,((36-L377)-(36-J377))*1.836)),0)+IF(F377="PČ",IF(L377&gt;31,0,IF(J377&gt;31,(32-L377)*1.347,((32-L377)-(32-J377))*1.347)),0)+ IF(F377="PČneol",IF(L377&gt;15,0,IF(J377&gt;15,(16-L377)*0.255,((16-L377)-(16-J377))*0.255)),0)+IF(F377="PŽ",IF(L377&gt;31,0,IF(J377&gt;31,(32-L377)*0.255,((32-L377)-(32-J377))*0.255)),0)+IF(F377="EČ",IF(L377&gt;23,0,IF(J377&gt;23,(24-L377)*0.612,((24-L377)-(24-J377))*0.612)),0)+IF(F377="EČneol",IF(L377&gt;7,0,IF(J377&gt;7,(8-L377)*0.204,((8-L377)-(8-J377))*0.204)),0)+IF(F377="EŽ",IF(L377&gt;23,0,IF(J377&gt;23,(24-L377)*0.204,((24-L377)-(24-J377))*0.204)),0)+IF(F377="PT",IF(L377&gt;31,0,IF(J377&gt;31,(32-L377)*0.204,((32-L377)-(32-J377))*0.204)),0)+IF(F377="JOŽ",IF(L377&gt;23,0,IF(J377&gt;23,(24-L377)*0.255,((24-L377)-(24-J377))*0.255)),0)+IF(F377="JPČ",IF(L377&gt;23,0,IF(J377&gt;23,(24-L377)*0.204,((24-L377)-(24-J377))*0.204)),0)+IF(F377="JEČ",IF(L377&gt;15,0,IF(J377&gt;15,(16-L377)*0.102,((16-L377)-(16-J377))*0.102)),0)+IF(F377="JEOF",IF(L377&gt;15,0,IF(J377&gt;15,(16-L377)*0.102,((16-L377)-(16-J377))*0.102)),0)+IF(F377="JnPČ",IF(L377&gt;15,0,IF(J377&gt;15,(16-L377)*0.153,((16-L377)-(16-J377))*0.153)),0)+IF(F377="JnEČ",IF(L377&gt;15,0,IF(J377&gt;15,(16-L377)*0.0765,((16-L377)-(16-J377))*0.0765)),0)+IF(F377="JčPČ",IF(L377&gt;15,0,IF(J377&gt;15,(16-L377)*0.06375,((16-L377)-(16-J377))*0.06375)),0)+IF(F377="JčEČ",IF(L377&gt;15,0,IF(J377&gt;15,(16-L377)*0.051,((16-L377)-(16-J377))*0.051)),0)+IF(F377="NEAK",IF(L377&gt;23,0,IF(J377&gt;23,(24-L377)*0.03444,((24-L377)-(24-J377))*0.03444)),0))</f>
        <v>0</v>
      </c>
      <c r="Q377" s="11">
        <f t="shared" ref="Q377:Q385" si="157">IF(ISERROR(P377*100/N377),0,(P377*100/N377))</f>
        <v>0</v>
      </c>
      <c r="R377" s="10">
        <f t="shared" si="155"/>
        <v>0</v>
      </c>
      <c r="S377" s="8"/>
    </row>
    <row r="378" spans="1:19">
      <c r="A378" s="60">
        <v>3</v>
      </c>
      <c r="B378" s="60"/>
      <c r="C378" s="12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3">
        <f t="shared" si="151"/>
        <v>0</v>
      </c>
      <c r="O378" s="9">
        <f t="shared" si="152"/>
        <v>0</v>
      </c>
      <c r="P378" s="4">
        <f t="shared" si="156"/>
        <v>0</v>
      </c>
      <c r="Q378" s="11">
        <f t="shared" si="157"/>
        <v>0</v>
      </c>
      <c r="R378" s="10">
        <f t="shared" si="155"/>
        <v>0</v>
      </c>
      <c r="S378" s="8"/>
    </row>
    <row r="379" spans="1:19">
      <c r="A379" s="60">
        <v>4</v>
      </c>
      <c r="B379" s="60"/>
      <c r="C379" s="12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3">
        <f t="shared" si="151"/>
        <v>0</v>
      </c>
      <c r="O379" s="9">
        <f t="shared" si="152"/>
        <v>0</v>
      </c>
      <c r="P379" s="4">
        <f t="shared" si="156"/>
        <v>0</v>
      </c>
      <c r="Q379" s="11">
        <f t="shared" si="157"/>
        <v>0</v>
      </c>
      <c r="R379" s="10">
        <f t="shared" si="155"/>
        <v>0</v>
      </c>
      <c r="S379" s="8"/>
    </row>
    <row r="380" spans="1:19">
      <c r="A380" s="60">
        <v>5</v>
      </c>
      <c r="B380" s="60"/>
      <c r="C380" s="12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3">
        <f t="shared" si="151"/>
        <v>0</v>
      </c>
      <c r="O380" s="9">
        <f t="shared" si="152"/>
        <v>0</v>
      </c>
      <c r="P380" s="4">
        <f t="shared" si="156"/>
        <v>0</v>
      </c>
      <c r="Q380" s="11">
        <f t="shared" si="157"/>
        <v>0</v>
      </c>
      <c r="R380" s="10">
        <f t="shared" si="155"/>
        <v>0</v>
      </c>
      <c r="S380" s="8"/>
    </row>
    <row r="381" spans="1:19">
      <c r="A381" s="60">
        <v>6</v>
      </c>
      <c r="B381" s="60"/>
      <c r="C381" s="12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3">
        <f t="shared" si="151"/>
        <v>0</v>
      </c>
      <c r="O381" s="9">
        <f t="shared" si="152"/>
        <v>0</v>
      </c>
      <c r="P381" s="4">
        <f t="shared" si="156"/>
        <v>0</v>
      </c>
      <c r="Q381" s="11">
        <f t="shared" si="157"/>
        <v>0</v>
      </c>
      <c r="R381" s="10">
        <f t="shared" si="155"/>
        <v>0</v>
      </c>
      <c r="S381" s="8"/>
    </row>
    <row r="382" spans="1:19">
      <c r="A382" s="60">
        <v>7</v>
      </c>
      <c r="B382" s="60"/>
      <c r="C382" s="12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3">
        <f t="shared" si="151"/>
        <v>0</v>
      </c>
      <c r="O382" s="9">
        <f t="shared" si="152"/>
        <v>0</v>
      </c>
      <c r="P382" s="4">
        <f t="shared" si="156"/>
        <v>0</v>
      </c>
      <c r="Q382" s="11">
        <f t="shared" si="157"/>
        <v>0</v>
      </c>
      <c r="R382" s="10">
        <f t="shared" si="155"/>
        <v>0</v>
      </c>
      <c r="S382" s="8"/>
    </row>
    <row r="383" spans="1:19">
      <c r="A383" s="60">
        <v>8</v>
      </c>
      <c r="B383" s="60"/>
      <c r="C383" s="12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3">
        <f t="shared" si="151"/>
        <v>0</v>
      </c>
      <c r="O383" s="9">
        <f t="shared" si="152"/>
        <v>0</v>
      </c>
      <c r="P383" s="4">
        <f t="shared" si="156"/>
        <v>0</v>
      </c>
      <c r="Q383" s="11">
        <f t="shared" si="157"/>
        <v>0</v>
      </c>
      <c r="R383" s="10">
        <f t="shared" si="155"/>
        <v>0</v>
      </c>
      <c r="S383" s="8"/>
    </row>
    <row r="384" spans="1:19">
      <c r="A384" s="60">
        <v>9</v>
      </c>
      <c r="B384" s="60"/>
      <c r="C384" s="12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3">
        <f t="shared" si="151"/>
        <v>0</v>
      </c>
      <c r="O384" s="9">
        <f t="shared" si="152"/>
        <v>0</v>
      </c>
      <c r="P384" s="4">
        <f t="shared" si="156"/>
        <v>0</v>
      </c>
      <c r="Q384" s="11">
        <f t="shared" si="157"/>
        <v>0</v>
      </c>
      <c r="R384" s="10">
        <f t="shared" si="155"/>
        <v>0</v>
      </c>
      <c r="S384" s="8"/>
    </row>
    <row r="385" spans="1:19">
      <c r="A385" s="60">
        <v>10</v>
      </c>
      <c r="B385" s="60"/>
      <c r="C385" s="12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3">
        <f t="shared" si="151"/>
        <v>0</v>
      </c>
      <c r="O385" s="9">
        <f t="shared" si="152"/>
        <v>0</v>
      </c>
      <c r="P385" s="4">
        <f t="shared" si="156"/>
        <v>0</v>
      </c>
      <c r="Q385" s="11">
        <f t="shared" si="157"/>
        <v>0</v>
      </c>
      <c r="R385" s="10">
        <f t="shared" si="155"/>
        <v>0</v>
      </c>
      <c r="S385" s="8"/>
    </row>
    <row r="386" spans="1:19">
      <c r="A386" s="70" t="s">
        <v>34</v>
      </c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2"/>
      <c r="R386" s="10">
        <f>SUM(R376:R385)</f>
        <v>0</v>
      </c>
      <c r="S386" s="8"/>
    </row>
    <row r="387" spans="1:19" ht="15.75">
      <c r="A387" s="24" t="s">
        <v>46</v>
      </c>
      <c r="B387" s="24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6"/>
      <c r="S387" s="8"/>
    </row>
    <row r="388" spans="1:19">
      <c r="A388" s="49" t="s">
        <v>41</v>
      </c>
      <c r="B388" s="49"/>
      <c r="C388" s="49"/>
      <c r="D388" s="49"/>
      <c r="E388" s="49"/>
      <c r="F388" s="49"/>
      <c r="G388" s="49"/>
      <c r="H388" s="49"/>
      <c r="I388" s="49"/>
      <c r="J388" s="15"/>
      <c r="K388" s="15"/>
      <c r="L388" s="15"/>
      <c r="M388" s="15"/>
      <c r="N388" s="15"/>
      <c r="O388" s="15"/>
      <c r="P388" s="15"/>
      <c r="Q388" s="15"/>
      <c r="R388" s="16"/>
      <c r="S388" s="8"/>
    </row>
    <row r="389" spans="1:19" s="8" customFormat="1">
      <c r="A389" s="49"/>
      <c r="B389" s="49"/>
      <c r="C389" s="49"/>
      <c r="D389" s="49"/>
      <c r="E389" s="49"/>
      <c r="F389" s="49"/>
      <c r="G389" s="49"/>
      <c r="H389" s="49"/>
      <c r="I389" s="49"/>
      <c r="J389" s="15"/>
      <c r="K389" s="15"/>
      <c r="L389" s="15"/>
      <c r="M389" s="15"/>
      <c r="N389" s="15"/>
      <c r="O389" s="15"/>
      <c r="P389" s="15"/>
      <c r="Q389" s="15"/>
      <c r="R389" s="16"/>
    </row>
    <row r="390" spans="1:19">
      <c r="A390" s="66" t="s">
        <v>59</v>
      </c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56"/>
      <c r="R390" s="8"/>
      <c r="S390" s="8"/>
    </row>
    <row r="391" spans="1:19" ht="18">
      <c r="A391" s="68" t="s">
        <v>27</v>
      </c>
      <c r="B391" s="69"/>
      <c r="C391" s="69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6"/>
      <c r="R391" s="8"/>
      <c r="S391" s="8"/>
    </row>
    <row r="392" spans="1:19">
      <c r="A392" s="66" t="s">
        <v>60</v>
      </c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56"/>
      <c r="R392" s="8"/>
      <c r="S392" s="8"/>
    </row>
    <row r="393" spans="1:19">
      <c r="A393" s="60">
        <v>1</v>
      </c>
      <c r="B393" s="60"/>
      <c r="C393" s="12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3">
        <f t="shared" ref="N393:N402" si="158">(IF(F393="OŽ",IF(L393=1,550.8,IF(L393=2,426.38,IF(L393=3,342.14,IF(L393=4,181.44,IF(L393=5,168.48,IF(L393=6,155.52,IF(L393=7,148.5,IF(L393=8,144,0))))))))+IF(L393&lt;=8,0,IF(L393&lt;=16,137.7,IF(L393&lt;=24,108,IF(L393&lt;=32,80.1,IF(L393&lt;=36,52.2,0)))))-IF(L393&lt;=8,0,IF(L393&lt;=16,(L393-9)*2.754,IF(L393&lt;=24,(L393-17)* 2.754,IF(L393&lt;=32,(L393-25)* 2.754,IF(L393&lt;=36,(L393-33)*2.754,0))))),0)+IF(F393="PČ",IF(L393=1,449,IF(L393=2,314.6,IF(L393=3,238,IF(L393=4,172,IF(L393=5,159,IF(L393=6,145,IF(L393=7,132,IF(L393=8,119,0))))))))+IF(L393&lt;=8,0,IF(L393&lt;=16,88,IF(L393&lt;=24,55,IF(L393&lt;=32,22,0))))-IF(L393&lt;=8,0,IF(L393&lt;=16,(L393-9)*2.245,IF(L393&lt;=24,(L393-17)*2.245,IF(L393&lt;=32,(L393-25)*2.245,0)))),0)+IF(F393="PČneol",IF(L393=1,85,IF(L393=2,64.61,IF(L393=3,50.76,IF(L393=4,16.25,IF(L393=5,15,IF(L393=6,13.75,IF(L393=7,12.5,IF(L393=8,11.25,0))))))))+IF(L393&lt;=8,0,IF(L393&lt;=16,9,0))-IF(L393&lt;=8,0,IF(L393&lt;=16,(L393-9)*0.425,0)),0)+IF(F393="PŽ",IF(L393=1,85,IF(L393=2,59.5,IF(L393=3,45,IF(L393=4,32.5,IF(L393=5,30,IF(L393=6,27.5,IF(L393=7,25,IF(L393=8,22.5,0))))))))+IF(L393&lt;=8,0,IF(L393&lt;=16,19,IF(L393&lt;=24,13,IF(L393&lt;=32,8,0))))-IF(L393&lt;=8,0,IF(L393&lt;=16,(L393-9)*0.425,IF(L393&lt;=24,(L393-17)*0.425,IF(L393&lt;=32,(L393-25)*0.425,0)))),0)+IF(F393="EČ",IF(L393=1,204,IF(L393=2,156.24,IF(L393=3,123.84,IF(L393=4,72,IF(L393=5,66,IF(L393=6,60,IF(L393=7,54,IF(L393=8,48,0))))))))+IF(L393&lt;=8,0,IF(L393&lt;=16,40,IF(L393&lt;=24,25,0)))-IF(L393&lt;=8,0,IF(L393&lt;=16,(L393-9)*1.02,IF(L393&lt;=24,(L393-17)*1.02,0))),0)+IF(F393="EČneol",IF(L393=1,68,IF(L393=2,51.69,IF(L393=3,40.61,IF(L393=4,13,IF(L393=5,12,IF(L393=6,11,IF(L393=7,10,IF(L393=8,9,0)))))))))+IF(F393="EŽ",IF(L393=1,68,IF(L393=2,47.6,IF(L393=3,36,IF(L393=4,18,IF(L393=5,16.5,IF(L393=6,15,IF(L393=7,13.5,IF(L393=8,12,0))))))))+IF(L393&lt;=8,0,IF(L393&lt;=16,10,IF(L393&lt;=24,6,0)))-IF(L393&lt;=8,0,IF(L393&lt;=16,(L393-9)*0.34,IF(L393&lt;=24,(L393-17)*0.34,0))),0)+IF(F393="PT",IF(L393=1,68,IF(L393=2,52.08,IF(L393=3,41.28,IF(L393=4,24,IF(L393=5,22,IF(L393=6,20,IF(L393=7,18,IF(L393=8,16,0))))))))+IF(L393&lt;=8,0,IF(L393&lt;=16,13,IF(L393&lt;=24,9,IF(L393&lt;=32,4,0))))-IF(L393&lt;=8,0,IF(L393&lt;=16,(L393-9)*0.34,IF(L393&lt;=24,(L393-17)*0.34,IF(L393&lt;=32,(L393-25)*0.34,0)))),0)+IF(F393="JOŽ",IF(L393=1,85,IF(L393=2,59.5,IF(L393=3,45,IF(L393=4,32.5,IF(L393=5,30,IF(L393=6,27.5,IF(L393=7,25,IF(L393=8,22.5,0))))))))+IF(L393&lt;=8,0,IF(L393&lt;=16,19,IF(L393&lt;=24,13,0)))-IF(L393&lt;=8,0,IF(L393&lt;=16,(L393-9)*0.425,IF(L393&lt;=24,(L393-17)*0.425,0))),0)+IF(F393="JPČ",IF(L393=1,68,IF(L393=2,47.6,IF(L393=3,36,IF(L393=4,26,IF(L393=5,24,IF(L393=6,22,IF(L393=7,20,IF(L393=8,18,0))))))))+IF(L393&lt;=8,0,IF(L393&lt;=16,13,IF(L393&lt;=24,9,0)))-IF(L393&lt;=8,0,IF(L393&lt;=16,(L393-9)*0.34,IF(L393&lt;=24,(L393-17)*0.34,0))),0)+IF(F393="JEČ",IF(L393=1,34,IF(L393=2,26.04,IF(L393=3,20.6,IF(L393=4,12,IF(L393=5,11,IF(L393=6,10,IF(L393=7,9,IF(L393=8,8,0))))))))+IF(L393&lt;=8,0,IF(L393&lt;=16,6,0))-IF(L393&lt;=8,0,IF(L393&lt;=16,(L393-9)*0.17,0)),0)+IF(F393="JEOF",IF(L393=1,34,IF(L393=2,26.04,IF(L393=3,20.6,IF(L393=4,12,IF(L393=5,11,IF(L393=6,10,IF(L393=7,9,IF(L393=8,8,0))))))))+IF(L393&lt;=8,0,IF(L393&lt;=16,6,0))-IF(L393&lt;=8,0,IF(L393&lt;=16,(L393-9)*0.17,0)),0)+IF(F393="JnPČ",IF(L393=1,51,IF(L393=2,35.7,IF(L393=3,27,IF(L393=4,19.5,IF(L393=5,18,IF(L393=6,16.5,IF(L393=7,15,IF(L393=8,13.5,0))))))))+IF(L393&lt;=8,0,IF(L393&lt;=16,10,0))-IF(L393&lt;=8,0,IF(L393&lt;=16,(L393-9)*0.255,0)),0)+IF(F393="JnEČ",IF(L393=1,25.5,IF(L393=2,19.53,IF(L393=3,15.48,IF(L393=4,9,IF(L393=5,8.25,IF(L393=6,7.5,IF(L393=7,6.75,IF(L393=8,6,0))))))))+IF(L393&lt;=8,0,IF(L393&lt;=16,5,0))-IF(L393&lt;=8,0,IF(L393&lt;=16,(L393-9)*0.1275,0)),0)+IF(F393="JčPČ",IF(L393=1,21.25,IF(L393=2,14.5,IF(L393=3,11.5,IF(L393=4,7,IF(L393=5,6.5,IF(L393=6,6,IF(L393=7,5.5,IF(L393=8,5,0))))))))+IF(L393&lt;=8,0,IF(L393&lt;=16,4,0))-IF(L393&lt;=8,0,IF(L393&lt;=16,(L393-9)*0.10625,0)),0)+IF(F393="JčEČ",IF(L393=1,17,IF(L393=2,13.02,IF(L393=3,10.32,IF(L393=4,6,IF(L393=5,5.5,IF(L393=6,5,IF(L393=7,4.5,IF(L393=8,4,0))))))))+IF(L393&lt;=8,0,IF(L393&lt;=16,3,0))-IF(L393&lt;=8,0,IF(L393&lt;=16,(L393-9)*0.085,0)),0)+IF(F393="NEAK",IF(L393=1,11.48,IF(L393=2,8.79,IF(L393=3,6.97,IF(L393=4,4.05,IF(L393=5,3.71,IF(L393=6,3.38,IF(L393=7,3.04,IF(L393=8,2.7,0))))))))+IF(L393&lt;=8,0,IF(L393&lt;=16,2,IF(L393&lt;=24,1.3,0)))-IF(L393&lt;=8,0,IF(L393&lt;=16,(L393-9)*0.0574,IF(L393&lt;=24,(L393-17)*0.0574,0))),0))*IF(L393&lt;0,1,IF(OR(F393="PČ",F393="PŽ",F393="PT"),IF(J393&lt;32,J393/32,1),1))* IF(L393&lt;0,1,IF(OR(F393="EČ",F393="EŽ",F393="JOŽ",F393="JPČ",F393="NEAK"),IF(J393&lt;24,J393/24,1),1))*IF(L393&lt;0,1,IF(OR(F393="PČneol",F393="JEČ",F393="JEOF",F393="JnPČ",F393="JnEČ",F393="JčPČ",F393="JčEČ"),IF(J393&lt;16,J393/16,1),1))*IF(L393&lt;0,1,IF(F393="EČneol",IF(J393&lt;8,J393/8,1),1))</f>
        <v>0</v>
      </c>
      <c r="O393" s="9">
        <f t="shared" ref="O393:O402" si="159">IF(F393="OŽ",N393,IF(H393="Ne",IF(J393*0.3&lt;J393-L393,N393,0),IF(J393*0.1&lt;J393-L393,N393,0)))</f>
        <v>0</v>
      </c>
      <c r="P393" s="4">
        <f t="shared" ref="P393" si="160">IF(O393=0,0,IF(F393="OŽ",IF(L393&gt;35,0,IF(J393&gt;35,(36-L393)*1.836,((36-L393)-(36-J393))*1.836)),0)+IF(F393="PČ",IF(L393&gt;31,0,IF(J393&gt;31,(32-L393)*1.347,((32-L393)-(32-J393))*1.347)),0)+ IF(F393="PČneol",IF(L393&gt;15,0,IF(J393&gt;15,(16-L393)*0.255,((16-L393)-(16-J393))*0.255)),0)+IF(F393="PŽ",IF(L393&gt;31,0,IF(J393&gt;31,(32-L393)*0.255,((32-L393)-(32-J393))*0.255)),0)+IF(F393="EČ",IF(L393&gt;23,0,IF(J393&gt;23,(24-L393)*0.612,((24-L393)-(24-J393))*0.612)),0)+IF(F393="EČneol",IF(L393&gt;7,0,IF(J393&gt;7,(8-L393)*0.204,((8-L393)-(8-J393))*0.204)),0)+IF(F393="EŽ",IF(L393&gt;23,0,IF(J393&gt;23,(24-L393)*0.204,((24-L393)-(24-J393))*0.204)),0)+IF(F393="PT",IF(L393&gt;31,0,IF(J393&gt;31,(32-L393)*0.204,((32-L393)-(32-J393))*0.204)),0)+IF(F393="JOŽ",IF(L393&gt;23,0,IF(J393&gt;23,(24-L393)*0.255,((24-L393)-(24-J393))*0.255)),0)+IF(F393="JPČ",IF(L393&gt;23,0,IF(J393&gt;23,(24-L393)*0.204,((24-L393)-(24-J393))*0.204)),0)+IF(F393="JEČ",IF(L393&gt;15,0,IF(J393&gt;15,(16-L393)*0.102,((16-L393)-(16-J393))*0.102)),0)+IF(F393="JEOF",IF(L393&gt;15,0,IF(J393&gt;15,(16-L393)*0.102,((16-L393)-(16-J393))*0.102)),0)+IF(F393="JnPČ",IF(L393&gt;15,0,IF(J393&gt;15,(16-L393)*0.153,((16-L393)-(16-J393))*0.153)),0)+IF(F393="JnEČ",IF(L393&gt;15,0,IF(J393&gt;15,(16-L393)*0.0765,((16-L393)-(16-J393))*0.0765)),0)+IF(F393="JčPČ",IF(L393&gt;15,0,IF(J393&gt;15,(16-L393)*0.06375,((16-L393)-(16-J393))*0.06375)),0)+IF(F393="JčEČ",IF(L393&gt;15,0,IF(J393&gt;15,(16-L393)*0.051,((16-L393)-(16-J393))*0.051)),0)+IF(F393="NEAK",IF(L393&gt;23,0,IF(J393&gt;23,(24-L393)*0.03444,((24-L393)-(24-J393))*0.03444)),0))</f>
        <v>0</v>
      </c>
      <c r="Q393" s="11">
        <f t="shared" ref="Q393" si="161">IF(ISERROR(P393*100/N393),0,(P393*100/N393))</f>
        <v>0</v>
      </c>
      <c r="R393" s="10">
        <f t="shared" ref="R393:R402" si="162">IF(Q393&lt;=30,O393+P393,O393+O393*0.3)*IF(G393=1,0.4,IF(G393=2,0.75,IF(G393="1 (kas 4 m. 1 k. nerengiamos)",0.52,1)))*IF(D393="olimpinė",1,IF(M393="Ne",0.5,1))*IF(OR(A$5="Lietuvos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federacija"),IF(OR(J393&lt;8,K393&lt;16),0,1),1)*E393*IF(I393&lt;=1,1,1/I393)*IF(OR(A$5="Lietuvos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93" s="8"/>
    </row>
    <row r="394" spans="1:19">
      <c r="A394" s="60">
        <v>2</v>
      </c>
      <c r="B394" s="60"/>
      <c r="C394" s="12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3">
        <f t="shared" si="158"/>
        <v>0</v>
      </c>
      <c r="O394" s="9">
        <f t="shared" si="159"/>
        <v>0</v>
      </c>
      <c r="P394" s="4">
        <f t="shared" ref="P394:P402" si="163">IF(O394=0,0,IF(F394="OŽ",IF(L394&gt;35,0,IF(J394&gt;35,(36-L394)*1.836,((36-L394)-(36-J394))*1.836)),0)+IF(F394="PČ",IF(L394&gt;31,0,IF(J394&gt;31,(32-L394)*1.347,((32-L394)-(32-J394))*1.347)),0)+ IF(F394="PČneol",IF(L394&gt;15,0,IF(J394&gt;15,(16-L394)*0.255,((16-L394)-(16-J394))*0.255)),0)+IF(F394="PŽ",IF(L394&gt;31,0,IF(J394&gt;31,(32-L394)*0.255,((32-L394)-(32-J394))*0.255)),0)+IF(F394="EČ",IF(L394&gt;23,0,IF(J394&gt;23,(24-L394)*0.612,((24-L394)-(24-J394))*0.612)),0)+IF(F394="EČneol",IF(L394&gt;7,0,IF(J394&gt;7,(8-L394)*0.204,((8-L394)-(8-J394))*0.204)),0)+IF(F394="EŽ",IF(L394&gt;23,0,IF(J394&gt;23,(24-L394)*0.204,((24-L394)-(24-J394))*0.204)),0)+IF(F394="PT",IF(L394&gt;31,0,IF(J394&gt;31,(32-L394)*0.204,((32-L394)-(32-J394))*0.204)),0)+IF(F394="JOŽ",IF(L394&gt;23,0,IF(J394&gt;23,(24-L394)*0.255,((24-L394)-(24-J394))*0.255)),0)+IF(F394="JPČ",IF(L394&gt;23,0,IF(J394&gt;23,(24-L394)*0.204,((24-L394)-(24-J394))*0.204)),0)+IF(F394="JEČ",IF(L394&gt;15,0,IF(J394&gt;15,(16-L394)*0.102,((16-L394)-(16-J394))*0.102)),0)+IF(F394="JEOF",IF(L394&gt;15,0,IF(J394&gt;15,(16-L394)*0.102,((16-L394)-(16-J394))*0.102)),0)+IF(F394="JnPČ",IF(L394&gt;15,0,IF(J394&gt;15,(16-L394)*0.153,((16-L394)-(16-J394))*0.153)),0)+IF(F394="JnEČ",IF(L394&gt;15,0,IF(J394&gt;15,(16-L394)*0.0765,((16-L394)-(16-J394))*0.0765)),0)+IF(F394="JčPČ",IF(L394&gt;15,0,IF(J394&gt;15,(16-L394)*0.06375,((16-L394)-(16-J394))*0.06375)),0)+IF(F394="JčEČ",IF(L394&gt;15,0,IF(J394&gt;15,(16-L394)*0.051,((16-L394)-(16-J394))*0.051)),0)+IF(F394="NEAK",IF(L394&gt;23,0,IF(J394&gt;23,(24-L394)*0.03444,((24-L394)-(24-J394))*0.03444)),0))</f>
        <v>0</v>
      </c>
      <c r="Q394" s="11">
        <f t="shared" ref="Q394:Q402" si="164">IF(ISERROR(P394*100/N394),0,(P394*100/N394))</f>
        <v>0</v>
      </c>
      <c r="R394" s="10">
        <f t="shared" si="162"/>
        <v>0</v>
      </c>
      <c r="S394" s="8"/>
    </row>
    <row r="395" spans="1:19">
      <c r="A395" s="60">
        <v>3</v>
      </c>
      <c r="B395" s="60"/>
      <c r="C395" s="12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3">
        <f t="shared" si="158"/>
        <v>0</v>
      </c>
      <c r="O395" s="9">
        <f t="shared" si="159"/>
        <v>0</v>
      </c>
      <c r="P395" s="4">
        <f t="shared" si="163"/>
        <v>0</v>
      </c>
      <c r="Q395" s="11">
        <f t="shared" si="164"/>
        <v>0</v>
      </c>
      <c r="R395" s="10">
        <f t="shared" si="162"/>
        <v>0</v>
      </c>
      <c r="S395" s="8"/>
    </row>
    <row r="396" spans="1:19">
      <c r="A396" s="60">
        <v>4</v>
      </c>
      <c r="B396" s="60"/>
      <c r="C396" s="12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3">
        <f t="shared" si="158"/>
        <v>0</v>
      </c>
      <c r="O396" s="9">
        <f t="shared" si="159"/>
        <v>0</v>
      </c>
      <c r="P396" s="4">
        <f t="shared" si="163"/>
        <v>0</v>
      </c>
      <c r="Q396" s="11">
        <f t="shared" si="164"/>
        <v>0</v>
      </c>
      <c r="R396" s="10">
        <f t="shared" si="162"/>
        <v>0</v>
      </c>
      <c r="S396" s="8"/>
    </row>
    <row r="397" spans="1:19">
      <c r="A397" s="60">
        <v>5</v>
      </c>
      <c r="B397" s="60"/>
      <c r="C397" s="12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3">
        <f t="shared" si="158"/>
        <v>0</v>
      </c>
      <c r="O397" s="9">
        <f t="shared" si="159"/>
        <v>0</v>
      </c>
      <c r="P397" s="4">
        <f t="shared" si="163"/>
        <v>0</v>
      </c>
      <c r="Q397" s="11">
        <f t="shared" si="164"/>
        <v>0</v>
      </c>
      <c r="R397" s="10">
        <f t="shared" si="162"/>
        <v>0</v>
      </c>
      <c r="S397" s="8"/>
    </row>
    <row r="398" spans="1:19">
      <c r="A398" s="60">
        <v>6</v>
      </c>
      <c r="B398" s="60"/>
      <c r="C398" s="12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3">
        <f t="shared" si="158"/>
        <v>0</v>
      </c>
      <c r="O398" s="9">
        <f t="shared" si="159"/>
        <v>0</v>
      </c>
      <c r="P398" s="4">
        <f t="shared" si="163"/>
        <v>0</v>
      </c>
      <c r="Q398" s="11">
        <f t="shared" si="164"/>
        <v>0</v>
      </c>
      <c r="R398" s="10">
        <f t="shared" si="162"/>
        <v>0</v>
      </c>
      <c r="S398" s="8"/>
    </row>
    <row r="399" spans="1:19">
      <c r="A399" s="60">
        <v>7</v>
      </c>
      <c r="B399" s="60"/>
      <c r="C399" s="12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3">
        <f t="shared" si="158"/>
        <v>0</v>
      </c>
      <c r="O399" s="9">
        <f t="shared" si="159"/>
        <v>0</v>
      </c>
      <c r="P399" s="4">
        <f t="shared" si="163"/>
        <v>0</v>
      </c>
      <c r="Q399" s="11">
        <f t="shared" si="164"/>
        <v>0</v>
      </c>
      <c r="R399" s="10">
        <f t="shared" si="162"/>
        <v>0</v>
      </c>
      <c r="S399" s="8"/>
    </row>
    <row r="400" spans="1:19">
      <c r="A400" s="60">
        <v>8</v>
      </c>
      <c r="B400" s="60"/>
      <c r="C400" s="12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3">
        <f t="shared" si="158"/>
        <v>0</v>
      </c>
      <c r="O400" s="9">
        <f t="shared" si="159"/>
        <v>0</v>
      </c>
      <c r="P400" s="4">
        <f t="shared" si="163"/>
        <v>0</v>
      </c>
      <c r="Q400" s="11">
        <f t="shared" si="164"/>
        <v>0</v>
      </c>
      <c r="R400" s="10">
        <f t="shared" si="162"/>
        <v>0</v>
      </c>
      <c r="S400" s="8"/>
    </row>
    <row r="401" spans="1:19">
      <c r="A401" s="60">
        <v>9</v>
      </c>
      <c r="B401" s="60"/>
      <c r="C401" s="12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3">
        <f t="shared" si="158"/>
        <v>0</v>
      </c>
      <c r="O401" s="9">
        <f t="shared" si="159"/>
        <v>0</v>
      </c>
      <c r="P401" s="4">
        <f t="shared" si="163"/>
        <v>0</v>
      </c>
      <c r="Q401" s="11">
        <f t="shared" si="164"/>
        <v>0</v>
      </c>
      <c r="R401" s="10">
        <f t="shared" si="162"/>
        <v>0</v>
      </c>
      <c r="S401" s="8"/>
    </row>
    <row r="402" spans="1:19">
      <c r="A402" s="60">
        <v>10</v>
      </c>
      <c r="B402" s="60"/>
      <c r="C402" s="12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3">
        <f t="shared" si="158"/>
        <v>0</v>
      </c>
      <c r="O402" s="9">
        <f t="shared" si="159"/>
        <v>0</v>
      </c>
      <c r="P402" s="4">
        <f t="shared" si="163"/>
        <v>0</v>
      </c>
      <c r="Q402" s="11">
        <f t="shared" si="164"/>
        <v>0</v>
      </c>
      <c r="R402" s="10">
        <f t="shared" si="162"/>
        <v>0</v>
      </c>
      <c r="S402" s="8"/>
    </row>
    <row r="403" spans="1:19">
      <c r="A403" s="70" t="s">
        <v>34</v>
      </c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2"/>
      <c r="R403" s="10">
        <f>SUM(R393:R402)</f>
        <v>0</v>
      </c>
      <c r="S403" s="8"/>
    </row>
    <row r="404" spans="1:19" ht="15.75">
      <c r="A404" s="24" t="s">
        <v>46</v>
      </c>
      <c r="B404" s="24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6"/>
      <c r="S404" s="8"/>
    </row>
    <row r="405" spans="1:19">
      <c r="A405" s="49" t="s">
        <v>41</v>
      </c>
      <c r="B405" s="49"/>
      <c r="C405" s="49"/>
      <c r="D405" s="49"/>
      <c r="E405" s="49"/>
      <c r="F405" s="49"/>
      <c r="G405" s="49"/>
      <c r="H405" s="49"/>
      <c r="I405" s="49"/>
      <c r="J405" s="15"/>
      <c r="K405" s="15"/>
      <c r="L405" s="15"/>
      <c r="M405" s="15"/>
      <c r="N405" s="15"/>
      <c r="O405" s="15"/>
      <c r="P405" s="15"/>
      <c r="Q405" s="15"/>
      <c r="R405" s="16"/>
      <c r="S405" s="8"/>
    </row>
    <row r="406" spans="1:19" s="8" customFormat="1">
      <c r="A406" s="49"/>
      <c r="B406" s="49"/>
      <c r="C406" s="49"/>
      <c r="D406" s="49"/>
      <c r="E406" s="49"/>
      <c r="F406" s="49"/>
      <c r="G406" s="49"/>
      <c r="H406" s="49"/>
      <c r="I406" s="49"/>
      <c r="J406" s="15"/>
      <c r="K406" s="15"/>
      <c r="L406" s="15"/>
      <c r="M406" s="15"/>
      <c r="N406" s="15"/>
      <c r="O406" s="15"/>
      <c r="P406" s="15"/>
      <c r="Q406" s="15"/>
      <c r="R406" s="16"/>
    </row>
    <row r="407" spans="1:19">
      <c r="A407" s="66" t="s">
        <v>59</v>
      </c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56"/>
      <c r="R407" s="8"/>
      <c r="S407" s="8"/>
    </row>
    <row r="408" spans="1:19" ht="18">
      <c r="A408" s="68" t="s">
        <v>27</v>
      </c>
      <c r="B408" s="69"/>
      <c r="C408" s="69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6"/>
      <c r="R408" s="8"/>
      <c r="S408" s="8"/>
    </row>
    <row r="409" spans="1:19">
      <c r="A409" s="66" t="s">
        <v>60</v>
      </c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56"/>
      <c r="R409" s="8"/>
      <c r="S409" s="8"/>
    </row>
    <row r="410" spans="1:19">
      <c r="A410" s="60">
        <v>1</v>
      </c>
      <c r="B410" s="60"/>
      <c r="C410" s="12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3">
        <f t="shared" ref="N410:N419" si="165">(IF(F410="OŽ",IF(L410=1,550.8,IF(L410=2,426.38,IF(L410=3,342.14,IF(L410=4,181.44,IF(L410=5,168.48,IF(L410=6,155.52,IF(L410=7,148.5,IF(L410=8,144,0))))))))+IF(L410&lt;=8,0,IF(L410&lt;=16,137.7,IF(L410&lt;=24,108,IF(L410&lt;=32,80.1,IF(L410&lt;=36,52.2,0)))))-IF(L410&lt;=8,0,IF(L410&lt;=16,(L410-9)*2.754,IF(L410&lt;=24,(L410-17)* 2.754,IF(L410&lt;=32,(L410-25)* 2.754,IF(L410&lt;=36,(L410-33)*2.754,0))))),0)+IF(F410="PČ",IF(L410=1,449,IF(L410=2,314.6,IF(L410=3,238,IF(L410=4,172,IF(L410=5,159,IF(L410=6,145,IF(L410=7,132,IF(L410=8,119,0))))))))+IF(L410&lt;=8,0,IF(L410&lt;=16,88,IF(L410&lt;=24,55,IF(L410&lt;=32,22,0))))-IF(L410&lt;=8,0,IF(L410&lt;=16,(L410-9)*2.245,IF(L410&lt;=24,(L410-17)*2.245,IF(L410&lt;=32,(L410-25)*2.245,0)))),0)+IF(F410="PČneol",IF(L410=1,85,IF(L410=2,64.61,IF(L410=3,50.76,IF(L410=4,16.25,IF(L410=5,15,IF(L410=6,13.75,IF(L410=7,12.5,IF(L410=8,11.25,0))))))))+IF(L410&lt;=8,0,IF(L410&lt;=16,9,0))-IF(L410&lt;=8,0,IF(L410&lt;=16,(L410-9)*0.425,0)),0)+IF(F410="PŽ",IF(L410=1,85,IF(L410=2,59.5,IF(L410=3,45,IF(L410=4,32.5,IF(L410=5,30,IF(L410=6,27.5,IF(L410=7,25,IF(L410=8,22.5,0))))))))+IF(L410&lt;=8,0,IF(L410&lt;=16,19,IF(L410&lt;=24,13,IF(L410&lt;=32,8,0))))-IF(L410&lt;=8,0,IF(L410&lt;=16,(L410-9)*0.425,IF(L410&lt;=24,(L410-17)*0.425,IF(L410&lt;=32,(L410-25)*0.425,0)))),0)+IF(F410="EČ",IF(L410=1,204,IF(L410=2,156.24,IF(L410=3,123.84,IF(L410=4,72,IF(L410=5,66,IF(L410=6,60,IF(L410=7,54,IF(L410=8,48,0))))))))+IF(L410&lt;=8,0,IF(L410&lt;=16,40,IF(L410&lt;=24,25,0)))-IF(L410&lt;=8,0,IF(L410&lt;=16,(L410-9)*1.02,IF(L410&lt;=24,(L410-17)*1.02,0))),0)+IF(F410="EČneol",IF(L410=1,68,IF(L410=2,51.69,IF(L410=3,40.61,IF(L410=4,13,IF(L410=5,12,IF(L410=6,11,IF(L410=7,10,IF(L410=8,9,0)))))))))+IF(F410="EŽ",IF(L410=1,68,IF(L410=2,47.6,IF(L410=3,36,IF(L410=4,18,IF(L410=5,16.5,IF(L410=6,15,IF(L410=7,13.5,IF(L410=8,12,0))))))))+IF(L410&lt;=8,0,IF(L410&lt;=16,10,IF(L410&lt;=24,6,0)))-IF(L410&lt;=8,0,IF(L410&lt;=16,(L410-9)*0.34,IF(L410&lt;=24,(L410-17)*0.34,0))),0)+IF(F410="PT",IF(L410=1,68,IF(L410=2,52.08,IF(L410=3,41.28,IF(L410=4,24,IF(L410=5,22,IF(L410=6,20,IF(L410=7,18,IF(L410=8,16,0))))))))+IF(L410&lt;=8,0,IF(L410&lt;=16,13,IF(L410&lt;=24,9,IF(L410&lt;=32,4,0))))-IF(L410&lt;=8,0,IF(L410&lt;=16,(L410-9)*0.34,IF(L410&lt;=24,(L410-17)*0.34,IF(L410&lt;=32,(L410-25)*0.34,0)))),0)+IF(F410="JOŽ",IF(L410=1,85,IF(L410=2,59.5,IF(L410=3,45,IF(L410=4,32.5,IF(L410=5,30,IF(L410=6,27.5,IF(L410=7,25,IF(L410=8,22.5,0))))))))+IF(L410&lt;=8,0,IF(L410&lt;=16,19,IF(L410&lt;=24,13,0)))-IF(L410&lt;=8,0,IF(L410&lt;=16,(L410-9)*0.425,IF(L410&lt;=24,(L410-17)*0.425,0))),0)+IF(F410="JPČ",IF(L410=1,68,IF(L410=2,47.6,IF(L410=3,36,IF(L410=4,26,IF(L410=5,24,IF(L410=6,22,IF(L410=7,20,IF(L410=8,18,0))))))))+IF(L410&lt;=8,0,IF(L410&lt;=16,13,IF(L410&lt;=24,9,0)))-IF(L410&lt;=8,0,IF(L410&lt;=16,(L410-9)*0.34,IF(L410&lt;=24,(L410-17)*0.34,0))),0)+IF(F410="JEČ",IF(L410=1,34,IF(L410=2,26.04,IF(L410=3,20.6,IF(L410=4,12,IF(L410=5,11,IF(L410=6,10,IF(L410=7,9,IF(L410=8,8,0))))))))+IF(L410&lt;=8,0,IF(L410&lt;=16,6,0))-IF(L410&lt;=8,0,IF(L410&lt;=16,(L410-9)*0.17,0)),0)+IF(F410="JEOF",IF(L410=1,34,IF(L410=2,26.04,IF(L410=3,20.6,IF(L410=4,12,IF(L410=5,11,IF(L410=6,10,IF(L410=7,9,IF(L410=8,8,0))))))))+IF(L410&lt;=8,0,IF(L410&lt;=16,6,0))-IF(L410&lt;=8,0,IF(L410&lt;=16,(L410-9)*0.17,0)),0)+IF(F410="JnPČ",IF(L410=1,51,IF(L410=2,35.7,IF(L410=3,27,IF(L410=4,19.5,IF(L410=5,18,IF(L410=6,16.5,IF(L410=7,15,IF(L410=8,13.5,0))))))))+IF(L410&lt;=8,0,IF(L410&lt;=16,10,0))-IF(L410&lt;=8,0,IF(L410&lt;=16,(L410-9)*0.255,0)),0)+IF(F410="JnEČ",IF(L410=1,25.5,IF(L410=2,19.53,IF(L410=3,15.48,IF(L410=4,9,IF(L410=5,8.25,IF(L410=6,7.5,IF(L410=7,6.75,IF(L410=8,6,0))))))))+IF(L410&lt;=8,0,IF(L410&lt;=16,5,0))-IF(L410&lt;=8,0,IF(L410&lt;=16,(L410-9)*0.1275,0)),0)+IF(F410="JčPČ",IF(L410=1,21.25,IF(L410=2,14.5,IF(L410=3,11.5,IF(L410=4,7,IF(L410=5,6.5,IF(L410=6,6,IF(L410=7,5.5,IF(L410=8,5,0))))))))+IF(L410&lt;=8,0,IF(L410&lt;=16,4,0))-IF(L410&lt;=8,0,IF(L410&lt;=16,(L410-9)*0.10625,0)),0)+IF(F410="JčEČ",IF(L410=1,17,IF(L410=2,13.02,IF(L410=3,10.32,IF(L410=4,6,IF(L410=5,5.5,IF(L410=6,5,IF(L410=7,4.5,IF(L410=8,4,0))))))))+IF(L410&lt;=8,0,IF(L410&lt;=16,3,0))-IF(L410&lt;=8,0,IF(L410&lt;=16,(L410-9)*0.085,0)),0)+IF(F410="NEAK",IF(L410=1,11.48,IF(L410=2,8.79,IF(L410=3,6.97,IF(L410=4,4.05,IF(L410=5,3.71,IF(L410=6,3.38,IF(L410=7,3.04,IF(L410=8,2.7,0))))))))+IF(L410&lt;=8,0,IF(L410&lt;=16,2,IF(L410&lt;=24,1.3,0)))-IF(L410&lt;=8,0,IF(L410&lt;=16,(L410-9)*0.0574,IF(L410&lt;=24,(L410-17)*0.0574,0))),0))*IF(L410&lt;0,1,IF(OR(F410="PČ",F410="PŽ",F410="PT"),IF(J410&lt;32,J410/32,1),1))* IF(L410&lt;0,1,IF(OR(F410="EČ",F410="EŽ",F410="JOŽ",F410="JPČ",F410="NEAK"),IF(J410&lt;24,J410/24,1),1))*IF(L410&lt;0,1,IF(OR(F410="PČneol",F410="JEČ",F410="JEOF",F410="JnPČ",F410="JnEČ",F410="JčPČ",F410="JčEČ"),IF(J410&lt;16,J410/16,1),1))*IF(L410&lt;0,1,IF(F410="EČneol",IF(J410&lt;8,J410/8,1),1))</f>
        <v>0</v>
      </c>
      <c r="O410" s="9">
        <f t="shared" ref="O410:O419" si="166">IF(F410="OŽ",N410,IF(H410="Ne",IF(J410*0.3&lt;J410-L410,N410,0),IF(J410*0.1&lt;J410-L410,N410,0)))</f>
        <v>0</v>
      </c>
      <c r="P410" s="4">
        <f t="shared" ref="P410" si="167">IF(O410=0,0,IF(F410="OŽ",IF(L410&gt;35,0,IF(J410&gt;35,(36-L410)*1.836,((36-L410)-(36-J410))*1.836)),0)+IF(F410="PČ",IF(L410&gt;31,0,IF(J410&gt;31,(32-L410)*1.347,((32-L410)-(32-J410))*1.347)),0)+ IF(F410="PČneol",IF(L410&gt;15,0,IF(J410&gt;15,(16-L410)*0.255,((16-L410)-(16-J410))*0.255)),0)+IF(F410="PŽ",IF(L410&gt;31,0,IF(J410&gt;31,(32-L410)*0.255,((32-L410)-(32-J410))*0.255)),0)+IF(F410="EČ",IF(L410&gt;23,0,IF(J410&gt;23,(24-L410)*0.612,((24-L410)-(24-J410))*0.612)),0)+IF(F410="EČneol",IF(L410&gt;7,0,IF(J410&gt;7,(8-L410)*0.204,((8-L410)-(8-J410))*0.204)),0)+IF(F410="EŽ",IF(L410&gt;23,0,IF(J410&gt;23,(24-L410)*0.204,((24-L410)-(24-J410))*0.204)),0)+IF(F410="PT",IF(L410&gt;31,0,IF(J410&gt;31,(32-L410)*0.204,((32-L410)-(32-J410))*0.204)),0)+IF(F410="JOŽ",IF(L410&gt;23,0,IF(J410&gt;23,(24-L410)*0.255,((24-L410)-(24-J410))*0.255)),0)+IF(F410="JPČ",IF(L410&gt;23,0,IF(J410&gt;23,(24-L410)*0.204,((24-L410)-(24-J410))*0.204)),0)+IF(F410="JEČ",IF(L410&gt;15,0,IF(J410&gt;15,(16-L410)*0.102,((16-L410)-(16-J410))*0.102)),0)+IF(F410="JEOF",IF(L410&gt;15,0,IF(J410&gt;15,(16-L410)*0.102,((16-L410)-(16-J410))*0.102)),0)+IF(F410="JnPČ",IF(L410&gt;15,0,IF(J410&gt;15,(16-L410)*0.153,((16-L410)-(16-J410))*0.153)),0)+IF(F410="JnEČ",IF(L410&gt;15,0,IF(J410&gt;15,(16-L410)*0.0765,((16-L410)-(16-J410))*0.0765)),0)+IF(F410="JčPČ",IF(L410&gt;15,0,IF(J410&gt;15,(16-L410)*0.06375,((16-L410)-(16-J410))*0.06375)),0)+IF(F410="JčEČ",IF(L410&gt;15,0,IF(J410&gt;15,(16-L410)*0.051,((16-L410)-(16-J410))*0.051)),0)+IF(F410="NEAK",IF(L410&gt;23,0,IF(J410&gt;23,(24-L410)*0.03444,((24-L410)-(24-J410))*0.03444)),0))</f>
        <v>0</v>
      </c>
      <c r="Q410" s="11">
        <f t="shared" ref="Q410" si="168">IF(ISERROR(P410*100/N410),0,(P410*100/N410))</f>
        <v>0</v>
      </c>
      <c r="R410" s="10">
        <f t="shared" ref="R410:R419" si="169">IF(Q410&lt;=30,O410+P410,O410+O410*0.3)*IF(G410=1,0.4,IF(G410=2,0.75,IF(G410="1 (kas 4 m. 1 k. nerengiamos)",0.52,1)))*IF(D410="olimpinė",1,IF(M410="Ne",0.5,1))*IF(OR(A$5="Lietuvos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federacija"),IF(OR(J410&lt;8,K410&lt;16),0,1),1)*E410*IF(I410&lt;=1,1,1/I410)*IF(OR(A$5="Lietuvos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10" s="8"/>
    </row>
    <row r="411" spans="1:19">
      <c r="A411" s="60">
        <v>2</v>
      </c>
      <c r="B411" s="60"/>
      <c r="C411" s="12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3">
        <f t="shared" si="165"/>
        <v>0</v>
      </c>
      <c r="O411" s="9">
        <f t="shared" si="166"/>
        <v>0</v>
      </c>
      <c r="P411" s="4">
        <f t="shared" ref="P411:P419" si="170">IF(O411=0,0,IF(F411="OŽ",IF(L411&gt;35,0,IF(J411&gt;35,(36-L411)*1.836,((36-L411)-(36-J411))*1.836)),0)+IF(F411="PČ",IF(L411&gt;31,0,IF(J411&gt;31,(32-L411)*1.347,((32-L411)-(32-J411))*1.347)),0)+ IF(F411="PČneol",IF(L411&gt;15,0,IF(J411&gt;15,(16-L411)*0.255,((16-L411)-(16-J411))*0.255)),0)+IF(F411="PŽ",IF(L411&gt;31,0,IF(J411&gt;31,(32-L411)*0.255,((32-L411)-(32-J411))*0.255)),0)+IF(F411="EČ",IF(L411&gt;23,0,IF(J411&gt;23,(24-L411)*0.612,((24-L411)-(24-J411))*0.612)),0)+IF(F411="EČneol",IF(L411&gt;7,0,IF(J411&gt;7,(8-L411)*0.204,((8-L411)-(8-J411))*0.204)),0)+IF(F411="EŽ",IF(L411&gt;23,0,IF(J411&gt;23,(24-L411)*0.204,((24-L411)-(24-J411))*0.204)),0)+IF(F411="PT",IF(L411&gt;31,0,IF(J411&gt;31,(32-L411)*0.204,((32-L411)-(32-J411))*0.204)),0)+IF(F411="JOŽ",IF(L411&gt;23,0,IF(J411&gt;23,(24-L411)*0.255,((24-L411)-(24-J411))*0.255)),0)+IF(F411="JPČ",IF(L411&gt;23,0,IF(J411&gt;23,(24-L411)*0.204,((24-L411)-(24-J411))*0.204)),0)+IF(F411="JEČ",IF(L411&gt;15,0,IF(J411&gt;15,(16-L411)*0.102,((16-L411)-(16-J411))*0.102)),0)+IF(F411="JEOF",IF(L411&gt;15,0,IF(J411&gt;15,(16-L411)*0.102,((16-L411)-(16-J411))*0.102)),0)+IF(F411="JnPČ",IF(L411&gt;15,0,IF(J411&gt;15,(16-L411)*0.153,((16-L411)-(16-J411))*0.153)),0)+IF(F411="JnEČ",IF(L411&gt;15,0,IF(J411&gt;15,(16-L411)*0.0765,((16-L411)-(16-J411))*0.0765)),0)+IF(F411="JčPČ",IF(L411&gt;15,0,IF(J411&gt;15,(16-L411)*0.06375,((16-L411)-(16-J411))*0.06375)),0)+IF(F411="JčEČ",IF(L411&gt;15,0,IF(J411&gt;15,(16-L411)*0.051,((16-L411)-(16-J411))*0.051)),0)+IF(F411="NEAK",IF(L411&gt;23,0,IF(J411&gt;23,(24-L411)*0.03444,((24-L411)-(24-J411))*0.03444)),0))</f>
        <v>0</v>
      </c>
      <c r="Q411" s="11">
        <f t="shared" ref="Q411:Q419" si="171">IF(ISERROR(P411*100/N411),0,(P411*100/N411))</f>
        <v>0</v>
      </c>
      <c r="R411" s="10">
        <f t="shared" si="169"/>
        <v>0</v>
      </c>
      <c r="S411" s="8"/>
    </row>
    <row r="412" spans="1:19">
      <c r="A412" s="60">
        <v>3</v>
      </c>
      <c r="B412" s="60"/>
      <c r="C412" s="12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3">
        <f t="shared" si="165"/>
        <v>0</v>
      </c>
      <c r="O412" s="9">
        <f t="shared" si="166"/>
        <v>0</v>
      </c>
      <c r="P412" s="4">
        <f t="shared" si="170"/>
        <v>0</v>
      </c>
      <c r="Q412" s="11">
        <f t="shared" si="171"/>
        <v>0</v>
      </c>
      <c r="R412" s="10">
        <f t="shared" si="169"/>
        <v>0</v>
      </c>
      <c r="S412" s="8"/>
    </row>
    <row r="413" spans="1:19">
      <c r="A413" s="60">
        <v>4</v>
      </c>
      <c r="B413" s="60"/>
      <c r="C413" s="12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3">
        <f t="shared" si="165"/>
        <v>0</v>
      </c>
      <c r="O413" s="9">
        <f t="shared" si="166"/>
        <v>0</v>
      </c>
      <c r="P413" s="4">
        <f t="shared" si="170"/>
        <v>0</v>
      </c>
      <c r="Q413" s="11">
        <f t="shared" si="171"/>
        <v>0</v>
      </c>
      <c r="R413" s="10">
        <f t="shared" si="169"/>
        <v>0</v>
      </c>
      <c r="S413" s="8"/>
    </row>
    <row r="414" spans="1:19">
      <c r="A414" s="60">
        <v>5</v>
      </c>
      <c r="B414" s="60"/>
      <c r="C414" s="12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3">
        <f t="shared" si="165"/>
        <v>0</v>
      </c>
      <c r="O414" s="9">
        <f t="shared" si="166"/>
        <v>0</v>
      </c>
      <c r="P414" s="4">
        <f t="shared" si="170"/>
        <v>0</v>
      </c>
      <c r="Q414" s="11">
        <f t="shared" si="171"/>
        <v>0</v>
      </c>
      <c r="R414" s="10">
        <f t="shared" si="169"/>
        <v>0</v>
      </c>
      <c r="S414" s="8"/>
    </row>
    <row r="415" spans="1:19">
      <c r="A415" s="60">
        <v>6</v>
      </c>
      <c r="B415" s="60"/>
      <c r="C415" s="12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3">
        <f t="shared" si="165"/>
        <v>0</v>
      </c>
      <c r="O415" s="9">
        <f t="shared" si="166"/>
        <v>0</v>
      </c>
      <c r="P415" s="4">
        <f t="shared" si="170"/>
        <v>0</v>
      </c>
      <c r="Q415" s="11">
        <f t="shared" si="171"/>
        <v>0</v>
      </c>
      <c r="R415" s="10">
        <f t="shared" si="169"/>
        <v>0</v>
      </c>
      <c r="S415" s="8"/>
    </row>
    <row r="416" spans="1:19">
      <c r="A416" s="60">
        <v>7</v>
      </c>
      <c r="B416" s="60"/>
      <c r="C416" s="12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3">
        <f t="shared" si="165"/>
        <v>0</v>
      </c>
      <c r="O416" s="9">
        <f t="shared" si="166"/>
        <v>0</v>
      </c>
      <c r="P416" s="4">
        <f t="shared" si="170"/>
        <v>0</v>
      </c>
      <c r="Q416" s="11">
        <f t="shared" si="171"/>
        <v>0</v>
      </c>
      <c r="R416" s="10">
        <f t="shared" si="169"/>
        <v>0</v>
      </c>
      <c r="S416" s="8"/>
    </row>
    <row r="417" spans="1:19">
      <c r="A417" s="60">
        <v>8</v>
      </c>
      <c r="B417" s="60"/>
      <c r="C417" s="12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3">
        <f t="shared" si="165"/>
        <v>0</v>
      </c>
      <c r="O417" s="9">
        <f t="shared" si="166"/>
        <v>0</v>
      </c>
      <c r="P417" s="4">
        <f t="shared" si="170"/>
        <v>0</v>
      </c>
      <c r="Q417" s="11">
        <f t="shared" si="171"/>
        <v>0</v>
      </c>
      <c r="R417" s="10">
        <f t="shared" si="169"/>
        <v>0</v>
      </c>
      <c r="S417" s="8"/>
    </row>
    <row r="418" spans="1:19">
      <c r="A418" s="60">
        <v>9</v>
      </c>
      <c r="B418" s="60"/>
      <c r="C418" s="12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3">
        <f t="shared" si="165"/>
        <v>0</v>
      </c>
      <c r="O418" s="9">
        <f t="shared" si="166"/>
        <v>0</v>
      </c>
      <c r="P418" s="4">
        <f t="shared" si="170"/>
        <v>0</v>
      </c>
      <c r="Q418" s="11">
        <f t="shared" si="171"/>
        <v>0</v>
      </c>
      <c r="R418" s="10">
        <f t="shared" si="169"/>
        <v>0</v>
      </c>
      <c r="S418" s="8"/>
    </row>
    <row r="419" spans="1:19">
      <c r="A419" s="60">
        <v>10</v>
      </c>
      <c r="B419" s="60"/>
      <c r="C419" s="12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3">
        <f t="shared" si="165"/>
        <v>0</v>
      </c>
      <c r="O419" s="9">
        <f t="shared" si="166"/>
        <v>0</v>
      </c>
      <c r="P419" s="4">
        <f t="shared" si="170"/>
        <v>0</v>
      </c>
      <c r="Q419" s="11">
        <f t="shared" si="171"/>
        <v>0</v>
      </c>
      <c r="R419" s="10">
        <f t="shared" si="169"/>
        <v>0</v>
      </c>
      <c r="S419" s="8"/>
    </row>
    <row r="420" spans="1:19">
      <c r="A420" s="70" t="s">
        <v>34</v>
      </c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2"/>
      <c r="R420" s="10">
        <f>SUM(R410:R419)</f>
        <v>0</v>
      </c>
      <c r="S420" s="8"/>
    </row>
    <row r="421" spans="1:19" ht="15.75">
      <c r="A421" s="24" t="s">
        <v>46</v>
      </c>
      <c r="B421" s="24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6"/>
      <c r="S421" s="8"/>
    </row>
    <row r="422" spans="1:19">
      <c r="A422" s="49" t="s">
        <v>41</v>
      </c>
      <c r="B422" s="49"/>
      <c r="C422" s="49"/>
      <c r="D422" s="49"/>
      <c r="E422" s="49"/>
      <c r="F422" s="49"/>
      <c r="G422" s="49"/>
      <c r="H422" s="49"/>
      <c r="I422" s="49"/>
      <c r="J422" s="15"/>
      <c r="K422" s="15"/>
      <c r="L422" s="15"/>
      <c r="M422" s="15"/>
      <c r="N422" s="15"/>
      <c r="O422" s="15"/>
      <c r="P422" s="15"/>
      <c r="Q422" s="15"/>
      <c r="R422" s="16"/>
      <c r="S422" s="8"/>
    </row>
    <row r="423" spans="1:19" s="8" customFormat="1">
      <c r="A423" s="49"/>
      <c r="B423" s="49"/>
      <c r="C423" s="49"/>
      <c r="D423" s="49"/>
      <c r="E423" s="49"/>
      <c r="F423" s="49"/>
      <c r="G423" s="49"/>
      <c r="H423" s="49"/>
      <c r="I423" s="49"/>
      <c r="J423" s="15"/>
      <c r="K423" s="15"/>
      <c r="L423" s="15"/>
      <c r="M423" s="15"/>
      <c r="N423" s="15"/>
      <c r="O423" s="15"/>
      <c r="P423" s="15"/>
      <c r="Q423" s="15"/>
      <c r="R423" s="16"/>
    </row>
    <row r="424" spans="1:19">
      <c r="A424" s="66" t="s">
        <v>59</v>
      </c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56"/>
      <c r="R424" s="8"/>
      <c r="S424" s="8"/>
    </row>
    <row r="425" spans="1:19" ht="18">
      <c r="A425" s="68" t="s">
        <v>27</v>
      </c>
      <c r="B425" s="69"/>
      <c r="C425" s="69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6"/>
      <c r="R425" s="8"/>
      <c r="S425" s="8"/>
    </row>
    <row r="426" spans="1:19">
      <c r="A426" s="66" t="s">
        <v>60</v>
      </c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56"/>
      <c r="R426" s="8"/>
      <c r="S426" s="8"/>
    </row>
    <row r="427" spans="1:19">
      <c r="A427" s="60">
        <v>1</v>
      </c>
      <c r="B427" s="60"/>
      <c r="C427" s="12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3">
        <f t="shared" ref="N427:N436" si="172">(IF(F427="OŽ",IF(L427=1,550.8,IF(L427=2,426.38,IF(L427=3,342.14,IF(L427=4,181.44,IF(L427=5,168.48,IF(L427=6,155.52,IF(L427=7,148.5,IF(L427=8,144,0))))))))+IF(L427&lt;=8,0,IF(L427&lt;=16,137.7,IF(L427&lt;=24,108,IF(L427&lt;=32,80.1,IF(L427&lt;=36,52.2,0)))))-IF(L427&lt;=8,0,IF(L427&lt;=16,(L427-9)*2.754,IF(L427&lt;=24,(L427-17)* 2.754,IF(L427&lt;=32,(L427-25)* 2.754,IF(L427&lt;=36,(L427-33)*2.754,0))))),0)+IF(F427="PČ",IF(L427=1,449,IF(L427=2,314.6,IF(L427=3,238,IF(L427=4,172,IF(L427=5,159,IF(L427=6,145,IF(L427=7,132,IF(L427=8,119,0))))))))+IF(L427&lt;=8,0,IF(L427&lt;=16,88,IF(L427&lt;=24,55,IF(L427&lt;=32,22,0))))-IF(L427&lt;=8,0,IF(L427&lt;=16,(L427-9)*2.245,IF(L427&lt;=24,(L427-17)*2.245,IF(L427&lt;=32,(L427-25)*2.245,0)))),0)+IF(F427="PČneol",IF(L427=1,85,IF(L427=2,64.61,IF(L427=3,50.76,IF(L427=4,16.25,IF(L427=5,15,IF(L427=6,13.75,IF(L427=7,12.5,IF(L427=8,11.25,0))))))))+IF(L427&lt;=8,0,IF(L427&lt;=16,9,0))-IF(L427&lt;=8,0,IF(L427&lt;=16,(L427-9)*0.425,0)),0)+IF(F427="PŽ",IF(L427=1,85,IF(L427=2,59.5,IF(L427=3,45,IF(L427=4,32.5,IF(L427=5,30,IF(L427=6,27.5,IF(L427=7,25,IF(L427=8,22.5,0))))))))+IF(L427&lt;=8,0,IF(L427&lt;=16,19,IF(L427&lt;=24,13,IF(L427&lt;=32,8,0))))-IF(L427&lt;=8,0,IF(L427&lt;=16,(L427-9)*0.425,IF(L427&lt;=24,(L427-17)*0.425,IF(L427&lt;=32,(L427-25)*0.425,0)))),0)+IF(F427="EČ",IF(L427=1,204,IF(L427=2,156.24,IF(L427=3,123.84,IF(L427=4,72,IF(L427=5,66,IF(L427=6,60,IF(L427=7,54,IF(L427=8,48,0))))))))+IF(L427&lt;=8,0,IF(L427&lt;=16,40,IF(L427&lt;=24,25,0)))-IF(L427&lt;=8,0,IF(L427&lt;=16,(L427-9)*1.02,IF(L427&lt;=24,(L427-17)*1.02,0))),0)+IF(F427="EČneol",IF(L427=1,68,IF(L427=2,51.69,IF(L427=3,40.61,IF(L427=4,13,IF(L427=5,12,IF(L427=6,11,IF(L427=7,10,IF(L427=8,9,0)))))))))+IF(F427="EŽ",IF(L427=1,68,IF(L427=2,47.6,IF(L427=3,36,IF(L427=4,18,IF(L427=5,16.5,IF(L427=6,15,IF(L427=7,13.5,IF(L427=8,12,0))))))))+IF(L427&lt;=8,0,IF(L427&lt;=16,10,IF(L427&lt;=24,6,0)))-IF(L427&lt;=8,0,IF(L427&lt;=16,(L427-9)*0.34,IF(L427&lt;=24,(L427-17)*0.34,0))),0)+IF(F427="PT",IF(L427=1,68,IF(L427=2,52.08,IF(L427=3,41.28,IF(L427=4,24,IF(L427=5,22,IF(L427=6,20,IF(L427=7,18,IF(L427=8,16,0))))))))+IF(L427&lt;=8,0,IF(L427&lt;=16,13,IF(L427&lt;=24,9,IF(L427&lt;=32,4,0))))-IF(L427&lt;=8,0,IF(L427&lt;=16,(L427-9)*0.34,IF(L427&lt;=24,(L427-17)*0.34,IF(L427&lt;=32,(L427-25)*0.34,0)))),0)+IF(F427="JOŽ",IF(L427=1,85,IF(L427=2,59.5,IF(L427=3,45,IF(L427=4,32.5,IF(L427=5,30,IF(L427=6,27.5,IF(L427=7,25,IF(L427=8,22.5,0))))))))+IF(L427&lt;=8,0,IF(L427&lt;=16,19,IF(L427&lt;=24,13,0)))-IF(L427&lt;=8,0,IF(L427&lt;=16,(L427-9)*0.425,IF(L427&lt;=24,(L427-17)*0.425,0))),0)+IF(F427="JPČ",IF(L427=1,68,IF(L427=2,47.6,IF(L427=3,36,IF(L427=4,26,IF(L427=5,24,IF(L427=6,22,IF(L427=7,20,IF(L427=8,18,0))))))))+IF(L427&lt;=8,0,IF(L427&lt;=16,13,IF(L427&lt;=24,9,0)))-IF(L427&lt;=8,0,IF(L427&lt;=16,(L427-9)*0.34,IF(L427&lt;=24,(L427-17)*0.34,0))),0)+IF(F427="JEČ",IF(L427=1,34,IF(L427=2,26.04,IF(L427=3,20.6,IF(L427=4,12,IF(L427=5,11,IF(L427=6,10,IF(L427=7,9,IF(L427=8,8,0))))))))+IF(L427&lt;=8,0,IF(L427&lt;=16,6,0))-IF(L427&lt;=8,0,IF(L427&lt;=16,(L427-9)*0.17,0)),0)+IF(F427="JEOF",IF(L427=1,34,IF(L427=2,26.04,IF(L427=3,20.6,IF(L427=4,12,IF(L427=5,11,IF(L427=6,10,IF(L427=7,9,IF(L427=8,8,0))))))))+IF(L427&lt;=8,0,IF(L427&lt;=16,6,0))-IF(L427&lt;=8,0,IF(L427&lt;=16,(L427-9)*0.17,0)),0)+IF(F427="JnPČ",IF(L427=1,51,IF(L427=2,35.7,IF(L427=3,27,IF(L427=4,19.5,IF(L427=5,18,IF(L427=6,16.5,IF(L427=7,15,IF(L427=8,13.5,0))))))))+IF(L427&lt;=8,0,IF(L427&lt;=16,10,0))-IF(L427&lt;=8,0,IF(L427&lt;=16,(L427-9)*0.255,0)),0)+IF(F427="JnEČ",IF(L427=1,25.5,IF(L427=2,19.53,IF(L427=3,15.48,IF(L427=4,9,IF(L427=5,8.25,IF(L427=6,7.5,IF(L427=7,6.75,IF(L427=8,6,0))))))))+IF(L427&lt;=8,0,IF(L427&lt;=16,5,0))-IF(L427&lt;=8,0,IF(L427&lt;=16,(L427-9)*0.1275,0)),0)+IF(F427="JčPČ",IF(L427=1,21.25,IF(L427=2,14.5,IF(L427=3,11.5,IF(L427=4,7,IF(L427=5,6.5,IF(L427=6,6,IF(L427=7,5.5,IF(L427=8,5,0))))))))+IF(L427&lt;=8,0,IF(L427&lt;=16,4,0))-IF(L427&lt;=8,0,IF(L427&lt;=16,(L427-9)*0.10625,0)),0)+IF(F427="JčEČ",IF(L427=1,17,IF(L427=2,13.02,IF(L427=3,10.32,IF(L427=4,6,IF(L427=5,5.5,IF(L427=6,5,IF(L427=7,4.5,IF(L427=8,4,0))))))))+IF(L427&lt;=8,0,IF(L427&lt;=16,3,0))-IF(L427&lt;=8,0,IF(L427&lt;=16,(L427-9)*0.085,0)),0)+IF(F427="NEAK",IF(L427=1,11.48,IF(L427=2,8.79,IF(L427=3,6.97,IF(L427=4,4.05,IF(L427=5,3.71,IF(L427=6,3.38,IF(L427=7,3.04,IF(L427=8,2.7,0))))))))+IF(L427&lt;=8,0,IF(L427&lt;=16,2,IF(L427&lt;=24,1.3,0)))-IF(L427&lt;=8,0,IF(L427&lt;=16,(L427-9)*0.0574,IF(L427&lt;=24,(L427-17)*0.0574,0))),0))*IF(L427&lt;0,1,IF(OR(F427="PČ",F427="PŽ",F427="PT"),IF(J427&lt;32,J427/32,1),1))* IF(L427&lt;0,1,IF(OR(F427="EČ",F427="EŽ",F427="JOŽ",F427="JPČ",F427="NEAK"),IF(J427&lt;24,J427/24,1),1))*IF(L427&lt;0,1,IF(OR(F427="PČneol",F427="JEČ",F427="JEOF",F427="JnPČ",F427="JnEČ",F427="JčPČ",F427="JčEČ"),IF(J427&lt;16,J427/16,1),1))*IF(L427&lt;0,1,IF(F427="EČneol",IF(J427&lt;8,J427/8,1),1))</f>
        <v>0</v>
      </c>
      <c r="O427" s="9">
        <f t="shared" ref="O427:O436" si="173">IF(F427="OŽ",N427,IF(H427="Ne",IF(J427*0.3&lt;J427-L427,N427,0),IF(J427*0.1&lt;J427-L427,N427,0)))</f>
        <v>0</v>
      </c>
      <c r="P427" s="4">
        <f t="shared" ref="P427" si="174">IF(O427=0,0,IF(F427="OŽ",IF(L427&gt;35,0,IF(J427&gt;35,(36-L427)*1.836,((36-L427)-(36-J427))*1.836)),0)+IF(F427="PČ",IF(L427&gt;31,0,IF(J427&gt;31,(32-L427)*1.347,((32-L427)-(32-J427))*1.347)),0)+ IF(F427="PČneol",IF(L427&gt;15,0,IF(J427&gt;15,(16-L427)*0.255,((16-L427)-(16-J427))*0.255)),0)+IF(F427="PŽ",IF(L427&gt;31,0,IF(J427&gt;31,(32-L427)*0.255,((32-L427)-(32-J427))*0.255)),0)+IF(F427="EČ",IF(L427&gt;23,0,IF(J427&gt;23,(24-L427)*0.612,((24-L427)-(24-J427))*0.612)),0)+IF(F427="EČneol",IF(L427&gt;7,0,IF(J427&gt;7,(8-L427)*0.204,((8-L427)-(8-J427))*0.204)),0)+IF(F427="EŽ",IF(L427&gt;23,0,IF(J427&gt;23,(24-L427)*0.204,((24-L427)-(24-J427))*0.204)),0)+IF(F427="PT",IF(L427&gt;31,0,IF(J427&gt;31,(32-L427)*0.204,((32-L427)-(32-J427))*0.204)),0)+IF(F427="JOŽ",IF(L427&gt;23,0,IF(J427&gt;23,(24-L427)*0.255,((24-L427)-(24-J427))*0.255)),0)+IF(F427="JPČ",IF(L427&gt;23,0,IF(J427&gt;23,(24-L427)*0.204,((24-L427)-(24-J427))*0.204)),0)+IF(F427="JEČ",IF(L427&gt;15,0,IF(J427&gt;15,(16-L427)*0.102,((16-L427)-(16-J427))*0.102)),0)+IF(F427="JEOF",IF(L427&gt;15,0,IF(J427&gt;15,(16-L427)*0.102,((16-L427)-(16-J427))*0.102)),0)+IF(F427="JnPČ",IF(L427&gt;15,0,IF(J427&gt;15,(16-L427)*0.153,((16-L427)-(16-J427))*0.153)),0)+IF(F427="JnEČ",IF(L427&gt;15,0,IF(J427&gt;15,(16-L427)*0.0765,((16-L427)-(16-J427))*0.0765)),0)+IF(F427="JčPČ",IF(L427&gt;15,0,IF(J427&gt;15,(16-L427)*0.06375,((16-L427)-(16-J427))*0.06375)),0)+IF(F427="JčEČ",IF(L427&gt;15,0,IF(J427&gt;15,(16-L427)*0.051,((16-L427)-(16-J427))*0.051)),0)+IF(F427="NEAK",IF(L427&gt;23,0,IF(J427&gt;23,(24-L427)*0.03444,((24-L427)-(24-J427))*0.03444)),0))</f>
        <v>0</v>
      </c>
      <c r="Q427" s="11">
        <f t="shared" ref="Q427" si="175">IF(ISERROR(P427*100/N427),0,(P427*100/N427))</f>
        <v>0</v>
      </c>
      <c r="R427" s="10">
        <f t="shared" ref="R427:R436" si="176">IF(Q427&lt;=30,O427+P427,O427+O427*0.3)*IF(G427=1,0.4,IF(G427=2,0.75,IF(G427="1 (kas 4 m. 1 k. nerengiamos)",0.52,1)))*IF(D427="olimpinė",1,IF(M427="Ne",0.5,1))*IF(OR(A$5="Lietuvos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federacija"),IF(OR(J427&lt;8,K427&lt;16),0,1),1)*E427*IF(I427&lt;=1,1,1/I427)*IF(OR(A$5="Lietuvos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27" s="8"/>
    </row>
    <row r="428" spans="1:19">
      <c r="A428" s="60">
        <v>2</v>
      </c>
      <c r="B428" s="60"/>
      <c r="C428" s="12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3">
        <f t="shared" si="172"/>
        <v>0</v>
      </c>
      <c r="O428" s="9">
        <f t="shared" si="173"/>
        <v>0</v>
      </c>
      <c r="P428" s="4">
        <f t="shared" ref="P428:P436" si="177">IF(O428=0,0,IF(F428="OŽ",IF(L428&gt;35,0,IF(J428&gt;35,(36-L428)*1.836,((36-L428)-(36-J428))*1.836)),0)+IF(F428="PČ",IF(L428&gt;31,0,IF(J428&gt;31,(32-L428)*1.347,((32-L428)-(32-J428))*1.347)),0)+ IF(F428="PČneol",IF(L428&gt;15,0,IF(J428&gt;15,(16-L428)*0.255,((16-L428)-(16-J428))*0.255)),0)+IF(F428="PŽ",IF(L428&gt;31,0,IF(J428&gt;31,(32-L428)*0.255,((32-L428)-(32-J428))*0.255)),0)+IF(F428="EČ",IF(L428&gt;23,0,IF(J428&gt;23,(24-L428)*0.612,((24-L428)-(24-J428))*0.612)),0)+IF(F428="EČneol",IF(L428&gt;7,0,IF(J428&gt;7,(8-L428)*0.204,((8-L428)-(8-J428))*0.204)),0)+IF(F428="EŽ",IF(L428&gt;23,0,IF(J428&gt;23,(24-L428)*0.204,((24-L428)-(24-J428))*0.204)),0)+IF(F428="PT",IF(L428&gt;31,0,IF(J428&gt;31,(32-L428)*0.204,((32-L428)-(32-J428))*0.204)),0)+IF(F428="JOŽ",IF(L428&gt;23,0,IF(J428&gt;23,(24-L428)*0.255,((24-L428)-(24-J428))*0.255)),0)+IF(F428="JPČ",IF(L428&gt;23,0,IF(J428&gt;23,(24-L428)*0.204,((24-L428)-(24-J428))*0.204)),0)+IF(F428="JEČ",IF(L428&gt;15,0,IF(J428&gt;15,(16-L428)*0.102,((16-L428)-(16-J428))*0.102)),0)+IF(F428="JEOF",IF(L428&gt;15,0,IF(J428&gt;15,(16-L428)*0.102,((16-L428)-(16-J428))*0.102)),0)+IF(F428="JnPČ",IF(L428&gt;15,0,IF(J428&gt;15,(16-L428)*0.153,((16-L428)-(16-J428))*0.153)),0)+IF(F428="JnEČ",IF(L428&gt;15,0,IF(J428&gt;15,(16-L428)*0.0765,((16-L428)-(16-J428))*0.0765)),0)+IF(F428="JčPČ",IF(L428&gt;15,0,IF(J428&gt;15,(16-L428)*0.06375,((16-L428)-(16-J428))*0.06375)),0)+IF(F428="JčEČ",IF(L428&gt;15,0,IF(J428&gt;15,(16-L428)*0.051,((16-L428)-(16-J428))*0.051)),0)+IF(F428="NEAK",IF(L428&gt;23,0,IF(J428&gt;23,(24-L428)*0.03444,((24-L428)-(24-J428))*0.03444)),0))</f>
        <v>0</v>
      </c>
      <c r="Q428" s="11">
        <f t="shared" ref="Q428:Q436" si="178">IF(ISERROR(P428*100/N428),0,(P428*100/N428))</f>
        <v>0</v>
      </c>
      <c r="R428" s="10">
        <f t="shared" si="176"/>
        <v>0</v>
      </c>
      <c r="S428" s="8"/>
    </row>
    <row r="429" spans="1:19">
      <c r="A429" s="60">
        <v>3</v>
      </c>
      <c r="B429" s="60"/>
      <c r="C429" s="12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3">
        <f t="shared" si="172"/>
        <v>0</v>
      </c>
      <c r="O429" s="9">
        <f t="shared" si="173"/>
        <v>0</v>
      </c>
      <c r="P429" s="4">
        <f t="shared" si="177"/>
        <v>0</v>
      </c>
      <c r="Q429" s="11">
        <f t="shared" si="178"/>
        <v>0</v>
      </c>
      <c r="R429" s="10">
        <f t="shared" si="176"/>
        <v>0</v>
      </c>
      <c r="S429" s="8"/>
    </row>
    <row r="430" spans="1:19">
      <c r="A430" s="60">
        <v>4</v>
      </c>
      <c r="B430" s="60"/>
      <c r="C430" s="12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3">
        <f t="shared" si="172"/>
        <v>0</v>
      </c>
      <c r="O430" s="9">
        <f t="shared" si="173"/>
        <v>0</v>
      </c>
      <c r="P430" s="4">
        <f t="shared" si="177"/>
        <v>0</v>
      </c>
      <c r="Q430" s="11">
        <f t="shared" si="178"/>
        <v>0</v>
      </c>
      <c r="R430" s="10">
        <f t="shared" si="176"/>
        <v>0</v>
      </c>
      <c r="S430" s="8"/>
    </row>
    <row r="431" spans="1:19">
      <c r="A431" s="60">
        <v>5</v>
      </c>
      <c r="B431" s="60"/>
      <c r="C431" s="12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3">
        <f t="shared" si="172"/>
        <v>0</v>
      </c>
      <c r="O431" s="9">
        <f t="shared" si="173"/>
        <v>0</v>
      </c>
      <c r="P431" s="4">
        <f t="shared" si="177"/>
        <v>0</v>
      </c>
      <c r="Q431" s="11">
        <f t="shared" si="178"/>
        <v>0</v>
      </c>
      <c r="R431" s="10">
        <f t="shared" si="176"/>
        <v>0</v>
      </c>
      <c r="S431" s="8"/>
    </row>
    <row r="432" spans="1:19">
      <c r="A432" s="60">
        <v>6</v>
      </c>
      <c r="B432" s="60"/>
      <c r="C432" s="12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3">
        <f t="shared" si="172"/>
        <v>0</v>
      </c>
      <c r="O432" s="9">
        <f t="shared" si="173"/>
        <v>0</v>
      </c>
      <c r="P432" s="4">
        <f t="shared" si="177"/>
        <v>0</v>
      </c>
      <c r="Q432" s="11">
        <f t="shared" si="178"/>
        <v>0</v>
      </c>
      <c r="R432" s="10">
        <f t="shared" si="176"/>
        <v>0</v>
      </c>
      <c r="S432" s="8"/>
    </row>
    <row r="433" spans="1:19">
      <c r="A433" s="60">
        <v>7</v>
      </c>
      <c r="B433" s="60"/>
      <c r="C433" s="12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3">
        <f t="shared" si="172"/>
        <v>0</v>
      </c>
      <c r="O433" s="9">
        <f t="shared" si="173"/>
        <v>0</v>
      </c>
      <c r="P433" s="4">
        <f t="shared" si="177"/>
        <v>0</v>
      </c>
      <c r="Q433" s="11">
        <f t="shared" si="178"/>
        <v>0</v>
      </c>
      <c r="R433" s="10">
        <f t="shared" si="176"/>
        <v>0</v>
      </c>
      <c r="S433" s="8"/>
    </row>
    <row r="434" spans="1:19">
      <c r="A434" s="60">
        <v>8</v>
      </c>
      <c r="B434" s="60"/>
      <c r="C434" s="12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3">
        <f t="shared" si="172"/>
        <v>0</v>
      </c>
      <c r="O434" s="9">
        <f t="shared" si="173"/>
        <v>0</v>
      </c>
      <c r="P434" s="4">
        <f t="shared" si="177"/>
        <v>0</v>
      </c>
      <c r="Q434" s="11">
        <f t="shared" si="178"/>
        <v>0</v>
      </c>
      <c r="R434" s="10">
        <f t="shared" si="176"/>
        <v>0</v>
      </c>
      <c r="S434" s="8"/>
    </row>
    <row r="435" spans="1:19">
      <c r="A435" s="60">
        <v>9</v>
      </c>
      <c r="B435" s="60"/>
      <c r="C435" s="12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3">
        <f t="shared" si="172"/>
        <v>0</v>
      </c>
      <c r="O435" s="9">
        <f t="shared" si="173"/>
        <v>0</v>
      </c>
      <c r="P435" s="4">
        <f t="shared" si="177"/>
        <v>0</v>
      </c>
      <c r="Q435" s="11">
        <f t="shared" si="178"/>
        <v>0</v>
      </c>
      <c r="R435" s="10">
        <f t="shared" si="176"/>
        <v>0</v>
      </c>
      <c r="S435" s="8"/>
    </row>
    <row r="436" spans="1:19">
      <c r="A436" s="60">
        <v>10</v>
      </c>
      <c r="B436" s="60"/>
      <c r="C436" s="12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3">
        <f t="shared" si="172"/>
        <v>0</v>
      </c>
      <c r="O436" s="9">
        <f t="shared" si="173"/>
        <v>0</v>
      </c>
      <c r="P436" s="4">
        <f t="shared" si="177"/>
        <v>0</v>
      </c>
      <c r="Q436" s="11">
        <f t="shared" si="178"/>
        <v>0</v>
      </c>
      <c r="R436" s="10">
        <f t="shared" si="176"/>
        <v>0</v>
      </c>
      <c r="S436" s="8"/>
    </row>
    <row r="437" spans="1:19">
      <c r="A437" s="70" t="s">
        <v>34</v>
      </c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2"/>
      <c r="R437" s="10">
        <f>SUM(R427:R436)</f>
        <v>0</v>
      </c>
      <c r="S437" s="8"/>
    </row>
    <row r="438" spans="1:19" ht="15.75">
      <c r="A438" s="24" t="s">
        <v>46</v>
      </c>
      <c r="B438" s="24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6"/>
      <c r="S438" s="8"/>
    </row>
    <row r="439" spans="1:19">
      <c r="A439" s="49" t="s">
        <v>41</v>
      </c>
      <c r="B439" s="49"/>
      <c r="C439" s="49"/>
      <c r="D439" s="49"/>
      <c r="E439" s="49"/>
      <c r="F439" s="49"/>
      <c r="G439" s="49"/>
      <c r="H439" s="49"/>
      <c r="I439" s="49"/>
      <c r="J439" s="15"/>
      <c r="K439" s="15"/>
      <c r="L439" s="15"/>
      <c r="M439" s="15"/>
      <c r="N439" s="15"/>
      <c r="O439" s="15"/>
      <c r="P439" s="15"/>
      <c r="Q439" s="15"/>
      <c r="R439" s="16"/>
      <c r="S439" s="8"/>
    </row>
    <row r="440" spans="1:19" s="8" customFormat="1">
      <c r="A440" s="49"/>
      <c r="B440" s="49"/>
      <c r="C440" s="49"/>
      <c r="D440" s="49"/>
      <c r="E440" s="49"/>
      <c r="F440" s="49"/>
      <c r="G440" s="49"/>
      <c r="H440" s="49"/>
      <c r="I440" s="49"/>
      <c r="J440" s="15"/>
      <c r="K440" s="15"/>
      <c r="L440" s="15"/>
      <c r="M440" s="15"/>
      <c r="N440" s="15"/>
      <c r="O440" s="15"/>
      <c r="P440" s="15"/>
      <c r="Q440" s="15"/>
      <c r="R440" s="16"/>
    </row>
    <row r="441" spans="1:19">
      <c r="A441" s="66" t="s">
        <v>59</v>
      </c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56"/>
      <c r="R441" s="8"/>
      <c r="S441" s="8"/>
    </row>
    <row r="442" spans="1:19" ht="18">
      <c r="A442" s="68" t="s">
        <v>27</v>
      </c>
      <c r="B442" s="69"/>
      <c r="C442" s="69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6"/>
      <c r="R442" s="8"/>
      <c r="S442" s="8"/>
    </row>
    <row r="443" spans="1:19">
      <c r="A443" s="66" t="s">
        <v>60</v>
      </c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56"/>
      <c r="R443" s="8"/>
      <c r="S443" s="8"/>
    </row>
    <row r="444" spans="1:19">
      <c r="A444" s="60">
        <v>1</v>
      </c>
      <c r="B444" s="60"/>
      <c r="C444" s="12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3">
        <f t="shared" ref="N444:N453" si="179">(IF(F444="OŽ",IF(L444=1,550.8,IF(L444=2,426.38,IF(L444=3,342.14,IF(L444=4,181.44,IF(L444=5,168.48,IF(L444=6,155.52,IF(L444=7,148.5,IF(L444=8,144,0))))))))+IF(L444&lt;=8,0,IF(L444&lt;=16,137.7,IF(L444&lt;=24,108,IF(L444&lt;=32,80.1,IF(L444&lt;=36,52.2,0)))))-IF(L444&lt;=8,0,IF(L444&lt;=16,(L444-9)*2.754,IF(L444&lt;=24,(L444-17)* 2.754,IF(L444&lt;=32,(L444-25)* 2.754,IF(L444&lt;=36,(L444-33)*2.754,0))))),0)+IF(F444="PČ",IF(L444=1,449,IF(L444=2,314.6,IF(L444=3,238,IF(L444=4,172,IF(L444=5,159,IF(L444=6,145,IF(L444=7,132,IF(L444=8,119,0))))))))+IF(L444&lt;=8,0,IF(L444&lt;=16,88,IF(L444&lt;=24,55,IF(L444&lt;=32,22,0))))-IF(L444&lt;=8,0,IF(L444&lt;=16,(L444-9)*2.245,IF(L444&lt;=24,(L444-17)*2.245,IF(L444&lt;=32,(L444-25)*2.245,0)))),0)+IF(F444="PČneol",IF(L444=1,85,IF(L444=2,64.61,IF(L444=3,50.76,IF(L444=4,16.25,IF(L444=5,15,IF(L444=6,13.75,IF(L444=7,12.5,IF(L444=8,11.25,0))))))))+IF(L444&lt;=8,0,IF(L444&lt;=16,9,0))-IF(L444&lt;=8,0,IF(L444&lt;=16,(L444-9)*0.425,0)),0)+IF(F444="PŽ",IF(L444=1,85,IF(L444=2,59.5,IF(L444=3,45,IF(L444=4,32.5,IF(L444=5,30,IF(L444=6,27.5,IF(L444=7,25,IF(L444=8,22.5,0))))))))+IF(L444&lt;=8,0,IF(L444&lt;=16,19,IF(L444&lt;=24,13,IF(L444&lt;=32,8,0))))-IF(L444&lt;=8,0,IF(L444&lt;=16,(L444-9)*0.425,IF(L444&lt;=24,(L444-17)*0.425,IF(L444&lt;=32,(L444-25)*0.425,0)))),0)+IF(F444="EČ",IF(L444=1,204,IF(L444=2,156.24,IF(L444=3,123.84,IF(L444=4,72,IF(L444=5,66,IF(L444=6,60,IF(L444=7,54,IF(L444=8,48,0))))))))+IF(L444&lt;=8,0,IF(L444&lt;=16,40,IF(L444&lt;=24,25,0)))-IF(L444&lt;=8,0,IF(L444&lt;=16,(L444-9)*1.02,IF(L444&lt;=24,(L444-17)*1.02,0))),0)+IF(F444="EČneol",IF(L444=1,68,IF(L444=2,51.69,IF(L444=3,40.61,IF(L444=4,13,IF(L444=5,12,IF(L444=6,11,IF(L444=7,10,IF(L444=8,9,0)))))))))+IF(F444="EŽ",IF(L444=1,68,IF(L444=2,47.6,IF(L444=3,36,IF(L444=4,18,IF(L444=5,16.5,IF(L444=6,15,IF(L444=7,13.5,IF(L444=8,12,0))))))))+IF(L444&lt;=8,0,IF(L444&lt;=16,10,IF(L444&lt;=24,6,0)))-IF(L444&lt;=8,0,IF(L444&lt;=16,(L444-9)*0.34,IF(L444&lt;=24,(L444-17)*0.34,0))),0)+IF(F444="PT",IF(L444=1,68,IF(L444=2,52.08,IF(L444=3,41.28,IF(L444=4,24,IF(L444=5,22,IF(L444=6,20,IF(L444=7,18,IF(L444=8,16,0))))))))+IF(L444&lt;=8,0,IF(L444&lt;=16,13,IF(L444&lt;=24,9,IF(L444&lt;=32,4,0))))-IF(L444&lt;=8,0,IF(L444&lt;=16,(L444-9)*0.34,IF(L444&lt;=24,(L444-17)*0.34,IF(L444&lt;=32,(L444-25)*0.34,0)))),0)+IF(F444="JOŽ",IF(L444=1,85,IF(L444=2,59.5,IF(L444=3,45,IF(L444=4,32.5,IF(L444=5,30,IF(L444=6,27.5,IF(L444=7,25,IF(L444=8,22.5,0))))))))+IF(L444&lt;=8,0,IF(L444&lt;=16,19,IF(L444&lt;=24,13,0)))-IF(L444&lt;=8,0,IF(L444&lt;=16,(L444-9)*0.425,IF(L444&lt;=24,(L444-17)*0.425,0))),0)+IF(F444="JPČ",IF(L444=1,68,IF(L444=2,47.6,IF(L444=3,36,IF(L444=4,26,IF(L444=5,24,IF(L444=6,22,IF(L444=7,20,IF(L444=8,18,0))))))))+IF(L444&lt;=8,0,IF(L444&lt;=16,13,IF(L444&lt;=24,9,0)))-IF(L444&lt;=8,0,IF(L444&lt;=16,(L444-9)*0.34,IF(L444&lt;=24,(L444-17)*0.34,0))),0)+IF(F444="JEČ",IF(L444=1,34,IF(L444=2,26.04,IF(L444=3,20.6,IF(L444=4,12,IF(L444=5,11,IF(L444=6,10,IF(L444=7,9,IF(L444=8,8,0))))))))+IF(L444&lt;=8,0,IF(L444&lt;=16,6,0))-IF(L444&lt;=8,0,IF(L444&lt;=16,(L444-9)*0.17,0)),0)+IF(F444="JEOF",IF(L444=1,34,IF(L444=2,26.04,IF(L444=3,20.6,IF(L444=4,12,IF(L444=5,11,IF(L444=6,10,IF(L444=7,9,IF(L444=8,8,0))))))))+IF(L444&lt;=8,0,IF(L444&lt;=16,6,0))-IF(L444&lt;=8,0,IF(L444&lt;=16,(L444-9)*0.17,0)),0)+IF(F444="JnPČ",IF(L444=1,51,IF(L444=2,35.7,IF(L444=3,27,IF(L444=4,19.5,IF(L444=5,18,IF(L444=6,16.5,IF(L444=7,15,IF(L444=8,13.5,0))))))))+IF(L444&lt;=8,0,IF(L444&lt;=16,10,0))-IF(L444&lt;=8,0,IF(L444&lt;=16,(L444-9)*0.255,0)),0)+IF(F444="JnEČ",IF(L444=1,25.5,IF(L444=2,19.53,IF(L444=3,15.48,IF(L444=4,9,IF(L444=5,8.25,IF(L444=6,7.5,IF(L444=7,6.75,IF(L444=8,6,0))))))))+IF(L444&lt;=8,0,IF(L444&lt;=16,5,0))-IF(L444&lt;=8,0,IF(L444&lt;=16,(L444-9)*0.1275,0)),0)+IF(F444="JčPČ",IF(L444=1,21.25,IF(L444=2,14.5,IF(L444=3,11.5,IF(L444=4,7,IF(L444=5,6.5,IF(L444=6,6,IF(L444=7,5.5,IF(L444=8,5,0))))))))+IF(L444&lt;=8,0,IF(L444&lt;=16,4,0))-IF(L444&lt;=8,0,IF(L444&lt;=16,(L444-9)*0.10625,0)),0)+IF(F444="JčEČ",IF(L444=1,17,IF(L444=2,13.02,IF(L444=3,10.32,IF(L444=4,6,IF(L444=5,5.5,IF(L444=6,5,IF(L444=7,4.5,IF(L444=8,4,0))))))))+IF(L444&lt;=8,0,IF(L444&lt;=16,3,0))-IF(L444&lt;=8,0,IF(L444&lt;=16,(L444-9)*0.085,0)),0)+IF(F444="NEAK",IF(L444=1,11.48,IF(L444=2,8.79,IF(L444=3,6.97,IF(L444=4,4.05,IF(L444=5,3.71,IF(L444=6,3.38,IF(L444=7,3.04,IF(L444=8,2.7,0))))))))+IF(L444&lt;=8,0,IF(L444&lt;=16,2,IF(L444&lt;=24,1.3,0)))-IF(L444&lt;=8,0,IF(L444&lt;=16,(L444-9)*0.0574,IF(L444&lt;=24,(L444-17)*0.0574,0))),0))*IF(L444&lt;0,1,IF(OR(F444="PČ",F444="PŽ",F444="PT"),IF(J444&lt;32,J444/32,1),1))* IF(L444&lt;0,1,IF(OR(F444="EČ",F444="EŽ",F444="JOŽ",F444="JPČ",F444="NEAK"),IF(J444&lt;24,J444/24,1),1))*IF(L444&lt;0,1,IF(OR(F444="PČneol",F444="JEČ",F444="JEOF",F444="JnPČ",F444="JnEČ",F444="JčPČ",F444="JčEČ"),IF(J444&lt;16,J444/16,1),1))*IF(L444&lt;0,1,IF(F444="EČneol",IF(J444&lt;8,J444/8,1),1))</f>
        <v>0</v>
      </c>
      <c r="O444" s="9">
        <f t="shared" ref="O444:O453" si="180">IF(F444="OŽ",N444,IF(H444="Ne",IF(J444*0.3&lt;J444-L444,N444,0),IF(J444*0.1&lt;J444-L444,N444,0)))</f>
        <v>0</v>
      </c>
      <c r="P444" s="4">
        <f t="shared" ref="P444" si="181">IF(O444=0,0,IF(F444="OŽ",IF(L444&gt;35,0,IF(J444&gt;35,(36-L444)*1.836,((36-L444)-(36-J444))*1.836)),0)+IF(F444="PČ",IF(L444&gt;31,0,IF(J444&gt;31,(32-L444)*1.347,((32-L444)-(32-J444))*1.347)),0)+ IF(F444="PČneol",IF(L444&gt;15,0,IF(J444&gt;15,(16-L444)*0.255,((16-L444)-(16-J444))*0.255)),0)+IF(F444="PŽ",IF(L444&gt;31,0,IF(J444&gt;31,(32-L444)*0.255,((32-L444)-(32-J444))*0.255)),0)+IF(F444="EČ",IF(L444&gt;23,0,IF(J444&gt;23,(24-L444)*0.612,((24-L444)-(24-J444))*0.612)),0)+IF(F444="EČneol",IF(L444&gt;7,0,IF(J444&gt;7,(8-L444)*0.204,((8-L444)-(8-J444))*0.204)),0)+IF(F444="EŽ",IF(L444&gt;23,0,IF(J444&gt;23,(24-L444)*0.204,((24-L444)-(24-J444))*0.204)),0)+IF(F444="PT",IF(L444&gt;31,0,IF(J444&gt;31,(32-L444)*0.204,((32-L444)-(32-J444))*0.204)),0)+IF(F444="JOŽ",IF(L444&gt;23,0,IF(J444&gt;23,(24-L444)*0.255,((24-L444)-(24-J444))*0.255)),0)+IF(F444="JPČ",IF(L444&gt;23,0,IF(J444&gt;23,(24-L444)*0.204,((24-L444)-(24-J444))*0.204)),0)+IF(F444="JEČ",IF(L444&gt;15,0,IF(J444&gt;15,(16-L444)*0.102,((16-L444)-(16-J444))*0.102)),0)+IF(F444="JEOF",IF(L444&gt;15,0,IF(J444&gt;15,(16-L444)*0.102,((16-L444)-(16-J444))*0.102)),0)+IF(F444="JnPČ",IF(L444&gt;15,0,IF(J444&gt;15,(16-L444)*0.153,((16-L444)-(16-J444))*0.153)),0)+IF(F444="JnEČ",IF(L444&gt;15,0,IF(J444&gt;15,(16-L444)*0.0765,((16-L444)-(16-J444))*0.0765)),0)+IF(F444="JčPČ",IF(L444&gt;15,0,IF(J444&gt;15,(16-L444)*0.06375,((16-L444)-(16-J444))*0.06375)),0)+IF(F444="JčEČ",IF(L444&gt;15,0,IF(J444&gt;15,(16-L444)*0.051,((16-L444)-(16-J444))*0.051)),0)+IF(F444="NEAK",IF(L444&gt;23,0,IF(J444&gt;23,(24-L444)*0.03444,((24-L444)-(24-J444))*0.03444)),0))</f>
        <v>0</v>
      </c>
      <c r="Q444" s="11">
        <f t="shared" ref="Q444" si="182">IF(ISERROR(P444*100/N444),0,(P444*100/N444))</f>
        <v>0</v>
      </c>
      <c r="R444" s="10">
        <f t="shared" ref="R444:R453" si="183">IF(Q444&lt;=30,O444+P444,O444+O444*0.3)*IF(G444=1,0.4,IF(G444=2,0.75,IF(G444="1 (kas 4 m. 1 k. nerengiamos)",0.52,1)))*IF(D444="olimpinė",1,IF(M444="Ne",0.5,1))*IF(OR(A$5="Lietuvos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federacija"),IF(OR(J444&lt;8,K444&lt;16),0,1),1)*E444*IF(I444&lt;=1,1,1/I444)*IF(OR(A$5="Lietuvos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44" s="8"/>
    </row>
    <row r="445" spans="1:19">
      <c r="A445" s="60">
        <v>2</v>
      </c>
      <c r="B445" s="60"/>
      <c r="C445" s="12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3">
        <f t="shared" si="179"/>
        <v>0</v>
      </c>
      <c r="O445" s="9">
        <f t="shared" si="180"/>
        <v>0</v>
      </c>
      <c r="P445" s="4">
        <f t="shared" ref="P445:P453" si="184">IF(O445=0,0,IF(F445="OŽ",IF(L445&gt;35,0,IF(J445&gt;35,(36-L445)*1.836,((36-L445)-(36-J445))*1.836)),0)+IF(F445="PČ",IF(L445&gt;31,0,IF(J445&gt;31,(32-L445)*1.347,((32-L445)-(32-J445))*1.347)),0)+ IF(F445="PČneol",IF(L445&gt;15,0,IF(J445&gt;15,(16-L445)*0.255,((16-L445)-(16-J445))*0.255)),0)+IF(F445="PŽ",IF(L445&gt;31,0,IF(J445&gt;31,(32-L445)*0.255,((32-L445)-(32-J445))*0.255)),0)+IF(F445="EČ",IF(L445&gt;23,0,IF(J445&gt;23,(24-L445)*0.612,((24-L445)-(24-J445))*0.612)),0)+IF(F445="EČneol",IF(L445&gt;7,0,IF(J445&gt;7,(8-L445)*0.204,((8-L445)-(8-J445))*0.204)),0)+IF(F445="EŽ",IF(L445&gt;23,0,IF(J445&gt;23,(24-L445)*0.204,((24-L445)-(24-J445))*0.204)),0)+IF(F445="PT",IF(L445&gt;31,0,IF(J445&gt;31,(32-L445)*0.204,((32-L445)-(32-J445))*0.204)),0)+IF(F445="JOŽ",IF(L445&gt;23,0,IF(J445&gt;23,(24-L445)*0.255,((24-L445)-(24-J445))*0.255)),0)+IF(F445="JPČ",IF(L445&gt;23,0,IF(J445&gt;23,(24-L445)*0.204,((24-L445)-(24-J445))*0.204)),0)+IF(F445="JEČ",IF(L445&gt;15,0,IF(J445&gt;15,(16-L445)*0.102,((16-L445)-(16-J445))*0.102)),0)+IF(F445="JEOF",IF(L445&gt;15,0,IF(J445&gt;15,(16-L445)*0.102,((16-L445)-(16-J445))*0.102)),0)+IF(F445="JnPČ",IF(L445&gt;15,0,IF(J445&gt;15,(16-L445)*0.153,((16-L445)-(16-J445))*0.153)),0)+IF(F445="JnEČ",IF(L445&gt;15,0,IF(J445&gt;15,(16-L445)*0.0765,((16-L445)-(16-J445))*0.0765)),0)+IF(F445="JčPČ",IF(L445&gt;15,0,IF(J445&gt;15,(16-L445)*0.06375,((16-L445)-(16-J445))*0.06375)),0)+IF(F445="JčEČ",IF(L445&gt;15,0,IF(J445&gt;15,(16-L445)*0.051,((16-L445)-(16-J445))*0.051)),0)+IF(F445="NEAK",IF(L445&gt;23,0,IF(J445&gt;23,(24-L445)*0.03444,((24-L445)-(24-J445))*0.03444)),0))</f>
        <v>0</v>
      </c>
      <c r="Q445" s="11">
        <f t="shared" ref="Q445:Q453" si="185">IF(ISERROR(P445*100/N445),0,(P445*100/N445))</f>
        <v>0</v>
      </c>
      <c r="R445" s="10">
        <f t="shared" si="183"/>
        <v>0</v>
      </c>
      <c r="S445" s="8"/>
    </row>
    <row r="446" spans="1:19">
      <c r="A446" s="60">
        <v>3</v>
      </c>
      <c r="B446" s="60"/>
      <c r="C446" s="12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3">
        <f t="shared" si="179"/>
        <v>0</v>
      </c>
      <c r="O446" s="9">
        <f t="shared" si="180"/>
        <v>0</v>
      </c>
      <c r="P446" s="4">
        <f t="shared" si="184"/>
        <v>0</v>
      </c>
      <c r="Q446" s="11">
        <f t="shared" si="185"/>
        <v>0</v>
      </c>
      <c r="R446" s="10">
        <f t="shared" si="183"/>
        <v>0</v>
      </c>
      <c r="S446" s="8"/>
    </row>
    <row r="447" spans="1:19">
      <c r="A447" s="60">
        <v>4</v>
      </c>
      <c r="B447" s="60"/>
      <c r="C447" s="12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3">
        <f t="shared" si="179"/>
        <v>0</v>
      </c>
      <c r="O447" s="9">
        <f t="shared" si="180"/>
        <v>0</v>
      </c>
      <c r="P447" s="4">
        <f t="shared" si="184"/>
        <v>0</v>
      </c>
      <c r="Q447" s="11">
        <f t="shared" si="185"/>
        <v>0</v>
      </c>
      <c r="R447" s="10">
        <f t="shared" si="183"/>
        <v>0</v>
      </c>
      <c r="S447" s="8"/>
    </row>
    <row r="448" spans="1:19">
      <c r="A448" s="60">
        <v>5</v>
      </c>
      <c r="B448" s="60"/>
      <c r="C448" s="12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3">
        <f t="shared" si="179"/>
        <v>0</v>
      </c>
      <c r="O448" s="9">
        <f t="shared" si="180"/>
        <v>0</v>
      </c>
      <c r="P448" s="4">
        <f t="shared" si="184"/>
        <v>0</v>
      </c>
      <c r="Q448" s="11">
        <f t="shared" si="185"/>
        <v>0</v>
      </c>
      <c r="R448" s="10">
        <f t="shared" si="183"/>
        <v>0</v>
      </c>
      <c r="S448" s="8"/>
    </row>
    <row r="449" spans="1:19">
      <c r="A449" s="60">
        <v>6</v>
      </c>
      <c r="B449" s="60"/>
      <c r="C449" s="12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3">
        <f t="shared" si="179"/>
        <v>0</v>
      </c>
      <c r="O449" s="9">
        <f t="shared" si="180"/>
        <v>0</v>
      </c>
      <c r="P449" s="4">
        <f t="shared" si="184"/>
        <v>0</v>
      </c>
      <c r="Q449" s="11">
        <f t="shared" si="185"/>
        <v>0</v>
      </c>
      <c r="R449" s="10">
        <f t="shared" si="183"/>
        <v>0</v>
      </c>
      <c r="S449" s="8"/>
    </row>
    <row r="450" spans="1:19">
      <c r="A450" s="60">
        <v>7</v>
      </c>
      <c r="B450" s="60"/>
      <c r="C450" s="12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3">
        <f t="shared" si="179"/>
        <v>0</v>
      </c>
      <c r="O450" s="9">
        <f t="shared" si="180"/>
        <v>0</v>
      </c>
      <c r="P450" s="4">
        <f t="shared" si="184"/>
        <v>0</v>
      </c>
      <c r="Q450" s="11">
        <f t="shared" si="185"/>
        <v>0</v>
      </c>
      <c r="R450" s="10">
        <f t="shared" si="183"/>
        <v>0</v>
      </c>
      <c r="S450" s="8"/>
    </row>
    <row r="451" spans="1:19">
      <c r="A451" s="60">
        <v>8</v>
      </c>
      <c r="B451" s="60"/>
      <c r="C451" s="12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3">
        <f t="shared" si="179"/>
        <v>0</v>
      </c>
      <c r="O451" s="9">
        <f t="shared" si="180"/>
        <v>0</v>
      </c>
      <c r="P451" s="4">
        <f t="shared" si="184"/>
        <v>0</v>
      </c>
      <c r="Q451" s="11">
        <f t="shared" si="185"/>
        <v>0</v>
      </c>
      <c r="R451" s="10">
        <f t="shared" si="183"/>
        <v>0</v>
      </c>
      <c r="S451" s="8"/>
    </row>
    <row r="452" spans="1:19">
      <c r="A452" s="60">
        <v>9</v>
      </c>
      <c r="B452" s="60"/>
      <c r="C452" s="12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3">
        <f t="shared" si="179"/>
        <v>0</v>
      </c>
      <c r="O452" s="9">
        <f t="shared" si="180"/>
        <v>0</v>
      </c>
      <c r="P452" s="4">
        <f t="shared" si="184"/>
        <v>0</v>
      </c>
      <c r="Q452" s="11">
        <f t="shared" si="185"/>
        <v>0</v>
      </c>
      <c r="R452" s="10">
        <f t="shared" si="183"/>
        <v>0</v>
      </c>
      <c r="S452" s="8"/>
    </row>
    <row r="453" spans="1:19">
      <c r="A453" s="60">
        <v>10</v>
      </c>
      <c r="B453" s="60"/>
      <c r="C453" s="12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3">
        <f t="shared" si="179"/>
        <v>0</v>
      </c>
      <c r="O453" s="9">
        <f t="shared" si="180"/>
        <v>0</v>
      </c>
      <c r="P453" s="4">
        <f t="shared" si="184"/>
        <v>0</v>
      </c>
      <c r="Q453" s="11">
        <f t="shared" si="185"/>
        <v>0</v>
      </c>
      <c r="R453" s="10">
        <f t="shared" si="183"/>
        <v>0</v>
      </c>
      <c r="S453" s="8"/>
    </row>
    <row r="454" spans="1:19">
      <c r="A454" s="70" t="s">
        <v>34</v>
      </c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2"/>
      <c r="R454" s="10">
        <f>SUM(R444:R453)</f>
        <v>0</v>
      </c>
      <c r="S454" s="8"/>
    </row>
    <row r="455" spans="1:19" ht="15.75">
      <c r="A455" s="24" t="s">
        <v>46</v>
      </c>
      <c r="B455" s="24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6"/>
      <c r="S455" s="8"/>
    </row>
    <row r="456" spans="1:19">
      <c r="A456" s="49" t="s">
        <v>41</v>
      </c>
      <c r="B456" s="49"/>
      <c r="C456" s="49"/>
      <c r="D456" s="49"/>
      <c r="E456" s="49"/>
      <c r="F456" s="49"/>
      <c r="G456" s="49"/>
      <c r="H456" s="49"/>
      <c r="I456" s="49"/>
      <c r="J456" s="15"/>
      <c r="K456" s="15"/>
      <c r="L456" s="15"/>
      <c r="M456" s="15"/>
      <c r="N456" s="15"/>
      <c r="O456" s="15"/>
      <c r="P456" s="15"/>
      <c r="Q456" s="15"/>
      <c r="R456" s="16"/>
      <c r="S456" s="8"/>
    </row>
    <row r="457" spans="1:19" s="8" customFormat="1">
      <c r="A457" s="49"/>
      <c r="B457" s="49"/>
      <c r="C457" s="49"/>
      <c r="D457" s="49"/>
      <c r="E457" s="49"/>
      <c r="F457" s="49"/>
      <c r="G457" s="49"/>
      <c r="H457" s="49"/>
      <c r="I457" s="49"/>
      <c r="J457" s="15"/>
      <c r="K457" s="15"/>
      <c r="L457" s="15"/>
      <c r="M457" s="15"/>
      <c r="N457" s="15"/>
      <c r="O457" s="15"/>
      <c r="P457" s="15"/>
      <c r="Q457" s="15"/>
      <c r="R457" s="16"/>
    </row>
    <row r="458" spans="1:19">
      <c r="A458" s="66" t="s">
        <v>59</v>
      </c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56"/>
      <c r="R458" s="8"/>
      <c r="S458" s="8"/>
    </row>
    <row r="459" spans="1:19" ht="18">
      <c r="A459" s="68" t="s">
        <v>27</v>
      </c>
      <c r="B459" s="69"/>
      <c r="C459" s="69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6"/>
      <c r="R459" s="8"/>
      <c r="S459" s="8"/>
    </row>
    <row r="460" spans="1:19">
      <c r="A460" s="66" t="s">
        <v>60</v>
      </c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56"/>
      <c r="R460" s="8"/>
      <c r="S460" s="8"/>
    </row>
    <row r="461" spans="1:19">
      <c r="A461" s="60">
        <v>1</v>
      </c>
      <c r="B461" s="60"/>
      <c r="C461" s="12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3">
        <f t="shared" ref="N461:N470" si="186">(IF(F461="OŽ",IF(L461=1,550.8,IF(L461=2,426.38,IF(L461=3,342.14,IF(L461=4,181.44,IF(L461=5,168.48,IF(L461=6,155.52,IF(L461=7,148.5,IF(L461=8,144,0))))))))+IF(L461&lt;=8,0,IF(L461&lt;=16,137.7,IF(L461&lt;=24,108,IF(L461&lt;=32,80.1,IF(L461&lt;=36,52.2,0)))))-IF(L461&lt;=8,0,IF(L461&lt;=16,(L461-9)*2.754,IF(L461&lt;=24,(L461-17)* 2.754,IF(L461&lt;=32,(L461-25)* 2.754,IF(L461&lt;=36,(L461-33)*2.754,0))))),0)+IF(F461="PČ",IF(L461=1,449,IF(L461=2,314.6,IF(L461=3,238,IF(L461=4,172,IF(L461=5,159,IF(L461=6,145,IF(L461=7,132,IF(L461=8,119,0))))))))+IF(L461&lt;=8,0,IF(L461&lt;=16,88,IF(L461&lt;=24,55,IF(L461&lt;=32,22,0))))-IF(L461&lt;=8,0,IF(L461&lt;=16,(L461-9)*2.245,IF(L461&lt;=24,(L461-17)*2.245,IF(L461&lt;=32,(L461-25)*2.245,0)))),0)+IF(F461="PČneol",IF(L461=1,85,IF(L461=2,64.61,IF(L461=3,50.76,IF(L461=4,16.25,IF(L461=5,15,IF(L461=6,13.75,IF(L461=7,12.5,IF(L461=8,11.25,0))))))))+IF(L461&lt;=8,0,IF(L461&lt;=16,9,0))-IF(L461&lt;=8,0,IF(L461&lt;=16,(L461-9)*0.425,0)),0)+IF(F461="PŽ",IF(L461=1,85,IF(L461=2,59.5,IF(L461=3,45,IF(L461=4,32.5,IF(L461=5,30,IF(L461=6,27.5,IF(L461=7,25,IF(L461=8,22.5,0))))))))+IF(L461&lt;=8,0,IF(L461&lt;=16,19,IF(L461&lt;=24,13,IF(L461&lt;=32,8,0))))-IF(L461&lt;=8,0,IF(L461&lt;=16,(L461-9)*0.425,IF(L461&lt;=24,(L461-17)*0.425,IF(L461&lt;=32,(L461-25)*0.425,0)))),0)+IF(F461="EČ",IF(L461=1,204,IF(L461=2,156.24,IF(L461=3,123.84,IF(L461=4,72,IF(L461=5,66,IF(L461=6,60,IF(L461=7,54,IF(L461=8,48,0))))))))+IF(L461&lt;=8,0,IF(L461&lt;=16,40,IF(L461&lt;=24,25,0)))-IF(L461&lt;=8,0,IF(L461&lt;=16,(L461-9)*1.02,IF(L461&lt;=24,(L461-17)*1.02,0))),0)+IF(F461="EČneol",IF(L461=1,68,IF(L461=2,51.69,IF(L461=3,40.61,IF(L461=4,13,IF(L461=5,12,IF(L461=6,11,IF(L461=7,10,IF(L461=8,9,0)))))))))+IF(F461="EŽ",IF(L461=1,68,IF(L461=2,47.6,IF(L461=3,36,IF(L461=4,18,IF(L461=5,16.5,IF(L461=6,15,IF(L461=7,13.5,IF(L461=8,12,0))))))))+IF(L461&lt;=8,0,IF(L461&lt;=16,10,IF(L461&lt;=24,6,0)))-IF(L461&lt;=8,0,IF(L461&lt;=16,(L461-9)*0.34,IF(L461&lt;=24,(L461-17)*0.34,0))),0)+IF(F461="PT",IF(L461=1,68,IF(L461=2,52.08,IF(L461=3,41.28,IF(L461=4,24,IF(L461=5,22,IF(L461=6,20,IF(L461=7,18,IF(L461=8,16,0))))))))+IF(L461&lt;=8,0,IF(L461&lt;=16,13,IF(L461&lt;=24,9,IF(L461&lt;=32,4,0))))-IF(L461&lt;=8,0,IF(L461&lt;=16,(L461-9)*0.34,IF(L461&lt;=24,(L461-17)*0.34,IF(L461&lt;=32,(L461-25)*0.34,0)))),0)+IF(F461="JOŽ",IF(L461=1,85,IF(L461=2,59.5,IF(L461=3,45,IF(L461=4,32.5,IF(L461=5,30,IF(L461=6,27.5,IF(L461=7,25,IF(L461=8,22.5,0))))))))+IF(L461&lt;=8,0,IF(L461&lt;=16,19,IF(L461&lt;=24,13,0)))-IF(L461&lt;=8,0,IF(L461&lt;=16,(L461-9)*0.425,IF(L461&lt;=24,(L461-17)*0.425,0))),0)+IF(F461="JPČ",IF(L461=1,68,IF(L461=2,47.6,IF(L461=3,36,IF(L461=4,26,IF(L461=5,24,IF(L461=6,22,IF(L461=7,20,IF(L461=8,18,0))))))))+IF(L461&lt;=8,0,IF(L461&lt;=16,13,IF(L461&lt;=24,9,0)))-IF(L461&lt;=8,0,IF(L461&lt;=16,(L461-9)*0.34,IF(L461&lt;=24,(L461-17)*0.34,0))),0)+IF(F461="JEČ",IF(L461=1,34,IF(L461=2,26.04,IF(L461=3,20.6,IF(L461=4,12,IF(L461=5,11,IF(L461=6,10,IF(L461=7,9,IF(L461=8,8,0))))))))+IF(L461&lt;=8,0,IF(L461&lt;=16,6,0))-IF(L461&lt;=8,0,IF(L461&lt;=16,(L461-9)*0.17,0)),0)+IF(F461="JEOF",IF(L461=1,34,IF(L461=2,26.04,IF(L461=3,20.6,IF(L461=4,12,IF(L461=5,11,IF(L461=6,10,IF(L461=7,9,IF(L461=8,8,0))))))))+IF(L461&lt;=8,0,IF(L461&lt;=16,6,0))-IF(L461&lt;=8,0,IF(L461&lt;=16,(L461-9)*0.17,0)),0)+IF(F461="JnPČ",IF(L461=1,51,IF(L461=2,35.7,IF(L461=3,27,IF(L461=4,19.5,IF(L461=5,18,IF(L461=6,16.5,IF(L461=7,15,IF(L461=8,13.5,0))))))))+IF(L461&lt;=8,0,IF(L461&lt;=16,10,0))-IF(L461&lt;=8,0,IF(L461&lt;=16,(L461-9)*0.255,0)),0)+IF(F461="JnEČ",IF(L461=1,25.5,IF(L461=2,19.53,IF(L461=3,15.48,IF(L461=4,9,IF(L461=5,8.25,IF(L461=6,7.5,IF(L461=7,6.75,IF(L461=8,6,0))))))))+IF(L461&lt;=8,0,IF(L461&lt;=16,5,0))-IF(L461&lt;=8,0,IF(L461&lt;=16,(L461-9)*0.1275,0)),0)+IF(F461="JčPČ",IF(L461=1,21.25,IF(L461=2,14.5,IF(L461=3,11.5,IF(L461=4,7,IF(L461=5,6.5,IF(L461=6,6,IF(L461=7,5.5,IF(L461=8,5,0))))))))+IF(L461&lt;=8,0,IF(L461&lt;=16,4,0))-IF(L461&lt;=8,0,IF(L461&lt;=16,(L461-9)*0.10625,0)),0)+IF(F461="JčEČ",IF(L461=1,17,IF(L461=2,13.02,IF(L461=3,10.32,IF(L461=4,6,IF(L461=5,5.5,IF(L461=6,5,IF(L461=7,4.5,IF(L461=8,4,0))))))))+IF(L461&lt;=8,0,IF(L461&lt;=16,3,0))-IF(L461&lt;=8,0,IF(L461&lt;=16,(L461-9)*0.085,0)),0)+IF(F461="NEAK",IF(L461=1,11.48,IF(L461=2,8.79,IF(L461=3,6.97,IF(L461=4,4.05,IF(L461=5,3.71,IF(L461=6,3.38,IF(L461=7,3.04,IF(L461=8,2.7,0))))))))+IF(L461&lt;=8,0,IF(L461&lt;=16,2,IF(L461&lt;=24,1.3,0)))-IF(L461&lt;=8,0,IF(L461&lt;=16,(L461-9)*0.0574,IF(L461&lt;=24,(L461-17)*0.0574,0))),0))*IF(L461&lt;0,1,IF(OR(F461="PČ",F461="PŽ",F461="PT"),IF(J461&lt;32,J461/32,1),1))* IF(L461&lt;0,1,IF(OR(F461="EČ",F461="EŽ",F461="JOŽ",F461="JPČ",F461="NEAK"),IF(J461&lt;24,J461/24,1),1))*IF(L461&lt;0,1,IF(OR(F461="PČneol",F461="JEČ",F461="JEOF",F461="JnPČ",F461="JnEČ",F461="JčPČ",F461="JčEČ"),IF(J461&lt;16,J461/16,1),1))*IF(L461&lt;0,1,IF(F461="EČneol",IF(J461&lt;8,J461/8,1),1))</f>
        <v>0</v>
      </c>
      <c r="O461" s="9">
        <f t="shared" ref="O461:O470" si="187">IF(F461="OŽ",N461,IF(H461="Ne",IF(J461*0.3&lt;J461-L461,N461,0),IF(J461*0.1&lt;J461-L461,N461,0)))</f>
        <v>0</v>
      </c>
      <c r="P461" s="4">
        <f t="shared" ref="P461" si="188">IF(O461=0,0,IF(F461="OŽ",IF(L461&gt;35,0,IF(J461&gt;35,(36-L461)*1.836,((36-L461)-(36-J461))*1.836)),0)+IF(F461="PČ",IF(L461&gt;31,0,IF(J461&gt;31,(32-L461)*1.347,((32-L461)-(32-J461))*1.347)),0)+ IF(F461="PČneol",IF(L461&gt;15,0,IF(J461&gt;15,(16-L461)*0.255,((16-L461)-(16-J461))*0.255)),0)+IF(F461="PŽ",IF(L461&gt;31,0,IF(J461&gt;31,(32-L461)*0.255,((32-L461)-(32-J461))*0.255)),0)+IF(F461="EČ",IF(L461&gt;23,0,IF(J461&gt;23,(24-L461)*0.612,((24-L461)-(24-J461))*0.612)),0)+IF(F461="EČneol",IF(L461&gt;7,0,IF(J461&gt;7,(8-L461)*0.204,((8-L461)-(8-J461))*0.204)),0)+IF(F461="EŽ",IF(L461&gt;23,0,IF(J461&gt;23,(24-L461)*0.204,((24-L461)-(24-J461))*0.204)),0)+IF(F461="PT",IF(L461&gt;31,0,IF(J461&gt;31,(32-L461)*0.204,((32-L461)-(32-J461))*0.204)),0)+IF(F461="JOŽ",IF(L461&gt;23,0,IF(J461&gt;23,(24-L461)*0.255,((24-L461)-(24-J461))*0.255)),0)+IF(F461="JPČ",IF(L461&gt;23,0,IF(J461&gt;23,(24-L461)*0.204,((24-L461)-(24-J461))*0.204)),0)+IF(F461="JEČ",IF(L461&gt;15,0,IF(J461&gt;15,(16-L461)*0.102,((16-L461)-(16-J461))*0.102)),0)+IF(F461="JEOF",IF(L461&gt;15,0,IF(J461&gt;15,(16-L461)*0.102,((16-L461)-(16-J461))*0.102)),0)+IF(F461="JnPČ",IF(L461&gt;15,0,IF(J461&gt;15,(16-L461)*0.153,((16-L461)-(16-J461))*0.153)),0)+IF(F461="JnEČ",IF(L461&gt;15,0,IF(J461&gt;15,(16-L461)*0.0765,((16-L461)-(16-J461))*0.0765)),0)+IF(F461="JčPČ",IF(L461&gt;15,0,IF(J461&gt;15,(16-L461)*0.06375,((16-L461)-(16-J461))*0.06375)),0)+IF(F461="JčEČ",IF(L461&gt;15,0,IF(J461&gt;15,(16-L461)*0.051,((16-L461)-(16-J461))*0.051)),0)+IF(F461="NEAK",IF(L461&gt;23,0,IF(J461&gt;23,(24-L461)*0.03444,((24-L461)-(24-J461))*0.03444)),0))</f>
        <v>0</v>
      </c>
      <c r="Q461" s="11">
        <f t="shared" ref="Q461" si="189">IF(ISERROR(P461*100/N461),0,(P461*100/N461))</f>
        <v>0</v>
      </c>
      <c r="R461" s="10">
        <f t="shared" ref="R461:R470" si="190">IF(Q461&lt;=30,O461+P461,O461+O461*0.3)*IF(G461=1,0.4,IF(G461=2,0.75,IF(G461="1 (kas 4 m. 1 k. nerengiamos)",0.52,1)))*IF(D461="olimpinė",1,IF(M461="Ne",0.5,1))*IF(OR(A$5="Lietuvos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federacija"),IF(OR(J461&lt;8,K461&lt;16),0,1),1)*E461*IF(I461&lt;=1,1,1/I461)*IF(OR(A$5="Lietuvos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61" s="8"/>
    </row>
    <row r="462" spans="1:19">
      <c r="A462" s="60">
        <v>2</v>
      </c>
      <c r="B462" s="60"/>
      <c r="C462" s="12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3">
        <f t="shared" si="186"/>
        <v>0</v>
      </c>
      <c r="O462" s="9">
        <f t="shared" si="187"/>
        <v>0</v>
      </c>
      <c r="P462" s="4">
        <f t="shared" ref="P462:P470" si="191">IF(O462=0,0,IF(F462="OŽ",IF(L462&gt;35,0,IF(J462&gt;35,(36-L462)*1.836,((36-L462)-(36-J462))*1.836)),0)+IF(F462="PČ",IF(L462&gt;31,0,IF(J462&gt;31,(32-L462)*1.347,((32-L462)-(32-J462))*1.347)),0)+ IF(F462="PČneol",IF(L462&gt;15,0,IF(J462&gt;15,(16-L462)*0.255,((16-L462)-(16-J462))*0.255)),0)+IF(F462="PŽ",IF(L462&gt;31,0,IF(J462&gt;31,(32-L462)*0.255,((32-L462)-(32-J462))*0.255)),0)+IF(F462="EČ",IF(L462&gt;23,0,IF(J462&gt;23,(24-L462)*0.612,((24-L462)-(24-J462))*0.612)),0)+IF(F462="EČneol",IF(L462&gt;7,0,IF(J462&gt;7,(8-L462)*0.204,((8-L462)-(8-J462))*0.204)),0)+IF(F462="EŽ",IF(L462&gt;23,0,IF(J462&gt;23,(24-L462)*0.204,((24-L462)-(24-J462))*0.204)),0)+IF(F462="PT",IF(L462&gt;31,0,IF(J462&gt;31,(32-L462)*0.204,((32-L462)-(32-J462))*0.204)),0)+IF(F462="JOŽ",IF(L462&gt;23,0,IF(J462&gt;23,(24-L462)*0.255,((24-L462)-(24-J462))*0.255)),0)+IF(F462="JPČ",IF(L462&gt;23,0,IF(J462&gt;23,(24-L462)*0.204,((24-L462)-(24-J462))*0.204)),0)+IF(F462="JEČ",IF(L462&gt;15,0,IF(J462&gt;15,(16-L462)*0.102,((16-L462)-(16-J462))*0.102)),0)+IF(F462="JEOF",IF(L462&gt;15,0,IF(J462&gt;15,(16-L462)*0.102,((16-L462)-(16-J462))*0.102)),0)+IF(F462="JnPČ",IF(L462&gt;15,0,IF(J462&gt;15,(16-L462)*0.153,((16-L462)-(16-J462))*0.153)),0)+IF(F462="JnEČ",IF(L462&gt;15,0,IF(J462&gt;15,(16-L462)*0.0765,((16-L462)-(16-J462))*0.0765)),0)+IF(F462="JčPČ",IF(L462&gt;15,0,IF(J462&gt;15,(16-L462)*0.06375,((16-L462)-(16-J462))*0.06375)),0)+IF(F462="JčEČ",IF(L462&gt;15,0,IF(J462&gt;15,(16-L462)*0.051,((16-L462)-(16-J462))*0.051)),0)+IF(F462="NEAK",IF(L462&gt;23,0,IF(J462&gt;23,(24-L462)*0.03444,((24-L462)-(24-J462))*0.03444)),0))</f>
        <v>0</v>
      </c>
      <c r="Q462" s="11">
        <f t="shared" ref="Q462:Q470" si="192">IF(ISERROR(P462*100/N462),0,(P462*100/N462))</f>
        <v>0</v>
      </c>
      <c r="R462" s="10">
        <f t="shared" si="190"/>
        <v>0</v>
      </c>
      <c r="S462" s="8"/>
    </row>
    <row r="463" spans="1:19">
      <c r="A463" s="60">
        <v>3</v>
      </c>
      <c r="B463" s="60"/>
      <c r="C463" s="12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3">
        <f t="shared" si="186"/>
        <v>0</v>
      </c>
      <c r="O463" s="9">
        <f t="shared" si="187"/>
        <v>0</v>
      </c>
      <c r="P463" s="4">
        <f t="shared" si="191"/>
        <v>0</v>
      </c>
      <c r="Q463" s="11">
        <f t="shared" si="192"/>
        <v>0</v>
      </c>
      <c r="R463" s="10">
        <f t="shared" si="190"/>
        <v>0</v>
      </c>
      <c r="S463" s="8"/>
    </row>
    <row r="464" spans="1:19">
      <c r="A464" s="60">
        <v>4</v>
      </c>
      <c r="B464" s="60"/>
      <c r="C464" s="12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3">
        <f t="shared" si="186"/>
        <v>0</v>
      </c>
      <c r="O464" s="9">
        <f t="shared" si="187"/>
        <v>0</v>
      </c>
      <c r="P464" s="4">
        <f t="shared" si="191"/>
        <v>0</v>
      </c>
      <c r="Q464" s="11">
        <f t="shared" si="192"/>
        <v>0</v>
      </c>
      <c r="R464" s="10">
        <f t="shared" si="190"/>
        <v>0</v>
      </c>
      <c r="S464" s="8"/>
    </row>
    <row r="465" spans="1:19">
      <c r="A465" s="60">
        <v>5</v>
      </c>
      <c r="B465" s="60"/>
      <c r="C465" s="12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3">
        <f t="shared" si="186"/>
        <v>0</v>
      </c>
      <c r="O465" s="9">
        <f t="shared" si="187"/>
        <v>0</v>
      </c>
      <c r="P465" s="4">
        <f t="shared" si="191"/>
        <v>0</v>
      </c>
      <c r="Q465" s="11">
        <f t="shared" si="192"/>
        <v>0</v>
      </c>
      <c r="R465" s="10">
        <f t="shared" si="190"/>
        <v>0</v>
      </c>
      <c r="S465" s="8"/>
    </row>
    <row r="466" spans="1:19">
      <c r="A466" s="60">
        <v>6</v>
      </c>
      <c r="B466" s="60"/>
      <c r="C466" s="12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3">
        <f t="shared" si="186"/>
        <v>0</v>
      </c>
      <c r="O466" s="9">
        <f t="shared" si="187"/>
        <v>0</v>
      </c>
      <c r="P466" s="4">
        <f t="shared" si="191"/>
        <v>0</v>
      </c>
      <c r="Q466" s="11">
        <f t="shared" si="192"/>
        <v>0</v>
      </c>
      <c r="R466" s="10">
        <f t="shared" si="190"/>
        <v>0</v>
      </c>
      <c r="S466" s="8"/>
    </row>
    <row r="467" spans="1:19">
      <c r="A467" s="60">
        <v>7</v>
      </c>
      <c r="B467" s="60"/>
      <c r="C467" s="12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3">
        <f t="shared" si="186"/>
        <v>0</v>
      </c>
      <c r="O467" s="9">
        <f t="shared" si="187"/>
        <v>0</v>
      </c>
      <c r="P467" s="4">
        <f t="shared" si="191"/>
        <v>0</v>
      </c>
      <c r="Q467" s="11">
        <f t="shared" si="192"/>
        <v>0</v>
      </c>
      <c r="R467" s="10">
        <f t="shared" si="190"/>
        <v>0</v>
      </c>
      <c r="S467" s="8"/>
    </row>
    <row r="468" spans="1:19">
      <c r="A468" s="60">
        <v>8</v>
      </c>
      <c r="B468" s="60"/>
      <c r="C468" s="12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3">
        <f t="shared" si="186"/>
        <v>0</v>
      </c>
      <c r="O468" s="9">
        <f t="shared" si="187"/>
        <v>0</v>
      </c>
      <c r="P468" s="4">
        <f t="shared" si="191"/>
        <v>0</v>
      </c>
      <c r="Q468" s="11">
        <f t="shared" si="192"/>
        <v>0</v>
      </c>
      <c r="R468" s="10">
        <f t="shared" si="190"/>
        <v>0</v>
      </c>
      <c r="S468" s="8"/>
    </row>
    <row r="469" spans="1:19">
      <c r="A469" s="60">
        <v>9</v>
      </c>
      <c r="B469" s="60"/>
      <c r="C469" s="12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3">
        <f t="shared" si="186"/>
        <v>0</v>
      </c>
      <c r="O469" s="9">
        <f t="shared" si="187"/>
        <v>0</v>
      </c>
      <c r="P469" s="4">
        <f t="shared" si="191"/>
        <v>0</v>
      </c>
      <c r="Q469" s="11">
        <f t="shared" si="192"/>
        <v>0</v>
      </c>
      <c r="R469" s="10">
        <f t="shared" si="190"/>
        <v>0</v>
      </c>
      <c r="S469" s="8"/>
    </row>
    <row r="470" spans="1:19">
      <c r="A470" s="60">
        <v>10</v>
      </c>
      <c r="B470" s="60"/>
      <c r="C470" s="12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3">
        <f t="shared" si="186"/>
        <v>0</v>
      </c>
      <c r="O470" s="9">
        <f t="shared" si="187"/>
        <v>0</v>
      </c>
      <c r="P470" s="4">
        <f t="shared" si="191"/>
        <v>0</v>
      </c>
      <c r="Q470" s="11">
        <f t="shared" si="192"/>
        <v>0</v>
      </c>
      <c r="R470" s="10">
        <f t="shared" si="190"/>
        <v>0</v>
      </c>
      <c r="S470" s="8"/>
    </row>
    <row r="471" spans="1:19">
      <c r="A471" s="70" t="s">
        <v>34</v>
      </c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2"/>
      <c r="R471" s="10">
        <f>SUM(R461:R470)</f>
        <v>0</v>
      </c>
      <c r="S471" s="8"/>
    </row>
    <row r="472" spans="1:19" ht="15.75">
      <c r="A472" s="24" t="s">
        <v>46</v>
      </c>
      <c r="B472" s="24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6"/>
      <c r="S472" s="8"/>
    </row>
    <row r="473" spans="1:19">
      <c r="A473" s="49" t="s">
        <v>41</v>
      </c>
      <c r="B473" s="49"/>
      <c r="C473" s="49"/>
      <c r="D473" s="49"/>
      <c r="E473" s="49"/>
      <c r="F473" s="49"/>
      <c r="G473" s="49"/>
      <c r="H473" s="49"/>
      <c r="I473" s="49"/>
      <c r="J473" s="15"/>
      <c r="K473" s="15"/>
      <c r="L473" s="15"/>
      <c r="M473" s="15"/>
      <c r="N473" s="15"/>
      <c r="O473" s="15"/>
      <c r="P473" s="15"/>
      <c r="Q473" s="15"/>
      <c r="R473" s="16"/>
      <c r="S473" s="8"/>
    </row>
    <row r="474" spans="1:19" s="8" customFormat="1">
      <c r="A474" s="49"/>
      <c r="B474" s="49"/>
      <c r="C474" s="49"/>
      <c r="D474" s="49"/>
      <c r="E474" s="49"/>
      <c r="F474" s="49"/>
      <c r="G474" s="49"/>
      <c r="H474" s="49"/>
      <c r="I474" s="49"/>
      <c r="J474" s="15"/>
      <c r="K474" s="15"/>
      <c r="L474" s="15"/>
      <c r="M474" s="15"/>
      <c r="N474" s="15"/>
      <c r="O474" s="15"/>
      <c r="P474" s="15"/>
      <c r="Q474" s="15"/>
      <c r="R474" s="16"/>
    </row>
    <row r="475" spans="1:19">
      <c r="A475" s="66" t="s">
        <v>59</v>
      </c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56"/>
      <c r="R475" s="8"/>
      <c r="S475" s="8"/>
    </row>
    <row r="476" spans="1:19" ht="18">
      <c r="A476" s="68" t="s">
        <v>27</v>
      </c>
      <c r="B476" s="69"/>
      <c r="C476" s="69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6"/>
      <c r="R476" s="8"/>
      <c r="S476" s="8"/>
    </row>
    <row r="477" spans="1:19">
      <c r="A477" s="66" t="s">
        <v>60</v>
      </c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56"/>
      <c r="R477" s="8"/>
      <c r="S477" s="8"/>
    </row>
    <row r="478" spans="1:19">
      <c r="A478" s="60">
        <v>1</v>
      </c>
      <c r="B478" s="60"/>
      <c r="C478" s="12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3">
        <f t="shared" ref="N478:N487" si="193">(IF(F478="OŽ",IF(L478=1,550.8,IF(L478=2,426.38,IF(L478=3,342.14,IF(L478=4,181.44,IF(L478=5,168.48,IF(L478=6,155.52,IF(L478=7,148.5,IF(L478=8,144,0))))))))+IF(L478&lt;=8,0,IF(L478&lt;=16,137.7,IF(L478&lt;=24,108,IF(L478&lt;=32,80.1,IF(L478&lt;=36,52.2,0)))))-IF(L478&lt;=8,0,IF(L478&lt;=16,(L478-9)*2.754,IF(L478&lt;=24,(L478-17)* 2.754,IF(L478&lt;=32,(L478-25)* 2.754,IF(L478&lt;=36,(L478-33)*2.754,0))))),0)+IF(F478="PČ",IF(L478=1,449,IF(L478=2,314.6,IF(L478=3,238,IF(L478=4,172,IF(L478=5,159,IF(L478=6,145,IF(L478=7,132,IF(L478=8,119,0))))))))+IF(L478&lt;=8,0,IF(L478&lt;=16,88,IF(L478&lt;=24,55,IF(L478&lt;=32,22,0))))-IF(L478&lt;=8,0,IF(L478&lt;=16,(L478-9)*2.245,IF(L478&lt;=24,(L478-17)*2.245,IF(L478&lt;=32,(L478-25)*2.245,0)))),0)+IF(F478="PČneol",IF(L478=1,85,IF(L478=2,64.61,IF(L478=3,50.76,IF(L478=4,16.25,IF(L478=5,15,IF(L478=6,13.75,IF(L478=7,12.5,IF(L478=8,11.25,0))))))))+IF(L478&lt;=8,0,IF(L478&lt;=16,9,0))-IF(L478&lt;=8,0,IF(L478&lt;=16,(L478-9)*0.425,0)),0)+IF(F478="PŽ",IF(L478=1,85,IF(L478=2,59.5,IF(L478=3,45,IF(L478=4,32.5,IF(L478=5,30,IF(L478=6,27.5,IF(L478=7,25,IF(L478=8,22.5,0))))))))+IF(L478&lt;=8,0,IF(L478&lt;=16,19,IF(L478&lt;=24,13,IF(L478&lt;=32,8,0))))-IF(L478&lt;=8,0,IF(L478&lt;=16,(L478-9)*0.425,IF(L478&lt;=24,(L478-17)*0.425,IF(L478&lt;=32,(L478-25)*0.425,0)))),0)+IF(F478="EČ",IF(L478=1,204,IF(L478=2,156.24,IF(L478=3,123.84,IF(L478=4,72,IF(L478=5,66,IF(L478=6,60,IF(L478=7,54,IF(L478=8,48,0))))))))+IF(L478&lt;=8,0,IF(L478&lt;=16,40,IF(L478&lt;=24,25,0)))-IF(L478&lt;=8,0,IF(L478&lt;=16,(L478-9)*1.02,IF(L478&lt;=24,(L478-17)*1.02,0))),0)+IF(F478="EČneol",IF(L478=1,68,IF(L478=2,51.69,IF(L478=3,40.61,IF(L478=4,13,IF(L478=5,12,IF(L478=6,11,IF(L478=7,10,IF(L478=8,9,0)))))))))+IF(F478="EŽ",IF(L478=1,68,IF(L478=2,47.6,IF(L478=3,36,IF(L478=4,18,IF(L478=5,16.5,IF(L478=6,15,IF(L478=7,13.5,IF(L478=8,12,0))))))))+IF(L478&lt;=8,0,IF(L478&lt;=16,10,IF(L478&lt;=24,6,0)))-IF(L478&lt;=8,0,IF(L478&lt;=16,(L478-9)*0.34,IF(L478&lt;=24,(L478-17)*0.34,0))),0)+IF(F478="PT",IF(L478=1,68,IF(L478=2,52.08,IF(L478=3,41.28,IF(L478=4,24,IF(L478=5,22,IF(L478=6,20,IF(L478=7,18,IF(L478=8,16,0))))))))+IF(L478&lt;=8,0,IF(L478&lt;=16,13,IF(L478&lt;=24,9,IF(L478&lt;=32,4,0))))-IF(L478&lt;=8,0,IF(L478&lt;=16,(L478-9)*0.34,IF(L478&lt;=24,(L478-17)*0.34,IF(L478&lt;=32,(L478-25)*0.34,0)))),0)+IF(F478="JOŽ",IF(L478=1,85,IF(L478=2,59.5,IF(L478=3,45,IF(L478=4,32.5,IF(L478=5,30,IF(L478=6,27.5,IF(L478=7,25,IF(L478=8,22.5,0))))))))+IF(L478&lt;=8,0,IF(L478&lt;=16,19,IF(L478&lt;=24,13,0)))-IF(L478&lt;=8,0,IF(L478&lt;=16,(L478-9)*0.425,IF(L478&lt;=24,(L478-17)*0.425,0))),0)+IF(F478="JPČ",IF(L478=1,68,IF(L478=2,47.6,IF(L478=3,36,IF(L478=4,26,IF(L478=5,24,IF(L478=6,22,IF(L478=7,20,IF(L478=8,18,0))))))))+IF(L478&lt;=8,0,IF(L478&lt;=16,13,IF(L478&lt;=24,9,0)))-IF(L478&lt;=8,0,IF(L478&lt;=16,(L478-9)*0.34,IF(L478&lt;=24,(L478-17)*0.34,0))),0)+IF(F478="JEČ",IF(L478=1,34,IF(L478=2,26.04,IF(L478=3,20.6,IF(L478=4,12,IF(L478=5,11,IF(L478=6,10,IF(L478=7,9,IF(L478=8,8,0))))))))+IF(L478&lt;=8,0,IF(L478&lt;=16,6,0))-IF(L478&lt;=8,0,IF(L478&lt;=16,(L478-9)*0.17,0)),0)+IF(F478="JEOF",IF(L478=1,34,IF(L478=2,26.04,IF(L478=3,20.6,IF(L478=4,12,IF(L478=5,11,IF(L478=6,10,IF(L478=7,9,IF(L478=8,8,0))))))))+IF(L478&lt;=8,0,IF(L478&lt;=16,6,0))-IF(L478&lt;=8,0,IF(L478&lt;=16,(L478-9)*0.17,0)),0)+IF(F478="JnPČ",IF(L478=1,51,IF(L478=2,35.7,IF(L478=3,27,IF(L478=4,19.5,IF(L478=5,18,IF(L478=6,16.5,IF(L478=7,15,IF(L478=8,13.5,0))))))))+IF(L478&lt;=8,0,IF(L478&lt;=16,10,0))-IF(L478&lt;=8,0,IF(L478&lt;=16,(L478-9)*0.255,0)),0)+IF(F478="JnEČ",IF(L478=1,25.5,IF(L478=2,19.53,IF(L478=3,15.48,IF(L478=4,9,IF(L478=5,8.25,IF(L478=6,7.5,IF(L478=7,6.75,IF(L478=8,6,0))))))))+IF(L478&lt;=8,0,IF(L478&lt;=16,5,0))-IF(L478&lt;=8,0,IF(L478&lt;=16,(L478-9)*0.1275,0)),0)+IF(F478="JčPČ",IF(L478=1,21.25,IF(L478=2,14.5,IF(L478=3,11.5,IF(L478=4,7,IF(L478=5,6.5,IF(L478=6,6,IF(L478=7,5.5,IF(L478=8,5,0))))))))+IF(L478&lt;=8,0,IF(L478&lt;=16,4,0))-IF(L478&lt;=8,0,IF(L478&lt;=16,(L478-9)*0.10625,0)),0)+IF(F478="JčEČ",IF(L478=1,17,IF(L478=2,13.02,IF(L478=3,10.32,IF(L478=4,6,IF(L478=5,5.5,IF(L478=6,5,IF(L478=7,4.5,IF(L478=8,4,0))))))))+IF(L478&lt;=8,0,IF(L478&lt;=16,3,0))-IF(L478&lt;=8,0,IF(L478&lt;=16,(L478-9)*0.085,0)),0)+IF(F478="NEAK",IF(L478=1,11.48,IF(L478=2,8.79,IF(L478=3,6.97,IF(L478=4,4.05,IF(L478=5,3.71,IF(L478=6,3.38,IF(L478=7,3.04,IF(L478=8,2.7,0))))))))+IF(L478&lt;=8,0,IF(L478&lt;=16,2,IF(L478&lt;=24,1.3,0)))-IF(L478&lt;=8,0,IF(L478&lt;=16,(L478-9)*0.0574,IF(L478&lt;=24,(L478-17)*0.0574,0))),0))*IF(L478&lt;0,1,IF(OR(F478="PČ",F478="PŽ",F478="PT"),IF(J478&lt;32,J478/32,1),1))* IF(L478&lt;0,1,IF(OR(F478="EČ",F478="EŽ",F478="JOŽ",F478="JPČ",F478="NEAK"),IF(J478&lt;24,J478/24,1),1))*IF(L478&lt;0,1,IF(OR(F478="PČneol",F478="JEČ",F478="JEOF",F478="JnPČ",F478="JnEČ",F478="JčPČ",F478="JčEČ"),IF(J478&lt;16,J478/16,1),1))*IF(L478&lt;0,1,IF(F478="EČneol",IF(J478&lt;8,J478/8,1),1))</f>
        <v>0</v>
      </c>
      <c r="O478" s="9">
        <f t="shared" ref="O478:O487" si="194">IF(F478="OŽ",N478,IF(H478="Ne",IF(J478*0.3&lt;J478-L478,N478,0),IF(J478*0.1&lt;J478-L478,N478,0)))</f>
        <v>0</v>
      </c>
      <c r="P478" s="4">
        <f t="shared" ref="P478" si="195">IF(O478=0,0,IF(F478="OŽ",IF(L478&gt;35,0,IF(J478&gt;35,(36-L478)*1.836,((36-L478)-(36-J478))*1.836)),0)+IF(F478="PČ",IF(L478&gt;31,0,IF(J478&gt;31,(32-L478)*1.347,((32-L478)-(32-J478))*1.347)),0)+ IF(F478="PČneol",IF(L478&gt;15,0,IF(J478&gt;15,(16-L478)*0.255,((16-L478)-(16-J478))*0.255)),0)+IF(F478="PŽ",IF(L478&gt;31,0,IF(J478&gt;31,(32-L478)*0.255,((32-L478)-(32-J478))*0.255)),0)+IF(F478="EČ",IF(L478&gt;23,0,IF(J478&gt;23,(24-L478)*0.612,((24-L478)-(24-J478))*0.612)),0)+IF(F478="EČneol",IF(L478&gt;7,0,IF(J478&gt;7,(8-L478)*0.204,((8-L478)-(8-J478))*0.204)),0)+IF(F478="EŽ",IF(L478&gt;23,0,IF(J478&gt;23,(24-L478)*0.204,((24-L478)-(24-J478))*0.204)),0)+IF(F478="PT",IF(L478&gt;31,0,IF(J478&gt;31,(32-L478)*0.204,((32-L478)-(32-J478))*0.204)),0)+IF(F478="JOŽ",IF(L478&gt;23,0,IF(J478&gt;23,(24-L478)*0.255,((24-L478)-(24-J478))*0.255)),0)+IF(F478="JPČ",IF(L478&gt;23,0,IF(J478&gt;23,(24-L478)*0.204,((24-L478)-(24-J478))*0.204)),0)+IF(F478="JEČ",IF(L478&gt;15,0,IF(J478&gt;15,(16-L478)*0.102,((16-L478)-(16-J478))*0.102)),0)+IF(F478="JEOF",IF(L478&gt;15,0,IF(J478&gt;15,(16-L478)*0.102,((16-L478)-(16-J478))*0.102)),0)+IF(F478="JnPČ",IF(L478&gt;15,0,IF(J478&gt;15,(16-L478)*0.153,((16-L478)-(16-J478))*0.153)),0)+IF(F478="JnEČ",IF(L478&gt;15,0,IF(J478&gt;15,(16-L478)*0.0765,((16-L478)-(16-J478))*0.0765)),0)+IF(F478="JčPČ",IF(L478&gt;15,0,IF(J478&gt;15,(16-L478)*0.06375,((16-L478)-(16-J478))*0.06375)),0)+IF(F478="JčEČ",IF(L478&gt;15,0,IF(J478&gt;15,(16-L478)*0.051,((16-L478)-(16-J478))*0.051)),0)+IF(F478="NEAK",IF(L478&gt;23,0,IF(J478&gt;23,(24-L478)*0.03444,((24-L478)-(24-J478))*0.03444)),0))</f>
        <v>0</v>
      </c>
      <c r="Q478" s="11">
        <f t="shared" ref="Q478" si="196">IF(ISERROR(P478*100/N478),0,(P478*100/N478))</f>
        <v>0</v>
      </c>
      <c r="R478" s="10">
        <f t="shared" ref="R478:R487" si="197">IF(Q478&lt;=30,O478+P478,O478+O478*0.3)*IF(G478=1,0.4,IF(G478=2,0.75,IF(G478="1 (kas 4 m. 1 k. nerengiamos)",0.52,1)))*IF(D478="olimpinė",1,IF(M478="Ne",0.5,1))*IF(OR(A$5="Lietuvos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federacija"),IF(OR(J478&lt;8,K478&lt;16),0,1),1)*E478*IF(I478&lt;=1,1,1/I478)*IF(OR(A$5="Lietuvos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78" s="8"/>
    </row>
    <row r="479" spans="1:19">
      <c r="A479" s="60">
        <v>2</v>
      </c>
      <c r="B479" s="60"/>
      <c r="C479" s="12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3">
        <f t="shared" si="193"/>
        <v>0</v>
      </c>
      <c r="O479" s="9">
        <f t="shared" si="194"/>
        <v>0</v>
      </c>
      <c r="P479" s="4">
        <f t="shared" ref="P479:P487" si="198">IF(O479=0,0,IF(F479="OŽ",IF(L479&gt;35,0,IF(J479&gt;35,(36-L479)*1.836,((36-L479)-(36-J479))*1.836)),0)+IF(F479="PČ",IF(L479&gt;31,0,IF(J479&gt;31,(32-L479)*1.347,((32-L479)-(32-J479))*1.347)),0)+ IF(F479="PČneol",IF(L479&gt;15,0,IF(J479&gt;15,(16-L479)*0.255,((16-L479)-(16-J479))*0.255)),0)+IF(F479="PŽ",IF(L479&gt;31,0,IF(J479&gt;31,(32-L479)*0.255,((32-L479)-(32-J479))*0.255)),0)+IF(F479="EČ",IF(L479&gt;23,0,IF(J479&gt;23,(24-L479)*0.612,((24-L479)-(24-J479))*0.612)),0)+IF(F479="EČneol",IF(L479&gt;7,0,IF(J479&gt;7,(8-L479)*0.204,((8-L479)-(8-J479))*0.204)),0)+IF(F479="EŽ",IF(L479&gt;23,0,IF(J479&gt;23,(24-L479)*0.204,((24-L479)-(24-J479))*0.204)),0)+IF(F479="PT",IF(L479&gt;31,0,IF(J479&gt;31,(32-L479)*0.204,((32-L479)-(32-J479))*0.204)),0)+IF(F479="JOŽ",IF(L479&gt;23,0,IF(J479&gt;23,(24-L479)*0.255,((24-L479)-(24-J479))*0.255)),0)+IF(F479="JPČ",IF(L479&gt;23,0,IF(J479&gt;23,(24-L479)*0.204,((24-L479)-(24-J479))*0.204)),0)+IF(F479="JEČ",IF(L479&gt;15,0,IF(J479&gt;15,(16-L479)*0.102,((16-L479)-(16-J479))*0.102)),0)+IF(F479="JEOF",IF(L479&gt;15,0,IF(J479&gt;15,(16-L479)*0.102,((16-L479)-(16-J479))*0.102)),0)+IF(F479="JnPČ",IF(L479&gt;15,0,IF(J479&gt;15,(16-L479)*0.153,((16-L479)-(16-J479))*0.153)),0)+IF(F479="JnEČ",IF(L479&gt;15,0,IF(J479&gt;15,(16-L479)*0.0765,((16-L479)-(16-J479))*0.0765)),0)+IF(F479="JčPČ",IF(L479&gt;15,0,IF(J479&gt;15,(16-L479)*0.06375,((16-L479)-(16-J479))*0.06375)),0)+IF(F479="JčEČ",IF(L479&gt;15,0,IF(J479&gt;15,(16-L479)*0.051,((16-L479)-(16-J479))*0.051)),0)+IF(F479="NEAK",IF(L479&gt;23,0,IF(J479&gt;23,(24-L479)*0.03444,((24-L479)-(24-J479))*0.03444)),0))</f>
        <v>0</v>
      </c>
      <c r="Q479" s="11">
        <f t="shared" ref="Q479:Q487" si="199">IF(ISERROR(P479*100/N479),0,(P479*100/N479))</f>
        <v>0</v>
      </c>
      <c r="R479" s="10">
        <f t="shared" si="197"/>
        <v>0</v>
      </c>
      <c r="S479" s="8"/>
    </row>
    <row r="480" spans="1:19">
      <c r="A480" s="60">
        <v>3</v>
      </c>
      <c r="B480" s="60"/>
      <c r="C480" s="12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3">
        <f t="shared" si="193"/>
        <v>0</v>
      </c>
      <c r="O480" s="9">
        <f t="shared" si="194"/>
        <v>0</v>
      </c>
      <c r="P480" s="4">
        <f t="shared" si="198"/>
        <v>0</v>
      </c>
      <c r="Q480" s="11">
        <f t="shared" si="199"/>
        <v>0</v>
      </c>
      <c r="R480" s="10">
        <f t="shared" si="197"/>
        <v>0</v>
      </c>
      <c r="S480" s="8"/>
    </row>
    <row r="481" spans="1:19">
      <c r="A481" s="60">
        <v>4</v>
      </c>
      <c r="B481" s="60"/>
      <c r="C481" s="12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3">
        <f t="shared" si="193"/>
        <v>0</v>
      </c>
      <c r="O481" s="9">
        <f t="shared" si="194"/>
        <v>0</v>
      </c>
      <c r="P481" s="4">
        <f t="shared" si="198"/>
        <v>0</v>
      </c>
      <c r="Q481" s="11">
        <f t="shared" si="199"/>
        <v>0</v>
      </c>
      <c r="R481" s="10">
        <f t="shared" si="197"/>
        <v>0</v>
      </c>
      <c r="S481" s="8"/>
    </row>
    <row r="482" spans="1:19">
      <c r="A482" s="60">
        <v>5</v>
      </c>
      <c r="B482" s="60"/>
      <c r="C482" s="12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3">
        <f t="shared" si="193"/>
        <v>0</v>
      </c>
      <c r="O482" s="9">
        <f t="shared" si="194"/>
        <v>0</v>
      </c>
      <c r="P482" s="4">
        <f t="shared" si="198"/>
        <v>0</v>
      </c>
      <c r="Q482" s="11">
        <f t="shared" si="199"/>
        <v>0</v>
      </c>
      <c r="R482" s="10">
        <f t="shared" si="197"/>
        <v>0</v>
      </c>
      <c r="S482" s="8"/>
    </row>
    <row r="483" spans="1:19">
      <c r="A483" s="60">
        <v>6</v>
      </c>
      <c r="B483" s="60"/>
      <c r="C483" s="12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3">
        <f t="shared" si="193"/>
        <v>0</v>
      </c>
      <c r="O483" s="9">
        <f t="shared" si="194"/>
        <v>0</v>
      </c>
      <c r="P483" s="4">
        <f t="shared" si="198"/>
        <v>0</v>
      </c>
      <c r="Q483" s="11">
        <f t="shared" si="199"/>
        <v>0</v>
      </c>
      <c r="R483" s="10">
        <f t="shared" si="197"/>
        <v>0</v>
      </c>
      <c r="S483" s="8"/>
    </row>
    <row r="484" spans="1:19">
      <c r="A484" s="60">
        <v>7</v>
      </c>
      <c r="B484" s="60"/>
      <c r="C484" s="12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3">
        <f t="shared" si="193"/>
        <v>0</v>
      </c>
      <c r="O484" s="9">
        <f t="shared" si="194"/>
        <v>0</v>
      </c>
      <c r="P484" s="4">
        <f t="shared" si="198"/>
        <v>0</v>
      </c>
      <c r="Q484" s="11">
        <f t="shared" si="199"/>
        <v>0</v>
      </c>
      <c r="R484" s="10">
        <f t="shared" si="197"/>
        <v>0</v>
      </c>
      <c r="S484" s="8"/>
    </row>
    <row r="485" spans="1:19">
      <c r="A485" s="60">
        <v>8</v>
      </c>
      <c r="B485" s="60"/>
      <c r="C485" s="12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3">
        <f t="shared" si="193"/>
        <v>0</v>
      </c>
      <c r="O485" s="9">
        <f t="shared" si="194"/>
        <v>0</v>
      </c>
      <c r="P485" s="4">
        <f t="shared" si="198"/>
        <v>0</v>
      </c>
      <c r="Q485" s="11">
        <f t="shared" si="199"/>
        <v>0</v>
      </c>
      <c r="R485" s="10">
        <f t="shared" si="197"/>
        <v>0</v>
      </c>
      <c r="S485" s="8"/>
    </row>
    <row r="486" spans="1:19">
      <c r="A486" s="60">
        <v>9</v>
      </c>
      <c r="B486" s="60"/>
      <c r="C486" s="12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3">
        <f t="shared" si="193"/>
        <v>0</v>
      </c>
      <c r="O486" s="9">
        <f t="shared" si="194"/>
        <v>0</v>
      </c>
      <c r="P486" s="4">
        <f t="shared" si="198"/>
        <v>0</v>
      </c>
      <c r="Q486" s="11">
        <f t="shared" si="199"/>
        <v>0</v>
      </c>
      <c r="R486" s="10">
        <f t="shared" si="197"/>
        <v>0</v>
      </c>
      <c r="S486" s="8"/>
    </row>
    <row r="487" spans="1:19">
      <c r="A487" s="60">
        <v>10</v>
      </c>
      <c r="B487" s="60"/>
      <c r="C487" s="12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3">
        <f t="shared" si="193"/>
        <v>0</v>
      </c>
      <c r="O487" s="9">
        <f t="shared" si="194"/>
        <v>0</v>
      </c>
      <c r="P487" s="4">
        <f t="shared" si="198"/>
        <v>0</v>
      </c>
      <c r="Q487" s="11">
        <f t="shared" si="199"/>
        <v>0</v>
      </c>
      <c r="R487" s="10">
        <f t="shared" si="197"/>
        <v>0</v>
      </c>
      <c r="S487" s="8"/>
    </row>
    <row r="488" spans="1:19">
      <c r="A488" s="70" t="s">
        <v>34</v>
      </c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2"/>
      <c r="R488" s="10">
        <f>SUM(R478:R487)</f>
        <v>0</v>
      </c>
      <c r="S488" s="8"/>
    </row>
    <row r="489" spans="1:19" ht="15.75">
      <c r="A489" s="24" t="s">
        <v>46</v>
      </c>
      <c r="B489" s="24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6"/>
      <c r="S489" s="8"/>
    </row>
    <row r="490" spans="1:19">
      <c r="A490" s="49" t="s">
        <v>41</v>
      </c>
      <c r="B490" s="49"/>
      <c r="C490" s="49"/>
      <c r="D490" s="49"/>
      <c r="E490" s="49"/>
      <c r="F490" s="49"/>
      <c r="G490" s="49"/>
      <c r="H490" s="49"/>
      <c r="I490" s="49"/>
      <c r="J490" s="15"/>
      <c r="K490" s="15"/>
      <c r="L490" s="15"/>
      <c r="M490" s="15"/>
      <c r="N490" s="15"/>
      <c r="O490" s="15"/>
      <c r="P490" s="15"/>
      <c r="Q490" s="15"/>
      <c r="R490" s="16"/>
      <c r="S490" s="8"/>
    </row>
    <row r="491" spans="1:19" s="8" customFormat="1">
      <c r="A491" s="49"/>
      <c r="B491" s="49"/>
      <c r="C491" s="49"/>
      <c r="D491" s="49"/>
      <c r="E491" s="49"/>
      <c r="F491" s="49"/>
      <c r="G491" s="49"/>
      <c r="H491" s="49"/>
      <c r="I491" s="49"/>
      <c r="J491" s="15"/>
      <c r="K491" s="15"/>
      <c r="L491" s="15"/>
      <c r="M491" s="15"/>
      <c r="N491" s="15"/>
      <c r="O491" s="15"/>
      <c r="P491" s="15"/>
      <c r="Q491" s="15"/>
      <c r="R491" s="16"/>
    </row>
    <row r="492" spans="1:19" ht="13.9" customHeight="1">
      <c r="A492" s="66" t="s">
        <v>59</v>
      </c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56"/>
      <c r="R492" s="8"/>
      <c r="S492" s="8"/>
    </row>
    <row r="493" spans="1:19" ht="15.6" customHeight="1">
      <c r="A493" s="68" t="s">
        <v>27</v>
      </c>
      <c r="B493" s="69"/>
      <c r="C493" s="69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6"/>
      <c r="R493" s="8"/>
      <c r="S493" s="8"/>
    </row>
    <row r="494" spans="1:19" ht="13.9" customHeight="1">
      <c r="A494" s="66" t="s">
        <v>60</v>
      </c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56"/>
      <c r="R494" s="8"/>
      <c r="S494" s="8"/>
    </row>
    <row r="495" spans="1:19">
      <c r="A495" s="60">
        <v>1</v>
      </c>
      <c r="B495" s="60"/>
      <c r="C495" s="12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3">
        <f t="shared" ref="N495:N504" si="200">(IF(F495="OŽ",IF(L495=1,550.8,IF(L495=2,426.38,IF(L495=3,342.14,IF(L495=4,181.44,IF(L495=5,168.48,IF(L495=6,155.52,IF(L495=7,148.5,IF(L495=8,144,0))))))))+IF(L495&lt;=8,0,IF(L495&lt;=16,137.7,IF(L495&lt;=24,108,IF(L495&lt;=32,80.1,IF(L495&lt;=36,52.2,0)))))-IF(L495&lt;=8,0,IF(L495&lt;=16,(L495-9)*2.754,IF(L495&lt;=24,(L495-17)* 2.754,IF(L495&lt;=32,(L495-25)* 2.754,IF(L495&lt;=36,(L495-33)*2.754,0))))),0)+IF(F495="PČ",IF(L495=1,449,IF(L495=2,314.6,IF(L495=3,238,IF(L495=4,172,IF(L495=5,159,IF(L495=6,145,IF(L495=7,132,IF(L495=8,119,0))))))))+IF(L495&lt;=8,0,IF(L495&lt;=16,88,IF(L495&lt;=24,55,IF(L495&lt;=32,22,0))))-IF(L495&lt;=8,0,IF(L495&lt;=16,(L495-9)*2.245,IF(L495&lt;=24,(L495-17)*2.245,IF(L495&lt;=32,(L495-25)*2.245,0)))),0)+IF(F495="PČneol",IF(L495=1,85,IF(L495=2,64.61,IF(L495=3,50.76,IF(L495=4,16.25,IF(L495=5,15,IF(L495=6,13.75,IF(L495=7,12.5,IF(L495=8,11.25,0))))))))+IF(L495&lt;=8,0,IF(L495&lt;=16,9,0))-IF(L495&lt;=8,0,IF(L495&lt;=16,(L495-9)*0.425,0)),0)+IF(F495="PŽ",IF(L495=1,85,IF(L495=2,59.5,IF(L495=3,45,IF(L495=4,32.5,IF(L495=5,30,IF(L495=6,27.5,IF(L495=7,25,IF(L495=8,22.5,0))))))))+IF(L495&lt;=8,0,IF(L495&lt;=16,19,IF(L495&lt;=24,13,IF(L495&lt;=32,8,0))))-IF(L495&lt;=8,0,IF(L495&lt;=16,(L495-9)*0.425,IF(L495&lt;=24,(L495-17)*0.425,IF(L495&lt;=32,(L495-25)*0.425,0)))),0)+IF(F495="EČ",IF(L495=1,204,IF(L495=2,156.24,IF(L495=3,123.84,IF(L495=4,72,IF(L495=5,66,IF(L495=6,60,IF(L495=7,54,IF(L495=8,48,0))))))))+IF(L495&lt;=8,0,IF(L495&lt;=16,40,IF(L495&lt;=24,25,0)))-IF(L495&lt;=8,0,IF(L495&lt;=16,(L495-9)*1.02,IF(L495&lt;=24,(L495-17)*1.02,0))),0)+IF(F495="EČneol",IF(L495=1,68,IF(L495=2,51.69,IF(L495=3,40.61,IF(L495=4,13,IF(L495=5,12,IF(L495=6,11,IF(L495=7,10,IF(L495=8,9,0)))))))))+IF(F495="EŽ",IF(L495=1,68,IF(L495=2,47.6,IF(L495=3,36,IF(L495=4,18,IF(L495=5,16.5,IF(L495=6,15,IF(L495=7,13.5,IF(L495=8,12,0))))))))+IF(L495&lt;=8,0,IF(L495&lt;=16,10,IF(L495&lt;=24,6,0)))-IF(L495&lt;=8,0,IF(L495&lt;=16,(L495-9)*0.34,IF(L495&lt;=24,(L495-17)*0.34,0))),0)+IF(F495="PT",IF(L495=1,68,IF(L495=2,52.08,IF(L495=3,41.28,IF(L495=4,24,IF(L495=5,22,IF(L495=6,20,IF(L495=7,18,IF(L495=8,16,0))))))))+IF(L495&lt;=8,0,IF(L495&lt;=16,13,IF(L495&lt;=24,9,IF(L495&lt;=32,4,0))))-IF(L495&lt;=8,0,IF(L495&lt;=16,(L495-9)*0.34,IF(L495&lt;=24,(L495-17)*0.34,IF(L495&lt;=32,(L495-25)*0.34,0)))),0)+IF(F495="JOŽ",IF(L495=1,85,IF(L495=2,59.5,IF(L495=3,45,IF(L495=4,32.5,IF(L495=5,30,IF(L495=6,27.5,IF(L495=7,25,IF(L495=8,22.5,0))))))))+IF(L495&lt;=8,0,IF(L495&lt;=16,19,IF(L495&lt;=24,13,0)))-IF(L495&lt;=8,0,IF(L495&lt;=16,(L495-9)*0.425,IF(L495&lt;=24,(L495-17)*0.425,0))),0)+IF(F495="JPČ",IF(L495=1,68,IF(L495=2,47.6,IF(L495=3,36,IF(L495=4,26,IF(L495=5,24,IF(L495=6,22,IF(L495=7,20,IF(L495=8,18,0))))))))+IF(L495&lt;=8,0,IF(L495&lt;=16,13,IF(L495&lt;=24,9,0)))-IF(L495&lt;=8,0,IF(L495&lt;=16,(L495-9)*0.34,IF(L495&lt;=24,(L495-17)*0.34,0))),0)+IF(F495="JEČ",IF(L495=1,34,IF(L495=2,26.04,IF(L495=3,20.6,IF(L495=4,12,IF(L495=5,11,IF(L495=6,10,IF(L495=7,9,IF(L495=8,8,0))))))))+IF(L495&lt;=8,0,IF(L495&lt;=16,6,0))-IF(L495&lt;=8,0,IF(L495&lt;=16,(L495-9)*0.17,0)),0)+IF(F495="JEOF",IF(L495=1,34,IF(L495=2,26.04,IF(L495=3,20.6,IF(L495=4,12,IF(L495=5,11,IF(L495=6,10,IF(L495=7,9,IF(L495=8,8,0))))))))+IF(L495&lt;=8,0,IF(L495&lt;=16,6,0))-IF(L495&lt;=8,0,IF(L495&lt;=16,(L495-9)*0.17,0)),0)+IF(F495="JnPČ",IF(L495=1,51,IF(L495=2,35.7,IF(L495=3,27,IF(L495=4,19.5,IF(L495=5,18,IF(L495=6,16.5,IF(L495=7,15,IF(L495=8,13.5,0))))))))+IF(L495&lt;=8,0,IF(L495&lt;=16,10,0))-IF(L495&lt;=8,0,IF(L495&lt;=16,(L495-9)*0.255,0)),0)+IF(F495="JnEČ",IF(L495=1,25.5,IF(L495=2,19.53,IF(L495=3,15.48,IF(L495=4,9,IF(L495=5,8.25,IF(L495=6,7.5,IF(L495=7,6.75,IF(L495=8,6,0))))))))+IF(L495&lt;=8,0,IF(L495&lt;=16,5,0))-IF(L495&lt;=8,0,IF(L495&lt;=16,(L495-9)*0.1275,0)),0)+IF(F495="JčPČ",IF(L495=1,21.25,IF(L495=2,14.5,IF(L495=3,11.5,IF(L495=4,7,IF(L495=5,6.5,IF(L495=6,6,IF(L495=7,5.5,IF(L495=8,5,0))))))))+IF(L495&lt;=8,0,IF(L495&lt;=16,4,0))-IF(L495&lt;=8,0,IF(L495&lt;=16,(L495-9)*0.10625,0)),0)+IF(F495="JčEČ",IF(L495=1,17,IF(L495=2,13.02,IF(L495=3,10.32,IF(L495=4,6,IF(L495=5,5.5,IF(L495=6,5,IF(L495=7,4.5,IF(L495=8,4,0))))))))+IF(L495&lt;=8,0,IF(L495&lt;=16,3,0))-IF(L495&lt;=8,0,IF(L495&lt;=16,(L495-9)*0.085,0)),0)+IF(F495="NEAK",IF(L495=1,11.48,IF(L495=2,8.79,IF(L495=3,6.97,IF(L495=4,4.05,IF(L495=5,3.71,IF(L495=6,3.38,IF(L495=7,3.04,IF(L495=8,2.7,0))))))))+IF(L495&lt;=8,0,IF(L495&lt;=16,2,IF(L495&lt;=24,1.3,0)))-IF(L495&lt;=8,0,IF(L495&lt;=16,(L495-9)*0.0574,IF(L495&lt;=24,(L495-17)*0.0574,0))),0))*IF(L495&lt;0,1,IF(OR(F495="PČ",F495="PŽ",F495="PT"),IF(J495&lt;32,J495/32,1),1))* IF(L495&lt;0,1,IF(OR(F495="EČ",F495="EŽ",F495="JOŽ",F495="JPČ",F495="NEAK"),IF(J495&lt;24,J495/24,1),1))*IF(L495&lt;0,1,IF(OR(F495="PČneol",F495="JEČ",F495="JEOF",F495="JnPČ",F495="JnEČ",F495="JčPČ",F495="JčEČ"),IF(J495&lt;16,J495/16,1),1))*IF(L495&lt;0,1,IF(F495="EČneol",IF(J495&lt;8,J495/8,1),1))</f>
        <v>0</v>
      </c>
      <c r="O495" s="9">
        <f t="shared" ref="O495:O504" si="201">IF(F495="OŽ",N495,IF(H495="Ne",IF(J495*0.3&lt;J495-L495,N495,0),IF(J495*0.1&lt;J495-L495,N495,0)))</f>
        <v>0</v>
      </c>
      <c r="P495" s="4">
        <f t="shared" ref="P495" si="202">IF(O495=0,0,IF(F495="OŽ",IF(L495&gt;35,0,IF(J495&gt;35,(36-L495)*1.836,((36-L495)-(36-J495))*1.836)),0)+IF(F495="PČ",IF(L495&gt;31,0,IF(J495&gt;31,(32-L495)*1.347,((32-L495)-(32-J495))*1.347)),0)+ IF(F495="PČneol",IF(L495&gt;15,0,IF(J495&gt;15,(16-L495)*0.255,((16-L495)-(16-J495))*0.255)),0)+IF(F495="PŽ",IF(L495&gt;31,0,IF(J495&gt;31,(32-L495)*0.255,((32-L495)-(32-J495))*0.255)),0)+IF(F495="EČ",IF(L495&gt;23,0,IF(J495&gt;23,(24-L495)*0.612,((24-L495)-(24-J495))*0.612)),0)+IF(F495="EČneol",IF(L495&gt;7,0,IF(J495&gt;7,(8-L495)*0.204,((8-L495)-(8-J495))*0.204)),0)+IF(F495="EŽ",IF(L495&gt;23,0,IF(J495&gt;23,(24-L495)*0.204,((24-L495)-(24-J495))*0.204)),0)+IF(F495="PT",IF(L495&gt;31,0,IF(J495&gt;31,(32-L495)*0.204,((32-L495)-(32-J495))*0.204)),0)+IF(F495="JOŽ",IF(L495&gt;23,0,IF(J495&gt;23,(24-L495)*0.255,((24-L495)-(24-J495))*0.255)),0)+IF(F495="JPČ",IF(L495&gt;23,0,IF(J495&gt;23,(24-L495)*0.204,((24-L495)-(24-J495))*0.204)),0)+IF(F495="JEČ",IF(L495&gt;15,0,IF(J495&gt;15,(16-L495)*0.102,((16-L495)-(16-J495))*0.102)),0)+IF(F495="JEOF",IF(L495&gt;15,0,IF(J495&gt;15,(16-L495)*0.102,((16-L495)-(16-J495))*0.102)),0)+IF(F495="JnPČ",IF(L495&gt;15,0,IF(J495&gt;15,(16-L495)*0.153,((16-L495)-(16-J495))*0.153)),0)+IF(F495="JnEČ",IF(L495&gt;15,0,IF(J495&gt;15,(16-L495)*0.0765,((16-L495)-(16-J495))*0.0765)),0)+IF(F495="JčPČ",IF(L495&gt;15,0,IF(J495&gt;15,(16-L495)*0.06375,((16-L495)-(16-J495))*0.06375)),0)+IF(F495="JčEČ",IF(L495&gt;15,0,IF(J495&gt;15,(16-L495)*0.051,((16-L495)-(16-J495))*0.051)),0)+IF(F495="NEAK",IF(L495&gt;23,0,IF(J495&gt;23,(24-L495)*0.03444,((24-L495)-(24-J495))*0.03444)),0))</f>
        <v>0</v>
      </c>
      <c r="Q495" s="11">
        <f t="shared" ref="Q495" si="203">IF(ISERROR(P495*100/N495),0,(P495*100/N495))</f>
        <v>0</v>
      </c>
      <c r="R495" s="10">
        <f t="shared" ref="R495:R504" si="204">IF(Q495&lt;=30,O495+P495,O495+O495*0.3)*IF(G495=1,0.4,IF(G495=2,0.75,IF(G495="1 (kas 4 m. 1 k. nerengiamos)",0.52,1)))*IF(D495="olimpinė",1,IF(M495="Ne",0.5,1))*IF(OR(A$5="Lietuvos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federacija"),IF(OR(J495&lt;8,K495&lt;16),0,1),1)*E495*IF(I495&lt;=1,1,1/I495)*IF(OR(A$5="Lietuvos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95" s="8"/>
    </row>
    <row r="496" spans="1:19">
      <c r="A496" s="60">
        <v>2</v>
      </c>
      <c r="B496" s="60"/>
      <c r="C496" s="12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3">
        <f t="shared" si="200"/>
        <v>0</v>
      </c>
      <c r="O496" s="9">
        <f t="shared" si="201"/>
        <v>0</v>
      </c>
      <c r="P496" s="4">
        <f t="shared" ref="P496:P504" si="205">IF(O496=0,0,IF(F496="OŽ",IF(L496&gt;35,0,IF(J496&gt;35,(36-L496)*1.836,((36-L496)-(36-J496))*1.836)),0)+IF(F496="PČ",IF(L496&gt;31,0,IF(J496&gt;31,(32-L496)*1.347,((32-L496)-(32-J496))*1.347)),0)+ IF(F496="PČneol",IF(L496&gt;15,0,IF(J496&gt;15,(16-L496)*0.255,((16-L496)-(16-J496))*0.255)),0)+IF(F496="PŽ",IF(L496&gt;31,0,IF(J496&gt;31,(32-L496)*0.255,((32-L496)-(32-J496))*0.255)),0)+IF(F496="EČ",IF(L496&gt;23,0,IF(J496&gt;23,(24-L496)*0.612,((24-L496)-(24-J496))*0.612)),0)+IF(F496="EČneol",IF(L496&gt;7,0,IF(J496&gt;7,(8-L496)*0.204,((8-L496)-(8-J496))*0.204)),0)+IF(F496="EŽ",IF(L496&gt;23,0,IF(J496&gt;23,(24-L496)*0.204,((24-L496)-(24-J496))*0.204)),0)+IF(F496="PT",IF(L496&gt;31,0,IF(J496&gt;31,(32-L496)*0.204,((32-L496)-(32-J496))*0.204)),0)+IF(F496="JOŽ",IF(L496&gt;23,0,IF(J496&gt;23,(24-L496)*0.255,((24-L496)-(24-J496))*0.255)),0)+IF(F496="JPČ",IF(L496&gt;23,0,IF(J496&gt;23,(24-L496)*0.204,((24-L496)-(24-J496))*0.204)),0)+IF(F496="JEČ",IF(L496&gt;15,0,IF(J496&gt;15,(16-L496)*0.102,((16-L496)-(16-J496))*0.102)),0)+IF(F496="JEOF",IF(L496&gt;15,0,IF(J496&gt;15,(16-L496)*0.102,((16-L496)-(16-J496))*0.102)),0)+IF(F496="JnPČ",IF(L496&gt;15,0,IF(J496&gt;15,(16-L496)*0.153,((16-L496)-(16-J496))*0.153)),0)+IF(F496="JnEČ",IF(L496&gt;15,0,IF(J496&gt;15,(16-L496)*0.0765,((16-L496)-(16-J496))*0.0765)),0)+IF(F496="JčPČ",IF(L496&gt;15,0,IF(J496&gt;15,(16-L496)*0.06375,((16-L496)-(16-J496))*0.06375)),0)+IF(F496="JčEČ",IF(L496&gt;15,0,IF(J496&gt;15,(16-L496)*0.051,((16-L496)-(16-J496))*0.051)),0)+IF(F496="NEAK",IF(L496&gt;23,0,IF(J496&gt;23,(24-L496)*0.03444,((24-L496)-(24-J496))*0.03444)),0))</f>
        <v>0</v>
      </c>
      <c r="Q496" s="11">
        <f t="shared" ref="Q496:Q504" si="206">IF(ISERROR(P496*100/N496),0,(P496*100/N496))</f>
        <v>0</v>
      </c>
      <c r="R496" s="10">
        <f t="shared" si="204"/>
        <v>0</v>
      </c>
      <c r="S496" s="8"/>
    </row>
    <row r="497" spans="1:19">
      <c r="A497" s="60">
        <v>3</v>
      </c>
      <c r="B497" s="60"/>
      <c r="C497" s="12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3">
        <f t="shared" si="200"/>
        <v>0</v>
      </c>
      <c r="O497" s="9">
        <f t="shared" si="201"/>
        <v>0</v>
      </c>
      <c r="P497" s="4">
        <f t="shared" si="205"/>
        <v>0</v>
      </c>
      <c r="Q497" s="11">
        <f t="shared" si="206"/>
        <v>0</v>
      </c>
      <c r="R497" s="10">
        <f t="shared" si="204"/>
        <v>0</v>
      </c>
      <c r="S497" s="8"/>
    </row>
    <row r="498" spans="1:19">
      <c r="A498" s="60">
        <v>4</v>
      </c>
      <c r="B498" s="60"/>
      <c r="C498" s="12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3">
        <f t="shared" si="200"/>
        <v>0</v>
      </c>
      <c r="O498" s="9">
        <f t="shared" si="201"/>
        <v>0</v>
      </c>
      <c r="P498" s="4">
        <f t="shared" si="205"/>
        <v>0</v>
      </c>
      <c r="Q498" s="11">
        <f t="shared" si="206"/>
        <v>0</v>
      </c>
      <c r="R498" s="10">
        <f t="shared" si="204"/>
        <v>0</v>
      </c>
      <c r="S498" s="8"/>
    </row>
    <row r="499" spans="1:19">
      <c r="A499" s="60">
        <v>5</v>
      </c>
      <c r="B499" s="60"/>
      <c r="C499" s="12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3">
        <f t="shared" si="200"/>
        <v>0</v>
      </c>
      <c r="O499" s="9">
        <f t="shared" si="201"/>
        <v>0</v>
      </c>
      <c r="P499" s="4">
        <f t="shared" si="205"/>
        <v>0</v>
      </c>
      <c r="Q499" s="11">
        <f t="shared" si="206"/>
        <v>0</v>
      </c>
      <c r="R499" s="10">
        <f t="shared" si="204"/>
        <v>0</v>
      </c>
      <c r="S499" s="8"/>
    </row>
    <row r="500" spans="1:19">
      <c r="A500" s="60">
        <v>6</v>
      </c>
      <c r="B500" s="60"/>
      <c r="C500" s="12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3">
        <f t="shared" si="200"/>
        <v>0</v>
      </c>
      <c r="O500" s="9">
        <f t="shared" si="201"/>
        <v>0</v>
      </c>
      <c r="P500" s="4">
        <f t="shared" si="205"/>
        <v>0</v>
      </c>
      <c r="Q500" s="11">
        <f t="shared" si="206"/>
        <v>0</v>
      </c>
      <c r="R500" s="10">
        <f t="shared" si="204"/>
        <v>0</v>
      </c>
      <c r="S500" s="8"/>
    </row>
    <row r="501" spans="1:19">
      <c r="A501" s="60">
        <v>7</v>
      </c>
      <c r="B501" s="60"/>
      <c r="C501" s="12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3">
        <f t="shared" si="200"/>
        <v>0</v>
      </c>
      <c r="O501" s="9">
        <f t="shared" si="201"/>
        <v>0</v>
      </c>
      <c r="P501" s="4">
        <f t="shared" si="205"/>
        <v>0</v>
      </c>
      <c r="Q501" s="11">
        <f t="shared" si="206"/>
        <v>0</v>
      </c>
      <c r="R501" s="10">
        <f t="shared" si="204"/>
        <v>0</v>
      </c>
      <c r="S501" s="8"/>
    </row>
    <row r="502" spans="1:19">
      <c r="A502" s="60">
        <v>8</v>
      </c>
      <c r="B502" s="60"/>
      <c r="C502" s="12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3">
        <f t="shared" si="200"/>
        <v>0</v>
      </c>
      <c r="O502" s="9">
        <f t="shared" si="201"/>
        <v>0</v>
      </c>
      <c r="P502" s="4">
        <f t="shared" si="205"/>
        <v>0</v>
      </c>
      <c r="Q502" s="11">
        <f t="shared" si="206"/>
        <v>0</v>
      </c>
      <c r="R502" s="10">
        <f t="shared" si="204"/>
        <v>0</v>
      </c>
      <c r="S502" s="8"/>
    </row>
    <row r="503" spans="1:19">
      <c r="A503" s="60">
        <v>9</v>
      </c>
      <c r="B503" s="60"/>
      <c r="C503" s="12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3">
        <f t="shared" si="200"/>
        <v>0</v>
      </c>
      <c r="O503" s="9">
        <f t="shared" si="201"/>
        <v>0</v>
      </c>
      <c r="P503" s="4">
        <f t="shared" si="205"/>
        <v>0</v>
      </c>
      <c r="Q503" s="11">
        <f t="shared" si="206"/>
        <v>0</v>
      </c>
      <c r="R503" s="10">
        <f t="shared" si="204"/>
        <v>0</v>
      </c>
      <c r="S503" s="8"/>
    </row>
    <row r="504" spans="1:19">
      <c r="A504" s="60">
        <v>10</v>
      </c>
      <c r="B504" s="60"/>
      <c r="C504" s="12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3">
        <f t="shared" si="200"/>
        <v>0</v>
      </c>
      <c r="O504" s="9">
        <f t="shared" si="201"/>
        <v>0</v>
      </c>
      <c r="P504" s="4">
        <f t="shared" si="205"/>
        <v>0</v>
      </c>
      <c r="Q504" s="11">
        <f t="shared" si="206"/>
        <v>0</v>
      </c>
      <c r="R504" s="10">
        <f t="shared" si="204"/>
        <v>0</v>
      </c>
      <c r="S504" s="8"/>
    </row>
    <row r="505" spans="1:19" ht="13.9" customHeight="1">
      <c r="A505" s="70" t="s">
        <v>34</v>
      </c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2"/>
      <c r="R505" s="10">
        <f>SUM(R495:R504)</f>
        <v>0</v>
      </c>
      <c r="S505" s="8"/>
    </row>
    <row r="506" spans="1:19" ht="15.75">
      <c r="A506" s="24" t="s">
        <v>46</v>
      </c>
      <c r="B506" s="24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6"/>
      <c r="S506" s="8"/>
    </row>
    <row r="507" spans="1:19">
      <c r="A507" s="49" t="s">
        <v>41</v>
      </c>
      <c r="B507" s="49"/>
      <c r="C507" s="49"/>
      <c r="D507" s="49"/>
      <c r="E507" s="49"/>
      <c r="F507" s="49"/>
      <c r="G507" s="49"/>
      <c r="H507" s="49"/>
      <c r="I507" s="49"/>
      <c r="J507" s="15"/>
      <c r="K507" s="15"/>
      <c r="L507" s="15"/>
      <c r="M507" s="15"/>
      <c r="N507" s="15"/>
      <c r="O507" s="15"/>
      <c r="P507" s="15"/>
      <c r="Q507" s="15"/>
      <c r="R507" s="16"/>
      <c r="S507" s="8"/>
    </row>
    <row r="508" spans="1:19" s="8" customFormat="1">
      <c r="A508" s="49"/>
      <c r="B508" s="49"/>
      <c r="C508" s="49"/>
      <c r="D508" s="49"/>
      <c r="E508" s="49"/>
      <c r="F508" s="49"/>
      <c r="G508" s="49"/>
      <c r="H508" s="49"/>
      <c r="I508" s="49"/>
      <c r="J508" s="15"/>
      <c r="K508" s="15"/>
      <c r="L508" s="15"/>
      <c r="M508" s="15"/>
      <c r="N508" s="15"/>
      <c r="O508" s="15"/>
      <c r="P508" s="15"/>
      <c r="Q508" s="15"/>
      <c r="R508" s="16"/>
    </row>
    <row r="509" spans="1:19">
      <c r="A509" s="66" t="s">
        <v>59</v>
      </c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56"/>
      <c r="R509" s="8"/>
      <c r="S509" s="8"/>
    </row>
    <row r="510" spans="1:19" ht="18">
      <c r="A510" s="68" t="s">
        <v>27</v>
      </c>
      <c r="B510" s="69"/>
      <c r="C510" s="69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6"/>
      <c r="R510" s="8"/>
      <c r="S510" s="8"/>
    </row>
    <row r="511" spans="1:19">
      <c r="A511" s="66" t="s">
        <v>60</v>
      </c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56"/>
      <c r="R511" s="8"/>
      <c r="S511" s="8"/>
    </row>
    <row r="512" spans="1:19">
      <c r="A512" s="60">
        <v>1</v>
      </c>
      <c r="B512" s="60"/>
      <c r="C512" s="12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3">
        <f t="shared" ref="N512:N521" si="207">(IF(F512="OŽ",IF(L512=1,550.8,IF(L512=2,426.38,IF(L512=3,342.14,IF(L512=4,181.44,IF(L512=5,168.48,IF(L512=6,155.52,IF(L512=7,148.5,IF(L512=8,144,0))))))))+IF(L512&lt;=8,0,IF(L512&lt;=16,137.7,IF(L512&lt;=24,108,IF(L512&lt;=32,80.1,IF(L512&lt;=36,52.2,0)))))-IF(L512&lt;=8,0,IF(L512&lt;=16,(L512-9)*2.754,IF(L512&lt;=24,(L512-17)* 2.754,IF(L512&lt;=32,(L512-25)* 2.754,IF(L512&lt;=36,(L512-33)*2.754,0))))),0)+IF(F512="PČ",IF(L512=1,449,IF(L512=2,314.6,IF(L512=3,238,IF(L512=4,172,IF(L512=5,159,IF(L512=6,145,IF(L512=7,132,IF(L512=8,119,0))))))))+IF(L512&lt;=8,0,IF(L512&lt;=16,88,IF(L512&lt;=24,55,IF(L512&lt;=32,22,0))))-IF(L512&lt;=8,0,IF(L512&lt;=16,(L512-9)*2.245,IF(L512&lt;=24,(L512-17)*2.245,IF(L512&lt;=32,(L512-25)*2.245,0)))),0)+IF(F512="PČneol",IF(L512=1,85,IF(L512=2,64.61,IF(L512=3,50.76,IF(L512=4,16.25,IF(L512=5,15,IF(L512=6,13.75,IF(L512=7,12.5,IF(L512=8,11.25,0))))))))+IF(L512&lt;=8,0,IF(L512&lt;=16,9,0))-IF(L512&lt;=8,0,IF(L512&lt;=16,(L512-9)*0.425,0)),0)+IF(F512="PŽ",IF(L512=1,85,IF(L512=2,59.5,IF(L512=3,45,IF(L512=4,32.5,IF(L512=5,30,IF(L512=6,27.5,IF(L512=7,25,IF(L512=8,22.5,0))))))))+IF(L512&lt;=8,0,IF(L512&lt;=16,19,IF(L512&lt;=24,13,IF(L512&lt;=32,8,0))))-IF(L512&lt;=8,0,IF(L512&lt;=16,(L512-9)*0.425,IF(L512&lt;=24,(L512-17)*0.425,IF(L512&lt;=32,(L512-25)*0.425,0)))),0)+IF(F512="EČ",IF(L512=1,204,IF(L512=2,156.24,IF(L512=3,123.84,IF(L512=4,72,IF(L512=5,66,IF(L512=6,60,IF(L512=7,54,IF(L512=8,48,0))))))))+IF(L512&lt;=8,0,IF(L512&lt;=16,40,IF(L512&lt;=24,25,0)))-IF(L512&lt;=8,0,IF(L512&lt;=16,(L512-9)*1.02,IF(L512&lt;=24,(L512-17)*1.02,0))),0)+IF(F512="EČneol",IF(L512=1,68,IF(L512=2,51.69,IF(L512=3,40.61,IF(L512=4,13,IF(L512=5,12,IF(L512=6,11,IF(L512=7,10,IF(L512=8,9,0)))))))))+IF(F512="EŽ",IF(L512=1,68,IF(L512=2,47.6,IF(L512=3,36,IF(L512=4,18,IF(L512=5,16.5,IF(L512=6,15,IF(L512=7,13.5,IF(L512=8,12,0))))))))+IF(L512&lt;=8,0,IF(L512&lt;=16,10,IF(L512&lt;=24,6,0)))-IF(L512&lt;=8,0,IF(L512&lt;=16,(L512-9)*0.34,IF(L512&lt;=24,(L512-17)*0.34,0))),0)+IF(F512="PT",IF(L512=1,68,IF(L512=2,52.08,IF(L512=3,41.28,IF(L512=4,24,IF(L512=5,22,IF(L512=6,20,IF(L512=7,18,IF(L512=8,16,0))))))))+IF(L512&lt;=8,0,IF(L512&lt;=16,13,IF(L512&lt;=24,9,IF(L512&lt;=32,4,0))))-IF(L512&lt;=8,0,IF(L512&lt;=16,(L512-9)*0.34,IF(L512&lt;=24,(L512-17)*0.34,IF(L512&lt;=32,(L512-25)*0.34,0)))),0)+IF(F512="JOŽ",IF(L512=1,85,IF(L512=2,59.5,IF(L512=3,45,IF(L512=4,32.5,IF(L512=5,30,IF(L512=6,27.5,IF(L512=7,25,IF(L512=8,22.5,0))))))))+IF(L512&lt;=8,0,IF(L512&lt;=16,19,IF(L512&lt;=24,13,0)))-IF(L512&lt;=8,0,IF(L512&lt;=16,(L512-9)*0.425,IF(L512&lt;=24,(L512-17)*0.425,0))),0)+IF(F512="JPČ",IF(L512=1,68,IF(L512=2,47.6,IF(L512=3,36,IF(L512=4,26,IF(L512=5,24,IF(L512=6,22,IF(L512=7,20,IF(L512=8,18,0))))))))+IF(L512&lt;=8,0,IF(L512&lt;=16,13,IF(L512&lt;=24,9,0)))-IF(L512&lt;=8,0,IF(L512&lt;=16,(L512-9)*0.34,IF(L512&lt;=24,(L512-17)*0.34,0))),0)+IF(F512="JEČ",IF(L512=1,34,IF(L512=2,26.04,IF(L512=3,20.6,IF(L512=4,12,IF(L512=5,11,IF(L512=6,10,IF(L512=7,9,IF(L512=8,8,0))))))))+IF(L512&lt;=8,0,IF(L512&lt;=16,6,0))-IF(L512&lt;=8,0,IF(L512&lt;=16,(L512-9)*0.17,0)),0)+IF(F512="JEOF",IF(L512=1,34,IF(L512=2,26.04,IF(L512=3,20.6,IF(L512=4,12,IF(L512=5,11,IF(L512=6,10,IF(L512=7,9,IF(L512=8,8,0))))))))+IF(L512&lt;=8,0,IF(L512&lt;=16,6,0))-IF(L512&lt;=8,0,IF(L512&lt;=16,(L512-9)*0.17,0)),0)+IF(F512="JnPČ",IF(L512=1,51,IF(L512=2,35.7,IF(L512=3,27,IF(L512=4,19.5,IF(L512=5,18,IF(L512=6,16.5,IF(L512=7,15,IF(L512=8,13.5,0))))))))+IF(L512&lt;=8,0,IF(L512&lt;=16,10,0))-IF(L512&lt;=8,0,IF(L512&lt;=16,(L512-9)*0.255,0)),0)+IF(F512="JnEČ",IF(L512=1,25.5,IF(L512=2,19.53,IF(L512=3,15.48,IF(L512=4,9,IF(L512=5,8.25,IF(L512=6,7.5,IF(L512=7,6.75,IF(L512=8,6,0))))))))+IF(L512&lt;=8,0,IF(L512&lt;=16,5,0))-IF(L512&lt;=8,0,IF(L512&lt;=16,(L512-9)*0.1275,0)),0)+IF(F512="JčPČ",IF(L512=1,21.25,IF(L512=2,14.5,IF(L512=3,11.5,IF(L512=4,7,IF(L512=5,6.5,IF(L512=6,6,IF(L512=7,5.5,IF(L512=8,5,0))))))))+IF(L512&lt;=8,0,IF(L512&lt;=16,4,0))-IF(L512&lt;=8,0,IF(L512&lt;=16,(L512-9)*0.10625,0)),0)+IF(F512="JčEČ",IF(L512=1,17,IF(L512=2,13.02,IF(L512=3,10.32,IF(L512=4,6,IF(L512=5,5.5,IF(L512=6,5,IF(L512=7,4.5,IF(L512=8,4,0))))))))+IF(L512&lt;=8,0,IF(L512&lt;=16,3,0))-IF(L512&lt;=8,0,IF(L512&lt;=16,(L512-9)*0.085,0)),0)+IF(F512="NEAK",IF(L512=1,11.48,IF(L512=2,8.79,IF(L512=3,6.97,IF(L512=4,4.05,IF(L512=5,3.71,IF(L512=6,3.38,IF(L512=7,3.04,IF(L512=8,2.7,0))))))))+IF(L512&lt;=8,0,IF(L512&lt;=16,2,IF(L512&lt;=24,1.3,0)))-IF(L512&lt;=8,0,IF(L512&lt;=16,(L512-9)*0.0574,IF(L512&lt;=24,(L512-17)*0.0574,0))),0))*IF(L512&lt;0,1,IF(OR(F512="PČ",F512="PŽ",F512="PT"),IF(J512&lt;32,J512/32,1),1))* IF(L512&lt;0,1,IF(OR(F512="EČ",F512="EŽ",F512="JOŽ",F512="JPČ",F512="NEAK"),IF(J512&lt;24,J512/24,1),1))*IF(L512&lt;0,1,IF(OR(F512="PČneol",F512="JEČ",F512="JEOF",F512="JnPČ",F512="JnEČ",F512="JčPČ",F512="JčEČ"),IF(J512&lt;16,J512/16,1),1))*IF(L512&lt;0,1,IF(F512="EČneol",IF(J512&lt;8,J512/8,1),1))</f>
        <v>0</v>
      </c>
      <c r="O512" s="9">
        <f t="shared" ref="O512:O521" si="208">IF(F512="OŽ",N512,IF(H512="Ne",IF(J512*0.3&lt;J512-L512,N512,0),IF(J512*0.1&lt;J512-L512,N512,0)))</f>
        <v>0</v>
      </c>
      <c r="P512" s="4">
        <f t="shared" ref="P512" si="209">IF(O512=0,0,IF(F512="OŽ",IF(L512&gt;35,0,IF(J512&gt;35,(36-L512)*1.836,((36-L512)-(36-J512))*1.836)),0)+IF(F512="PČ",IF(L512&gt;31,0,IF(J512&gt;31,(32-L512)*1.347,((32-L512)-(32-J512))*1.347)),0)+ IF(F512="PČneol",IF(L512&gt;15,0,IF(J512&gt;15,(16-L512)*0.255,((16-L512)-(16-J512))*0.255)),0)+IF(F512="PŽ",IF(L512&gt;31,0,IF(J512&gt;31,(32-L512)*0.255,((32-L512)-(32-J512))*0.255)),0)+IF(F512="EČ",IF(L512&gt;23,0,IF(J512&gt;23,(24-L512)*0.612,((24-L512)-(24-J512))*0.612)),0)+IF(F512="EČneol",IF(L512&gt;7,0,IF(J512&gt;7,(8-L512)*0.204,((8-L512)-(8-J512))*0.204)),0)+IF(F512="EŽ",IF(L512&gt;23,0,IF(J512&gt;23,(24-L512)*0.204,((24-L512)-(24-J512))*0.204)),0)+IF(F512="PT",IF(L512&gt;31,0,IF(J512&gt;31,(32-L512)*0.204,((32-L512)-(32-J512))*0.204)),0)+IF(F512="JOŽ",IF(L512&gt;23,0,IF(J512&gt;23,(24-L512)*0.255,((24-L512)-(24-J512))*0.255)),0)+IF(F512="JPČ",IF(L512&gt;23,0,IF(J512&gt;23,(24-L512)*0.204,((24-L512)-(24-J512))*0.204)),0)+IF(F512="JEČ",IF(L512&gt;15,0,IF(J512&gt;15,(16-L512)*0.102,((16-L512)-(16-J512))*0.102)),0)+IF(F512="JEOF",IF(L512&gt;15,0,IF(J512&gt;15,(16-L512)*0.102,((16-L512)-(16-J512))*0.102)),0)+IF(F512="JnPČ",IF(L512&gt;15,0,IF(J512&gt;15,(16-L512)*0.153,((16-L512)-(16-J512))*0.153)),0)+IF(F512="JnEČ",IF(L512&gt;15,0,IF(J512&gt;15,(16-L512)*0.0765,((16-L512)-(16-J512))*0.0765)),0)+IF(F512="JčPČ",IF(L512&gt;15,0,IF(J512&gt;15,(16-L512)*0.06375,((16-L512)-(16-J512))*0.06375)),0)+IF(F512="JčEČ",IF(L512&gt;15,0,IF(J512&gt;15,(16-L512)*0.051,((16-L512)-(16-J512))*0.051)),0)+IF(F512="NEAK",IF(L512&gt;23,0,IF(J512&gt;23,(24-L512)*0.03444,((24-L512)-(24-J512))*0.03444)),0))</f>
        <v>0</v>
      </c>
      <c r="Q512" s="11">
        <f t="shared" ref="Q512" si="210">IF(ISERROR(P512*100/N512),0,(P512*100/N512))</f>
        <v>0</v>
      </c>
      <c r="R512" s="10">
        <f t="shared" ref="R512:R521" si="211">IF(Q512&lt;=30,O512+P512,O512+O512*0.3)*IF(G512=1,0.4,IF(G512=2,0.75,IF(G512="1 (kas 4 m. 1 k. nerengiamos)",0.52,1)))*IF(D512="olimpinė",1,IF(M512="Ne",0.5,1))*IF(OR(A$5="Lietuvos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federacija"),IF(OR(J512&lt;8,K512&lt;16),0,1),1)*E512*IF(I512&lt;=1,1,1/I512)*IF(OR(A$5="Lietuvos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12" s="8"/>
    </row>
    <row r="513" spans="1:19">
      <c r="A513" s="60">
        <v>2</v>
      </c>
      <c r="B513" s="60"/>
      <c r="C513" s="12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3">
        <f t="shared" si="207"/>
        <v>0</v>
      </c>
      <c r="O513" s="9">
        <f t="shared" si="208"/>
        <v>0</v>
      </c>
      <c r="P513" s="4">
        <f t="shared" ref="P513:P521" si="212">IF(O513=0,0,IF(F513="OŽ",IF(L513&gt;35,0,IF(J513&gt;35,(36-L513)*1.836,((36-L513)-(36-J513))*1.836)),0)+IF(F513="PČ",IF(L513&gt;31,0,IF(J513&gt;31,(32-L513)*1.347,((32-L513)-(32-J513))*1.347)),0)+ IF(F513="PČneol",IF(L513&gt;15,0,IF(J513&gt;15,(16-L513)*0.255,((16-L513)-(16-J513))*0.255)),0)+IF(F513="PŽ",IF(L513&gt;31,0,IF(J513&gt;31,(32-L513)*0.255,((32-L513)-(32-J513))*0.255)),0)+IF(F513="EČ",IF(L513&gt;23,0,IF(J513&gt;23,(24-L513)*0.612,((24-L513)-(24-J513))*0.612)),0)+IF(F513="EČneol",IF(L513&gt;7,0,IF(J513&gt;7,(8-L513)*0.204,((8-L513)-(8-J513))*0.204)),0)+IF(F513="EŽ",IF(L513&gt;23,0,IF(J513&gt;23,(24-L513)*0.204,((24-L513)-(24-J513))*0.204)),0)+IF(F513="PT",IF(L513&gt;31,0,IF(J513&gt;31,(32-L513)*0.204,((32-L513)-(32-J513))*0.204)),0)+IF(F513="JOŽ",IF(L513&gt;23,0,IF(J513&gt;23,(24-L513)*0.255,((24-L513)-(24-J513))*0.255)),0)+IF(F513="JPČ",IF(L513&gt;23,0,IF(J513&gt;23,(24-L513)*0.204,((24-L513)-(24-J513))*0.204)),0)+IF(F513="JEČ",IF(L513&gt;15,0,IF(J513&gt;15,(16-L513)*0.102,((16-L513)-(16-J513))*0.102)),0)+IF(F513="JEOF",IF(L513&gt;15,0,IF(J513&gt;15,(16-L513)*0.102,((16-L513)-(16-J513))*0.102)),0)+IF(F513="JnPČ",IF(L513&gt;15,0,IF(J513&gt;15,(16-L513)*0.153,((16-L513)-(16-J513))*0.153)),0)+IF(F513="JnEČ",IF(L513&gt;15,0,IF(J513&gt;15,(16-L513)*0.0765,((16-L513)-(16-J513))*0.0765)),0)+IF(F513="JčPČ",IF(L513&gt;15,0,IF(J513&gt;15,(16-L513)*0.06375,((16-L513)-(16-J513))*0.06375)),0)+IF(F513="JčEČ",IF(L513&gt;15,0,IF(J513&gt;15,(16-L513)*0.051,((16-L513)-(16-J513))*0.051)),0)+IF(F513="NEAK",IF(L513&gt;23,0,IF(J513&gt;23,(24-L513)*0.03444,((24-L513)-(24-J513))*0.03444)),0))</f>
        <v>0</v>
      </c>
      <c r="Q513" s="11">
        <f t="shared" ref="Q513:Q521" si="213">IF(ISERROR(P513*100/N513),0,(P513*100/N513))</f>
        <v>0</v>
      </c>
      <c r="R513" s="10">
        <f t="shared" si="211"/>
        <v>0</v>
      </c>
      <c r="S513" s="8"/>
    </row>
    <row r="514" spans="1:19">
      <c r="A514" s="60">
        <v>3</v>
      </c>
      <c r="B514" s="60"/>
      <c r="C514" s="12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3">
        <f t="shared" si="207"/>
        <v>0</v>
      </c>
      <c r="O514" s="9">
        <f t="shared" si="208"/>
        <v>0</v>
      </c>
      <c r="P514" s="4">
        <f t="shared" si="212"/>
        <v>0</v>
      </c>
      <c r="Q514" s="11">
        <f t="shared" si="213"/>
        <v>0</v>
      </c>
      <c r="R514" s="10">
        <f t="shared" si="211"/>
        <v>0</v>
      </c>
      <c r="S514" s="8"/>
    </row>
    <row r="515" spans="1:19">
      <c r="A515" s="60">
        <v>4</v>
      </c>
      <c r="B515" s="60"/>
      <c r="C515" s="12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3">
        <f t="shared" si="207"/>
        <v>0</v>
      </c>
      <c r="O515" s="9">
        <f t="shared" si="208"/>
        <v>0</v>
      </c>
      <c r="P515" s="4">
        <f t="shared" si="212"/>
        <v>0</v>
      </c>
      <c r="Q515" s="11">
        <f t="shared" si="213"/>
        <v>0</v>
      </c>
      <c r="R515" s="10">
        <f t="shared" si="211"/>
        <v>0</v>
      </c>
      <c r="S515" s="8"/>
    </row>
    <row r="516" spans="1:19">
      <c r="A516" s="60">
        <v>5</v>
      </c>
      <c r="B516" s="60"/>
      <c r="C516" s="12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3">
        <f t="shared" si="207"/>
        <v>0</v>
      </c>
      <c r="O516" s="9">
        <f t="shared" si="208"/>
        <v>0</v>
      </c>
      <c r="P516" s="4">
        <f t="shared" si="212"/>
        <v>0</v>
      </c>
      <c r="Q516" s="11">
        <f t="shared" si="213"/>
        <v>0</v>
      </c>
      <c r="R516" s="10">
        <f t="shared" si="211"/>
        <v>0</v>
      </c>
      <c r="S516" s="8"/>
    </row>
    <row r="517" spans="1:19">
      <c r="A517" s="60">
        <v>6</v>
      </c>
      <c r="B517" s="60"/>
      <c r="C517" s="12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3">
        <f t="shared" si="207"/>
        <v>0</v>
      </c>
      <c r="O517" s="9">
        <f t="shared" si="208"/>
        <v>0</v>
      </c>
      <c r="P517" s="4">
        <f t="shared" si="212"/>
        <v>0</v>
      </c>
      <c r="Q517" s="11">
        <f t="shared" si="213"/>
        <v>0</v>
      </c>
      <c r="R517" s="10">
        <f t="shared" si="211"/>
        <v>0</v>
      </c>
      <c r="S517" s="8"/>
    </row>
    <row r="518" spans="1:19">
      <c r="A518" s="60">
        <v>7</v>
      </c>
      <c r="B518" s="60"/>
      <c r="C518" s="12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3">
        <f t="shared" si="207"/>
        <v>0</v>
      </c>
      <c r="O518" s="9">
        <f t="shared" si="208"/>
        <v>0</v>
      </c>
      <c r="P518" s="4">
        <f t="shared" si="212"/>
        <v>0</v>
      </c>
      <c r="Q518" s="11">
        <f t="shared" si="213"/>
        <v>0</v>
      </c>
      <c r="R518" s="10">
        <f t="shared" si="211"/>
        <v>0</v>
      </c>
      <c r="S518" s="8"/>
    </row>
    <row r="519" spans="1:19">
      <c r="A519" s="60">
        <v>8</v>
      </c>
      <c r="B519" s="60"/>
      <c r="C519" s="12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3">
        <f t="shared" si="207"/>
        <v>0</v>
      </c>
      <c r="O519" s="9">
        <f t="shared" si="208"/>
        <v>0</v>
      </c>
      <c r="P519" s="4">
        <f t="shared" si="212"/>
        <v>0</v>
      </c>
      <c r="Q519" s="11">
        <f t="shared" si="213"/>
        <v>0</v>
      </c>
      <c r="R519" s="10">
        <f t="shared" si="211"/>
        <v>0</v>
      </c>
      <c r="S519" s="8"/>
    </row>
    <row r="520" spans="1:19">
      <c r="A520" s="60">
        <v>9</v>
      </c>
      <c r="B520" s="60"/>
      <c r="C520" s="12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3">
        <f t="shared" si="207"/>
        <v>0</v>
      </c>
      <c r="O520" s="9">
        <f t="shared" si="208"/>
        <v>0</v>
      </c>
      <c r="P520" s="4">
        <f t="shared" si="212"/>
        <v>0</v>
      </c>
      <c r="Q520" s="11">
        <f t="shared" si="213"/>
        <v>0</v>
      </c>
      <c r="R520" s="10">
        <f t="shared" si="211"/>
        <v>0</v>
      </c>
      <c r="S520" s="8"/>
    </row>
    <row r="521" spans="1:19">
      <c r="A521" s="60">
        <v>10</v>
      </c>
      <c r="B521" s="60"/>
      <c r="C521" s="12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3">
        <f t="shared" si="207"/>
        <v>0</v>
      </c>
      <c r="O521" s="9">
        <f t="shared" si="208"/>
        <v>0</v>
      </c>
      <c r="P521" s="4">
        <f t="shared" si="212"/>
        <v>0</v>
      </c>
      <c r="Q521" s="11">
        <f t="shared" si="213"/>
        <v>0</v>
      </c>
      <c r="R521" s="10">
        <f t="shared" si="211"/>
        <v>0</v>
      </c>
      <c r="S521" s="8"/>
    </row>
    <row r="522" spans="1:19">
      <c r="A522" s="70" t="s">
        <v>34</v>
      </c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2"/>
      <c r="R522" s="10">
        <f>SUM(R512:R521)</f>
        <v>0</v>
      </c>
      <c r="S522" s="8"/>
    </row>
    <row r="523" spans="1:19" ht="15.75">
      <c r="A523" s="24" t="s">
        <v>46</v>
      </c>
      <c r="B523" s="24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6"/>
      <c r="S523" s="8"/>
    </row>
    <row r="524" spans="1:19">
      <c r="A524" s="49" t="s">
        <v>41</v>
      </c>
      <c r="B524" s="49"/>
      <c r="C524" s="49"/>
      <c r="D524" s="49"/>
      <c r="E524" s="49"/>
      <c r="F524" s="49"/>
      <c r="G524" s="49"/>
      <c r="H524" s="49"/>
      <c r="I524" s="49"/>
      <c r="J524" s="15"/>
      <c r="K524" s="15"/>
      <c r="L524" s="15"/>
      <c r="M524" s="15"/>
      <c r="N524" s="15"/>
      <c r="O524" s="15"/>
      <c r="P524" s="15"/>
      <c r="Q524" s="15"/>
      <c r="R524" s="16"/>
      <c r="S524" s="8"/>
    </row>
    <row r="525" spans="1:19" s="8" customFormat="1">
      <c r="A525" s="49"/>
      <c r="B525" s="49"/>
      <c r="C525" s="49"/>
      <c r="D525" s="49"/>
      <c r="E525" s="49"/>
      <c r="F525" s="49"/>
      <c r="G525" s="49"/>
      <c r="H525" s="49"/>
      <c r="I525" s="49"/>
      <c r="J525" s="15"/>
      <c r="K525" s="15"/>
      <c r="L525" s="15"/>
      <c r="M525" s="15"/>
      <c r="N525" s="15"/>
      <c r="O525" s="15"/>
      <c r="P525" s="15"/>
      <c r="Q525" s="15"/>
      <c r="R525" s="16"/>
    </row>
    <row r="526" spans="1:19">
      <c r="A526" s="66" t="s">
        <v>59</v>
      </c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56"/>
      <c r="R526" s="8"/>
      <c r="S526" s="8"/>
    </row>
    <row r="527" spans="1:19" ht="18">
      <c r="A527" s="68" t="s">
        <v>27</v>
      </c>
      <c r="B527" s="69"/>
      <c r="C527" s="69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6"/>
      <c r="R527" s="8"/>
      <c r="S527" s="8"/>
    </row>
    <row r="528" spans="1:19">
      <c r="A528" s="66" t="s">
        <v>60</v>
      </c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56"/>
      <c r="R528" s="8"/>
      <c r="S528" s="8"/>
    </row>
    <row r="529" spans="1:19">
      <c r="A529" s="60">
        <v>1</v>
      </c>
      <c r="B529" s="60"/>
      <c r="C529" s="12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3">
        <f t="shared" ref="N529:N538" si="214">(IF(F529="OŽ",IF(L529=1,550.8,IF(L529=2,426.38,IF(L529=3,342.14,IF(L529=4,181.44,IF(L529=5,168.48,IF(L529=6,155.52,IF(L529=7,148.5,IF(L529=8,144,0))))))))+IF(L529&lt;=8,0,IF(L529&lt;=16,137.7,IF(L529&lt;=24,108,IF(L529&lt;=32,80.1,IF(L529&lt;=36,52.2,0)))))-IF(L529&lt;=8,0,IF(L529&lt;=16,(L529-9)*2.754,IF(L529&lt;=24,(L529-17)* 2.754,IF(L529&lt;=32,(L529-25)* 2.754,IF(L529&lt;=36,(L529-33)*2.754,0))))),0)+IF(F529="PČ",IF(L529=1,449,IF(L529=2,314.6,IF(L529=3,238,IF(L529=4,172,IF(L529=5,159,IF(L529=6,145,IF(L529=7,132,IF(L529=8,119,0))))))))+IF(L529&lt;=8,0,IF(L529&lt;=16,88,IF(L529&lt;=24,55,IF(L529&lt;=32,22,0))))-IF(L529&lt;=8,0,IF(L529&lt;=16,(L529-9)*2.245,IF(L529&lt;=24,(L529-17)*2.245,IF(L529&lt;=32,(L529-25)*2.245,0)))),0)+IF(F529="PČneol",IF(L529=1,85,IF(L529=2,64.61,IF(L529=3,50.76,IF(L529=4,16.25,IF(L529=5,15,IF(L529=6,13.75,IF(L529=7,12.5,IF(L529=8,11.25,0))))))))+IF(L529&lt;=8,0,IF(L529&lt;=16,9,0))-IF(L529&lt;=8,0,IF(L529&lt;=16,(L529-9)*0.425,0)),0)+IF(F529="PŽ",IF(L529=1,85,IF(L529=2,59.5,IF(L529=3,45,IF(L529=4,32.5,IF(L529=5,30,IF(L529=6,27.5,IF(L529=7,25,IF(L529=8,22.5,0))))))))+IF(L529&lt;=8,0,IF(L529&lt;=16,19,IF(L529&lt;=24,13,IF(L529&lt;=32,8,0))))-IF(L529&lt;=8,0,IF(L529&lt;=16,(L529-9)*0.425,IF(L529&lt;=24,(L529-17)*0.425,IF(L529&lt;=32,(L529-25)*0.425,0)))),0)+IF(F529="EČ",IF(L529=1,204,IF(L529=2,156.24,IF(L529=3,123.84,IF(L529=4,72,IF(L529=5,66,IF(L529=6,60,IF(L529=7,54,IF(L529=8,48,0))))))))+IF(L529&lt;=8,0,IF(L529&lt;=16,40,IF(L529&lt;=24,25,0)))-IF(L529&lt;=8,0,IF(L529&lt;=16,(L529-9)*1.02,IF(L529&lt;=24,(L529-17)*1.02,0))),0)+IF(F529="EČneol",IF(L529=1,68,IF(L529=2,51.69,IF(L529=3,40.61,IF(L529=4,13,IF(L529=5,12,IF(L529=6,11,IF(L529=7,10,IF(L529=8,9,0)))))))))+IF(F529="EŽ",IF(L529=1,68,IF(L529=2,47.6,IF(L529=3,36,IF(L529=4,18,IF(L529=5,16.5,IF(L529=6,15,IF(L529=7,13.5,IF(L529=8,12,0))))))))+IF(L529&lt;=8,0,IF(L529&lt;=16,10,IF(L529&lt;=24,6,0)))-IF(L529&lt;=8,0,IF(L529&lt;=16,(L529-9)*0.34,IF(L529&lt;=24,(L529-17)*0.34,0))),0)+IF(F529="PT",IF(L529=1,68,IF(L529=2,52.08,IF(L529=3,41.28,IF(L529=4,24,IF(L529=5,22,IF(L529=6,20,IF(L529=7,18,IF(L529=8,16,0))))))))+IF(L529&lt;=8,0,IF(L529&lt;=16,13,IF(L529&lt;=24,9,IF(L529&lt;=32,4,0))))-IF(L529&lt;=8,0,IF(L529&lt;=16,(L529-9)*0.34,IF(L529&lt;=24,(L529-17)*0.34,IF(L529&lt;=32,(L529-25)*0.34,0)))),0)+IF(F529="JOŽ",IF(L529=1,85,IF(L529=2,59.5,IF(L529=3,45,IF(L529=4,32.5,IF(L529=5,30,IF(L529=6,27.5,IF(L529=7,25,IF(L529=8,22.5,0))))))))+IF(L529&lt;=8,0,IF(L529&lt;=16,19,IF(L529&lt;=24,13,0)))-IF(L529&lt;=8,0,IF(L529&lt;=16,(L529-9)*0.425,IF(L529&lt;=24,(L529-17)*0.425,0))),0)+IF(F529="JPČ",IF(L529=1,68,IF(L529=2,47.6,IF(L529=3,36,IF(L529=4,26,IF(L529=5,24,IF(L529=6,22,IF(L529=7,20,IF(L529=8,18,0))))))))+IF(L529&lt;=8,0,IF(L529&lt;=16,13,IF(L529&lt;=24,9,0)))-IF(L529&lt;=8,0,IF(L529&lt;=16,(L529-9)*0.34,IF(L529&lt;=24,(L529-17)*0.34,0))),0)+IF(F529="JEČ",IF(L529=1,34,IF(L529=2,26.04,IF(L529=3,20.6,IF(L529=4,12,IF(L529=5,11,IF(L529=6,10,IF(L529=7,9,IF(L529=8,8,0))))))))+IF(L529&lt;=8,0,IF(L529&lt;=16,6,0))-IF(L529&lt;=8,0,IF(L529&lt;=16,(L529-9)*0.17,0)),0)+IF(F529="JEOF",IF(L529=1,34,IF(L529=2,26.04,IF(L529=3,20.6,IF(L529=4,12,IF(L529=5,11,IF(L529=6,10,IF(L529=7,9,IF(L529=8,8,0))))))))+IF(L529&lt;=8,0,IF(L529&lt;=16,6,0))-IF(L529&lt;=8,0,IF(L529&lt;=16,(L529-9)*0.17,0)),0)+IF(F529="JnPČ",IF(L529=1,51,IF(L529=2,35.7,IF(L529=3,27,IF(L529=4,19.5,IF(L529=5,18,IF(L529=6,16.5,IF(L529=7,15,IF(L529=8,13.5,0))))))))+IF(L529&lt;=8,0,IF(L529&lt;=16,10,0))-IF(L529&lt;=8,0,IF(L529&lt;=16,(L529-9)*0.255,0)),0)+IF(F529="JnEČ",IF(L529=1,25.5,IF(L529=2,19.53,IF(L529=3,15.48,IF(L529=4,9,IF(L529=5,8.25,IF(L529=6,7.5,IF(L529=7,6.75,IF(L529=8,6,0))))))))+IF(L529&lt;=8,0,IF(L529&lt;=16,5,0))-IF(L529&lt;=8,0,IF(L529&lt;=16,(L529-9)*0.1275,0)),0)+IF(F529="JčPČ",IF(L529=1,21.25,IF(L529=2,14.5,IF(L529=3,11.5,IF(L529=4,7,IF(L529=5,6.5,IF(L529=6,6,IF(L529=7,5.5,IF(L529=8,5,0))))))))+IF(L529&lt;=8,0,IF(L529&lt;=16,4,0))-IF(L529&lt;=8,0,IF(L529&lt;=16,(L529-9)*0.10625,0)),0)+IF(F529="JčEČ",IF(L529=1,17,IF(L529=2,13.02,IF(L529=3,10.32,IF(L529=4,6,IF(L529=5,5.5,IF(L529=6,5,IF(L529=7,4.5,IF(L529=8,4,0))))))))+IF(L529&lt;=8,0,IF(L529&lt;=16,3,0))-IF(L529&lt;=8,0,IF(L529&lt;=16,(L529-9)*0.085,0)),0)+IF(F529="NEAK",IF(L529=1,11.48,IF(L529=2,8.79,IF(L529=3,6.97,IF(L529=4,4.05,IF(L529=5,3.71,IF(L529=6,3.38,IF(L529=7,3.04,IF(L529=8,2.7,0))))))))+IF(L529&lt;=8,0,IF(L529&lt;=16,2,IF(L529&lt;=24,1.3,0)))-IF(L529&lt;=8,0,IF(L529&lt;=16,(L529-9)*0.0574,IF(L529&lt;=24,(L529-17)*0.0574,0))),0))*IF(L529&lt;0,1,IF(OR(F529="PČ",F529="PŽ",F529="PT"),IF(J529&lt;32,J529/32,1),1))* IF(L529&lt;0,1,IF(OR(F529="EČ",F529="EŽ",F529="JOŽ",F529="JPČ",F529="NEAK"),IF(J529&lt;24,J529/24,1),1))*IF(L529&lt;0,1,IF(OR(F529="PČneol",F529="JEČ",F529="JEOF",F529="JnPČ",F529="JnEČ",F529="JčPČ",F529="JčEČ"),IF(J529&lt;16,J529/16,1),1))*IF(L529&lt;0,1,IF(F529="EČneol",IF(J529&lt;8,J529/8,1),1))</f>
        <v>0</v>
      </c>
      <c r="O529" s="9">
        <f t="shared" ref="O529:O538" si="215">IF(F529="OŽ",N529,IF(H529="Ne",IF(J529*0.3&lt;J529-L529,N529,0),IF(J529*0.1&lt;J529-L529,N529,0)))</f>
        <v>0</v>
      </c>
      <c r="P529" s="4">
        <f t="shared" ref="P529" si="216">IF(O529=0,0,IF(F529="OŽ",IF(L529&gt;35,0,IF(J529&gt;35,(36-L529)*1.836,((36-L529)-(36-J529))*1.836)),0)+IF(F529="PČ",IF(L529&gt;31,0,IF(J529&gt;31,(32-L529)*1.347,((32-L529)-(32-J529))*1.347)),0)+ IF(F529="PČneol",IF(L529&gt;15,0,IF(J529&gt;15,(16-L529)*0.255,((16-L529)-(16-J529))*0.255)),0)+IF(F529="PŽ",IF(L529&gt;31,0,IF(J529&gt;31,(32-L529)*0.255,((32-L529)-(32-J529))*0.255)),0)+IF(F529="EČ",IF(L529&gt;23,0,IF(J529&gt;23,(24-L529)*0.612,((24-L529)-(24-J529))*0.612)),0)+IF(F529="EČneol",IF(L529&gt;7,0,IF(J529&gt;7,(8-L529)*0.204,((8-L529)-(8-J529))*0.204)),0)+IF(F529="EŽ",IF(L529&gt;23,0,IF(J529&gt;23,(24-L529)*0.204,((24-L529)-(24-J529))*0.204)),0)+IF(F529="PT",IF(L529&gt;31,0,IF(J529&gt;31,(32-L529)*0.204,((32-L529)-(32-J529))*0.204)),0)+IF(F529="JOŽ",IF(L529&gt;23,0,IF(J529&gt;23,(24-L529)*0.255,((24-L529)-(24-J529))*0.255)),0)+IF(F529="JPČ",IF(L529&gt;23,0,IF(J529&gt;23,(24-L529)*0.204,((24-L529)-(24-J529))*0.204)),0)+IF(F529="JEČ",IF(L529&gt;15,0,IF(J529&gt;15,(16-L529)*0.102,((16-L529)-(16-J529))*0.102)),0)+IF(F529="JEOF",IF(L529&gt;15,0,IF(J529&gt;15,(16-L529)*0.102,((16-L529)-(16-J529))*0.102)),0)+IF(F529="JnPČ",IF(L529&gt;15,0,IF(J529&gt;15,(16-L529)*0.153,((16-L529)-(16-J529))*0.153)),0)+IF(F529="JnEČ",IF(L529&gt;15,0,IF(J529&gt;15,(16-L529)*0.0765,((16-L529)-(16-J529))*0.0765)),0)+IF(F529="JčPČ",IF(L529&gt;15,0,IF(J529&gt;15,(16-L529)*0.06375,((16-L529)-(16-J529))*0.06375)),0)+IF(F529="JčEČ",IF(L529&gt;15,0,IF(J529&gt;15,(16-L529)*0.051,((16-L529)-(16-J529))*0.051)),0)+IF(F529="NEAK",IF(L529&gt;23,0,IF(J529&gt;23,(24-L529)*0.03444,((24-L529)-(24-J529))*0.03444)),0))</f>
        <v>0</v>
      </c>
      <c r="Q529" s="11">
        <f t="shared" ref="Q529" si="217">IF(ISERROR(P529*100/N529),0,(P529*100/N529))</f>
        <v>0</v>
      </c>
      <c r="R529" s="10">
        <f t="shared" ref="R529:R538" si="218">IF(Q529&lt;=30,O529+P529,O529+O529*0.3)*IF(G529=1,0.4,IF(G529=2,0.75,IF(G529="1 (kas 4 m. 1 k. nerengiamos)",0.52,1)))*IF(D529="olimpinė",1,IF(M529="Ne",0.5,1))*IF(OR(A$5="Lietuvos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federacija"),IF(OR(J529&lt;8,K529&lt;16),0,1),1)*E529*IF(I529&lt;=1,1,1/I529)*IF(OR(A$5="Lietuvos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29" s="8"/>
    </row>
    <row r="530" spans="1:19">
      <c r="A530" s="60">
        <v>2</v>
      </c>
      <c r="B530" s="60"/>
      <c r="C530" s="12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3">
        <f t="shared" si="214"/>
        <v>0</v>
      </c>
      <c r="O530" s="9">
        <f t="shared" si="215"/>
        <v>0</v>
      </c>
      <c r="P530" s="4">
        <f t="shared" ref="P530:P538" si="219">IF(O530=0,0,IF(F530="OŽ",IF(L530&gt;35,0,IF(J530&gt;35,(36-L530)*1.836,((36-L530)-(36-J530))*1.836)),0)+IF(F530="PČ",IF(L530&gt;31,0,IF(J530&gt;31,(32-L530)*1.347,((32-L530)-(32-J530))*1.347)),0)+ IF(F530="PČneol",IF(L530&gt;15,0,IF(J530&gt;15,(16-L530)*0.255,((16-L530)-(16-J530))*0.255)),0)+IF(F530="PŽ",IF(L530&gt;31,0,IF(J530&gt;31,(32-L530)*0.255,((32-L530)-(32-J530))*0.255)),0)+IF(F530="EČ",IF(L530&gt;23,0,IF(J530&gt;23,(24-L530)*0.612,((24-L530)-(24-J530))*0.612)),0)+IF(F530="EČneol",IF(L530&gt;7,0,IF(J530&gt;7,(8-L530)*0.204,((8-L530)-(8-J530))*0.204)),0)+IF(F530="EŽ",IF(L530&gt;23,0,IF(J530&gt;23,(24-L530)*0.204,((24-L530)-(24-J530))*0.204)),0)+IF(F530="PT",IF(L530&gt;31,0,IF(J530&gt;31,(32-L530)*0.204,((32-L530)-(32-J530))*0.204)),0)+IF(F530="JOŽ",IF(L530&gt;23,0,IF(J530&gt;23,(24-L530)*0.255,((24-L530)-(24-J530))*0.255)),0)+IF(F530="JPČ",IF(L530&gt;23,0,IF(J530&gt;23,(24-L530)*0.204,((24-L530)-(24-J530))*0.204)),0)+IF(F530="JEČ",IF(L530&gt;15,0,IF(J530&gt;15,(16-L530)*0.102,((16-L530)-(16-J530))*0.102)),0)+IF(F530="JEOF",IF(L530&gt;15,0,IF(J530&gt;15,(16-L530)*0.102,((16-L530)-(16-J530))*0.102)),0)+IF(F530="JnPČ",IF(L530&gt;15,0,IF(J530&gt;15,(16-L530)*0.153,((16-L530)-(16-J530))*0.153)),0)+IF(F530="JnEČ",IF(L530&gt;15,0,IF(J530&gt;15,(16-L530)*0.0765,((16-L530)-(16-J530))*0.0765)),0)+IF(F530="JčPČ",IF(L530&gt;15,0,IF(J530&gt;15,(16-L530)*0.06375,((16-L530)-(16-J530))*0.06375)),0)+IF(F530="JčEČ",IF(L530&gt;15,0,IF(J530&gt;15,(16-L530)*0.051,((16-L530)-(16-J530))*0.051)),0)+IF(F530="NEAK",IF(L530&gt;23,0,IF(J530&gt;23,(24-L530)*0.03444,((24-L530)-(24-J530))*0.03444)),0))</f>
        <v>0</v>
      </c>
      <c r="Q530" s="11">
        <f t="shared" ref="Q530:Q538" si="220">IF(ISERROR(P530*100/N530),0,(P530*100/N530))</f>
        <v>0</v>
      </c>
      <c r="R530" s="10">
        <f t="shared" si="218"/>
        <v>0</v>
      </c>
      <c r="S530" s="8"/>
    </row>
    <row r="531" spans="1:19">
      <c r="A531" s="60">
        <v>3</v>
      </c>
      <c r="B531" s="60"/>
      <c r="C531" s="12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3">
        <f t="shared" si="214"/>
        <v>0</v>
      </c>
      <c r="O531" s="9">
        <f t="shared" si="215"/>
        <v>0</v>
      </c>
      <c r="P531" s="4">
        <f t="shared" si="219"/>
        <v>0</v>
      </c>
      <c r="Q531" s="11">
        <f t="shared" si="220"/>
        <v>0</v>
      </c>
      <c r="R531" s="10">
        <f t="shared" si="218"/>
        <v>0</v>
      </c>
      <c r="S531" s="8"/>
    </row>
    <row r="532" spans="1:19">
      <c r="A532" s="60">
        <v>4</v>
      </c>
      <c r="B532" s="60"/>
      <c r="C532" s="12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3">
        <f t="shared" si="214"/>
        <v>0</v>
      </c>
      <c r="O532" s="9">
        <f t="shared" si="215"/>
        <v>0</v>
      </c>
      <c r="P532" s="4">
        <f t="shared" si="219"/>
        <v>0</v>
      </c>
      <c r="Q532" s="11">
        <f t="shared" si="220"/>
        <v>0</v>
      </c>
      <c r="R532" s="10">
        <f t="shared" si="218"/>
        <v>0</v>
      </c>
      <c r="S532" s="8"/>
    </row>
    <row r="533" spans="1:19">
      <c r="A533" s="60">
        <v>5</v>
      </c>
      <c r="B533" s="60"/>
      <c r="C533" s="12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3">
        <f t="shared" si="214"/>
        <v>0</v>
      </c>
      <c r="O533" s="9">
        <f t="shared" si="215"/>
        <v>0</v>
      </c>
      <c r="P533" s="4">
        <f t="shared" si="219"/>
        <v>0</v>
      </c>
      <c r="Q533" s="11">
        <f t="shared" si="220"/>
        <v>0</v>
      </c>
      <c r="R533" s="10">
        <f t="shared" si="218"/>
        <v>0</v>
      </c>
      <c r="S533" s="8"/>
    </row>
    <row r="534" spans="1:19">
      <c r="A534" s="60">
        <v>6</v>
      </c>
      <c r="B534" s="60"/>
      <c r="C534" s="12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3">
        <f t="shared" si="214"/>
        <v>0</v>
      </c>
      <c r="O534" s="9">
        <f t="shared" si="215"/>
        <v>0</v>
      </c>
      <c r="P534" s="4">
        <f t="shared" si="219"/>
        <v>0</v>
      </c>
      <c r="Q534" s="11">
        <f t="shared" si="220"/>
        <v>0</v>
      </c>
      <c r="R534" s="10">
        <f t="shared" si="218"/>
        <v>0</v>
      </c>
      <c r="S534" s="8"/>
    </row>
    <row r="535" spans="1:19">
      <c r="A535" s="60">
        <v>7</v>
      </c>
      <c r="B535" s="60"/>
      <c r="C535" s="12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3">
        <f t="shared" si="214"/>
        <v>0</v>
      </c>
      <c r="O535" s="9">
        <f t="shared" si="215"/>
        <v>0</v>
      </c>
      <c r="P535" s="4">
        <f t="shared" si="219"/>
        <v>0</v>
      </c>
      <c r="Q535" s="11">
        <f t="shared" si="220"/>
        <v>0</v>
      </c>
      <c r="R535" s="10">
        <f t="shared" si="218"/>
        <v>0</v>
      </c>
      <c r="S535" s="8"/>
    </row>
    <row r="536" spans="1:19">
      <c r="A536" s="60">
        <v>8</v>
      </c>
      <c r="B536" s="60"/>
      <c r="C536" s="12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3">
        <f t="shared" si="214"/>
        <v>0</v>
      </c>
      <c r="O536" s="9">
        <f t="shared" si="215"/>
        <v>0</v>
      </c>
      <c r="P536" s="4">
        <f t="shared" si="219"/>
        <v>0</v>
      </c>
      <c r="Q536" s="11">
        <f t="shared" si="220"/>
        <v>0</v>
      </c>
      <c r="R536" s="10">
        <f t="shared" si="218"/>
        <v>0</v>
      </c>
      <c r="S536" s="8"/>
    </row>
    <row r="537" spans="1:19">
      <c r="A537" s="60">
        <v>9</v>
      </c>
      <c r="B537" s="60"/>
      <c r="C537" s="12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3">
        <f t="shared" si="214"/>
        <v>0</v>
      </c>
      <c r="O537" s="9">
        <f t="shared" si="215"/>
        <v>0</v>
      </c>
      <c r="P537" s="4">
        <f t="shared" si="219"/>
        <v>0</v>
      </c>
      <c r="Q537" s="11">
        <f t="shared" si="220"/>
        <v>0</v>
      </c>
      <c r="R537" s="10">
        <f t="shared" si="218"/>
        <v>0</v>
      </c>
      <c r="S537" s="8"/>
    </row>
    <row r="538" spans="1:19">
      <c r="A538" s="60">
        <v>10</v>
      </c>
      <c r="B538" s="60"/>
      <c r="C538" s="12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3">
        <f t="shared" si="214"/>
        <v>0</v>
      </c>
      <c r="O538" s="9">
        <f t="shared" si="215"/>
        <v>0</v>
      </c>
      <c r="P538" s="4">
        <f t="shared" si="219"/>
        <v>0</v>
      </c>
      <c r="Q538" s="11">
        <f t="shared" si="220"/>
        <v>0</v>
      </c>
      <c r="R538" s="10">
        <f t="shared" si="218"/>
        <v>0</v>
      </c>
      <c r="S538" s="8"/>
    </row>
    <row r="539" spans="1:19">
      <c r="A539" s="70" t="s">
        <v>34</v>
      </c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2"/>
      <c r="R539" s="10">
        <f>SUM(R529:R538)</f>
        <v>0</v>
      </c>
      <c r="S539" s="8"/>
    </row>
    <row r="540" spans="1:19" ht="15.75">
      <c r="A540" s="24" t="s">
        <v>46</v>
      </c>
      <c r="B540" s="24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6"/>
      <c r="S540" s="8"/>
    </row>
    <row r="541" spans="1:19">
      <c r="A541" s="49" t="s">
        <v>41</v>
      </c>
      <c r="B541" s="49"/>
      <c r="C541" s="49"/>
      <c r="D541" s="49"/>
      <c r="E541" s="49"/>
      <c r="F541" s="49"/>
      <c r="G541" s="49"/>
      <c r="H541" s="49"/>
      <c r="I541" s="49"/>
      <c r="J541" s="15"/>
      <c r="K541" s="15"/>
      <c r="L541" s="15"/>
      <c r="M541" s="15"/>
      <c r="N541" s="15"/>
      <c r="O541" s="15"/>
      <c r="P541" s="15"/>
      <c r="Q541" s="15"/>
      <c r="R541" s="16"/>
      <c r="S541" s="8"/>
    </row>
    <row r="542" spans="1:19" s="8" customFormat="1">
      <c r="A542" s="49"/>
      <c r="B542" s="49"/>
      <c r="C542" s="49"/>
      <c r="D542" s="49"/>
      <c r="E542" s="49"/>
      <c r="F542" s="49"/>
      <c r="G542" s="49"/>
      <c r="H542" s="49"/>
      <c r="I542" s="49"/>
      <c r="J542" s="15"/>
      <c r="K542" s="15"/>
      <c r="L542" s="15"/>
      <c r="M542" s="15"/>
      <c r="N542" s="15"/>
      <c r="O542" s="15"/>
      <c r="P542" s="15"/>
      <c r="Q542" s="15"/>
      <c r="R542" s="16"/>
    </row>
    <row r="543" spans="1:19">
      <c r="A543" s="66" t="s">
        <v>59</v>
      </c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56"/>
      <c r="R543" s="8"/>
      <c r="S543" s="8"/>
    </row>
    <row r="544" spans="1:19" ht="18">
      <c r="A544" s="68" t="s">
        <v>27</v>
      </c>
      <c r="B544" s="69"/>
      <c r="C544" s="69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6"/>
      <c r="R544" s="8"/>
      <c r="S544" s="8"/>
    </row>
    <row r="545" spans="1:19">
      <c r="A545" s="66" t="s">
        <v>60</v>
      </c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56"/>
      <c r="R545" s="8"/>
      <c r="S545" s="8"/>
    </row>
    <row r="546" spans="1:19">
      <c r="A546" s="60">
        <v>1</v>
      </c>
      <c r="B546" s="60"/>
      <c r="C546" s="12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3">
        <f t="shared" ref="N546:N554" si="221">(IF(F546="OŽ",IF(L546=1,550.8,IF(L546=2,426.38,IF(L546=3,342.14,IF(L546=4,181.44,IF(L546=5,168.48,IF(L546=6,155.52,IF(L546=7,148.5,IF(L546=8,144,0))))))))+IF(L546&lt;=8,0,IF(L546&lt;=16,137.7,IF(L546&lt;=24,108,IF(L546&lt;=32,80.1,IF(L546&lt;=36,52.2,0)))))-IF(L546&lt;=8,0,IF(L546&lt;=16,(L546-9)*2.754,IF(L546&lt;=24,(L546-17)* 2.754,IF(L546&lt;=32,(L546-25)* 2.754,IF(L546&lt;=36,(L546-33)*2.754,0))))),0)+IF(F546="PČ",IF(L546=1,449,IF(L546=2,314.6,IF(L546=3,238,IF(L546=4,172,IF(L546=5,159,IF(L546=6,145,IF(L546=7,132,IF(L546=8,119,0))))))))+IF(L546&lt;=8,0,IF(L546&lt;=16,88,IF(L546&lt;=24,55,IF(L546&lt;=32,22,0))))-IF(L546&lt;=8,0,IF(L546&lt;=16,(L546-9)*2.245,IF(L546&lt;=24,(L546-17)*2.245,IF(L546&lt;=32,(L546-25)*2.245,0)))),0)+IF(F546="PČneol",IF(L546=1,85,IF(L546=2,64.61,IF(L546=3,50.76,IF(L546=4,16.25,IF(L546=5,15,IF(L546=6,13.75,IF(L546=7,12.5,IF(L546=8,11.25,0))))))))+IF(L546&lt;=8,0,IF(L546&lt;=16,9,0))-IF(L546&lt;=8,0,IF(L546&lt;=16,(L546-9)*0.425,0)),0)+IF(F546="PŽ",IF(L546=1,85,IF(L546=2,59.5,IF(L546=3,45,IF(L546=4,32.5,IF(L546=5,30,IF(L546=6,27.5,IF(L546=7,25,IF(L546=8,22.5,0))))))))+IF(L546&lt;=8,0,IF(L546&lt;=16,19,IF(L546&lt;=24,13,IF(L546&lt;=32,8,0))))-IF(L546&lt;=8,0,IF(L546&lt;=16,(L546-9)*0.425,IF(L546&lt;=24,(L546-17)*0.425,IF(L546&lt;=32,(L546-25)*0.425,0)))),0)+IF(F546="EČ",IF(L546=1,204,IF(L546=2,156.24,IF(L546=3,123.84,IF(L546=4,72,IF(L546=5,66,IF(L546=6,60,IF(L546=7,54,IF(L546=8,48,0))))))))+IF(L546&lt;=8,0,IF(L546&lt;=16,40,IF(L546&lt;=24,25,0)))-IF(L546&lt;=8,0,IF(L546&lt;=16,(L546-9)*1.02,IF(L546&lt;=24,(L546-17)*1.02,0))),0)+IF(F546="EČneol",IF(L546=1,68,IF(L546=2,51.69,IF(L546=3,40.61,IF(L546=4,13,IF(L546=5,12,IF(L546=6,11,IF(L546=7,10,IF(L546=8,9,0)))))))))+IF(F546="EŽ",IF(L546=1,68,IF(L546=2,47.6,IF(L546=3,36,IF(L546=4,18,IF(L546=5,16.5,IF(L546=6,15,IF(L546=7,13.5,IF(L546=8,12,0))))))))+IF(L546&lt;=8,0,IF(L546&lt;=16,10,IF(L546&lt;=24,6,0)))-IF(L546&lt;=8,0,IF(L546&lt;=16,(L546-9)*0.34,IF(L546&lt;=24,(L546-17)*0.34,0))),0)+IF(F546="PT",IF(L546=1,68,IF(L546=2,52.08,IF(L546=3,41.28,IF(L546=4,24,IF(L546=5,22,IF(L546=6,20,IF(L546=7,18,IF(L546=8,16,0))))))))+IF(L546&lt;=8,0,IF(L546&lt;=16,13,IF(L546&lt;=24,9,IF(L546&lt;=32,4,0))))-IF(L546&lt;=8,0,IF(L546&lt;=16,(L546-9)*0.34,IF(L546&lt;=24,(L546-17)*0.34,IF(L546&lt;=32,(L546-25)*0.34,0)))),0)+IF(F546="JOŽ",IF(L546=1,85,IF(L546=2,59.5,IF(L546=3,45,IF(L546=4,32.5,IF(L546=5,30,IF(L546=6,27.5,IF(L546=7,25,IF(L546=8,22.5,0))))))))+IF(L546&lt;=8,0,IF(L546&lt;=16,19,IF(L546&lt;=24,13,0)))-IF(L546&lt;=8,0,IF(L546&lt;=16,(L546-9)*0.425,IF(L546&lt;=24,(L546-17)*0.425,0))),0)+IF(F546="JPČ",IF(L546=1,68,IF(L546=2,47.6,IF(L546=3,36,IF(L546=4,26,IF(L546=5,24,IF(L546=6,22,IF(L546=7,20,IF(L546=8,18,0))))))))+IF(L546&lt;=8,0,IF(L546&lt;=16,13,IF(L546&lt;=24,9,0)))-IF(L546&lt;=8,0,IF(L546&lt;=16,(L546-9)*0.34,IF(L546&lt;=24,(L546-17)*0.34,0))),0)+IF(F546="JEČ",IF(L546=1,34,IF(L546=2,26.04,IF(L546=3,20.6,IF(L546=4,12,IF(L546=5,11,IF(L546=6,10,IF(L546=7,9,IF(L546=8,8,0))))))))+IF(L546&lt;=8,0,IF(L546&lt;=16,6,0))-IF(L546&lt;=8,0,IF(L546&lt;=16,(L546-9)*0.17,0)),0)+IF(F546="JEOF",IF(L546=1,34,IF(L546=2,26.04,IF(L546=3,20.6,IF(L546=4,12,IF(L546=5,11,IF(L546=6,10,IF(L546=7,9,IF(L546=8,8,0))))))))+IF(L546&lt;=8,0,IF(L546&lt;=16,6,0))-IF(L546&lt;=8,0,IF(L546&lt;=16,(L546-9)*0.17,0)),0)+IF(F546="JnPČ",IF(L546=1,51,IF(L546=2,35.7,IF(L546=3,27,IF(L546=4,19.5,IF(L546=5,18,IF(L546=6,16.5,IF(L546=7,15,IF(L546=8,13.5,0))))))))+IF(L546&lt;=8,0,IF(L546&lt;=16,10,0))-IF(L546&lt;=8,0,IF(L546&lt;=16,(L546-9)*0.255,0)),0)+IF(F546="JnEČ",IF(L546=1,25.5,IF(L546=2,19.53,IF(L546=3,15.48,IF(L546=4,9,IF(L546=5,8.25,IF(L546=6,7.5,IF(L546=7,6.75,IF(L546=8,6,0))))))))+IF(L546&lt;=8,0,IF(L546&lt;=16,5,0))-IF(L546&lt;=8,0,IF(L546&lt;=16,(L546-9)*0.1275,0)),0)+IF(F546="JčPČ",IF(L546=1,21.25,IF(L546=2,14.5,IF(L546=3,11.5,IF(L546=4,7,IF(L546=5,6.5,IF(L546=6,6,IF(L546=7,5.5,IF(L546=8,5,0))))))))+IF(L546&lt;=8,0,IF(L546&lt;=16,4,0))-IF(L546&lt;=8,0,IF(L546&lt;=16,(L546-9)*0.10625,0)),0)+IF(F546="JčEČ",IF(L546=1,17,IF(L546=2,13.02,IF(L546=3,10.32,IF(L546=4,6,IF(L546=5,5.5,IF(L546=6,5,IF(L546=7,4.5,IF(L546=8,4,0))))))))+IF(L546&lt;=8,0,IF(L546&lt;=16,3,0))-IF(L546&lt;=8,0,IF(L546&lt;=16,(L546-9)*0.085,0)),0)+IF(F546="NEAK",IF(L546=1,11.48,IF(L546=2,8.79,IF(L546=3,6.97,IF(L546=4,4.05,IF(L546=5,3.71,IF(L546=6,3.38,IF(L546=7,3.04,IF(L546=8,2.7,0))))))))+IF(L546&lt;=8,0,IF(L546&lt;=16,2,IF(L546&lt;=24,1.3,0)))-IF(L546&lt;=8,0,IF(L546&lt;=16,(L546-9)*0.0574,IF(L546&lt;=24,(L546-17)*0.0574,0))),0))*IF(L546&lt;0,1,IF(OR(F546="PČ",F546="PŽ",F546="PT"),IF(J546&lt;32,J546/32,1),1))* IF(L546&lt;0,1,IF(OR(F546="EČ",F546="EŽ",F546="JOŽ",F546="JPČ",F546="NEAK"),IF(J546&lt;24,J546/24,1),1))*IF(L546&lt;0,1,IF(OR(F546="PČneol",F546="JEČ",F546="JEOF",F546="JnPČ",F546="JnEČ",F546="JčPČ",F546="JčEČ"),IF(J546&lt;16,J546/16,1),1))*IF(L546&lt;0,1,IF(F546="EČneol",IF(J546&lt;8,J546/8,1),1))</f>
        <v>0</v>
      </c>
      <c r="O546" s="9">
        <f t="shared" ref="O546:O554" si="222">IF(F546="OŽ",N546,IF(H546="Ne",IF(J546*0.3&lt;J546-L546,N546,0),IF(J546*0.1&lt;J546-L546,N546,0)))</f>
        <v>0</v>
      </c>
      <c r="P546" s="4">
        <f t="shared" ref="P546" si="223">IF(O546=0,0,IF(F546="OŽ",IF(L546&gt;35,0,IF(J546&gt;35,(36-L546)*1.836,((36-L546)-(36-J546))*1.836)),0)+IF(F546="PČ",IF(L546&gt;31,0,IF(J546&gt;31,(32-L546)*1.347,((32-L546)-(32-J546))*1.347)),0)+ IF(F546="PČneol",IF(L546&gt;15,0,IF(J546&gt;15,(16-L546)*0.255,((16-L546)-(16-J546))*0.255)),0)+IF(F546="PŽ",IF(L546&gt;31,0,IF(J546&gt;31,(32-L546)*0.255,((32-L546)-(32-J546))*0.255)),0)+IF(F546="EČ",IF(L546&gt;23,0,IF(J546&gt;23,(24-L546)*0.612,((24-L546)-(24-J546))*0.612)),0)+IF(F546="EČneol",IF(L546&gt;7,0,IF(J546&gt;7,(8-L546)*0.204,((8-L546)-(8-J546))*0.204)),0)+IF(F546="EŽ",IF(L546&gt;23,0,IF(J546&gt;23,(24-L546)*0.204,((24-L546)-(24-J546))*0.204)),0)+IF(F546="PT",IF(L546&gt;31,0,IF(J546&gt;31,(32-L546)*0.204,((32-L546)-(32-J546))*0.204)),0)+IF(F546="JOŽ",IF(L546&gt;23,0,IF(J546&gt;23,(24-L546)*0.255,((24-L546)-(24-J546))*0.255)),0)+IF(F546="JPČ",IF(L546&gt;23,0,IF(J546&gt;23,(24-L546)*0.204,((24-L546)-(24-J546))*0.204)),0)+IF(F546="JEČ",IF(L546&gt;15,0,IF(J546&gt;15,(16-L546)*0.102,((16-L546)-(16-J546))*0.102)),0)+IF(F546="JEOF",IF(L546&gt;15,0,IF(J546&gt;15,(16-L546)*0.102,((16-L546)-(16-J546))*0.102)),0)+IF(F546="JnPČ",IF(L546&gt;15,0,IF(J546&gt;15,(16-L546)*0.153,((16-L546)-(16-J546))*0.153)),0)+IF(F546="JnEČ",IF(L546&gt;15,0,IF(J546&gt;15,(16-L546)*0.0765,((16-L546)-(16-J546))*0.0765)),0)+IF(F546="JčPČ",IF(L546&gt;15,0,IF(J546&gt;15,(16-L546)*0.06375,((16-L546)-(16-J546))*0.06375)),0)+IF(F546="JčEČ",IF(L546&gt;15,0,IF(J546&gt;15,(16-L546)*0.051,((16-L546)-(16-J546))*0.051)),0)+IF(F546="NEAK",IF(L546&gt;23,0,IF(J546&gt;23,(24-L546)*0.03444,((24-L546)-(24-J546))*0.03444)),0))</f>
        <v>0</v>
      </c>
      <c r="Q546" s="11">
        <f t="shared" ref="Q546" si="224">IF(ISERROR(P546*100/N546),0,(P546*100/N546))</f>
        <v>0</v>
      </c>
      <c r="R546" s="10">
        <f t="shared" ref="R546:R554" si="225">IF(Q546&lt;=30,O546+P546,O546+O546*0.3)*IF(G546=1,0.4,IF(G546=2,0.75,IF(G546="1 (kas 4 m. 1 k. nerengiamos)",0.52,1)))*IF(D546="olimpinė",1,IF(M546="Ne",0.5,1))*IF(OR(A$5="Lietuvos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federacija"),IF(OR(J546&lt;8,K546&lt;16),0,1),1)*E546*IF(I546&lt;=1,1,1/I546)*IF(OR(A$5="Lietuvos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46" s="8"/>
    </row>
    <row r="547" spans="1:19">
      <c r="A547" s="60">
        <v>2</v>
      </c>
      <c r="B547" s="60"/>
      <c r="C547" s="12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3">
        <f t="shared" si="221"/>
        <v>0</v>
      </c>
      <c r="O547" s="9">
        <f t="shared" si="222"/>
        <v>0</v>
      </c>
      <c r="P547" s="4">
        <f t="shared" ref="P547:P555" si="226">IF(O547=0,0,IF(F547="OŽ",IF(L547&gt;35,0,IF(J547&gt;35,(36-L547)*1.836,((36-L547)-(36-J547))*1.836)),0)+IF(F547="PČ",IF(L547&gt;31,0,IF(J547&gt;31,(32-L547)*1.347,((32-L547)-(32-J547))*1.347)),0)+ IF(F547="PČneol",IF(L547&gt;15,0,IF(J547&gt;15,(16-L547)*0.255,((16-L547)-(16-J547))*0.255)),0)+IF(F547="PŽ",IF(L547&gt;31,0,IF(J547&gt;31,(32-L547)*0.255,((32-L547)-(32-J547))*0.255)),0)+IF(F547="EČ",IF(L547&gt;23,0,IF(J547&gt;23,(24-L547)*0.612,((24-L547)-(24-J547))*0.612)),0)+IF(F547="EČneol",IF(L547&gt;7,0,IF(J547&gt;7,(8-L547)*0.204,((8-L547)-(8-J547))*0.204)),0)+IF(F547="EŽ",IF(L547&gt;23,0,IF(J547&gt;23,(24-L547)*0.204,((24-L547)-(24-J547))*0.204)),0)+IF(F547="PT",IF(L547&gt;31,0,IF(J547&gt;31,(32-L547)*0.204,((32-L547)-(32-J547))*0.204)),0)+IF(F547="JOŽ",IF(L547&gt;23,0,IF(J547&gt;23,(24-L547)*0.255,((24-L547)-(24-J547))*0.255)),0)+IF(F547="JPČ",IF(L547&gt;23,0,IF(J547&gt;23,(24-L547)*0.204,((24-L547)-(24-J547))*0.204)),0)+IF(F547="JEČ",IF(L547&gt;15,0,IF(J547&gt;15,(16-L547)*0.102,((16-L547)-(16-J547))*0.102)),0)+IF(F547="JEOF",IF(L547&gt;15,0,IF(J547&gt;15,(16-L547)*0.102,((16-L547)-(16-J547))*0.102)),0)+IF(F547="JnPČ",IF(L547&gt;15,0,IF(J547&gt;15,(16-L547)*0.153,((16-L547)-(16-J547))*0.153)),0)+IF(F547="JnEČ",IF(L547&gt;15,0,IF(J547&gt;15,(16-L547)*0.0765,((16-L547)-(16-J547))*0.0765)),0)+IF(F547="JčPČ",IF(L547&gt;15,0,IF(J547&gt;15,(16-L547)*0.06375,((16-L547)-(16-J547))*0.06375)),0)+IF(F547="JčEČ",IF(L547&gt;15,0,IF(J547&gt;15,(16-L547)*0.051,((16-L547)-(16-J547))*0.051)),0)+IF(F547="NEAK",IF(L547&gt;23,0,IF(J547&gt;23,(24-L547)*0.03444,((24-L547)-(24-J547))*0.03444)),0))</f>
        <v>0</v>
      </c>
      <c r="Q547" s="11">
        <f t="shared" ref="Q547:Q555" si="227">IF(ISERROR(P547*100/N547),0,(P547*100/N547))</f>
        <v>0</v>
      </c>
      <c r="R547" s="10">
        <f t="shared" si="225"/>
        <v>0</v>
      </c>
      <c r="S547" s="8"/>
    </row>
    <row r="548" spans="1:19">
      <c r="A548" s="60">
        <v>3</v>
      </c>
      <c r="B548" s="60"/>
      <c r="C548" s="12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3">
        <f t="shared" si="221"/>
        <v>0</v>
      </c>
      <c r="O548" s="9">
        <f t="shared" si="222"/>
        <v>0</v>
      </c>
      <c r="P548" s="4">
        <f t="shared" si="226"/>
        <v>0</v>
      </c>
      <c r="Q548" s="11">
        <f t="shared" si="227"/>
        <v>0</v>
      </c>
      <c r="R548" s="10">
        <f t="shared" si="225"/>
        <v>0</v>
      </c>
      <c r="S548" s="8"/>
    </row>
    <row r="549" spans="1:19">
      <c r="A549" s="60">
        <v>4</v>
      </c>
      <c r="B549" s="60"/>
      <c r="C549" s="12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3">
        <f t="shared" si="221"/>
        <v>0</v>
      </c>
      <c r="O549" s="9">
        <f t="shared" si="222"/>
        <v>0</v>
      </c>
      <c r="P549" s="4">
        <f t="shared" si="226"/>
        <v>0</v>
      </c>
      <c r="Q549" s="11">
        <f t="shared" si="227"/>
        <v>0</v>
      </c>
      <c r="R549" s="10">
        <f t="shared" si="225"/>
        <v>0</v>
      </c>
      <c r="S549" s="8"/>
    </row>
    <row r="550" spans="1:19">
      <c r="A550" s="60">
        <v>5</v>
      </c>
      <c r="B550" s="60"/>
      <c r="C550" s="12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3">
        <f t="shared" si="221"/>
        <v>0</v>
      </c>
      <c r="O550" s="9">
        <f t="shared" si="222"/>
        <v>0</v>
      </c>
      <c r="P550" s="4">
        <f t="shared" si="226"/>
        <v>0</v>
      </c>
      <c r="Q550" s="11">
        <f t="shared" si="227"/>
        <v>0</v>
      </c>
      <c r="R550" s="10">
        <f t="shared" si="225"/>
        <v>0</v>
      </c>
      <c r="S550" s="8"/>
    </row>
    <row r="551" spans="1:19">
      <c r="A551" s="60">
        <v>6</v>
      </c>
      <c r="B551" s="60"/>
      <c r="C551" s="12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3">
        <f t="shared" si="221"/>
        <v>0</v>
      </c>
      <c r="O551" s="9">
        <f t="shared" si="222"/>
        <v>0</v>
      </c>
      <c r="P551" s="4">
        <f t="shared" si="226"/>
        <v>0</v>
      </c>
      <c r="Q551" s="11">
        <f t="shared" si="227"/>
        <v>0</v>
      </c>
      <c r="R551" s="10">
        <f t="shared" si="225"/>
        <v>0</v>
      </c>
      <c r="S551" s="8"/>
    </row>
    <row r="552" spans="1:19">
      <c r="A552" s="60">
        <v>7</v>
      </c>
      <c r="B552" s="60"/>
      <c r="C552" s="12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3">
        <f t="shared" si="221"/>
        <v>0</v>
      </c>
      <c r="O552" s="9">
        <f t="shared" si="222"/>
        <v>0</v>
      </c>
      <c r="P552" s="4">
        <f t="shared" si="226"/>
        <v>0</v>
      </c>
      <c r="Q552" s="11">
        <f t="shared" si="227"/>
        <v>0</v>
      </c>
      <c r="R552" s="10">
        <f t="shared" si="225"/>
        <v>0</v>
      </c>
      <c r="S552" s="8"/>
    </row>
    <row r="553" spans="1:19">
      <c r="A553" s="60">
        <v>8</v>
      </c>
      <c r="B553" s="60"/>
      <c r="C553" s="12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3">
        <f t="shared" si="221"/>
        <v>0</v>
      </c>
      <c r="O553" s="9">
        <f t="shared" si="222"/>
        <v>0</v>
      </c>
      <c r="P553" s="4">
        <f t="shared" si="226"/>
        <v>0</v>
      </c>
      <c r="Q553" s="11">
        <f t="shared" si="227"/>
        <v>0</v>
      </c>
      <c r="R553" s="10">
        <f t="shared" si="225"/>
        <v>0</v>
      </c>
      <c r="S553" s="8"/>
    </row>
    <row r="554" spans="1:19">
      <c r="A554" s="60">
        <v>9</v>
      </c>
      <c r="B554" s="60"/>
      <c r="C554" s="12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3">
        <f t="shared" si="221"/>
        <v>0</v>
      </c>
      <c r="O554" s="9">
        <f t="shared" si="222"/>
        <v>0</v>
      </c>
      <c r="P554" s="4">
        <f t="shared" si="226"/>
        <v>0</v>
      </c>
      <c r="Q554" s="11">
        <f t="shared" si="227"/>
        <v>0</v>
      </c>
      <c r="R554" s="10">
        <f t="shared" si="225"/>
        <v>0</v>
      </c>
      <c r="S554" s="8"/>
    </row>
    <row r="555" spans="1:19">
      <c r="A555" s="60">
        <v>10</v>
      </c>
      <c r="B555" s="60"/>
      <c r="C555" s="12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3">
        <f>(IF(F555="OŽ",IF(L555=1,550.8,IF(L555=2,426.38,IF(L555=3,342.14,IF(L555=4,181.44,IF(L555=5,168.48,IF(L555=6,155.52,IF(L555=7,148.5,IF(L555=8,144,0))))))))+IF(L555&lt;=8,0,IF(L555&lt;=16,137.7,IF(L555&lt;=24,108,IF(L555&lt;=32,80.1,IF(L555&lt;=36,52.2,0)))))-IF(L555&lt;=8,0,IF(L555&lt;=16,(L555-9)*2.754,IF(L555&lt;=24,(L555-17)* 2.754,IF(L555&lt;=32,(L555-25)* 2.754,IF(L555&lt;=36,(L555-33)*2.754,0))))),0)+IF(F555="PČ",IF(L555=1,449,IF(L555=2,314.6,IF(L555=3,238,IF(L555=4,172,IF(L555=5,159,IF(L555=6,145,IF(L555=7,132,IF(L555=8,119,0))))))))+IF(L555&lt;=8,0,IF(L555&lt;=16,88,IF(L555&lt;=24,55,IF(L555&lt;=32,22,0))))-IF(L555&lt;=8,0,IF(L555&lt;=16,(L555-9)*2.245,IF(L555&lt;=24,(L555-17)*2.245,IF(L555&lt;=32,(L555-25)*2.245,0)))),0)+IF(F555="PČneol",IF(L555=1,85,IF(L555=2,64.61,IF(L555=3,50.76,IF(L555=4,16.25,IF(L555=5,15,IF(L555=6,13.75,IF(L555=7,12.5,IF(L555=8,11.25,0))))))))+IF(L555&lt;=8,0,IF(L555&lt;=16,9,0))-IF(L555&lt;=8,0,IF(L555&lt;=16,(L555-9)*0.425,0)),0)+IF(F555="PŽ",IF(L555=1,85,IF(L555=2,59.5,IF(L555=3,45,IF(L555=4,32.5,IF(L555=5,30,IF(L555=6,27.5,IF(L555=7,25,IF(L555=8,22.5,0))))))))+IF(L555&lt;=8,0,IF(L555&lt;=16,19,IF(L555&lt;=24,13,IF(L555&lt;=32,8,0))))-IF(L555&lt;=8,0,IF(L555&lt;=16,(L555-9)*0.425,IF(L555&lt;=24,(L555-17)*0.425,IF(L555&lt;=32,(L555-25)*0.425,0)))),0)+IF(F555="EČ",IF(L555=1,204,IF(L555=2,156.24,IF(L555=3,123.84,IF(L555=4,72,IF(L555=5,66,IF(L555=6,60,IF(L555=7,54,IF(L555=8,48,0))))))))+IF(L555&lt;=8,0,IF(L555&lt;=16,40,IF(L555&lt;=24,25,0)))-IF(L555&lt;=8,0,IF(L555&lt;=16,(L555-9)*1.02,IF(L555&lt;=24,(L555-17)*1.02,0))),0)+IF(F555="EČneol",IF(L555=1,68,IF(L555=2,51.69,IF(L555=3,40.61,IF(L555=4,13,IF(L555=5,12,IF(L555=6,11,IF(L555=7,10,IF(L555=8,9,0)))))))))+IF(F555="EŽ",IF(L555=1,68,IF(L555=2,47.6,IF(L555=3,36,IF(L555=4,18,IF(L555=5,16.5,IF(L555=6,15,IF(L555=7,13.5,IF(L555=8,12,0))))))))+IF(L555&lt;=8,0,IF(L555&lt;=16,10,IF(L555&lt;=24,6,0)))-IF(L555&lt;=8,0,IF(L555&lt;=16,(L555-9)*0.34,IF(L555&lt;=24,(L555-17)*0.34,0))),0)+IF(F555="PT",IF(L555=1,68,IF(L555=2,52.08,IF(L555=3,41.28,IF(L555=4,24,IF(L555=5,22,IF(L555=6,20,IF(L555=7,18,IF(L555=8,16,0))))))))+IF(L555&lt;=8,0,IF(L555&lt;=16,13,IF(L555&lt;=24,9,IF(L555&lt;=32,4,0))))-IF(L555&lt;=8,0,IF(L555&lt;=16,(L555-9)*0.34,IF(L555&lt;=24,(L555-17)*0.34,IF(L555&lt;=32,(L555-25)*0.34,0)))),0)+IF(F555="JOŽ",IF(L555=1,85,IF(L555=2,59.5,IF(L555=3,45,IF(L555=4,32.5,IF(L555=5,30,IF(L555=6,27.5,IF(L555=7,25,IF(L555=8,22.5,0))))))))+IF(L555&lt;=8,0,IF(L555&lt;=16,19,IF(L555&lt;=24,13,0)))-IF(L555&lt;=8,0,IF(L555&lt;=16,(L555-9)*0.425,IF(L555&lt;=24,(L555-17)*0.425,0))),0)+IF(F555="JPČ",IF(L555=1,68,IF(L555=2,47.6,IF(L555=3,36,IF(L555=4,26,IF(L555=5,24,IF(L555=6,22,IF(L555=7,20,IF(L555=8,18,0))))))))+IF(L555&lt;=8,0,IF(L555&lt;=16,13,IF(L555&lt;=24,9,0)))-IF(L555&lt;=8,0,IF(L555&lt;=16,(L555-9)*0.34,IF(L555&lt;=24,(L555-17)*0.34,0))),0)+IF(F555="JEČ",IF(L555=1,34,IF(L555=2,26.04,IF(L555=3,20.6,IF(L555=4,12,IF(L555=5,11,IF(L555=6,10,IF(L555=7,9,IF(L555=8,8,0))))))))+IF(L555&lt;=8,0,IF(L555&lt;=16,6,0))-IF(L555&lt;=8,0,IF(L555&lt;=16,(L555-9)*0.17,0)),0)+IF(F555="JEOF",IF(L555=1,34,IF(L555=2,26.04,IF(L555=3,20.6,IF(L555=4,12,IF(L555=5,11,IF(L555=6,10,IF(L555=7,9,IF(L555=8,8,0))))))))+IF(L555&lt;=8,0,IF(L555&lt;=16,6,0))-IF(L555&lt;=8,0,IF(L555&lt;=16,(L555-9)*0.17,0)),0)+IF(F555="JnPČ",IF(L555=1,51,IF(L555=2,35.7,IF(L555=3,27,IF(L555=4,19.5,IF(L555=5,18,IF(L555=6,16.5,IF(L555=7,15,IF(L555=8,13.5,0))))))))+IF(L555&lt;=8,0,IF(L555&lt;=16,10,0))-IF(L555&lt;=8,0,IF(L555&lt;=16,(L555-9)*0.255,0)),0)+IF(F555="JnEČ",IF(L555=1,25.5,IF(L555=2,19.53,IF(L555=3,15.48,IF(L555=4,9,IF(L555=5,8.25,IF(L555=6,7.5,IF(L555=7,6.75,IF(L555=8,6,0))))))))+IF(L555&lt;=8,0,IF(L555&lt;=16,5,0))-IF(L555&lt;=8,0,IF(L555&lt;=16,(L555-9)*0.1275,0)),0)+IF(F555="JčPČ",IF(L555=1,21.25,IF(L555=2,14.5,IF(L555=3,11.5,IF(L555=4,7,IF(L555=5,6.5,IF(L555=6,6,IF(L555=7,5.5,IF(L555=8,5,0))))))))+IF(L555&lt;=8,0,IF(L555&lt;=16,4,0))-IF(L555&lt;=8,0,IF(L555&lt;=16,(L555-9)*0.10625,0)),0)+IF(F555="JčEČ",IF(L555=1,17,IF(L555=2,13.02,IF(L555=3,10.32,IF(L555=4,6,IF(L555=5,5.5,IF(L555=6,5,IF(L555=7,4.5,IF(L555=8,4,0))))))))+IF(L555&lt;=8,0,IF(L555&lt;=16,3,0))-IF(L555&lt;=8,0,IF(L555&lt;=16,(L555-9)*0.085,0)),0)+IF(F555="NEAK",IF(L555=1,11.48,IF(L555=2,8.79,IF(L555=3,6.97,IF(L555=4,4.05,IF(L555=5,3.71,IF(L555=6,3.38,IF(L555=7,3.04,IF(L555=8,2.7,0))))))))+IF(L555&lt;=8,0,IF(L555&lt;=16,2,IF(L555&lt;=24,1.3,0)))-IF(L555&lt;=8,0,IF(L555&lt;=16,(L555-9)*0.0574,IF(L555&lt;=24,(L555-17)*0.0574,0))),0))*IF(L555&lt;0,1,IF(OR(F555="PČ",F555="PŽ",F555="PT"),IF(J555&lt;32,J555/32,1),1))* IF(L555&lt;0,1,IF(OR(F555="EČ",F555="EŽ",F555="JOŽ",F555="JPČ",F555="NEAK"),IF(J555&lt;24,J555/24,1),1))*IF(L555&lt;0,1,IF(OR(F555="PČneol",F555="JEČ",F555="JEOF",F555="JnPČ",F555="JnEČ",F555="JčPČ",F555="JčEČ"),IF(J555&lt;16,J555/16,1),1))*IF(L555&lt;0,1,IF(F555="EČneol",IF(J555&lt;8,J555/8,1),1))</f>
        <v>0</v>
      </c>
      <c r="O555" s="9">
        <f>IF(F555="OŽ",N555,IF(H555="Ne",IF(J555*0.3&lt;J555-L555,N555,0),IF(J555*0.1&lt;J555-L555,N555,0)))</f>
        <v>0</v>
      </c>
      <c r="P555" s="4">
        <f t="shared" si="226"/>
        <v>0</v>
      </c>
      <c r="Q555" s="11">
        <f t="shared" si="227"/>
        <v>0</v>
      </c>
      <c r="R555" s="10">
        <f>IF(Q555&lt;=30,O555+P555,O555+O555*0.3)*IF(G555=1,0.4,IF(G555=2,0.75,IF(G555="1 (kas 4 m. 1 k. nerengiamos)",0.52,1)))*IF(D555="olimpinė",1,IF(M555="Ne",0.5,1))*IF(OR(A$5="Lietuvos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federacija"),IF(OR(J555&lt;8,K555&lt;16),0,1),1)*E555*IF(I555&lt;=1,1,1/I555)*IF(OR(A$5="Lietuvos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55" s="8"/>
    </row>
    <row r="556" spans="1:19">
      <c r="A556" s="70" t="s">
        <v>34</v>
      </c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2"/>
      <c r="R556" s="10">
        <f>SUM(R546:R555)</f>
        <v>0</v>
      </c>
      <c r="S556" s="8"/>
    </row>
    <row r="557" spans="1:19" ht="15.75">
      <c r="A557" s="24" t="s">
        <v>46</v>
      </c>
      <c r="B557" s="24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6"/>
      <c r="S557" s="8"/>
    </row>
    <row r="558" spans="1:19">
      <c r="A558" s="49" t="s">
        <v>41</v>
      </c>
      <c r="B558" s="49"/>
      <c r="C558" s="49"/>
      <c r="D558" s="49"/>
      <c r="E558" s="49"/>
      <c r="F558" s="49"/>
      <c r="G558" s="49"/>
      <c r="H558" s="49"/>
      <c r="I558" s="49"/>
      <c r="J558" s="15"/>
      <c r="K558" s="15"/>
      <c r="L558" s="15"/>
      <c r="M558" s="15"/>
      <c r="N558" s="15"/>
      <c r="O558" s="15"/>
      <c r="P558" s="15"/>
      <c r="Q558" s="15"/>
      <c r="R558" s="16"/>
      <c r="S558" s="8"/>
    </row>
    <row r="559" spans="1:19">
      <c r="A559" s="49"/>
      <c r="B559" s="49"/>
      <c r="C559" s="49"/>
      <c r="D559" s="49"/>
      <c r="E559" s="49"/>
      <c r="F559" s="49"/>
      <c r="G559" s="49"/>
      <c r="H559" s="49"/>
      <c r="I559" s="49"/>
      <c r="J559" s="15"/>
      <c r="K559" s="15"/>
      <c r="L559" s="15"/>
      <c r="M559" s="15"/>
      <c r="N559" s="15"/>
      <c r="O559" s="15"/>
      <c r="P559" s="15"/>
      <c r="Q559" s="15"/>
      <c r="R559" s="16"/>
      <c r="S559" s="8"/>
    </row>
    <row r="560" spans="1:19">
      <c r="A560" s="102" t="s">
        <v>61</v>
      </c>
      <c r="B560" s="103"/>
      <c r="C560" s="103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4"/>
      <c r="R560" s="100">
        <f>SUM(R20+R29+R39+R47+R55+R64+R81+R98+R115+R132+R149+R166+R183+R200+R217+R233+R250+R267+R284+R301+R318+R335+R352+R369+R386+R403+R420+R437+R454+R471+R488+R505+R522+R539+R556)</f>
        <v>42.260800000000003</v>
      </c>
      <c r="S560" s="8"/>
    </row>
    <row r="561" spans="1:19">
      <c r="A561" s="105"/>
      <c r="B561" s="106"/>
      <c r="C561" s="106"/>
      <c r="D561" s="106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7"/>
      <c r="R561" s="101"/>
      <c r="S561" s="8"/>
    </row>
    <row r="562" spans="1:19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6"/>
      <c r="O562" s="6"/>
      <c r="P562" s="6"/>
      <c r="Q562" s="6"/>
      <c r="R562" s="7"/>
      <c r="S562" s="8"/>
    </row>
    <row r="563" spans="1:19" ht="15.75">
      <c r="A563" s="89" t="s">
        <v>62</v>
      </c>
      <c r="B563" s="89"/>
      <c r="C563" s="89"/>
      <c r="D563" s="89"/>
      <c r="E563" s="89"/>
      <c r="F563" s="8"/>
      <c r="G563" s="8"/>
      <c r="H563" s="8"/>
      <c r="J563" s="8"/>
      <c r="L563" s="8"/>
      <c r="M563" s="8"/>
      <c r="R563" s="8"/>
      <c r="S563" s="8"/>
    </row>
    <row r="564" spans="1:19" ht="15.75">
      <c r="A564" s="58"/>
      <c r="B564" s="58"/>
      <c r="C564" s="58"/>
      <c r="D564" s="58"/>
      <c r="E564" s="58"/>
      <c r="F564" s="8"/>
      <c r="G564" s="8"/>
      <c r="H564" s="8"/>
      <c r="J564" s="8"/>
      <c r="L564" s="8"/>
      <c r="M564" s="8"/>
      <c r="R564" s="8"/>
      <c r="S564" s="8"/>
    </row>
    <row r="565" spans="1:19" ht="15.75">
      <c r="A565" s="58"/>
      <c r="B565" s="58"/>
      <c r="C565" s="58"/>
      <c r="D565" s="58"/>
      <c r="E565" s="58"/>
      <c r="F565" s="8"/>
      <c r="G565" s="8"/>
      <c r="H565" s="8"/>
      <c r="J565" s="8"/>
      <c r="L565" s="8"/>
      <c r="M565" s="8"/>
      <c r="R565" s="8"/>
      <c r="S565" s="8"/>
    </row>
    <row r="566" spans="1:19" ht="15.75">
      <c r="A566" s="58"/>
      <c r="B566" s="58"/>
      <c r="C566" s="58"/>
      <c r="D566" s="58"/>
      <c r="E566" s="58"/>
      <c r="F566" s="8"/>
      <c r="G566" s="8"/>
      <c r="H566" s="8"/>
      <c r="J566" s="8"/>
      <c r="L566" s="8"/>
      <c r="M566" s="8"/>
      <c r="R566" s="8"/>
      <c r="S566" s="8"/>
    </row>
    <row r="567" spans="1:19" ht="15.75">
      <c r="A567" s="24" t="s">
        <v>63</v>
      </c>
      <c r="B567"/>
      <c r="C567"/>
      <c r="D567"/>
      <c r="E567"/>
      <c r="F567" s="13"/>
      <c r="G567" s="13"/>
      <c r="H567" s="8"/>
      <c r="J567" s="8"/>
      <c r="L567" s="8"/>
      <c r="M567" s="8"/>
      <c r="R567" s="8"/>
      <c r="S567" s="8"/>
    </row>
    <row r="568" spans="1:19">
      <c r="A568"/>
      <c r="B568"/>
      <c r="C568"/>
      <c r="D568"/>
      <c r="E568"/>
      <c r="F568" s="13"/>
      <c r="G568" s="13"/>
      <c r="H568" s="8"/>
      <c r="J568" s="8"/>
      <c r="L568" s="8"/>
      <c r="M568" s="8"/>
      <c r="R568" s="8"/>
      <c r="S568" s="8"/>
    </row>
    <row r="569" spans="1:19" ht="15.75">
      <c r="A569" s="24" t="s">
        <v>64</v>
      </c>
      <c r="B569"/>
      <c r="C569"/>
      <c r="D569"/>
      <c r="E569"/>
      <c r="F569" s="13"/>
      <c r="G569" s="13"/>
      <c r="H569" s="8"/>
      <c r="I569" s="8" t="s">
        <v>65</v>
      </c>
      <c r="J569" s="8"/>
      <c r="L569" s="8"/>
      <c r="M569" s="8"/>
      <c r="R569" s="8"/>
      <c r="S569" s="8"/>
    </row>
    <row r="570" spans="1:19" ht="15.75">
      <c r="A570" s="25" t="s">
        <v>66</v>
      </c>
      <c r="B570"/>
      <c r="C570"/>
      <c r="D570"/>
      <c r="E570"/>
      <c r="F570" s="13"/>
      <c r="G570" s="13"/>
      <c r="H570" s="8"/>
      <c r="J570" s="8"/>
      <c r="L570" s="8"/>
      <c r="M570" s="8"/>
      <c r="R570" s="8"/>
      <c r="S570" s="8"/>
    </row>
    <row r="571" spans="1:19">
      <c r="A571" s="25" t="s">
        <v>67</v>
      </c>
      <c r="B571"/>
      <c r="C571"/>
      <c r="D571"/>
      <c r="E571"/>
      <c r="F571" s="13"/>
      <c r="G571" s="13"/>
      <c r="H571" s="8"/>
      <c r="J571" s="8"/>
      <c r="L571" s="8"/>
      <c r="M571" s="8"/>
      <c r="R571" s="8"/>
      <c r="S571" s="8"/>
    </row>
    <row r="572" spans="1:19">
      <c r="A572" s="8"/>
      <c r="B572" s="8"/>
      <c r="C572" s="8"/>
      <c r="D572" s="8"/>
      <c r="E572" s="8"/>
      <c r="F572" s="8"/>
      <c r="G572" s="8"/>
      <c r="H572" s="8"/>
      <c r="J572" s="8"/>
      <c r="L572" s="8"/>
      <c r="M572" s="8"/>
      <c r="R572" s="8"/>
      <c r="S572" s="8"/>
    </row>
    <row r="573" spans="1:19">
      <c r="A573" s="8"/>
      <c r="B573" s="8"/>
      <c r="C573" s="8"/>
      <c r="D573" s="8"/>
      <c r="E573" s="8"/>
      <c r="F573" s="8"/>
      <c r="G573" s="8"/>
      <c r="H573" s="8"/>
      <c r="J573" s="8"/>
      <c r="L573" s="8"/>
      <c r="M573" s="8"/>
      <c r="R573" s="8"/>
      <c r="S573" s="8"/>
    </row>
    <row r="574" spans="1:19">
      <c r="A574" s="8"/>
      <c r="B574" s="8"/>
      <c r="C574" s="8"/>
      <c r="D574" s="8"/>
      <c r="E574" s="8"/>
      <c r="F574" s="8"/>
      <c r="G574" s="8"/>
      <c r="H574" s="8"/>
      <c r="J574" s="8"/>
      <c r="L574" s="8"/>
      <c r="M574" s="8"/>
      <c r="R574" s="8"/>
      <c r="S574" s="8"/>
    </row>
    <row r="575" spans="1:19">
      <c r="A575" s="8"/>
      <c r="B575" s="8"/>
      <c r="C575" s="8"/>
      <c r="D575" s="8"/>
      <c r="E575" s="8"/>
      <c r="F575" s="8"/>
      <c r="G575" s="8"/>
      <c r="H575" s="8"/>
      <c r="J575" s="8"/>
      <c r="L575" s="8"/>
      <c r="M575" s="8"/>
      <c r="R575" s="8"/>
      <c r="S575" s="8"/>
    </row>
    <row r="576" spans="1:19">
      <c r="A576" s="8"/>
      <c r="B576" s="8"/>
      <c r="C576" s="8"/>
      <c r="D576" s="8"/>
      <c r="E576" s="8"/>
      <c r="F576" s="8"/>
      <c r="G576" s="8"/>
      <c r="H576" s="8"/>
      <c r="J576" s="8"/>
      <c r="L576" s="8"/>
      <c r="M576" s="8"/>
      <c r="R576" s="8"/>
      <c r="S576" s="8"/>
    </row>
    <row r="577" spans="1:19">
      <c r="A577" s="8"/>
      <c r="B577" s="8"/>
      <c r="C577" s="8"/>
      <c r="D577" s="8"/>
      <c r="E577" s="8"/>
      <c r="F577" s="8"/>
      <c r="G577" s="8"/>
      <c r="H577" s="8"/>
      <c r="J577" s="8"/>
      <c r="L577" s="8"/>
      <c r="M577" s="8"/>
      <c r="R577" s="8"/>
      <c r="S577" s="8"/>
    </row>
    <row r="578" spans="1:19">
      <c r="A578" s="8"/>
      <c r="B578" s="8"/>
      <c r="C578" s="8"/>
      <c r="D578" s="8"/>
      <c r="E578" s="8"/>
      <c r="F578" s="8"/>
      <c r="G578" s="8"/>
      <c r="H578" s="8"/>
      <c r="J578" s="8"/>
      <c r="L578" s="8"/>
      <c r="M578" s="8"/>
      <c r="R578" s="8"/>
      <c r="S578" s="8"/>
    </row>
    <row r="579" spans="1:19">
      <c r="A579" s="8"/>
      <c r="B579" s="8"/>
      <c r="C579" s="8"/>
      <c r="D579" s="8"/>
      <c r="E579" s="8"/>
      <c r="F579" s="8"/>
      <c r="G579" s="8"/>
      <c r="H579" s="8"/>
      <c r="J579" s="8"/>
      <c r="L579" s="8"/>
      <c r="M579" s="8"/>
      <c r="R579" s="8"/>
      <c r="S579" s="8"/>
    </row>
    <row r="580" spans="1:19">
      <c r="A580" s="8"/>
      <c r="B580" s="8"/>
      <c r="C580" s="8"/>
      <c r="D580" s="8"/>
      <c r="E580" s="8"/>
      <c r="F580" s="8"/>
      <c r="G580" s="8"/>
      <c r="H580" s="8"/>
      <c r="J580" s="8"/>
      <c r="L580" s="8"/>
      <c r="M580" s="8"/>
      <c r="R580" s="8"/>
      <c r="S580" s="8"/>
    </row>
    <row r="581" spans="1:19">
      <c r="A581" s="8"/>
      <c r="B581" s="8"/>
      <c r="C581" s="8"/>
      <c r="D581" s="8"/>
      <c r="E581" s="8"/>
      <c r="F581" s="8"/>
      <c r="G581" s="8"/>
      <c r="H581" s="8"/>
      <c r="J581" s="8"/>
      <c r="L581" s="8"/>
      <c r="M581" s="8"/>
      <c r="R581" s="8"/>
      <c r="S581" s="8"/>
    </row>
    <row r="582" spans="1:19">
      <c r="A582" s="8"/>
      <c r="B582" s="8"/>
      <c r="C582" s="8"/>
      <c r="D582" s="8"/>
      <c r="E582" s="8"/>
      <c r="F582" s="8"/>
      <c r="G582" s="8"/>
      <c r="H582" s="8"/>
      <c r="J582" s="8"/>
      <c r="L582" s="8"/>
      <c r="M582" s="8"/>
      <c r="R582" s="8"/>
      <c r="S582" s="8"/>
    </row>
    <row r="583" spans="1:19">
      <c r="A583" s="8"/>
      <c r="B583" s="8"/>
      <c r="C583" s="8"/>
      <c r="D583" s="8"/>
      <c r="E583" s="8"/>
      <c r="F583" s="8"/>
      <c r="G583" s="8"/>
      <c r="H583" s="8"/>
      <c r="J583" s="8"/>
      <c r="L583" s="8"/>
      <c r="M583" s="8"/>
      <c r="R583" s="8"/>
      <c r="S583" s="8"/>
    </row>
    <row r="584" spans="1:19">
      <c r="A584" s="8"/>
      <c r="B584" s="8"/>
      <c r="C584" s="8"/>
      <c r="D584" s="8"/>
      <c r="E584" s="8"/>
      <c r="F584" s="8"/>
      <c r="G584" s="8"/>
      <c r="H584" s="8"/>
      <c r="J584" s="8"/>
      <c r="L584" s="8"/>
      <c r="M584" s="8"/>
      <c r="R584" s="8"/>
      <c r="S584" s="8"/>
    </row>
    <row r="585" spans="1:19">
      <c r="A585" s="8"/>
      <c r="B585" s="8"/>
      <c r="C585" s="8"/>
      <c r="D585" s="8"/>
      <c r="E585" s="8"/>
      <c r="F585" s="8"/>
      <c r="G585" s="8"/>
      <c r="H585" s="8"/>
      <c r="J585" s="8"/>
      <c r="L585" s="8"/>
      <c r="M585" s="8"/>
      <c r="R585" s="8"/>
      <c r="S585" s="8"/>
    </row>
    <row r="586" spans="1:19">
      <c r="A586" s="8"/>
      <c r="B586" s="8"/>
      <c r="C586" s="8"/>
      <c r="D586" s="8"/>
      <c r="E586" s="8"/>
      <c r="F586" s="8"/>
      <c r="G586" s="8"/>
      <c r="H586" s="8"/>
      <c r="J586" s="8"/>
      <c r="L586" s="8"/>
      <c r="M586" s="8"/>
      <c r="R586" s="8"/>
      <c r="S586" s="8"/>
    </row>
    <row r="587" spans="1:19">
      <c r="A587" s="8"/>
      <c r="B587" s="8"/>
      <c r="C587" s="8"/>
      <c r="D587" s="8"/>
      <c r="E587" s="8"/>
      <c r="F587" s="8"/>
      <c r="G587" s="8"/>
      <c r="H587" s="8"/>
      <c r="J587" s="8"/>
      <c r="L587" s="8"/>
      <c r="M587" s="8"/>
      <c r="R587" s="8"/>
      <c r="S587" s="8"/>
    </row>
    <row r="588" spans="1:19">
      <c r="A588" s="8"/>
      <c r="B588" s="8"/>
      <c r="C588" s="8"/>
      <c r="D588" s="8"/>
      <c r="E588" s="8"/>
      <c r="F588" s="8"/>
      <c r="G588" s="8"/>
      <c r="H588" s="8"/>
      <c r="J588" s="8"/>
      <c r="L588" s="8"/>
      <c r="M588" s="8"/>
      <c r="R588" s="8"/>
      <c r="S588" s="8"/>
    </row>
    <row r="589" spans="1:19">
      <c r="A589" s="8"/>
      <c r="B589" s="8"/>
      <c r="C589" s="8"/>
      <c r="D589" s="8"/>
      <c r="E589" s="8"/>
      <c r="F589" s="8"/>
      <c r="G589" s="8"/>
      <c r="H589" s="8"/>
      <c r="J589" s="8"/>
      <c r="L589" s="8"/>
      <c r="M589" s="8"/>
      <c r="R589" s="8"/>
      <c r="S589" s="8"/>
    </row>
    <row r="590" spans="1:19">
      <c r="A590" s="8"/>
      <c r="B590" s="8"/>
      <c r="C590" s="8"/>
      <c r="D590" s="8"/>
      <c r="E590" s="8"/>
      <c r="F590" s="8"/>
      <c r="G590" s="8"/>
      <c r="H590" s="8"/>
      <c r="J590" s="8"/>
      <c r="L590" s="8"/>
      <c r="M590" s="8"/>
      <c r="R590" s="8"/>
      <c r="S590" s="8"/>
    </row>
    <row r="591" spans="1:19">
      <c r="A591" s="8"/>
      <c r="B591" s="8"/>
      <c r="C591" s="8"/>
      <c r="D591" s="8"/>
      <c r="E591" s="8"/>
      <c r="F591" s="8"/>
      <c r="G591" s="8"/>
      <c r="H591" s="8"/>
      <c r="J591" s="8"/>
      <c r="L591" s="8"/>
      <c r="M591" s="8"/>
      <c r="R591" s="8"/>
      <c r="S591" s="8"/>
    </row>
    <row r="592" spans="1:19">
      <c r="A592" s="8"/>
      <c r="B592" s="8"/>
      <c r="C592" s="8"/>
      <c r="D592" s="8"/>
      <c r="E592" s="8"/>
      <c r="F592" s="8"/>
      <c r="G592" s="8"/>
      <c r="H592" s="8"/>
      <c r="J592" s="8"/>
      <c r="L592" s="8"/>
      <c r="M592" s="8"/>
      <c r="R592" s="8"/>
      <c r="S592" s="8"/>
    </row>
    <row r="593" spans="1:19">
      <c r="A593" s="8"/>
      <c r="B593" s="8"/>
      <c r="C593" s="8"/>
      <c r="D593" s="8"/>
      <c r="E593" s="8"/>
      <c r="F593" s="8"/>
      <c r="G593" s="8"/>
      <c r="H593" s="8"/>
      <c r="J593" s="8"/>
      <c r="L593" s="8"/>
      <c r="M593" s="8"/>
      <c r="R593" s="8"/>
      <c r="S593" s="8"/>
    </row>
    <row r="594" spans="1:19">
      <c r="A594" s="8"/>
      <c r="B594" s="8"/>
      <c r="C594" s="8"/>
      <c r="D594" s="8"/>
      <c r="E594" s="8"/>
      <c r="F594" s="8"/>
      <c r="G594" s="8"/>
      <c r="H594" s="8"/>
      <c r="J594" s="8"/>
      <c r="L594" s="8"/>
      <c r="M594" s="8"/>
      <c r="R594" s="8"/>
      <c r="S594" s="8"/>
    </row>
    <row r="595" spans="1:19">
      <c r="A595" s="8"/>
      <c r="B595" s="8"/>
      <c r="C595" s="8"/>
      <c r="D595" s="8"/>
      <c r="E595" s="8"/>
      <c r="F595" s="8"/>
      <c r="G595" s="8"/>
      <c r="H595" s="8"/>
      <c r="J595" s="8"/>
      <c r="L595" s="8"/>
      <c r="M595" s="8"/>
      <c r="R595" s="8"/>
      <c r="S595" s="8"/>
    </row>
    <row r="596" spans="1:19">
      <c r="A596" s="8"/>
      <c r="B596" s="8"/>
      <c r="C596" s="8"/>
      <c r="D596" s="8"/>
      <c r="E596" s="8"/>
      <c r="F596" s="8"/>
      <c r="G596" s="8"/>
      <c r="H596" s="8"/>
      <c r="J596" s="8"/>
      <c r="L596" s="8"/>
      <c r="M596" s="8"/>
      <c r="R596" s="8"/>
      <c r="S596" s="8"/>
    </row>
    <row r="597" spans="1:19">
      <c r="A597" s="8"/>
      <c r="B597" s="8"/>
      <c r="C597" s="8"/>
      <c r="D597" s="8"/>
      <c r="E597" s="8"/>
      <c r="F597" s="8"/>
      <c r="G597" s="8"/>
      <c r="H597" s="8"/>
      <c r="J597" s="8"/>
      <c r="L597" s="8"/>
      <c r="M597" s="8"/>
      <c r="R597" s="8"/>
      <c r="S597" s="8"/>
    </row>
    <row r="598" spans="1:19">
      <c r="A598" s="8"/>
      <c r="B598" s="8"/>
      <c r="C598" s="8"/>
      <c r="D598" s="8"/>
      <c r="E598" s="8"/>
      <c r="F598" s="8"/>
      <c r="G598" s="8"/>
      <c r="H598" s="8"/>
      <c r="J598" s="8"/>
      <c r="L598" s="8"/>
      <c r="M598" s="8"/>
      <c r="R598" s="8"/>
      <c r="S598" s="8"/>
    </row>
    <row r="599" spans="1:19">
      <c r="A599" s="8"/>
      <c r="B599" s="8"/>
      <c r="C599" s="8"/>
      <c r="D599" s="8"/>
      <c r="E599" s="8"/>
      <c r="F599" s="8"/>
      <c r="G599" s="8"/>
      <c r="H599" s="8"/>
      <c r="J599" s="8"/>
      <c r="L599" s="8"/>
      <c r="M599" s="8"/>
      <c r="R599" s="8"/>
      <c r="S599" s="8"/>
    </row>
    <row r="600" spans="1:19">
      <c r="A600" s="8"/>
      <c r="B600" s="8"/>
      <c r="C600" s="8"/>
      <c r="D600" s="8"/>
      <c r="E600" s="8"/>
      <c r="F600" s="8"/>
      <c r="G600" s="8"/>
      <c r="H600" s="8"/>
      <c r="J600" s="8"/>
      <c r="L600" s="8"/>
      <c r="M600" s="8"/>
      <c r="R600" s="8"/>
      <c r="S600" s="8"/>
    </row>
    <row r="601" spans="1:19">
      <c r="A601" s="8"/>
      <c r="B601" s="8"/>
      <c r="C601" s="8"/>
      <c r="D601" s="8"/>
      <c r="E601" s="8"/>
      <c r="F601" s="8"/>
      <c r="G601" s="8"/>
      <c r="H601" s="8"/>
      <c r="J601" s="8"/>
      <c r="L601" s="8"/>
      <c r="M601" s="8"/>
      <c r="R601" s="8"/>
      <c r="S601" s="8"/>
    </row>
    <row r="602" spans="1:19">
      <c r="A602" s="8"/>
      <c r="B602" s="8"/>
      <c r="C602" s="8"/>
      <c r="D602" s="8"/>
      <c r="E602" s="8"/>
      <c r="F602" s="8"/>
      <c r="G602" s="8"/>
      <c r="H602" s="8"/>
      <c r="J602" s="8"/>
      <c r="L602" s="8"/>
      <c r="M602" s="8"/>
      <c r="R602" s="8"/>
      <c r="S602" s="8"/>
    </row>
    <row r="603" spans="1:19">
      <c r="A603" s="8"/>
      <c r="B603" s="8"/>
      <c r="C603" s="8"/>
      <c r="D603" s="8"/>
      <c r="E603" s="8"/>
      <c r="F603" s="8"/>
      <c r="G603" s="8"/>
      <c r="H603" s="8"/>
      <c r="J603" s="8"/>
      <c r="L603" s="8"/>
      <c r="M603" s="8"/>
      <c r="R603" s="8"/>
      <c r="S603" s="8"/>
    </row>
    <row r="604" spans="1:19">
      <c r="A604" s="8"/>
      <c r="B604" s="8"/>
      <c r="C604" s="8"/>
      <c r="D604" s="8"/>
      <c r="E604" s="8"/>
      <c r="F604" s="8"/>
      <c r="G604" s="8"/>
      <c r="H604" s="8"/>
      <c r="J604" s="8"/>
      <c r="L604" s="8"/>
      <c r="M604" s="8"/>
      <c r="R604" s="8"/>
      <c r="S604" s="8"/>
    </row>
    <row r="605" spans="1:19">
      <c r="A605" s="8"/>
      <c r="B605" s="8"/>
      <c r="C605" s="8"/>
      <c r="D605" s="8"/>
      <c r="E605" s="8"/>
      <c r="F605" s="8"/>
      <c r="G605" s="8"/>
      <c r="H605" s="8"/>
      <c r="J605" s="8"/>
      <c r="L605" s="8"/>
      <c r="M605" s="8"/>
      <c r="R605" s="8"/>
      <c r="S605" s="8"/>
    </row>
    <row r="606" spans="1:19">
      <c r="A606" s="8"/>
      <c r="B606" s="8"/>
      <c r="C606" s="8"/>
      <c r="D606" s="8"/>
      <c r="E606" s="8"/>
      <c r="F606" s="8"/>
      <c r="G606" s="8"/>
      <c r="H606" s="8"/>
      <c r="J606" s="8"/>
      <c r="L606" s="8"/>
      <c r="M606" s="8"/>
      <c r="R606" s="8"/>
      <c r="S606" s="8"/>
    </row>
    <row r="607" spans="1:19">
      <c r="A607" s="8"/>
      <c r="B607" s="8"/>
      <c r="C607" s="8"/>
      <c r="D607" s="8"/>
      <c r="E607" s="8"/>
      <c r="F607" s="8"/>
      <c r="G607" s="8"/>
      <c r="H607" s="8"/>
      <c r="J607" s="8"/>
      <c r="L607" s="8"/>
      <c r="M607" s="8"/>
      <c r="R607" s="8"/>
      <c r="S607" s="8"/>
    </row>
    <row r="608" spans="1:19">
      <c r="A608" s="8"/>
      <c r="B608" s="8"/>
      <c r="C608" s="8"/>
      <c r="D608" s="8"/>
      <c r="E608" s="8"/>
      <c r="F608" s="8"/>
      <c r="G608" s="8"/>
      <c r="H608" s="8"/>
      <c r="J608" s="8"/>
      <c r="L608" s="8"/>
      <c r="M608" s="8"/>
      <c r="R608" s="8"/>
      <c r="S608" s="8"/>
    </row>
    <row r="609" spans="1:19">
      <c r="A609" s="8"/>
      <c r="B609" s="8"/>
      <c r="C609" s="8"/>
      <c r="D609" s="8"/>
      <c r="E609" s="8"/>
      <c r="F609" s="8"/>
      <c r="G609" s="8"/>
      <c r="H609" s="8"/>
      <c r="J609" s="8"/>
      <c r="L609" s="8"/>
      <c r="M609" s="8"/>
      <c r="R609" s="8"/>
      <c r="S609" s="8"/>
    </row>
    <row r="610" spans="1:19">
      <c r="A610" s="8"/>
      <c r="B610" s="8"/>
      <c r="C610" s="8"/>
      <c r="D610" s="8"/>
      <c r="E610" s="8"/>
      <c r="F610" s="8"/>
      <c r="G610" s="8"/>
      <c r="H610" s="8"/>
      <c r="J610" s="8"/>
      <c r="L610" s="8"/>
      <c r="M610" s="8"/>
      <c r="R610" s="8"/>
      <c r="S610" s="8"/>
    </row>
    <row r="611" spans="1:19">
      <c r="A611" s="8"/>
      <c r="B611" s="8"/>
      <c r="C611" s="8"/>
      <c r="D611" s="8"/>
      <c r="E611" s="8"/>
      <c r="F611" s="8"/>
      <c r="G611" s="8"/>
      <c r="H611" s="8"/>
      <c r="J611" s="8"/>
      <c r="L611" s="8"/>
      <c r="M611" s="8"/>
      <c r="R611" s="8"/>
      <c r="S611" s="8"/>
    </row>
    <row r="612" spans="1:19">
      <c r="A612" s="8"/>
      <c r="B612" s="8"/>
      <c r="C612" s="8"/>
      <c r="D612" s="8"/>
      <c r="E612" s="8"/>
      <c r="F612" s="8"/>
      <c r="G612" s="8"/>
      <c r="H612" s="8"/>
      <c r="J612" s="8"/>
      <c r="L612" s="8"/>
      <c r="M612" s="8"/>
      <c r="R612" s="8"/>
      <c r="S612" s="8"/>
    </row>
    <row r="613" spans="1:19">
      <c r="A613" s="8"/>
      <c r="B613" s="8"/>
      <c r="C613" s="8"/>
      <c r="D613" s="8"/>
      <c r="E613" s="8"/>
      <c r="F613" s="8"/>
      <c r="G613" s="8"/>
      <c r="H613" s="8"/>
      <c r="J613" s="8"/>
      <c r="L613" s="8"/>
      <c r="M613" s="8"/>
      <c r="R613" s="8"/>
      <c r="S613" s="8"/>
    </row>
    <row r="614" spans="1:19">
      <c r="A614" s="8"/>
      <c r="B614" s="8"/>
      <c r="C614" s="8"/>
      <c r="D614" s="8"/>
      <c r="E614" s="8"/>
      <c r="F614" s="8"/>
      <c r="G614" s="8"/>
      <c r="H614" s="8"/>
      <c r="J614" s="8"/>
      <c r="L614" s="8"/>
      <c r="M614" s="8"/>
      <c r="R614" s="8"/>
      <c r="S614" s="8"/>
    </row>
    <row r="615" spans="1:19">
      <c r="A615" s="8"/>
      <c r="B615" s="8"/>
      <c r="C615" s="8"/>
      <c r="D615" s="8"/>
      <c r="E615" s="8"/>
      <c r="F615" s="8"/>
      <c r="G615" s="8"/>
      <c r="H615" s="8"/>
      <c r="J615" s="8"/>
      <c r="L615" s="8"/>
      <c r="M615" s="8"/>
      <c r="R615" s="8"/>
      <c r="S615" s="8"/>
    </row>
    <row r="616" spans="1:19">
      <c r="A616" s="8"/>
      <c r="B616" s="8"/>
      <c r="C616" s="8"/>
      <c r="D616" s="8"/>
      <c r="E616" s="8"/>
      <c r="F616" s="8"/>
      <c r="G616" s="8"/>
      <c r="H616" s="8"/>
      <c r="J616" s="8"/>
      <c r="L616" s="8"/>
      <c r="M616" s="8"/>
      <c r="R616" s="8"/>
      <c r="S616" s="8"/>
    </row>
    <row r="617" spans="1:19">
      <c r="A617" s="8"/>
      <c r="B617" s="8"/>
      <c r="C617" s="8"/>
      <c r="D617" s="8"/>
      <c r="E617" s="8"/>
      <c r="F617" s="8"/>
      <c r="G617" s="8"/>
      <c r="H617" s="8"/>
      <c r="J617" s="8"/>
      <c r="L617" s="8"/>
      <c r="M617" s="8"/>
      <c r="R617" s="8"/>
      <c r="S617" s="8"/>
    </row>
    <row r="618" spans="1:19">
      <c r="A618" s="8"/>
      <c r="B618" s="8"/>
      <c r="C618" s="8"/>
      <c r="D618" s="8"/>
      <c r="E618" s="8"/>
      <c r="F618" s="8"/>
      <c r="G618" s="8"/>
      <c r="H618" s="8"/>
      <c r="J618" s="8"/>
      <c r="L618" s="8"/>
      <c r="M618" s="8"/>
      <c r="R618" s="8"/>
      <c r="S618" s="8"/>
    </row>
    <row r="619" spans="1:19">
      <c r="A619" s="8"/>
      <c r="B619" s="8"/>
      <c r="C619" s="8"/>
      <c r="D619" s="8"/>
      <c r="E619" s="8"/>
      <c r="F619" s="8"/>
      <c r="G619" s="8"/>
      <c r="H619" s="8"/>
      <c r="J619" s="8"/>
      <c r="L619" s="8"/>
      <c r="M619" s="8"/>
      <c r="R619" s="8"/>
      <c r="S619" s="8"/>
    </row>
    <row r="620" spans="1:19">
      <c r="A620" s="8"/>
      <c r="B620" s="8"/>
      <c r="C620" s="8"/>
      <c r="D620" s="8"/>
      <c r="E620" s="8"/>
      <c r="F620" s="8"/>
      <c r="G620" s="8"/>
      <c r="H620" s="8"/>
      <c r="J620" s="8"/>
      <c r="L620" s="8"/>
      <c r="M620" s="8"/>
      <c r="R620" s="8"/>
      <c r="S620" s="8"/>
    </row>
    <row r="621" spans="1:19">
      <c r="A621" s="8"/>
      <c r="B621" s="8"/>
      <c r="C621" s="8"/>
      <c r="D621" s="8"/>
      <c r="E621" s="8"/>
      <c r="F621" s="8"/>
      <c r="G621" s="8"/>
      <c r="H621" s="8"/>
      <c r="J621" s="8"/>
      <c r="L621" s="8"/>
      <c r="M621" s="8"/>
      <c r="R621" s="8"/>
      <c r="S621" s="8"/>
    </row>
    <row r="622" spans="1:19">
      <c r="A622" s="8"/>
      <c r="B622" s="8"/>
      <c r="C622" s="8"/>
      <c r="D622" s="8"/>
      <c r="E622" s="8"/>
      <c r="F622" s="8"/>
      <c r="G622" s="8"/>
      <c r="H622" s="8"/>
      <c r="J622" s="8"/>
      <c r="L622" s="8"/>
      <c r="M622" s="8"/>
      <c r="R622" s="8"/>
      <c r="S622" s="8"/>
    </row>
    <row r="623" spans="1:19">
      <c r="A623" s="8"/>
      <c r="B623" s="8"/>
      <c r="C623" s="8"/>
      <c r="D623" s="8"/>
      <c r="E623" s="8"/>
      <c r="F623" s="8"/>
      <c r="G623" s="8"/>
      <c r="H623" s="8"/>
      <c r="J623" s="8"/>
      <c r="L623" s="8"/>
      <c r="M623" s="8"/>
      <c r="R623" s="8"/>
      <c r="S623" s="8"/>
    </row>
    <row r="624" spans="1:19">
      <c r="A624" s="8"/>
      <c r="B624" s="8"/>
      <c r="C624" s="8"/>
      <c r="D624" s="8"/>
      <c r="E624" s="8"/>
      <c r="F624" s="8"/>
      <c r="G624" s="8"/>
      <c r="H624" s="8"/>
      <c r="J624" s="8"/>
      <c r="L624" s="8"/>
      <c r="M624" s="8"/>
      <c r="R624" s="8"/>
      <c r="S624" s="8"/>
    </row>
    <row r="625" spans="1:19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  <c r="S625" s="8"/>
    </row>
  </sheetData>
  <mergeCells count="165">
    <mergeCell ref="A556:Q556"/>
    <mergeCell ref="A528:P528"/>
    <mergeCell ref="A539:Q539"/>
    <mergeCell ref="A543:P543"/>
    <mergeCell ref="A544:C544"/>
    <mergeCell ref="A545:P545"/>
    <mergeCell ref="A510:C510"/>
    <mergeCell ref="A511:P511"/>
    <mergeCell ref="A522:Q522"/>
    <mergeCell ref="A526:P526"/>
    <mergeCell ref="A527:C527"/>
    <mergeCell ref="A492:P492"/>
    <mergeCell ref="A493:C493"/>
    <mergeCell ref="A494:P494"/>
    <mergeCell ref="A505:Q505"/>
    <mergeCell ref="A509:P509"/>
    <mergeCell ref="A471:Q471"/>
    <mergeCell ref="A475:P475"/>
    <mergeCell ref="A476:C476"/>
    <mergeCell ref="A477:P477"/>
    <mergeCell ref="A488:Q488"/>
    <mergeCell ref="A443:P443"/>
    <mergeCell ref="A454:Q454"/>
    <mergeCell ref="A458:P458"/>
    <mergeCell ref="A459:C459"/>
    <mergeCell ref="A460:P460"/>
    <mergeCell ref="A425:C425"/>
    <mergeCell ref="A426:P426"/>
    <mergeCell ref="A437:Q437"/>
    <mergeCell ref="A441:P441"/>
    <mergeCell ref="A442:C442"/>
    <mergeCell ref="A407:P407"/>
    <mergeCell ref="A408:C408"/>
    <mergeCell ref="A409:P409"/>
    <mergeCell ref="A420:Q420"/>
    <mergeCell ref="A424:P424"/>
    <mergeCell ref="A386:Q386"/>
    <mergeCell ref="A390:P390"/>
    <mergeCell ref="A391:C391"/>
    <mergeCell ref="A392:P392"/>
    <mergeCell ref="A403:Q403"/>
    <mergeCell ref="A307:P307"/>
    <mergeCell ref="A318:Q318"/>
    <mergeCell ref="A358:P358"/>
    <mergeCell ref="A369:Q369"/>
    <mergeCell ref="A373:P373"/>
    <mergeCell ref="A374:C374"/>
    <mergeCell ref="A375:P375"/>
    <mergeCell ref="A340:C340"/>
    <mergeCell ref="A341:P341"/>
    <mergeCell ref="A352:Q352"/>
    <mergeCell ref="A356:P356"/>
    <mergeCell ref="A357:C357"/>
    <mergeCell ref="A560:Q561"/>
    <mergeCell ref="A237:P237"/>
    <mergeCell ref="A238:C238"/>
    <mergeCell ref="A239:P239"/>
    <mergeCell ref="A250:Q250"/>
    <mergeCell ref="A254:P254"/>
    <mergeCell ref="A255:C255"/>
    <mergeCell ref="A256:P256"/>
    <mergeCell ref="A267:Q267"/>
    <mergeCell ref="A271:P271"/>
    <mergeCell ref="A272:C272"/>
    <mergeCell ref="A273:P273"/>
    <mergeCell ref="A284:Q284"/>
    <mergeCell ref="A288:P288"/>
    <mergeCell ref="A289:C289"/>
    <mergeCell ref="A290:P290"/>
    <mergeCell ref="A322:P322"/>
    <mergeCell ref="A323:C323"/>
    <mergeCell ref="A324:P324"/>
    <mergeCell ref="A335:Q335"/>
    <mergeCell ref="A339:P339"/>
    <mergeCell ref="A301:Q301"/>
    <mergeCell ref="A305:P305"/>
    <mergeCell ref="A306:C306"/>
    <mergeCell ref="A217:Q217"/>
    <mergeCell ref="A220:P220"/>
    <mergeCell ref="A221:C221"/>
    <mergeCell ref="A222:P222"/>
    <mergeCell ref="A233:Q233"/>
    <mergeCell ref="A189:P189"/>
    <mergeCell ref="A200:Q200"/>
    <mergeCell ref="A204:P204"/>
    <mergeCell ref="A205:C205"/>
    <mergeCell ref="A206:P206"/>
    <mergeCell ref="A171:C171"/>
    <mergeCell ref="A172:P172"/>
    <mergeCell ref="A183:Q183"/>
    <mergeCell ref="A187:P187"/>
    <mergeCell ref="A188:C188"/>
    <mergeCell ref="A153:P153"/>
    <mergeCell ref="A154:C154"/>
    <mergeCell ref="A155:P155"/>
    <mergeCell ref="A166:Q166"/>
    <mergeCell ref="A170:P170"/>
    <mergeCell ref="A132:Q132"/>
    <mergeCell ref="A136:P136"/>
    <mergeCell ref="A137:C137"/>
    <mergeCell ref="A138:P138"/>
    <mergeCell ref="A149:Q149"/>
    <mergeCell ref="A104:P104"/>
    <mergeCell ref="A115:Q115"/>
    <mergeCell ref="A119:P119"/>
    <mergeCell ref="A120:C120"/>
    <mergeCell ref="A121:P121"/>
    <mergeCell ref="A86:C86"/>
    <mergeCell ref="A87:P87"/>
    <mergeCell ref="A98:Q98"/>
    <mergeCell ref="A102:P102"/>
    <mergeCell ref="A103:C103"/>
    <mergeCell ref="A68:P68"/>
    <mergeCell ref="A69:C69"/>
    <mergeCell ref="A70:P70"/>
    <mergeCell ref="A81:Q81"/>
    <mergeCell ref="A85:P85"/>
    <mergeCell ref="A55:Q55"/>
    <mergeCell ref="A59:P59"/>
    <mergeCell ref="A60:C60"/>
    <mergeCell ref="A61:P61"/>
    <mergeCell ref="A64:Q64"/>
    <mergeCell ref="A563:E563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560:R561"/>
    <mergeCell ref="A43:P43"/>
    <mergeCell ref="A20:Q20"/>
    <mergeCell ref="A17:P17"/>
    <mergeCell ref="A25:P25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47:Q47"/>
    <mergeCell ref="A52:P52"/>
    <mergeCell ref="A53:C53"/>
    <mergeCell ref="A27:P27"/>
    <mergeCell ref="A29:Q29"/>
    <mergeCell ref="A35:P35"/>
    <mergeCell ref="A37:P37"/>
    <mergeCell ref="A39:Q39"/>
    <mergeCell ref="A26:C26"/>
    <mergeCell ref="A36:C36"/>
    <mergeCell ref="A44:C44"/>
    <mergeCell ref="A45:P45"/>
  </mergeCells>
  <phoneticPr fontId="0" type="noConversion"/>
  <dataValidations count="4">
    <dataValidation type="list" allowBlank="1" showInputMessage="1" showErrorMessage="1" sqref="D38 D28 D19 D46 D54 D62:D63 D71:D80 D88:D97 D105:D114 D122:D131 D139:D148 D156:D165 D173:D182 D190:D199 D207:D216 D223:D232 D240:D249 D257:D266 D274:D283 D291:D300 D308:D317 D325:D334 D342:D351 D359:D368 D376:D385 D393:D402 D410:D419 D427:D436 D444:D453 D461:D470 D478:D487 D495:D504 D512:D521 D529:D538 D546:D555">
      <formula1>"olimpinė,neolimpinė"</formula1>
    </dataValidation>
    <dataValidation type="list" allowBlank="1" showInputMessage="1" showErrorMessage="1" sqref="M38 M28 H28 H38 M19 H19 M46 H46 M54 H54 M62:M63 H62:H63 M71:M80 H71:H80 M88:M97 H88:H97 M105:M114 H105:H114 M122:M131 H122:H131 M139:M148 H139:H148 M156:M165 H156:H165 M173:M182 H173:H182 M190:M199 H190:H199 M207:M216 H207:H216 M223:M232 H223:H232 M240:M249 H240:H249 M257:M266 H257:H266 M274:M283 H274:H283 M291:M300 H291:H300 M308:M317 H308:H317 M325:M334 H325:H334 M342:M351 H342:H351 M359:M368 H359:H368 M376:M385 H376:H385 M393:M402 H393:H402 M410:M419 H410:H419 M427:M436 H427:H436 M444:M453 H444:H453 M461:M470 H461:H470 M478:M487 H478:H487 M495:M504 H495:H504 M512:M521 H512:H521 M529:M538 H529:H538 M546:M555 H546:H555">
      <formula1>"Taip,Ne"</formula1>
    </dataValidation>
    <dataValidation type="list" allowBlank="1" showInputMessage="1" showErrorMessage="1" sqref="F19 F28 F38 F46 F54 F62:F63 F71:F80 F88:F97 F105:F114 F122:F131 F139:F148 F156:F165 F173:F182 F190:F199 F207:F216 F223:F232 F240:F249 F257:F266 F274:F283 F291:F300 F308:F317 F325:F334 F342:F351 F359:F368 F376:F385 F393:F402 F410:F419 F427:F436 F444:F453 F461:F470 F478:F487 F495:F504 F512:F521 F529:F538 F546:F555">
      <formula1>"OŽ,PČ,PČneol,EČ,EČneol,JOŽ,JPČ,JEČ,JnPČ,JnEČ,NEAK"</formula1>
    </dataValidation>
    <dataValidation type="list" allowBlank="1" showInputMessage="1" showErrorMessage="1" sqref="G19 G28 G38 G46 G54 G62:G63 G71:G80 G88:G97 G105:G114 G122:G131 G139:G148 G156:G165 G173:G182 G190:G199 G207:G216 G223:G232 G240:G249 G257:G266 G274:G283 G291:G300 G308:G317 G325:G334 G342:G351 G359:G368 G376:G385 G393:G402 G410:G419 G427:G436 G444:G453 G461:G470 G478:G487 G495:G504 G512:G521 G529:G538 G546:G555">
      <formula1>"1,1 (kas 4 m. 1 k. nerengiamos),2,4 arba 5"</formula1>
    </dataValidation>
  </dataValidations>
  <hyperlinks>
    <hyperlink ref="B7:H7" r:id="rId1" display="Vilnius, Laisvės pr. 71B, 861049872, korchess@gmail.com"/>
  </hyperlinks>
  <pageMargins left="0.39" right="0.38" top="0.47244094488188981" bottom="0.39370078740157483" header="0.31496062992125984" footer="0.31496062992125984"/>
  <pageSetup paperSize="9" scale="55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68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69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70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71</v>
      </c>
      <c r="AL4" s="51"/>
      <c r="AM4" s="51"/>
      <c r="AN4" s="51"/>
    </row>
    <row r="5" spans="1:41" ht="15.75">
      <c r="A5" s="111" t="s">
        <v>72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2" t="s">
        <v>8</v>
      </c>
      <c r="B7" s="114" t="s">
        <v>73</v>
      </c>
      <c r="C7" s="117" t="s">
        <v>74</v>
      </c>
      <c r="D7" s="119" t="s">
        <v>75</v>
      </c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30" t="s">
        <v>13</v>
      </c>
      <c r="AO7" s="31"/>
    </row>
    <row r="8" spans="1:41">
      <c r="A8" s="113"/>
      <c r="B8" s="115"/>
      <c r="C8" s="118"/>
      <c r="D8" s="108" t="s">
        <v>76</v>
      </c>
      <c r="E8" s="108" t="s">
        <v>77</v>
      </c>
      <c r="F8" s="108" t="s">
        <v>78</v>
      </c>
      <c r="G8" s="108" t="s">
        <v>79</v>
      </c>
      <c r="H8" s="108" t="s">
        <v>80</v>
      </c>
      <c r="I8" s="108" t="s">
        <v>81</v>
      </c>
      <c r="J8" s="108" t="s">
        <v>82</v>
      </c>
      <c r="K8" s="108" t="s">
        <v>83</v>
      </c>
      <c r="L8" s="108" t="s">
        <v>84</v>
      </c>
      <c r="M8" s="108" t="s">
        <v>85</v>
      </c>
      <c r="N8" s="108" t="s">
        <v>86</v>
      </c>
      <c r="O8" s="108" t="s">
        <v>87</v>
      </c>
      <c r="P8" s="108" t="s">
        <v>88</v>
      </c>
      <c r="Q8" s="108" t="s">
        <v>89</v>
      </c>
      <c r="R8" s="108" t="s">
        <v>90</v>
      </c>
      <c r="S8" s="108" t="s">
        <v>91</v>
      </c>
      <c r="T8" s="108" t="s">
        <v>92</v>
      </c>
      <c r="U8" s="108" t="s">
        <v>93</v>
      </c>
      <c r="V8" s="108" t="s">
        <v>94</v>
      </c>
      <c r="W8" s="108" t="s">
        <v>95</v>
      </c>
      <c r="X8" s="108" t="s">
        <v>96</v>
      </c>
      <c r="Y8" s="108" t="s">
        <v>97</v>
      </c>
      <c r="Z8" s="108" t="s">
        <v>98</v>
      </c>
      <c r="AA8" s="108" t="s">
        <v>99</v>
      </c>
      <c r="AB8" s="108" t="s">
        <v>100</v>
      </c>
      <c r="AC8" s="108" t="s">
        <v>101</v>
      </c>
      <c r="AD8" s="108" t="s">
        <v>102</v>
      </c>
      <c r="AE8" s="108" t="s">
        <v>103</v>
      </c>
      <c r="AF8" s="108" t="s">
        <v>104</v>
      </c>
      <c r="AG8" s="108" t="s">
        <v>105</v>
      </c>
      <c r="AH8" s="108" t="s">
        <v>106</v>
      </c>
      <c r="AI8" s="108" t="s">
        <v>107</v>
      </c>
      <c r="AJ8" s="108" t="s">
        <v>108</v>
      </c>
      <c r="AK8" s="108" t="s">
        <v>109</v>
      </c>
      <c r="AL8" s="108" t="s">
        <v>110</v>
      </c>
      <c r="AM8" s="108" t="s">
        <v>111</v>
      </c>
      <c r="AN8" s="109" t="s">
        <v>112</v>
      </c>
    </row>
    <row r="9" spans="1:41">
      <c r="A9" s="113"/>
      <c r="B9" s="116"/>
      <c r="C9" s="11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10"/>
    </row>
    <row r="10" spans="1:41" s="55" customFormat="1">
      <c r="A10" s="52" t="s">
        <v>113</v>
      </c>
      <c r="B10" s="53" t="s">
        <v>114</v>
      </c>
      <c r="C10" s="35" t="s">
        <v>115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2" t="s">
        <v>116</v>
      </c>
      <c r="B11" s="44" t="s">
        <v>117</v>
      </c>
      <c r="C11" s="35" t="s">
        <v>118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119</v>
      </c>
      <c r="AK11" s="36" t="s">
        <v>119</v>
      </c>
      <c r="AL11" s="36" t="s">
        <v>119</v>
      </c>
      <c r="AM11" s="36" t="s">
        <v>119</v>
      </c>
      <c r="AN11" s="61">
        <f t="shared" ref="AN11:AN26" si="1">SUM(D11*0.3/100)</f>
        <v>1.347</v>
      </c>
    </row>
    <row r="12" spans="1:41">
      <c r="A12" s="62" t="s">
        <v>120</v>
      </c>
      <c r="B12" s="44" t="s">
        <v>121</v>
      </c>
      <c r="C12" s="35" t="s">
        <v>122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119</v>
      </c>
      <c r="AC12" s="36" t="s">
        <v>119</v>
      </c>
      <c r="AD12" s="36" t="s">
        <v>119</v>
      </c>
      <c r="AE12" s="36" t="s">
        <v>119</v>
      </c>
      <c r="AF12" s="36" t="s">
        <v>119</v>
      </c>
      <c r="AG12" s="36" t="s">
        <v>119</v>
      </c>
      <c r="AH12" s="36" t="s">
        <v>119</v>
      </c>
      <c r="AI12" s="36" t="s">
        <v>119</v>
      </c>
      <c r="AJ12" s="36" t="s">
        <v>119</v>
      </c>
      <c r="AK12" s="36" t="s">
        <v>119</v>
      </c>
      <c r="AL12" s="36" t="s">
        <v>119</v>
      </c>
      <c r="AM12" s="36" t="s">
        <v>119</v>
      </c>
      <c r="AN12" s="61">
        <f t="shared" si="1"/>
        <v>0.61199999999999999</v>
      </c>
    </row>
    <row r="13" spans="1:41" ht="84">
      <c r="A13" s="62" t="s">
        <v>123</v>
      </c>
      <c r="B13" s="44" t="s">
        <v>124</v>
      </c>
      <c r="C13" s="22" t="s">
        <v>125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119</v>
      </c>
      <c r="U13" s="36" t="s">
        <v>119</v>
      </c>
      <c r="V13" s="36" t="s">
        <v>119</v>
      </c>
      <c r="W13" s="36" t="s">
        <v>119</v>
      </c>
      <c r="X13" s="36" t="s">
        <v>119</v>
      </c>
      <c r="Y13" s="36" t="s">
        <v>119</v>
      </c>
      <c r="Z13" s="36" t="s">
        <v>119</v>
      </c>
      <c r="AA13" s="36" t="s">
        <v>119</v>
      </c>
      <c r="AB13" s="36" t="s">
        <v>119</v>
      </c>
      <c r="AC13" s="36" t="s">
        <v>119</v>
      </c>
      <c r="AD13" s="36" t="s">
        <v>119</v>
      </c>
      <c r="AE13" s="36" t="s">
        <v>119</v>
      </c>
      <c r="AF13" s="36" t="s">
        <v>119</v>
      </c>
      <c r="AG13" s="36" t="s">
        <v>119</v>
      </c>
      <c r="AH13" s="36" t="s">
        <v>119</v>
      </c>
      <c r="AI13" s="36" t="s">
        <v>119</v>
      </c>
      <c r="AJ13" s="36" t="s">
        <v>119</v>
      </c>
      <c r="AK13" s="36" t="s">
        <v>119</v>
      </c>
      <c r="AL13" s="36" t="s">
        <v>119</v>
      </c>
      <c r="AM13" s="36" t="s">
        <v>119</v>
      </c>
      <c r="AN13" s="61">
        <f t="shared" si="1"/>
        <v>0.255</v>
      </c>
    </row>
    <row r="14" spans="1:41" ht="36">
      <c r="A14" s="62" t="s">
        <v>126</v>
      </c>
      <c r="B14" s="44" t="s">
        <v>127</v>
      </c>
      <c r="C14" s="22" t="s">
        <v>128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119</v>
      </c>
      <c r="AK14" s="36" t="s">
        <v>119</v>
      </c>
      <c r="AL14" s="36" t="s">
        <v>119</v>
      </c>
      <c r="AM14" s="36" t="s">
        <v>119</v>
      </c>
      <c r="AN14" s="61">
        <f t="shared" si="1"/>
        <v>0.255</v>
      </c>
    </row>
    <row r="15" spans="1:41">
      <c r="A15" s="62" t="s">
        <v>129</v>
      </c>
      <c r="B15" s="44" t="s">
        <v>130</v>
      </c>
      <c r="C15" s="32" t="s">
        <v>131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119</v>
      </c>
      <c r="AC15" s="36" t="s">
        <v>119</v>
      </c>
      <c r="AD15" s="36" t="s">
        <v>119</v>
      </c>
      <c r="AE15" s="36" t="s">
        <v>119</v>
      </c>
      <c r="AF15" s="36" t="s">
        <v>119</v>
      </c>
      <c r="AG15" s="36" t="s">
        <v>119</v>
      </c>
      <c r="AH15" s="36" t="s">
        <v>119</v>
      </c>
      <c r="AI15" s="36" t="s">
        <v>119</v>
      </c>
      <c r="AJ15" s="36" t="s">
        <v>119</v>
      </c>
      <c r="AK15" s="36" t="s">
        <v>119</v>
      </c>
      <c r="AL15" s="36" t="s">
        <v>119</v>
      </c>
      <c r="AM15" s="36" t="s">
        <v>119</v>
      </c>
      <c r="AN15" s="61">
        <f t="shared" si="1"/>
        <v>0.255</v>
      </c>
    </row>
    <row r="16" spans="1:41" ht="84">
      <c r="A16" s="62" t="s">
        <v>132</v>
      </c>
      <c r="B16" s="44" t="s">
        <v>133</v>
      </c>
      <c r="C16" s="22" t="s">
        <v>134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119</v>
      </c>
      <c r="M16" s="37" t="s">
        <v>119</v>
      </c>
      <c r="N16" s="37" t="s">
        <v>119</v>
      </c>
      <c r="O16" s="37" t="s">
        <v>119</v>
      </c>
      <c r="P16" s="37" t="s">
        <v>119</v>
      </c>
      <c r="Q16" s="37" t="s">
        <v>119</v>
      </c>
      <c r="R16" s="37" t="s">
        <v>119</v>
      </c>
      <c r="S16" s="37" t="s">
        <v>119</v>
      </c>
      <c r="T16" s="37" t="s">
        <v>119</v>
      </c>
      <c r="U16" s="36" t="s">
        <v>119</v>
      </c>
      <c r="V16" s="36" t="s">
        <v>119</v>
      </c>
      <c r="W16" s="36" t="s">
        <v>119</v>
      </c>
      <c r="X16" s="36" t="s">
        <v>119</v>
      </c>
      <c r="Y16" s="36" t="s">
        <v>119</v>
      </c>
      <c r="Z16" s="36" t="s">
        <v>119</v>
      </c>
      <c r="AA16" s="36" t="s">
        <v>119</v>
      </c>
      <c r="AB16" s="36" t="s">
        <v>119</v>
      </c>
      <c r="AC16" s="36" t="s">
        <v>119</v>
      </c>
      <c r="AD16" s="36" t="s">
        <v>119</v>
      </c>
      <c r="AE16" s="36" t="s">
        <v>119</v>
      </c>
      <c r="AF16" s="36" t="s">
        <v>119</v>
      </c>
      <c r="AG16" s="36" t="s">
        <v>119</v>
      </c>
      <c r="AH16" s="36" t="s">
        <v>119</v>
      </c>
      <c r="AI16" s="36" t="s">
        <v>119</v>
      </c>
      <c r="AJ16" s="36" t="s">
        <v>119</v>
      </c>
      <c r="AK16" s="36" t="s">
        <v>119</v>
      </c>
      <c r="AL16" s="36" t="s">
        <v>119</v>
      </c>
      <c r="AM16" s="36" t="s">
        <v>119</v>
      </c>
      <c r="AN16" s="61">
        <f t="shared" si="1"/>
        <v>0.20399999999999999</v>
      </c>
    </row>
    <row r="17" spans="1:40">
      <c r="A17" s="62" t="s">
        <v>135</v>
      </c>
      <c r="B17" s="44" t="s">
        <v>136</v>
      </c>
      <c r="C17" s="32" t="s">
        <v>137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119</v>
      </c>
      <c r="AC17" s="36" t="s">
        <v>119</v>
      </c>
      <c r="AD17" s="36" t="s">
        <v>119</v>
      </c>
      <c r="AE17" s="36" t="s">
        <v>119</v>
      </c>
      <c r="AF17" s="36" t="s">
        <v>119</v>
      </c>
      <c r="AG17" s="36" t="s">
        <v>119</v>
      </c>
      <c r="AH17" s="36" t="s">
        <v>119</v>
      </c>
      <c r="AI17" s="36" t="s">
        <v>119</v>
      </c>
      <c r="AJ17" s="36" t="s">
        <v>119</v>
      </c>
      <c r="AK17" s="36" t="s">
        <v>119</v>
      </c>
      <c r="AL17" s="36" t="s">
        <v>119</v>
      </c>
      <c r="AM17" s="36" t="s">
        <v>119</v>
      </c>
      <c r="AN17" s="61">
        <f t="shared" si="1"/>
        <v>0.20399999999999999</v>
      </c>
    </row>
    <row r="18" spans="1:40" ht="24">
      <c r="A18" s="62" t="s">
        <v>138</v>
      </c>
      <c r="B18" s="44" t="s">
        <v>139</v>
      </c>
      <c r="C18" s="22" t="s">
        <v>140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119</v>
      </c>
      <c r="AK18" s="36" t="s">
        <v>119</v>
      </c>
      <c r="AL18" s="36" t="s">
        <v>119</v>
      </c>
      <c r="AM18" s="36" t="s">
        <v>119</v>
      </c>
      <c r="AN18" s="61">
        <f t="shared" si="1"/>
        <v>0.20399999999999999</v>
      </c>
    </row>
    <row r="19" spans="1:40">
      <c r="A19" s="62" t="s">
        <v>141</v>
      </c>
      <c r="B19" s="44" t="s">
        <v>142</v>
      </c>
      <c r="C19" s="32" t="s">
        <v>143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119</v>
      </c>
      <c r="AC19" s="36" t="s">
        <v>119</v>
      </c>
      <c r="AD19" s="36" t="s">
        <v>119</v>
      </c>
      <c r="AE19" s="36" t="s">
        <v>119</v>
      </c>
      <c r="AF19" s="36" t="s">
        <v>119</v>
      </c>
      <c r="AG19" s="36" t="s">
        <v>119</v>
      </c>
      <c r="AH19" s="36" t="s">
        <v>119</v>
      </c>
      <c r="AI19" s="36" t="s">
        <v>119</v>
      </c>
      <c r="AJ19" s="36" t="s">
        <v>119</v>
      </c>
      <c r="AK19" s="36" t="s">
        <v>119</v>
      </c>
      <c r="AL19" s="36" t="s">
        <v>119</v>
      </c>
      <c r="AM19" s="36" t="s">
        <v>119</v>
      </c>
      <c r="AN19" s="61">
        <f t="shared" si="1"/>
        <v>0.20399999999999999</v>
      </c>
    </row>
    <row r="20" spans="1:40">
      <c r="A20" s="62" t="s">
        <v>144</v>
      </c>
      <c r="B20" s="44" t="s">
        <v>145</v>
      </c>
      <c r="C20" s="32" t="s">
        <v>146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119</v>
      </c>
      <c r="U20" s="36" t="s">
        <v>119</v>
      </c>
      <c r="V20" s="36" t="s">
        <v>119</v>
      </c>
      <c r="W20" s="36" t="s">
        <v>119</v>
      </c>
      <c r="X20" s="36" t="s">
        <v>119</v>
      </c>
      <c r="Y20" s="36" t="s">
        <v>119</v>
      </c>
      <c r="Z20" s="36" t="s">
        <v>119</v>
      </c>
      <c r="AA20" s="36" t="s">
        <v>119</v>
      </c>
      <c r="AB20" s="36" t="s">
        <v>119</v>
      </c>
      <c r="AC20" s="36" t="s">
        <v>119</v>
      </c>
      <c r="AD20" s="36" t="s">
        <v>119</v>
      </c>
      <c r="AE20" s="36" t="s">
        <v>119</v>
      </c>
      <c r="AF20" s="36" t="s">
        <v>119</v>
      </c>
      <c r="AG20" s="36" t="s">
        <v>119</v>
      </c>
      <c r="AH20" s="36" t="s">
        <v>119</v>
      </c>
      <c r="AI20" s="36" t="s">
        <v>119</v>
      </c>
      <c r="AJ20" s="36" t="s">
        <v>119</v>
      </c>
      <c r="AK20" s="36" t="s">
        <v>119</v>
      </c>
      <c r="AL20" s="36" t="s">
        <v>119</v>
      </c>
      <c r="AM20" s="36" t="s">
        <v>119</v>
      </c>
      <c r="AN20" s="61">
        <f t="shared" si="1"/>
        <v>0.153</v>
      </c>
    </row>
    <row r="21" spans="1:40">
      <c r="A21" s="62" t="s">
        <v>147</v>
      </c>
      <c r="B21" s="44" t="s">
        <v>148</v>
      </c>
      <c r="C21" s="32" t="s">
        <v>149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119</v>
      </c>
      <c r="U21" s="36" t="s">
        <v>119</v>
      </c>
      <c r="V21" s="36" t="s">
        <v>119</v>
      </c>
      <c r="W21" s="36" t="s">
        <v>119</v>
      </c>
      <c r="X21" s="36" t="s">
        <v>119</v>
      </c>
      <c r="Y21" s="36" t="s">
        <v>119</v>
      </c>
      <c r="Z21" s="36" t="s">
        <v>119</v>
      </c>
      <c r="AA21" s="36" t="s">
        <v>119</v>
      </c>
      <c r="AB21" s="36" t="s">
        <v>119</v>
      </c>
      <c r="AC21" s="36" t="s">
        <v>119</v>
      </c>
      <c r="AD21" s="36" t="s">
        <v>119</v>
      </c>
      <c r="AE21" s="36" t="s">
        <v>119</v>
      </c>
      <c r="AF21" s="36" t="s">
        <v>119</v>
      </c>
      <c r="AG21" s="36" t="s">
        <v>119</v>
      </c>
      <c r="AH21" s="36" t="s">
        <v>119</v>
      </c>
      <c r="AI21" s="36" t="s">
        <v>119</v>
      </c>
      <c r="AJ21" s="36" t="s">
        <v>119</v>
      </c>
      <c r="AK21" s="36" t="s">
        <v>119</v>
      </c>
      <c r="AL21" s="36" t="s">
        <v>119</v>
      </c>
      <c r="AM21" s="36" t="s">
        <v>119</v>
      </c>
      <c r="AN21" s="61">
        <f t="shared" si="1"/>
        <v>0.10199999999999999</v>
      </c>
    </row>
    <row r="22" spans="1:40">
      <c r="A22" s="62" t="s">
        <v>150</v>
      </c>
      <c r="B22" s="44" t="s">
        <v>151</v>
      </c>
      <c r="C22" s="32" t="s">
        <v>152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119</v>
      </c>
      <c r="U22" s="36" t="s">
        <v>119</v>
      </c>
      <c r="V22" s="36" t="s">
        <v>119</v>
      </c>
      <c r="W22" s="36" t="s">
        <v>119</v>
      </c>
      <c r="X22" s="36" t="s">
        <v>119</v>
      </c>
      <c r="Y22" s="36" t="s">
        <v>119</v>
      </c>
      <c r="Z22" s="36" t="s">
        <v>119</v>
      </c>
      <c r="AA22" s="36" t="s">
        <v>119</v>
      </c>
      <c r="AB22" s="36" t="s">
        <v>119</v>
      </c>
      <c r="AC22" s="36" t="s">
        <v>119</v>
      </c>
      <c r="AD22" s="36" t="s">
        <v>119</v>
      </c>
      <c r="AE22" s="36" t="s">
        <v>119</v>
      </c>
      <c r="AF22" s="36" t="s">
        <v>119</v>
      </c>
      <c r="AG22" s="36" t="s">
        <v>119</v>
      </c>
      <c r="AH22" s="36" t="s">
        <v>119</v>
      </c>
      <c r="AI22" s="36" t="s">
        <v>119</v>
      </c>
      <c r="AJ22" s="36" t="s">
        <v>119</v>
      </c>
      <c r="AK22" s="36" t="s">
        <v>119</v>
      </c>
      <c r="AL22" s="36" t="s">
        <v>119</v>
      </c>
      <c r="AM22" s="36" t="s">
        <v>119</v>
      </c>
      <c r="AN22" s="61">
        <f t="shared" si="1"/>
        <v>0.10199999999999999</v>
      </c>
    </row>
    <row r="23" spans="1:40">
      <c r="A23" s="62" t="s">
        <v>153</v>
      </c>
      <c r="B23" s="44" t="s">
        <v>154</v>
      </c>
      <c r="C23" s="32" t="s">
        <v>155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119</v>
      </c>
      <c r="U23" s="36" t="s">
        <v>119</v>
      </c>
      <c r="V23" s="36" t="s">
        <v>119</v>
      </c>
      <c r="W23" s="36" t="s">
        <v>119</v>
      </c>
      <c r="X23" s="36" t="s">
        <v>119</v>
      </c>
      <c r="Y23" s="36" t="s">
        <v>119</v>
      </c>
      <c r="Z23" s="36" t="s">
        <v>119</v>
      </c>
      <c r="AA23" s="36" t="s">
        <v>119</v>
      </c>
      <c r="AB23" s="36" t="s">
        <v>119</v>
      </c>
      <c r="AC23" s="36" t="s">
        <v>119</v>
      </c>
      <c r="AD23" s="36" t="s">
        <v>119</v>
      </c>
      <c r="AE23" s="36" t="s">
        <v>119</v>
      </c>
      <c r="AF23" s="36" t="s">
        <v>119</v>
      </c>
      <c r="AG23" s="36" t="s">
        <v>119</v>
      </c>
      <c r="AH23" s="36" t="s">
        <v>119</v>
      </c>
      <c r="AI23" s="36" t="s">
        <v>119</v>
      </c>
      <c r="AJ23" s="36" t="s">
        <v>119</v>
      </c>
      <c r="AK23" s="36" t="s">
        <v>119</v>
      </c>
      <c r="AL23" s="36" t="s">
        <v>119</v>
      </c>
      <c r="AM23" s="36" t="s">
        <v>119</v>
      </c>
      <c r="AN23" s="61">
        <f t="shared" si="1"/>
        <v>7.6499999999999999E-2</v>
      </c>
    </row>
    <row r="24" spans="1:40">
      <c r="A24" s="62" t="s">
        <v>156</v>
      </c>
      <c r="B24" s="44" t="s">
        <v>157</v>
      </c>
      <c r="C24" s="32" t="s">
        <v>158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119</v>
      </c>
      <c r="U24" s="36" t="s">
        <v>119</v>
      </c>
      <c r="V24" s="36" t="s">
        <v>119</v>
      </c>
      <c r="W24" s="36" t="s">
        <v>119</v>
      </c>
      <c r="X24" s="36" t="s">
        <v>119</v>
      </c>
      <c r="Y24" s="36" t="s">
        <v>119</v>
      </c>
      <c r="Z24" s="36" t="s">
        <v>119</v>
      </c>
      <c r="AA24" s="36" t="s">
        <v>119</v>
      </c>
      <c r="AB24" s="36" t="s">
        <v>119</v>
      </c>
      <c r="AC24" s="36" t="s">
        <v>119</v>
      </c>
      <c r="AD24" s="36" t="s">
        <v>119</v>
      </c>
      <c r="AE24" s="36" t="s">
        <v>119</v>
      </c>
      <c r="AF24" s="36" t="s">
        <v>119</v>
      </c>
      <c r="AG24" s="36" t="s">
        <v>119</v>
      </c>
      <c r="AH24" s="36" t="s">
        <v>119</v>
      </c>
      <c r="AI24" s="36" t="s">
        <v>119</v>
      </c>
      <c r="AJ24" s="36" t="s">
        <v>119</v>
      </c>
      <c r="AK24" s="36" t="s">
        <v>119</v>
      </c>
      <c r="AL24" s="36" t="s">
        <v>119</v>
      </c>
      <c r="AM24" s="36" t="s">
        <v>119</v>
      </c>
      <c r="AN24" s="61">
        <f t="shared" si="1"/>
        <v>6.3750000000000001E-2</v>
      </c>
    </row>
    <row r="25" spans="1:40">
      <c r="A25" s="62" t="s">
        <v>159</v>
      </c>
      <c r="B25" s="44" t="s">
        <v>160</v>
      </c>
      <c r="C25" s="32" t="s">
        <v>161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119</v>
      </c>
      <c r="U25" s="36" t="s">
        <v>119</v>
      </c>
      <c r="V25" s="36" t="s">
        <v>119</v>
      </c>
      <c r="W25" s="36" t="s">
        <v>119</v>
      </c>
      <c r="X25" s="36" t="s">
        <v>119</v>
      </c>
      <c r="Y25" s="36" t="s">
        <v>119</v>
      </c>
      <c r="Z25" s="36" t="s">
        <v>119</v>
      </c>
      <c r="AA25" s="36" t="s">
        <v>119</v>
      </c>
      <c r="AB25" s="36" t="s">
        <v>119</v>
      </c>
      <c r="AC25" s="36" t="s">
        <v>119</v>
      </c>
      <c r="AD25" s="36" t="s">
        <v>119</v>
      </c>
      <c r="AE25" s="36" t="s">
        <v>119</v>
      </c>
      <c r="AF25" s="36" t="s">
        <v>119</v>
      </c>
      <c r="AG25" s="36" t="s">
        <v>119</v>
      </c>
      <c r="AH25" s="36" t="s">
        <v>119</v>
      </c>
      <c r="AI25" s="36" t="s">
        <v>119</v>
      </c>
      <c r="AJ25" s="36" t="s">
        <v>119</v>
      </c>
      <c r="AK25" s="36" t="s">
        <v>119</v>
      </c>
      <c r="AL25" s="36" t="s">
        <v>119</v>
      </c>
      <c r="AM25" s="36" t="s">
        <v>119</v>
      </c>
      <c r="AN25" s="61">
        <f t="shared" si="1"/>
        <v>5.0999999999999997E-2</v>
      </c>
    </row>
    <row r="26" spans="1:40" ht="24.75" thickBot="1">
      <c r="A26" s="39" t="s">
        <v>162</v>
      </c>
      <c r="B26" s="45" t="s">
        <v>31</v>
      </c>
      <c r="C26" s="23" t="s">
        <v>163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119</v>
      </c>
      <c r="AC26" s="42" t="s">
        <v>119</v>
      </c>
      <c r="AD26" s="42" t="s">
        <v>119</v>
      </c>
      <c r="AE26" s="42" t="s">
        <v>119</v>
      </c>
      <c r="AF26" s="42" t="s">
        <v>119</v>
      </c>
      <c r="AG26" s="42" t="s">
        <v>119</v>
      </c>
      <c r="AH26" s="42" t="s">
        <v>119</v>
      </c>
      <c r="AI26" s="42" t="s">
        <v>119</v>
      </c>
      <c r="AJ26" s="42" t="s">
        <v>119</v>
      </c>
      <c r="AK26" s="42" t="s">
        <v>119</v>
      </c>
      <c r="AL26" s="42" t="s">
        <v>119</v>
      </c>
      <c r="AM26" s="42" t="s">
        <v>119</v>
      </c>
      <c r="AN26" s="43">
        <f t="shared" si="1"/>
        <v>3.4439999999999998E-2</v>
      </c>
    </row>
  </sheetData>
  <mergeCells count="42"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M8:AM9"/>
    <mergeCell ref="AN8:AN9"/>
    <mergeCell ref="AG8:AG9"/>
    <mergeCell ref="AH8:AH9"/>
    <mergeCell ref="AI8:AI9"/>
    <mergeCell ref="AJ8:AJ9"/>
    <mergeCell ref="AK8:AK9"/>
    <mergeCell ref="AL8:AL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164</v>
      </c>
    </row>
    <row r="2" spans="1:1" s="19" customFormat="1" ht="15" customHeight="1">
      <c r="A2" s="18" t="s">
        <v>165</v>
      </c>
    </row>
    <row r="3" spans="1:1" s="19" customFormat="1" ht="15" customHeight="1">
      <c r="A3" s="18" t="s">
        <v>166</v>
      </c>
    </row>
    <row r="4" spans="1:1" s="19" customFormat="1" ht="15" customHeight="1">
      <c r="A4" s="18" t="s">
        <v>167</v>
      </c>
    </row>
    <row r="5" spans="1:1" s="19" customFormat="1" ht="15" customHeight="1">
      <c r="A5" s="18" t="s">
        <v>168</v>
      </c>
    </row>
    <row r="6" spans="1:1" s="19" customFormat="1" ht="15" customHeight="1">
      <c r="A6" s="18" t="s">
        <v>169</v>
      </c>
    </row>
    <row r="7" spans="1:1" s="19" customFormat="1" ht="15" customHeight="1">
      <c r="A7" s="18" t="s">
        <v>170</v>
      </c>
    </row>
    <row r="8" spans="1:1" s="19" customFormat="1" ht="15" customHeight="1">
      <c r="A8" s="18" t="s">
        <v>171</v>
      </c>
    </row>
    <row r="9" spans="1:1" s="19" customFormat="1" ht="15" customHeight="1">
      <c r="A9" s="18" t="s">
        <v>172</v>
      </c>
    </row>
    <row r="10" spans="1:1" s="19" customFormat="1" ht="15" customHeight="1">
      <c r="A10" s="18" t="s">
        <v>173</v>
      </c>
    </row>
    <row r="11" spans="1:1" s="19" customFormat="1" ht="15" customHeight="1">
      <c r="A11" s="18" t="s">
        <v>174</v>
      </c>
    </row>
    <row r="12" spans="1:1" s="19" customFormat="1" ht="15" customHeight="1">
      <c r="A12" s="18" t="s">
        <v>175</v>
      </c>
    </row>
    <row r="13" spans="1:1" s="19" customFormat="1" ht="15" customHeight="1">
      <c r="A13" s="18" t="s">
        <v>176</v>
      </c>
    </row>
    <row r="14" spans="1:1" s="19" customFormat="1" ht="15" customHeight="1">
      <c r="A14" s="18" t="s">
        <v>177</v>
      </c>
    </row>
    <row r="15" spans="1:1" s="19" customFormat="1" ht="15" customHeight="1">
      <c r="A15" s="18" t="s">
        <v>178</v>
      </c>
    </row>
    <row r="16" spans="1:1" s="19" customFormat="1" ht="15" customHeight="1">
      <c r="A16" s="18" t="s">
        <v>179</v>
      </c>
    </row>
    <row r="17" spans="1:1" s="19" customFormat="1" ht="15" customHeight="1">
      <c r="A17" s="18" t="s">
        <v>180</v>
      </c>
    </row>
    <row r="18" spans="1:1" s="19" customFormat="1" ht="15" customHeight="1">
      <c r="A18" s="18" t="s">
        <v>181</v>
      </c>
    </row>
    <row r="19" spans="1:1" s="19" customFormat="1" ht="15" customHeight="1">
      <c r="A19" s="18" t="s">
        <v>182</v>
      </c>
    </row>
    <row r="20" spans="1:1" s="19" customFormat="1" ht="15" customHeight="1">
      <c r="A20" s="18" t="s">
        <v>183</v>
      </c>
    </row>
    <row r="21" spans="1:1" s="19" customFormat="1" ht="15" customHeight="1">
      <c r="A21" s="18" t="s">
        <v>184</v>
      </c>
    </row>
    <row r="22" spans="1:1" s="19" customFormat="1" ht="15" customHeight="1">
      <c r="A22" s="18" t="s">
        <v>185</v>
      </c>
    </row>
    <row r="23" spans="1:1" s="19" customFormat="1" ht="15" customHeight="1">
      <c r="A23" s="18" t="s">
        <v>186</v>
      </c>
    </row>
    <row r="24" spans="1:1" s="19" customFormat="1" ht="15" customHeight="1">
      <c r="A24" s="18" t="s">
        <v>187</v>
      </c>
    </row>
    <row r="25" spans="1:1" s="19" customFormat="1" ht="15" customHeight="1">
      <c r="A25" s="18" t="s">
        <v>188</v>
      </c>
    </row>
    <row r="26" spans="1:1" s="19" customFormat="1" ht="15" customHeight="1">
      <c r="A26" s="18" t="s">
        <v>189</v>
      </c>
    </row>
    <row r="27" spans="1:1" s="19" customFormat="1" ht="15" customHeight="1">
      <c r="A27" s="18" t="s">
        <v>190</v>
      </c>
    </row>
    <row r="28" spans="1:1" s="19" customFormat="1" ht="15" customHeight="1">
      <c r="A28" s="18" t="s">
        <v>191</v>
      </c>
    </row>
    <row r="29" spans="1:1" s="19" customFormat="1" ht="15" customHeight="1">
      <c r="A29" s="18" t="s">
        <v>192</v>
      </c>
    </row>
    <row r="30" spans="1:1" s="19" customFormat="1" ht="15" customHeight="1">
      <c r="A30" s="18" t="s">
        <v>193</v>
      </c>
    </row>
    <row r="31" spans="1:1" s="19" customFormat="1" ht="15" customHeight="1">
      <c r="A31" s="18" t="s">
        <v>194</v>
      </c>
    </row>
    <row r="32" spans="1:1" s="19" customFormat="1" ht="15" customHeight="1">
      <c r="A32" s="18" t="s">
        <v>2</v>
      </c>
    </row>
    <row r="33" spans="1:1" s="19" customFormat="1" ht="15" customHeight="1">
      <c r="A33" s="18" t="s">
        <v>195</v>
      </c>
    </row>
    <row r="34" spans="1:1" s="19" customFormat="1" ht="15" customHeight="1">
      <c r="A34" s="18" t="s">
        <v>196</v>
      </c>
    </row>
    <row r="35" spans="1:1" s="19" customFormat="1" ht="15" customHeight="1">
      <c r="A35" s="18" t="s">
        <v>197</v>
      </c>
    </row>
    <row r="36" spans="1:1" s="19" customFormat="1" ht="15" customHeight="1">
      <c r="A36" s="18" t="s">
        <v>198</v>
      </c>
    </row>
    <row r="37" spans="1:1" s="19" customFormat="1" ht="15" customHeight="1">
      <c r="A37" s="18" t="s">
        <v>199</v>
      </c>
    </row>
    <row r="38" spans="1:1" s="19" customFormat="1" ht="15" customHeight="1">
      <c r="A38" s="18" t="s">
        <v>200</v>
      </c>
    </row>
    <row r="39" spans="1:1" s="19" customFormat="1" ht="15" customHeight="1">
      <c r="A39" s="18" t="s">
        <v>201</v>
      </c>
    </row>
    <row r="40" spans="1:1" s="19" customFormat="1" ht="15" customHeight="1">
      <c r="A40" s="18" t="s">
        <v>202</v>
      </c>
    </row>
    <row r="41" spans="1:1" s="19" customFormat="1" ht="15" customHeight="1">
      <c r="A41" s="18" t="s">
        <v>203</v>
      </c>
    </row>
    <row r="42" spans="1:1" s="19" customFormat="1" ht="15" customHeight="1">
      <c r="A42" s="18" t="s">
        <v>204</v>
      </c>
    </row>
    <row r="43" spans="1:1" s="19" customFormat="1" ht="15" customHeight="1">
      <c r="A43" s="18" t="s">
        <v>205</v>
      </c>
    </row>
    <row r="44" spans="1:1" s="19" customFormat="1" ht="15" customHeight="1">
      <c r="A44" s="18" t="s">
        <v>206</v>
      </c>
    </row>
    <row r="45" spans="1:1" s="19" customFormat="1" ht="15" customHeight="1">
      <c r="A45" s="18" t="s">
        <v>207</v>
      </c>
    </row>
    <row r="46" spans="1:1" s="19" customFormat="1" ht="15" customHeight="1">
      <c r="A46" s="18" t="s">
        <v>208</v>
      </c>
    </row>
    <row r="47" spans="1:1" s="19" customFormat="1" ht="15" customHeight="1">
      <c r="A47" s="18" t="s">
        <v>209</v>
      </c>
    </row>
    <row r="48" spans="1:1" s="19" customFormat="1" ht="15" customHeight="1">
      <c r="A48" s="18" t="s">
        <v>210</v>
      </c>
    </row>
    <row r="49" spans="1:1" s="19" customFormat="1" ht="15" customHeight="1">
      <c r="A49" s="18" t="s">
        <v>211</v>
      </c>
    </row>
    <row r="50" spans="1:1" s="19" customFormat="1" ht="15" customHeight="1">
      <c r="A50" s="18" t="s">
        <v>212</v>
      </c>
    </row>
    <row r="51" spans="1:1" s="19" customFormat="1" ht="15" customHeight="1">
      <c r="A51" s="18" t="s">
        <v>213</v>
      </c>
    </row>
    <row r="52" spans="1:1" s="19" customFormat="1" ht="15" customHeight="1">
      <c r="A52" s="18" t="s">
        <v>214</v>
      </c>
    </row>
    <row r="53" spans="1:1" s="19" customFormat="1" ht="15" customHeight="1">
      <c r="A53" s="18" t="s">
        <v>215</v>
      </c>
    </row>
    <row r="54" spans="1:1" s="19" customFormat="1" ht="15" customHeight="1">
      <c r="A54" s="18" t="s">
        <v>216</v>
      </c>
    </row>
    <row r="55" spans="1:1" s="19" customFormat="1" ht="15" customHeight="1">
      <c r="A55" s="18" t="s">
        <v>217</v>
      </c>
    </row>
    <row r="56" spans="1:1" s="19" customFormat="1" ht="15" customHeight="1">
      <c r="A56" s="18" t="s">
        <v>218</v>
      </c>
    </row>
    <row r="57" spans="1:1" s="19" customFormat="1" ht="15" customHeight="1">
      <c r="A57" s="18" t="s">
        <v>219</v>
      </c>
    </row>
    <row r="58" spans="1:1" s="19" customFormat="1" ht="15" customHeight="1">
      <c r="A58" s="18" t="s">
        <v>220</v>
      </c>
    </row>
    <row r="59" spans="1:1" s="19" customFormat="1" ht="15" customHeight="1">
      <c r="A59" s="18" t="s">
        <v>221</v>
      </c>
    </row>
    <row r="60" spans="1:1" s="19" customFormat="1" ht="15" customHeight="1">
      <c r="A60" s="18" t="s">
        <v>222</v>
      </c>
    </row>
    <row r="61" spans="1:1" s="19" customFormat="1" ht="15" customHeight="1">
      <c r="A61" s="18" t="s">
        <v>223</v>
      </c>
    </row>
    <row r="62" spans="1:1" s="19" customFormat="1" ht="15" customHeight="1">
      <c r="A62" s="18" t="s">
        <v>224</v>
      </c>
    </row>
    <row r="63" spans="1:1" s="19" customFormat="1" ht="15" customHeight="1">
      <c r="A63" s="18" t="s">
        <v>225</v>
      </c>
    </row>
    <row r="64" spans="1:1" s="19" customFormat="1" ht="15" customHeight="1">
      <c r="A64" s="18" t="s">
        <v>226</v>
      </c>
    </row>
    <row r="65" spans="1:1" s="19" customFormat="1" ht="15" customHeight="1">
      <c r="A65" s="18" t="s">
        <v>227</v>
      </c>
    </row>
    <row r="66" spans="1:1" s="19" customFormat="1" ht="15" customHeight="1">
      <c r="A66" s="18" t="s">
        <v>228</v>
      </c>
    </row>
    <row r="67" spans="1:1" s="19" customFormat="1" ht="15" customHeight="1">
      <c r="A67" s="18" t="s">
        <v>229</v>
      </c>
    </row>
    <row r="68" spans="1:1" s="19" customFormat="1" ht="15" customHeight="1">
      <c r="A68" s="18" t="s">
        <v>230</v>
      </c>
    </row>
    <row r="69" spans="1:1" s="19" customFormat="1" ht="15" customHeight="1">
      <c r="A69" s="18" t="s">
        <v>231</v>
      </c>
    </row>
    <row r="70" spans="1:1" s="19" customFormat="1" ht="15" customHeight="1">
      <c r="A70" s="18" t="s">
        <v>232</v>
      </c>
    </row>
    <row r="71" spans="1:1" s="19" customFormat="1" ht="15" customHeight="1">
      <c r="A71" s="18" t="s">
        <v>233</v>
      </c>
    </row>
    <row r="72" spans="1:1" s="19" customFormat="1" ht="15" customHeight="1">
      <c r="A72" s="18" t="s">
        <v>234</v>
      </c>
    </row>
    <row r="73" spans="1:1" s="19" customFormat="1" ht="15" customHeight="1">
      <c r="A73" s="18" t="s">
        <v>235</v>
      </c>
    </row>
    <row r="74" spans="1:1" s="19" customFormat="1" ht="15" customHeight="1">
      <c r="A74" s="18" t="s">
        <v>236</v>
      </c>
    </row>
    <row r="75" spans="1:1" s="19" customFormat="1" ht="15" customHeight="1">
      <c r="A75" s="18" t="s">
        <v>237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F11633D3-89F8-42E2-8C29-3C5B47645457">false</needDetail>
    <Comments xmlns="F11633D3-89F8-42E2-8C29-3C5B47645457" xsi:nil="true"/>
    <xd_ProgID xmlns="http://schemas.microsoft.com/sharepoint/v3" xsi:nil="true"/>
    <alreadyChecked xmlns="F11633D3-89F8-42E2-8C29-3C5B47645457">true</alreadyChecke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F35F3B815F07034BAE1139FEC73CD9E2" ma:contentTypeVersion="" ma:contentTypeDescription="" ma:contentTypeScope="" ma:versionID="8a857ba6f6905c1436b33503c5efa07b">
  <xsd:schema xmlns:xsd="http://www.w3.org/2001/XMLSchema" xmlns:xs="http://www.w3.org/2001/XMLSchema" xmlns:p="http://schemas.microsoft.com/office/2006/metadata/properties" xmlns:ns1="http://schemas.microsoft.com/sharepoint/v3" xmlns:ns2="F11633D3-89F8-42E2-8C29-3C5B47645457" targetNamespace="http://schemas.microsoft.com/office/2006/metadata/properties" ma:root="true" ma:fieldsID="3dbbbf73d48ad75932dd0fb7a2b4ee0c" ns1:_="" ns2:_="">
    <xsd:import namespace="http://schemas.microsoft.com/sharepoint/v3"/>
    <xsd:import namespace="F11633D3-89F8-42E2-8C29-3C5B47645457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1633D3-89F8-42E2-8C29-3C5B47645457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>
  <ds:schemaRefs>
    <ds:schemaRef ds:uri="F11633D3-89F8-42E2-8C29-3C5B47645457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E276A5-7447-4A7E-83CF-192BB2B6EA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1633D3-89F8-42E2-8C29-3C5B476454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2021-03-16T21:52:36Z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0x0101006CB92C11A11C4849B1A04E87CB5CBA3E00F35F3B815F07034BAE1139FEC73CD9E2</vt:lpwstr>
  </property>
</Properties>
</file>