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8" i="2" l="1"/>
  <c r="N570" i="2"/>
  <c r="N571" i="2"/>
  <c r="N572" i="2"/>
  <c r="N573" i="2"/>
  <c r="N574" i="2"/>
  <c r="N575" i="2"/>
  <c r="N576" i="2"/>
  <c r="N577" i="2"/>
  <c r="N569" i="2"/>
  <c r="N553" i="2"/>
  <c r="N554" i="2"/>
  <c r="N555" i="2"/>
  <c r="N556" i="2"/>
  <c r="N557" i="2"/>
  <c r="N558" i="2"/>
  <c r="N559" i="2"/>
  <c r="N560" i="2"/>
  <c r="N561" i="2"/>
  <c r="N552" i="2"/>
  <c r="N536" i="2"/>
  <c r="N537" i="2"/>
  <c r="N538" i="2"/>
  <c r="N539" i="2"/>
  <c r="N540" i="2"/>
  <c r="N541" i="2"/>
  <c r="N542" i="2"/>
  <c r="N543" i="2"/>
  <c r="N544" i="2"/>
  <c r="N535" i="2"/>
  <c r="N519" i="2"/>
  <c r="N520" i="2"/>
  <c r="N521" i="2"/>
  <c r="N522" i="2"/>
  <c r="N523" i="2"/>
  <c r="N524" i="2"/>
  <c r="N525" i="2"/>
  <c r="N526" i="2"/>
  <c r="N527" i="2"/>
  <c r="N518" i="2"/>
  <c r="N502" i="2"/>
  <c r="N503" i="2"/>
  <c r="N504" i="2"/>
  <c r="N505" i="2"/>
  <c r="N506" i="2"/>
  <c r="N507" i="2"/>
  <c r="N508" i="2"/>
  <c r="N509" i="2"/>
  <c r="N510" i="2"/>
  <c r="N501" i="2"/>
  <c r="N485" i="2"/>
  <c r="N486" i="2"/>
  <c r="N487" i="2"/>
  <c r="N488" i="2"/>
  <c r="N489" i="2"/>
  <c r="N490" i="2"/>
  <c r="N491" i="2"/>
  <c r="N492" i="2"/>
  <c r="N493" i="2"/>
  <c r="N484" i="2"/>
  <c r="N468" i="2"/>
  <c r="N469" i="2"/>
  <c r="N470" i="2"/>
  <c r="N471" i="2"/>
  <c r="N472" i="2"/>
  <c r="N473" i="2"/>
  <c r="N474" i="2"/>
  <c r="N475" i="2"/>
  <c r="N476" i="2"/>
  <c r="N467" i="2"/>
  <c r="N451" i="2"/>
  <c r="N452" i="2"/>
  <c r="N453" i="2"/>
  <c r="N454" i="2"/>
  <c r="N455" i="2"/>
  <c r="N456" i="2"/>
  <c r="N457" i="2"/>
  <c r="N458" i="2"/>
  <c r="N459" i="2"/>
  <c r="N450" i="2"/>
  <c r="N434" i="2"/>
  <c r="N435" i="2"/>
  <c r="N436" i="2"/>
  <c r="N437" i="2"/>
  <c r="N438" i="2"/>
  <c r="N439" i="2"/>
  <c r="N440" i="2"/>
  <c r="N441" i="2"/>
  <c r="N442" i="2"/>
  <c r="N433" i="2"/>
  <c r="N417" i="2"/>
  <c r="N418" i="2"/>
  <c r="N419" i="2"/>
  <c r="N420" i="2"/>
  <c r="N421" i="2"/>
  <c r="N422" i="2"/>
  <c r="N423" i="2"/>
  <c r="N424" i="2"/>
  <c r="N425" i="2"/>
  <c r="N416" i="2"/>
  <c r="N400" i="2"/>
  <c r="N401" i="2"/>
  <c r="N402" i="2"/>
  <c r="N403" i="2"/>
  <c r="N404" i="2"/>
  <c r="N405" i="2"/>
  <c r="N406" i="2"/>
  <c r="N407" i="2"/>
  <c r="N408" i="2"/>
  <c r="N399" i="2"/>
  <c r="N383" i="2"/>
  <c r="N384" i="2"/>
  <c r="N385" i="2"/>
  <c r="N386" i="2"/>
  <c r="N387" i="2"/>
  <c r="N388" i="2"/>
  <c r="N389" i="2"/>
  <c r="N390" i="2"/>
  <c r="N391" i="2"/>
  <c r="N382" i="2"/>
  <c r="N366" i="2"/>
  <c r="N367" i="2"/>
  <c r="N368" i="2"/>
  <c r="N369" i="2"/>
  <c r="N370" i="2"/>
  <c r="N371" i="2"/>
  <c r="N372" i="2"/>
  <c r="N373" i="2"/>
  <c r="N374" i="2"/>
  <c r="N365" i="2"/>
  <c r="N349" i="2"/>
  <c r="N350" i="2"/>
  <c r="N351" i="2"/>
  <c r="N352" i="2"/>
  <c r="N353" i="2"/>
  <c r="N354" i="2"/>
  <c r="N355" i="2"/>
  <c r="N356" i="2"/>
  <c r="N357" i="2"/>
  <c r="N348" i="2"/>
  <c r="N332" i="2"/>
  <c r="N333" i="2"/>
  <c r="N334" i="2"/>
  <c r="N335" i="2"/>
  <c r="N336" i="2"/>
  <c r="N337" i="2"/>
  <c r="N338" i="2"/>
  <c r="N339" i="2"/>
  <c r="N340" i="2"/>
  <c r="N331" i="2"/>
  <c r="N315" i="2"/>
  <c r="N316" i="2"/>
  <c r="N317" i="2"/>
  <c r="N318" i="2"/>
  <c r="N319" i="2"/>
  <c r="N320" i="2"/>
  <c r="N321" i="2"/>
  <c r="N322" i="2"/>
  <c r="N323" i="2"/>
  <c r="N314" i="2"/>
  <c r="N298" i="2"/>
  <c r="N299" i="2"/>
  <c r="N300" i="2"/>
  <c r="N301" i="2"/>
  <c r="N302" i="2"/>
  <c r="N303" i="2"/>
  <c r="N304" i="2"/>
  <c r="N305" i="2"/>
  <c r="N306" i="2"/>
  <c r="N297" i="2"/>
  <c r="N281" i="2"/>
  <c r="N282" i="2"/>
  <c r="N283" i="2"/>
  <c r="N284" i="2"/>
  <c r="N285" i="2"/>
  <c r="N286" i="2"/>
  <c r="N287" i="2"/>
  <c r="N288" i="2"/>
  <c r="N289" i="2"/>
  <c r="N280" i="2"/>
  <c r="N264" i="2"/>
  <c r="N265" i="2"/>
  <c r="N266" i="2"/>
  <c r="N267" i="2"/>
  <c r="N268" i="2"/>
  <c r="N269" i="2"/>
  <c r="N270" i="2"/>
  <c r="N271" i="2"/>
  <c r="N272" i="2"/>
  <c r="N263" i="2"/>
  <c r="N247" i="2"/>
  <c r="N248" i="2"/>
  <c r="N249" i="2"/>
  <c r="N250" i="2"/>
  <c r="N251" i="2"/>
  <c r="N252" i="2"/>
  <c r="N253" i="2"/>
  <c r="N254" i="2"/>
  <c r="N255" i="2"/>
  <c r="N246" i="2"/>
  <c r="N231" i="2"/>
  <c r="N232" i="2"/>
  <c r="N233" i="2"/>
  <c r="N234" i="2"/>
  <c r="N235" i="2"/>
  <c r="N236" i="2"/>
  <c r="N237" i="2"/>
  <c r="N238" i="2"/>
  <c r="N239" i="2"/>
  <c r="N230" i="2"/>
  <c r="N214" i="2"/>
  <c r="N215" i="2"/>
  <c r="N216" i="2"/>
  <c r="N217" i="2"/>
  <c r="N218" i="2"/>
  <c r="N219" i="2"/>
  <c r="N220" i="2"/>
  <c r="N221" i="2"/>
  <c r="N222" i="2"/>
  <c r="N213" i="2"/>
  <c r="N197" i="2"/>
  <c r="N198" i="2"/>
  <c r="N199" i="2"/>
  <c r="N200" i="2"/>
  <c r="N201" i="2"/>
  <c r="N202" i="2"/>
  <c r="N203" i="2"/>
  <c r="N204" i="2"/>
  <c r="N205" i="2"/>
  <c r="N196" i="2"/>
  <c r="N188" i="2"/>
  <c r="N180" i="2"/>
  <c r="N181" i="2"/>
  <c r="N182" i="2"/>
  <c r="N183" i="2"/>
  <c r="N184" i="2"/>
  <c r="N185" i="2"/>
  <c r="N186" i="2"/>
  <c r="N187" i="2"/>
  <c r="N179" i="2"/>
  <c r="N163" i="2"/>
  <c r="N164" i="2"/>
  <c r="N165" i="2"/>
  <c r="N166" i="2"/>
  <c r="N167" i="2"/>
  <c r="N168" i="2"/>
  <c r="N169" i="2"/>
  <c r="N170" i="2"/>
  <c r="N171" i="2"/>
  <c r="N162" i="2"/>
  <c r="N146" i="2"/>
  <c r="N147" i="2"/>
  <c r="N148" i="2"/>
  <c r="N149" i="2"/>
  <c r="N150" i="2"/>
  <c r="N151" i="2"/>
  <c r="N152" i="2"/>
  <c r="N153" i="2"/>
  <c r="N154" i="2"/>
  <c r="N145" i="2"/>
  <c r="N129" i="2"/>
  <c r="N130" i="2"/>
  <c r="N131" i="2"/>
  <c r="N132" i="2"/>
  <c r="N133" i="2"/>
  <c r="N134" i="2"/>
  <c r="N135" i="2"/>
  <c r="N136" i="2"/>
  <c r="N137" i="2"/>
  <c r="N128" i="2"/>
  <c r="N116" i="2"/>
  <c r="N117" i="2"/>
  <c r="N118" i="2"/>
  <c r="N119" i="2"/>
  <c r="N120" i="2"/>
  <c r="N115" i="2"/>
  <c r="O578" i="2"/>
  <c r="O570" i="2"/>
  <c r="O571" i="2"/>
  <c r="O572" i="2"/>
  <c r="O573" i="2"/>
  <c r="O574" i="2"/>
  <c r="O575" i="2"/>
  <c r="O576" i="2"/>
  <c r="O577" i="2"/>
  <c r="O569" i="2"/>
  <c r="O553" i="2"/>
  <c r="O554" i="2"/>
  <c r="O555" i="2"/>
  <c r="O556" i="2"/>
  <c r="O557" i="2"/>
  <c r="O558" i="2"/>
  <c r="O559" i="2"/>
  <c r="O560" i="2"/>
  <c r="O561" i="2"/>
  <c r="O552" i="2"/>
  <c r="O536" i="2"/>
  <c r="O537" i="2"/>
  <c r="O538" i="2"/>
  <c r="O539" i="2"/>
  <c r="O540" i="2"/>
  <c r="O541" i="2"/>
  <c r="O542" i="2"/>
  <c r="O543" i="2"/>
  <c r="O544" i="2"/>
  <c r="O535" i="2"/>
  <c r="O519" i="2"/>
  <c r="O520" i="2"/>
  <c r="O521" i="2"/>
  <c r="O522" i="2"/>
  <c r="O523" i="2"/>
  <c r="O524" i="2"/>
  <c r="O525" i="2"/>
  <c r="O526" i="2"/>
  <c r="O527" i="2"/>
  <c r="O518" i="2"/>
  <c r="O502" i="2"/>
  <c r="O503" i="2"/>
  <c r="O504" i="2"/>
  <c r="O505" i="2"/>
  <c r="O506" i="2"/>
  <c r="O507" i="2"/>
  <c r="O508" i="2"/>
  <c r="O509" i="2"/>
  <c r="O510" i="2"/>
  <c r="O501" i="2"/>
  <c r="O485" i="2"/>
  <c r="O486" i="2"/>
  <c r="O487" i="2"/>
  <c r="O488" i="2"/>
  <c r="O489" i="2"/>
  <c r="O490" i="2"/>
  <c r="O491" i="2"/>
  <c r="O492" i="2"/>
  <c r="O493" i="2"/>
  <c r="O484" i="2"/>
  <c r="O468" i="2"/>
  <c r="O469" i="2"/>
  <c r="O470" i="2"/>
  <c r="O471" i="2"/>
  <c r="O472" i="2"/>
  <c r="O473" i="2"/>
  <c r="O474" i="2"/>
  <c r="O475" i="2"/>
  <c r="O476" i="2"/>
  <c r="O467" i="2"/>
  <c r="O451" i="2"/>
  <c r="O452" i="2"/>
  <c r="O453" i="2"/>
  <c r="O454" i="2"/>
  <c r="O455" i="2"/>
  <c r="O456" i="2"/>
  <c r="O457" i="2"/>
  <c r="O458" i="2"/>
  <c r="O459" i="2"/>
  <c r="O450" i="2"/>
  <c r="O434" i="2"/>
  <c r="O435" i="2"/>
  <c r="O436" i="2"/>
  <c r="O437" i="2"/>
  <c r="O438" i="2"/>
  <c r="O439" i="2"/>
  <c r="O440" i="2"/>
  <c r="O441" i="2"/>
  <c r="O442" i="2"/>
  <c r="O433" i="2"/>
  <c r="O417" i="2"/>
  <c r="O418" i="2"/>
  <c r="O419" i="2"/>
  <c r="O420" i="2"/>
  <c r="O421" i="2"/>
  <c r="O422" i="2"/>
  <c r="O423" i="2"/>
  <c r="O424" i="2"/>
  <c r="O425" i="2"/>
  <c r="O416" i="2"/>
  <c r="O400" i="2"/>
  <c r="O401" i="2"/>
  <c r="O402" i="2"/>
  <c r="O403" i="2"/>
  <c r="O404" i="2"/>
  <c r="O405" i="2"/>
  <c r="O406" i="2"/>
  <c r="O407" i="2"/>
  <c r="O408" i="2"/>
  <c r="O399" i="2"/>
  <c r="O383" i="2"/>
  <c r="O384" i="2"/>
  <c r="O385" i="2"/>
  <c r="O386" i="2"/>
  <c r="O387" i="2"/>
  <c r="O388" i="2"/>
  <c r="O389" i="2"/>
  <c r="O390" i="2"/>
  <c r="O391" i="2"/>
  <c r="O382" i="2"/>
  <c r="O366" i="2"/>
  <c r="O367" i="2"/>
  <c r="O368" i="2"/>
  <c r="O369" i="2"/>
  <c r="O370" i="2"/>
  <c r="O371" i="2"/>
  <c r="O372" i="2"/>
  <c r="O373" i="2"/>
  <c r="O374" i="2"/>
  <c r="O365" i="2"/>
  <c r="O349" i="2"/>
  <c r="O350" i="2"/>
  <c r="O351" i="2"/>
  <c r="O352" i="2"/>
  <c r="O353" i="2"/>
  <c r="O354" i="2"/>
  <c r="O355" i="2"/>
  <c r="O356" i="2"/>
  <c r="O357" i="2"/>
  <c r="O348" i="2"/>
  <c r="O332" i="2"/>
  <c r="O333" i="2"/>
  <c r="O334" i="2"/>
  <c r="O335" i="2"/>
  <c r="O336" i="2"/>
  <c r="O337" i="2"/>
  <c r="O338" i="2"/>
  <c r="O339" i="2"/>
  <c r="O340" i="2"/>
  <c r="O331" i="2"/>
  <c r="O315" i="2"/>
  <c r="O316" i="2"/>
  <c r="O317" i="2"/>
  <c r="O318" i="2"/>
  <c r="O319" i="2"/>
  <c r="O320" i="2"/>
  <c r="O321" i="2"/>
  <c r="O322" i="2"/>
  <c r="O323" i="2"/>
  <c r="O314" i="2"/>
  <c r="O298" i="2"/>
  <c r="O299" i="2"/>
  <c r="O300" i="2"/>
  <c r="O301" i="2"/>
  <c r="O302" i="2"/>
  <c r="O303" i="2"/>
  <c r="O304" i="2"/>
  <c r="O305" i="2"/>
  <c r="O306" i="2"/>
  <c r="O297" i="2"/>
  <c r="O281" i="2"/>
  <c r="O282" i="2"/>
  <c r="O283" i="2"/>
  <c r="O284" i="2"/>
  <c r="O285" i="2"/>
  <c r="O286" i="2"/>
  <c r="O287" i="2"/>
  <c r="O288" i="2"/>
  <c r="O289" i="2"/>
  <c r="O280" i="2"/>
  <c r="O264" i="2"/>
  <c r="O265" i="2"/>
  <c r="O266" i="2"/>
  <c r="O267" i="2"/>
  <c r="O268" i="2"/>
  <c r="O269" i="2"/>
  <c r="O270" i="2"/>
  <c r="O271" i="2"/>
  <c r="O272" i="2"/>
  <c r="O263" i="2"/>
  <c r="O247" i="2"/>
  <c r="O248" i="2"/>
  <c r="O249" i="2"/>
  <c r="O250" i="2"/>
  <c r="O251" i="2"/>
  <c r="O252" i="2"/>
  <c r="O253" i="2"/>
  <c r="O254" i="2"/>
  <c r="O255" i="2"/>
  <c r="O246" i="2"/>
  <c r="O231" i="2"/>
  <c r="O232" i="2"/>
  <c r="O233" i="2"/>
  <c r="O234" i="2"/>
  <c r="O235" i="2"/>
  <c r="O236" i="2"/>
  <c r="O237" i="2"/>
  <c r="O238" i="2"/>
  <c r="O239" i="2"/>
  <c r="O230" i="2"/>
  <c r="O214" i="2"/>
  <c r="O215" i="2"/>
  <c r="O216" i="2"/>
  <c r="O217" i="2"/>
  <c r="O218" i="2"/>
  <c r="O219" i="2"/>
  <c r="O220" i="2"/>
  <c r="O221" i="2"/>
  <c r="O222" i="2"/>
  <c r="O213" i="2"/>
  <c r="O197" i="2"/>
  <c r="O198" i="2"/>
  <c r="O199" i="2"/>
  <c r="O200" i="2"/>
  <c r="O201" i="2"/>
  <c r="O202" i="2"/>
  <c r="O203" i="2"/>
  <c r="O204" i="2"/>
  <c r="O205" i="2"/>
  <c r="O196" i="2"/>
  <c r="O180" i="2"/>
  <c r="O181" i="2"/>
  <c r="O182" i="2"/>
  <c r="O183" i="2"/>
  <c r="O184" i="2"/>
  <c r="O185" i="2"/>
  <c r="O186" i="2"/>
  <c r="O187" i="2"/>
  <c r="O188" i="2"/>
  <c r="O179" i="2"/>
  <c r="O163" i="2"/>
  <c r="O164" i="2"/>
  <c r="O165" i="2"/>
  <c r="O166" i="2"/>
  <c r="O167" i="2"/>
  <c r="O168" i="2"/>
  <c r="O169" i="2"/>
  <c r="O170" i="2"/>
  <c r="O171" i="2"/>
  <c r="O162" i="2"/>
  <c r="O146" i="2"/>
  <c r="O147" i="2"/>
  <c r="O148" i="2"/>
  <c r="O149" i="2"/>
  <c r="O150" i="2"/>
  <c r="O151" i="2"/>
  <c r="O152" i="2"/>
  <c r="O153" i="2"/>
  <c r="O154" i="2"/>
  <c r="O145" i="2"/>
  <c r="O129" i="2"/>
  <c r="O130" i="2"/>
  <c r="O131" i="2"/>
  <c r="O132" i="2"/>
  <c r="O133" i="2"/>
  <c r="O134" i="2"/>
  <c r="O135" i="2"/>
  <c r="O136" i="2"/>
  <c r="O137" i="2"/>
  <c r="O128" i="2"/>
  <c r="O116" i="2"/>
  <c r="O117" i="2"/>
  <c r="O118" i="2"/>
  <c r="O119" i="2"/>
  <c r="O120" i="2"/>
  <c r="O115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70" i="2"/>
  <c r="Q570" i="2"/>
  <c r="R570" i="2"/>
  <c r="P571" i="2"/>
  <c r="Q571" i="2"/>
  <c r="R571" i="2"/>
  <c r="P572" i="2"/>
  <c r="P573" i="2"/>
  <c r="Q573" i="2"/>
  <c r="R573" i="2"/>
  <c r="P574" i="2"/>
  <c r="Q574" i="2"/>
  <c r="R574" i="2"/>
  <c r="P575" i="2"/>
  <c r="Q575" i="2"/>
  <c r="R575" i="2"/>
  <c r="P576" i="2"/>
  <c r="Q576" i="2"/>
  <c r="R576" i="2"/>
  <c r="P577" i="2"/>
  <c r="Q577" i="2"/>
  <c r="R577" i="2"/>
  <c r="P578" i="2"/>
  <c r="Q578" i="2"/>
  <c r="R578" i="2"/>
  <c r="P569" i="2"/>
  <c r="P553" i="2"/>
  <c r="Q553" i="2"/>
  <c r="R553" i="2"/>
  <c r="P554" i="2"/>
  <c r="Q554" i="2"/>
  <c r="R554" i="2"/>
  <c r="P555" i="2"/>
  <c r="Q555" i="2"/>
  <c r="R555" i="2"/>
  <c r="P556" i="2"/>
  <c r="Q556" i="2"/>
  <c r="R556" i="2"/>
  <c r="P557" i="2"/>
  <c r="Q557" i="2"/>
  <c r="R557" i="2"/>
  <c r="P558" i="2"/>
  <c r="Q558" i="2"/>
  <c r="R558" i="2"/>
  <c r="P559" i="2"/>
  <c r="P560" i="2"/>
  <c r="Q560" i="2"/>
  <c r="R560" i="2"/>
  <c r="P561" i="2"/>
  <c r="Q561" i="2"/>
  <c r="R561" i="2"/>
  <c r="P552" i="2"/>
  <c r="Q552" i="2"/>
  <c r="R552" i="2"/>
  <c r="P536" i="2"/>
  <c r="Q536" i="2"/>
  <c r="R536" i="2"/>
  <c r="P537" i="2"/>
  <c r="Q537" i="2"/>
  <c r="R537" i="2"/>
  <c r="P538" i="2"/>
  <c r="P539" i="2"/>
  <c r="Q539" i="2"/>
  <c r="R539" i="2"/>
  <c r="P540" i="2"/>
  <c r="Q540" i="2"/>
  <c r="R540" i="2"/>
  <c r="P541" i="2"/>
  <c r="Q541" i="2"/>
  <c r="R541" i="2"/>
  <c r="P542" i="2"/>
  <c r="Q542" i="2"/>
  <c r="R542" i="2"/>
  <c r="P543" i="2"/>
  <c r="Q543" i="2"/>
  <c r="R543" i="2"/>
  <c r="P544" i="2"/>
  <c r="Q544" i="2"/>
  <c r="R544" i="2"/>
  <c r="P535" i="2"/>
  <c r="P519" i="2"/>
  <c r="Q519" i="2"/>
  <c r="R519" i="2"/>
  <c r="P520" i="2"/>
  <c r="Q520" i="2"/>
  <c r="R520" i="2"/>
  <c r="P521" i="2"/>
  <c r="Q521" i="2"/>
  <c r="R521" i="2"/>
  <c r="P522" i="2"/>
  <c r="Q522" i="2"/>
  <c r="R522" i="2"/>
  <c r="P523" i="2"/>
  <c r="Q523" i="2"/>
  <c r="R523" i="2"/>
  <c r="P524" i="2"/>
  <c r="Q524" i="2"/>
  <c r="R524" i="2"/>
  <c r="P525" i="2"/>
  <c r="P526" i="2"/>
  <c r="Q526" i="2"/>
  <c r="R526" i="2"/>
  <c r="P527" i="2"/>
  <c r="Q527" i="2"/>
  <c r="R527" i="2"/>
  <c r="P518" i="2"/>
  <c r="Q518" i="2"/>
  <c r="R518" i="2"/>
  <c r="P502" i="2"/>
  <c r="Q502" i="2"/>
  <c r="R502" i="2"/>
  <c r="P503" i="2"/>
  <c r="Q503" i="2"/>
  <c r="R503" i="2"/>
  <c r="P504" i="2"/>
  <c r="P505" i="2"/>
  <c r="Q505" i="2"/>
  <c r="R505" i="2"/>
  <c r="P506" i="2"/>
  <c r="Q506" i="2"/>
  <c r="R506" i="2"/>
  <c r="P507" i="2"/>
  <c r="Q507" i="2"/>
  <c r="R507" i="2"/>
  <c r="P508" i="2"/>
  <c r="Q508" i="2"/>
  <c r="R508" i="2"/>
  <c r="P509" i="2"/>
  <c r="Q509" i="2"/>
  <c r="R509" i="2"/>
  <c r="P510" i="2"/>
  <c r="Q510" i="2"/>
  <c r="R510" i="2"/>
  <c r="P501" i="2"/>
  <c r="P485" i="2"/>
  <c r="Q485" i="2"/>
  <c r="R485" i="2"/>
  <c r="P486" i="2"/>
  <c r="Q486" i="2"/>
  <c r="R486" i="2"/>
  <c r="P487" i="2"/>
  <c r="Q487" i="2"/>
  <c r="R487" i="2"/>
  <c r="P488" i="2"/>
  <c r="Q488" i="2"/>
  <c r="R488" i="2"/>
  <c r="P489" i="2"/>
  <c r="Q489" i="2"/>
  <c r="R489" i="2"/>
  <c r="P490" i="2"/>
  <c r="Q490" i="2"/>
  <c r="R490" i="2"/>
  <c r="P491" i="2"/>
  <c r="P492" i="2"/>
  <c r="Q492" i="2"/>
  <c r="R492" i="2"/>
  <c r="P493" i="2"/>
  <c r="Q493" i="2"/>
  <c r="R493" i="2"/>
  <c r="P484" i="2"/>
  <c r="Q484" i="2"/>
  <c r="R484" i="2"/>
  <c r="P468" i="2"/>
  <c r="Q468" i="2"/>
  <c r="R468" i="2"/>
  <c r="P469" i="2"/>
  <c r="Q469" i="2"/>
  <c r="R469" i="2"/>
  <c r="P470" i="2"/>
  <c r="P471" i="2"/>
  <c r="Q471" i="2"/>
  <c r="R471" i="2"/>
  <c r="P472" i="2"/>
  <c r="Q472" i="2"/>
  <c r="R472" i="2"/>
  <c r="P473" i="2"/>
  <c r="Q473" i="2"/>
  <c r="R473" i="2"/>
  <c r="P474" i="2"/>
  <c r="Q474" i="2"/>
  <c r="R474" i="2"/>
  <c r="P475" i="2"/>
  <c r="Q475" i="2"/>
  <c r="R475" i="2"/>
  <c r="P476" i="2"/>
  <c r="Q476" i="2"/>
  <c r="R476" i="2"/>
  <c r="P467" i="2"/>
  <c r="P451" i="2"/>
  <c r="Q451" i="2"/>
  <c r="R451" i="2"/>
  <c r="P452" i="2"/>
  <c r="Q452" i="2"/>
  <c r="R452" i="2"/>
  <c r="P453" i="2"/>
  <c r="Q453" i="2"/>
  <c r="R453" i="2"/>
  <c r="P454" i="2"/>
  <c r="Q454" i="2"/>
  <c r="R454" i="2"/>
  <c r="P455" i="2"/>
  <c r="Q455" i="2"/>
  <c r="R455" i="2"/>
  <c r="P456" i="2"/>
  <c r="Q456" i="2"/>
  <c r="R456" i="2"/>
  <c r="P457" i="2"/>
  <c r="P458" i="2"/>
  <c r="Q458" i="2"/>
  <c r="R458" i="2"/>
  <c r="P459" i="2"/>
  <c r="Q459" i="2"/>
  <c r="R459" i="2"/>
  <c r="P450" i="2"/>
  <c r="Q450" i="2"/>
  <c r="R450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39" i="2"/>
  <c r="P440" i="2"/>
  <c r="Q440" i="2"/>
  <c r="R440" i="2"/>
  <c r="P441" i="2"/>
  <c r="Q441" i="2"/>
  <c r="R441" i="2"/>
  <c r="P442" i="2"/>
  <c r="Q442" i="2"/>
  <c r="R442" i="2"/>
  <c r="P433" i="2"/>
  <c r="P417" i="2"/>
  <c r="Q417" i="2"/>
  <c r="R417" i="2"/>
  <c r="P418" i="2"/>
  <c r="Q418" i="2"/>
  <c r="R418" i="2"/>
  <c r="P419" i="2"/>
  <c r="Q419" i="2"/>
  <c r="R419" i="2"/>
  <c r="P420" i="2"/>
  <c r="Q420" i="2"/>
  <c r="R420" i="2"/>
  <c r="P421" i="2"/>
  <c r="Q421" i="2"/>
  <c r="R421" i="2"/>
  <c r="P422" i="2"/>
  <c r="Q422" i="2"/>
  <c r="R422" i="2"/>
  <c r="P423" i="2"/>
  <c r="P424" i="2"/>
  <c r="Q424" i="2"/>
  <c r="R424" i="2"/>
  <c r="P425" i="2"/>
  <c r="Q425" i="2"/>
  <c r="R425" i="2"/>
  <c r="P416" i="2"/>
  <c r="Q416" i="2"/>
  <c r="R416" i="2"/>
  <c r="P400" i="2"/>
  <c r="Q400" i="2"/>
  <c r="R400" i="2"/>
  <c r="P401" i="2"/>
  <c r="Q401" i="2"/>
  <c r="R401" i="2"/>
  <c r="P402" i="2"/>
  <c r="P403" i="2"/>
  <c r="Q403" i="2"/>
  <c r="R403" i="2"/>
  <c r="P404" i="2"/>
  <c r="Q404" i="2"/>
  <c r="R404" i="2"/>
  <c r="P405" i="2"/>
  <c r="Q405" i="2"/>
  <c r="R405" i="2"/>
  <c r="P406" i="2"/>
  <c r="P407" i="2"/>
  <c r="Q407" i="2"/>
  <c r="R407" i="2"/>
  <c r="P408" i="2"/>
  <c r="Q408" i="2"/>
  <c r="R408" i="2"/>
  <c r="P399" i="2"/>
  <c r="P383" i="2"/>
  <c r="Q383" i="2"/>
  <c r="R383" i="2"/>
  <c r="P384" i="2"/>
  <c r="Q384" i="2"/>
  <c r="R384" i="2"/>
  <c r="P385" i="2"/>
  <c r="Q385" i="2"/>
  <c r="R385" i="2"/>
  <c r="P386" i="2"/>
  <c r="Q386" i="2"/>
  <c r="R386" i="2"/>
  <c r="P387" i="2"/>
  <c r="Q387" i="2"/>
  <c r="R387" i="2"/>
  <c r="P388" i="2"/>
  <c r="Q388" i="2"/>
  <c r="R388" i="2"/>
  <c r="P389" i="2"/>
  <c r="P390" i="2"/>
  <c r="Q390" i="2"/>
  <c r="R390" i="2"/>
  <c r="P391" i="2"/>
  <c r="Q391" i="2"/>
  <c r="R391" i="2"/>
  <c r="P382" i="2"/>
  <c r="Q382" i="2"/>
  <c r="R382" i="2"/>
  <c r="P366" i="2"/>
  <c r="Q366" i="2"/>
  <c r="R366" i="2"/>
  <c r="P367" i="2"/>
  <c r="Q367" i="2"/>
  <c r="R367" i="2"/>
  <c r="P368" i="2"/>
  <c r="P369" i="2"/>
  <c r="Q369" i="2"/>
  <c r="R369" i="2"/>
  <c r="P370" i="2"/>
  <c r="Q370" i="2"/>
  <c r="R370" i="2"/>
  <c r="P371" i="2"/>
  <c r="Q371" i="2"/>
  <c r="R371" i="2"/>
  <c r="P372" i="2"/>
  <c r="Q372" i="2"/>
  <c r="R372" i="2"/>
  <c r="P373" i="2"/>
  <c r="Q373" i="2"/>
  <c r="R373" i="2"/>
  <c r="P374" i="2"/>
  <c r="Q374" i="2"/>
  <c r="R374" i="2"/>
  <c r="P365" i="2"/>
  <c r="P349" i="2"/>
  <c r="Q349" i="2"/>
  <c r="R349" i="2"/>
  <c r="P350" i="2"/>
  <c r="Q350" i="2"/>
  <c r="R350" i="2"/>
  <c r="P351" i="2"/>
  <c r="Q351" i="2"/>
  <c r="R351" i="2"/>
  <c r="P352" i="2"/>
  <c r="Q352" i="2"/>
  <c r="R352" i="2"/>
  <c r="P353" i="2"/>
  <c r="Q353" i="2"/>
  <c r="R353" i="2"/>
  <c r="P354" i="2"/>
  <c r="Q354" i="2"/>
  <c r="R354" i="2"/>
  <c r="P355" i="2"/>
  <c r="P356" i="2"/>
  <c r="Q356" i="2"/>
  <c r="R356" i="2"/>
  <c r="P357" i="2"/>
  <c r="Q357" i="2"/>
  <c r="R357" i="2"/>
  <c r="P348" i="2"/>
  <c r="Q348" i="2"/>
  <c r="R348" i="2"/>
  <c r="P332" i="2"/>
  <c r="Q332" i="2"/>
  <c r="R332" i="2"/>
  <c r="P333" i="2"/>
  <c r="Q333" i="2"/>
  <c r="R333" i="2"/>
  <c r="P334" i="2"/>
  <c r="P335" i="2"/>
  <c r="Q335" i="2"/>
  <c r="R335" i="2"/>
  <c r="P336" i="2"/>
  <c r="Q336" i="2"/>
  <c r="R336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31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20" i="2"/>
  <c r="Q320" i="2"/>
  <c r="R320" i="2"/>
  <c r="P321" i="2"/>
  <c r="P322" i="2"/>
  <c r="Q322" i="2"/>
  <c r="R322" i="2"/>
  <c r="P323" i="2"/>
  <c r="Q323" i="2"/>
  <c r="R323" i="2"/>
  <c r="P314" i="2"/>
  <c r="Q314" i="2"/>
  <c r="R314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303" i="2"/>
  <c r="Q303" i="2"/>
  <c r="R303" i="2"/>
  <c r="P304" i="2"/>
  <c r="Q304" i="2"/>
  <c r="R304" i="2"/>
  <c r="P305" i="2"/>
  <c r="Q305" i="2"/>
  <c r="R305" i="2"/>
  <c r="P306" i="2"/>
  <c r="Q306" i="2"/>
  <c r="R306" i="2"/>
  <c r="P297" i="2"/>
  <c r="P281" i="2"/>
  <c r="Q281" i="2"/>
  <c r="R281" i="2"/>
  <c r="P282" i="2"/>
  <c r="Q282" i="2"/>
  <c r="R282" i="2"/>
  <c r="P283" i="2"/>
  <c r="Q283" i="2"/>
  <c r="R283" i="2"/>
  <c r="P284" i="2"/>
  <c r="Q284" i="2"/>
  <c r="R284" i="2"/>
  <c r="P285" i="2"/>
  <c r="Q285" i="2"/>
  <c r="R285" i="2"/>
  <c r="P286" i="2"/>
  <c r="Q286" i="2"/>
  <c r="R286" i="2"/>
  <c r="P287" i="2"/>
  <c r="Q287" i="2"/>
  <c r="R287" i="2"/>
  <c r="P288" i="2"/>
  <c r="Q288" i="2"/>
  <c r="R288" i="2"/>
  <c r="P289" i="2"/>
  <c r="Q289" i="2"/>
  <c r="R289" i="2"/>
  <c r="P280" i="2"/>
  <c r="P264" i="2"/>
  <c r="Q264" i="2"/>
  <c r="R264" i="2"/>
  <c r="P265" i="2"/>
  <c r="Q265" i="2"/>
  <c r="R265" i="2"/>
  <c r="P266" i="2"/>
  <c r="Q266" i="2"/>
  <c r="R266" i="2"/>
  <c r="P267" i="2"/>
  <c r="Q267" i="2"/>
  <c r="R267" i="2"/>
  <c r="P268" i="2"/>
  <c r="Q268" i="2"/>
  <c r="R268" i="2"/>
  <c r="P269" i="2"/>
  <c r="Q269" i="2"/>
  <c r="R269" i="2"/>
  <c r="P270" i="2"/>
  <c r="P271" i="2"/>
  <c r="Q271" i="2"/>
  <c r="R271" i="2"/>
  <c r="P272" i="2"/>
  <c r="Q272" i="2"/>
  <c r="R272" i="2"/>
  <c r="P263" i="2"/>
  <c r="Q263" i="2"/>
  <c r="R263" i="2"/>
  <c r="P247" i="2"/>
  <c r="Q247" i="2"/>
  <c r="R247" i="2"/>
  <c r="P248" i="2"/>
  <c r="Q248" i="2"/>
  <c r="R248" i="2"/>
  <c r="P249" i="2"/>
  <c r="P250" i="2"/>
  <c r="Q250" i="2"/>
  <c r="R250" i="2"/>
  <c r="P251" i="2"/>
  <c r="Q251" i="2"/>
  <c r="R251" i="2"/>
  <c r="P252" i="2"/>
  <c r="P253" i="2"/>
  <c r="Q253" i="2"/>
  <c r="R253" i="2"/>
  <c r="P254" i="2"/>
  <c r="Q254" i="2"/>
  <c r="R254" i="2"/>
  <c r="P255" i="2"/>
  <c r="Q255" i="2"/>
  <c r="R255" i="2"/>
  <c r="P246" i="2"/>
  <c r="P231" i="2"/>
  <c r="Q231" i="2"/>
  <c r="R231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36" i="2"/>
  <c r="Q236" i="2"/>
  <c r="R236" i="2"/>
  <c r="P237" i="2"/>
  <c r="P238" i="2"/>
  <c r="Q238" i="2"/>
  <c r="R238" i="2"/>
  <c r="P239" i="2"/>
  <c r="Q239" i="2"/>
  <c r="R239" i="2"/>
  <c r="P230" i="2"/>
  <c r="Q230" i="2"/>
  <c r="R230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19" i="2"/>
  <c r="Q219" i="2"/>
  <c r="R219" i="2"/>
  <c r="P220" i="2"/>
  <c r="Q220" i="2"/>
  <c r="R220" i="2"/>
  <c r="P221" i="2"/>
  <c r="Q221" i="2"/>
  <c r="R221" i="2"/>
  <c r="P222" i="2"/>
  <c r="Q222" i="2"/>
  <c r="R222" i="2"/>
  <c r="P213" i="2"/>
  <c r="Q213" i="2"/>
  <c r="R213" i="2"/>
  <c r="P197" i="2"/>
  <c r="Q197" i="2"/>
  <c r="R197" i="2"/>
  <c r="P198" i="2"/>
  <c r="Q198" i="2"/>
  <c r="R198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P204" i="2"/>
  <c r="Q204" i="2"/>
  <c r="R204" i="2"/>
  <c r="P205" i="2"/>
  <c r="Q205" i="2"/>
  <c r="R205" i="2"/>
  <c r="P196" i="2"/>
  <c r="Q196" i="2"/>
  <c r="R196" i="2"/>
  <c r="P180" i="2"/>
  <c r="Q180" i="2"/>
  <c r="R180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P187" i="2"/>
  <c r="Q187" i="2"/>
  <c r="R187" i="2"/>
  <c r="P188" i="2"/>
  <c r="Q188" i="2"/>
  <c r="R188" i="2"/>
  <c r="P179" i="2"/>
  <c r="Q179" i="2"/>
  <c r="R179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69" i="2"/>
  <c r="P170" i="2"/>
  <c r="Q170" i="2"/>
  <c r="R170" i="2"/>
  <c r="P171" i="2"/>
  <c r="Q171" i="2"/>
  <c r="R171" i="2"/>
  <c r="P162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P153" i="2"/>
  <c r="Q153" i="2"/>
  <c r="R153" i="2"/>
  <c r="P154" i="2"/>
  <c r="Q154" i="2"/>
  <c r="R154" i="2"/>
  <c r="P145" i="2"/>
  <c r="Q145" i="2"/>
  <c r="R145" i="2"/>
  <c r="P129" i="2"/>
  <c r="Q129" i="2"/>
  <c r="R129" i="2"/>
  <c r="P130" i="2"/>
  <c r="Q130" i="2"/>
  <c r="R130" i="2"/>
  <c r="P131" i="2"/>
  <c r="P132" i="2"/>
  <c r="Q132" i="2"/>
  <c r="R132" i="2"/>
  <c r="P133" i="2"/>
  <c r="Q133" i="2"/>
  <c r="R133" i="2"/>
  <c r="P134" i="2"/>
  <c r="Q134" i="2"/>
  <c r="R134" i="2"/>
  <c r="P135" i="2"/>
  <c r="Q135" i="2"/>
  <c r="R135" i="2"/>
  <c r="P136" i="2"/>
  <c r="Q136" i="2"/>
  <c r="R136" i="2"/>
  <c r="P137" i="2"/>
  <c r="Q137" i="2"/>
  <c r="R137" i="2"/>
  <c r="P128" i="2"/>
  <c r="P116" i="2"/>
  <c r="Q116" i="2"/>
  <c r="R116" i="2"/>
  <c r="P117" i="2"/>
  <c r="Q117" i="2"/>
  <c r="R117" i="2"/>
  <c r="P118" i="2"/>
  <c r="Q118" i="2"/>
  <c r="R118" i="2"/>
  <c r="P119" i="2"/>
  <c r="Q119" i="2"/>
  <c r="R119" i="2"/>
  <c r="P120" i="2"/>
  <c r="Q120" i="2"/>
  <c r="R120" i="2"/>
  <c r="P115" i="2"/>
  <c r="Q115" i="2"/>
  <c r="R115" i="2"/>
  <c r="R64" i="2"/>
  <c r="R53" i="2"/>
  <c r="R54" i="2"/>
  <c r="R55" i="2"/>
  <c r="R52" i="2"/>
  <c r="Q162" i="2"/>
  <c r="R162" i="2"/>
  <c r="R86" i="2"/>
  <c r="R97" i="2"/>
  <c r="Q152" i="2"/>
  <c r="R152" i="2"/>
  <c r="R155" i="2"/>
  <c r="Q169" i="2"/>
  <c r="R169" i="2"/>
  <c r="Q186" i="2"/>
  <c r="R186" i="2"/>
  <c r="R189" i="2"/>
  <c r="Q355" i="2"/>
  <c r="R355" i="2"/>
  <c r="R358" i="2"/>
  <c r="Q368" i="2"/>
  <c r="R368" i="2"/>
  <c r="Q399" i="2"/>
  <c r="R399" i="2"/>
  <c r="Q402" i="2"/>
  <c r="R402" i="2"/>
  <c r="Q433" i="2"/>
  <c r="R433" i="2"/>
  <c r="Q439" i="2"/>
  <c r="R439" i="2"/>
  <c r="Q436" i="2"/>
  <c r="R436" i="2"/>
  <c r="Q559" i="2"/>
  <c r="R559" i="2"/>
  <c r="R562" i="2"/>
  <c r="Q572" i="2"/>
  <c r="R572" i="2"/>
  <c r="Q491" i="2"/>
  <c r="R491" i="2"/>
  <c r="R494" i="2"/>
  <c r="Q569" i="2"/>
  <c r="R569" i="2"/>
  <c r="Q538" i="2"/>
  <c r="R538" i="2"/>
  <c r="Q535" i="2"/>
  <c r="R535" i="2"/>
  <c r="Q525" i="2"/>
  <c r="R525" i="2"/>
  <c r="R528" i="2"/>
  <c r="Q504" i="2"/>
  <c r="R504" i="2"/>
  <c r="Q501" i="2"/>
  <c r="R501" i="2"/>
  <c r="Q470" i="2"/>
  <c r="R470" i="2"/>
  <c r="Q467" i="2"/>
  <c r="R467" i="2"/>
  <c r="Q457" i="2"/>
  <c r="R457" i="2"/>
  <c r="R460" i="2"/>
  <c r="Q423" i="2"/>
  <c r="R423" i="2"/>
  <c r="R426" i="2"/>
  <c r="Q406" i="2"/>
  <c r="R406" i="2"/>
  <c r="Q389" i="2"/>
  <c r="R389" i="2"/>
  <c r="R392" i="2"/>
  <c r="Q365" i="2"/>
  <c r="R365" i="2"/>
  <c r="Q334" i="2"/>
  <c r="R334" i="2"/>
  <c r="Q331" i="2"/>
  <c r="R331" i="2"/>
  <c r="Q321" i="2"/>
  <c r="R321" i="2"/>
  <c r="R324" i="2"/>
  <c r="Q300" i="2"/>
  <c r="R300" i="2"/>
  <c r="Q297" i="2"/>
  <c r="R297" i="2"/>
  <c r="Q280" i="2"/>
  <c r="R280" i="2"/>
  <c r="R290" i="2"/>
  <c r="Q270" i="2"/>
  <c r="R270" i="2"/>
  <c r="R273" i="2"/>
  <c r="Q252" i="2"/>
  <c r="R252" i="2"/>
  <c r="Q249" i="2"/>
  <c r="R249" i="2"/>
  <c r="Q246" i="2"/>
  <c r="R246" i="2"/>
  <c r="Q237" i="2"/>
  <c r="R237" i="2"/>
  <c r="R240" i="2"/>
  <c r="Q216" i="2"/>
  <c r="R216" i="2"/>
  <c r="R223" i="2"/>
  <c r="Q203" i="2"/>
  <c r="R203" i="2"/>
  <c r="R206" i="2"/>
  <c r="Q131" i="2"/>
  <c r="R131" i="2"/>
  <c r="Q128" i="2"/>
  <c r="R128" i="2"/>
  <c r="R121" i="2"/>
  <c r="R108" i="2"/>
  <c r="R63" i="2"/>
  <c r="R172" i="2"/>
  <c r="R579" i="2"/>
  <c r="R443" i="2"/>
  <c r="R409" i="2"/>
  <c r="R375" i="2"/>
  <c r="R545" i="2"/>
  <c r="R511" i="2"/>
  <c r="R477" i="2"/>
  <c r="R341" i="2"/>
  <c r="R307" i="2"/>
  <c r="R256" i="2"/>
  <c r="R138" i="2"/>
  <c r="R65" i="2"/>
  <c r="R23" i="2"/>
  <c r="R56" i="2"/>
  <c r="R43" i="2"/>
  <c r="R58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<sst xmlns="http://schemas.openxmlformats.org/spreadsheetml/2006/main" count="949" uniqueCount="249">
  <si>
    <t>2020  m.             gruodžio 31 d.</t>
  </si>
  <si>
    <t>Pareiškėjas:</t>
  </si>
  <si>
    <t>Lietuvos laipiojimo sporto asociacija</t>
  </si>
  <si>
    <t xml:space="preserve">           (Pareiškėjo pavadinimas)</t>
  </si>
  <si>
    <t xml:space="preserve">Lietuvos laipiojimo sporto federacija, Krėvės pr. 49, Kaunas, Lietuva, 49438, +370 615 59925, llsa@laipiojimofederacija.lt 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</si>
  <si>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</si>
  <si>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</si>
  <si>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</si>
  <si>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</si>
  <si>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</si>
  <si>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</si>
  <si>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</si>
  <si>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</si>
  <si>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</si>
  <si>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</si>
  <si>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</si>
  <si>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</si>
  <si>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</si>
  <si>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</si>
  <si>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</si>
  <si>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</si>
  <si>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</si>
  <si>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</si>
  <si>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</si>
  <si>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</si>
  <si>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</si>
  <si>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 m. Europos laipiojimo čempionatas</t>
  </si>
  <si>
    <t xml:space="preserve">(sporto renginio pavadinimas) </t>
  </si>
  <si>
    <t>Kipras Baltrūnas</t>
  </si>
  <si>
    <t>Boulderingas</t>
  </si>
  <si>
    <t>olimpinė</t>
  </si>
  <si>
    <t>EČ</t>
  </si>
  <si>
    <t>Ne</t>
  </si>
  <si>
    <t>Taip</t>
  </si>
  <si>
    <t>Vilimantas Petrašiūnas</t>
  </si>
  <si>
    <t>Anastasija Teriochina</t>
  </si>
  <si>
    <t>Agnietė Šeibokaitė</t>
  </si>
  <si>
    <t>Iš viso:</t>
  </si>
  <si>
    <t>PRIDEDAMA. Varžybų rezultatų protokolų kopijos.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</si>
  <si>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</si>
  <si>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 xml:space="preserve">2017 m. Pasaulio jaunimo laipiojimo čempionatas															
</t>
  </si>
  <si>
    <t>Nuoroda į protokolą:</t>
  </si>
  <si>
    <t>Rugilė Tamošiūnaitė</t>
  </si>
  <si>
    <t>JnPČ</t>
  </si>
  <si>
    <t>Ūla Koroliova</t>
  </si>
  <si>
    <t>Aleksandra Ščerbina</t>
  </si>
  <si>
    <t>JčPČ</t>
  </si>
  <si>
    <t>Ilja Gaiduk</t>
  </si>
  <si>
    <t>JPČ</t>
  </si>
  <si>
    <t>Semion Kozliuk</t>
  </si>
  <si>
    <t>Joris Leipus</t>
  </si>
  <si>
    <t>Petras Paulius Kastanauskas</t>
  </si>
  <si>
    <t>Ratmir Gafarov</t>
  </si>
  <si>
    <t>Raidas Semėnas</t>
  </si>
  <si>
    <t>Justas Urbanavičius</t>
  </si>
  <si>
    <t>Modestas Klimavičius</t>
  </si>
  <si>
    <t>Georgij Koroliov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</si>
  <si>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</si>
  <si>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 xml:space="preserve">2018 m. Pasaulio jaunimo laipiojimo čempionatas															
</t>
  </si>
  <si>
    <t xml:space="preserve">2018 m. pasaulio laipiojimo čempionatas															
</t>
  </si>
  <si>
    <t>PČ</t>
  </si>
  <si>
    <t xml:space="preserve">2018 m. Europos jaunimo laipiojimo čempionatas															
</t>
  </si>
  <si>
    <t>JEČ</t>
  </si>
  <si>
    <t>JnEČ</t>
  </si>
  <si>
    <t>Meritas Babilas</t>
  </si>
  <si>
    <t>JčEČ</t>
  </si>
  <si>
    <t>Vera Kozliuk</t>
  </si>
  <si>
    <t>Aistė Svinkūnaitė</t>
  </si>
  <si>
    <t>Žygimantas Bičkaitis</t>
  </si>
  <si>
    <t>Roman Sivakov</t>
  </si>
  <si>
    <t>Kornelija Poliakovaitė</t>
  </si>
  <si>
    <t>2019 m. Pasaulio jaunimo laipiojimo čempionatas</t>
  </si>
  <si>
    <t xml:space="preserve">2019 m. Europos laipiojimo čempionatas															
</t>
  </si>
  <si>
    <t>Ignas Kisielius</t>
  </si>
  <si>
    <t xml:space="preserve">2020 m. Europos laipiojimo čempionatas / Atranka į Olimpines žaidynes													
</t>
  </si>
  <si>
    <t>Sudėtingasis lipimas</t>
  </si>
  <si>
    <t>Greitasis lipimas</t>
  </si>
  <si>
    <t>Eduardas Jeriomenko</t>
  </si>
  <si>
    <t>201     m. ___________________________________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</si>
  <si>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</si>
  <si>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</si>
  <si>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</si>
  <si>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</si>
  <si>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</si>
  <si>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</si>
  <si>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</si>
  <si>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</si>
  <si>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</si>
  <si>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</si>
  <si>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</si>
  <si>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</si>
  <si>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</si>
  <si>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</si>
  <si>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</si>
  <si>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</si>
  <si>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</si>
  <si>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</si>
  <si>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</si>
  <si>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</si>
  <si>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</si>
  <si>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</si>
  <si>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</si>
  <si>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</si>
  <si>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</si>
  <si>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</si>
  <si>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</si>
  <si>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</si>
  <si>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</si>
  <si>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</si>
  <si>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</si>
  <si>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</si>
  <si>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</si>
  <si>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</si>
  <si>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</si>
  <si>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</si>
  <si>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</si>
  <si>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</si>
  <si>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</si>
  <si>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</si>
  <si>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</si>
  <si>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</si>
  <si>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</si>
  <si>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</si>
  <si>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</si>
  <si>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</si>
  <si>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</si>
  <si>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</si>
  <si>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</si>
  <si>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</si>
  <si>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</si>
  <si>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</si>
  <si>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</si>
  <si>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</si>
  <si>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</si>
  <si>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</si>
  <si>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</si>
  <si>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</si>
  <si>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</si>
  <si>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</si>
  <si>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</si>
  <si>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</si>
  <si>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</si>
  <si>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</si>
  <si>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</si>
  <si>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</si>
  <si>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</si>
  <si>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</si>
  <si>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</si>
  <si>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</si>
  <si>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</si>
  <si>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</si>
  <si>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</si>
  <si>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</si>
  <si>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</si>
  <si>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</si>
  <si>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</si>
  <si>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</si>
  <si>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</si>
  <si>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</si>
  <si>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</si>
  <si>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</si>
  <si>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</si>
  <si>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</si>
  <si>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</si>
  <si>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</si>
  <si>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</si>
  <si>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</si>
  <si>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</si>
  <si>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</si>
  <si>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Pasaulio jaunučių čempionatas</t>
  </si>
  <si>
    <t>16.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</si>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</sst>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31"/>
  <sheetViews>
    <sheetView tabSelected="1" zoomScaleNormal="100" workbookViewId="0">
      <selection activeCell="C2" sqref="C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8.140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8"/>
    </row>
    <row r="6" spans="1:18" ht="18.7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"/>
    </row>
    <row r="7" spans="1:18" s="8" customFormat="1" ht="15.75">
      <c r="A7" s="59"/>
      <c r="B7" s="28" t="s">
        <v>4</v>
      </c>
      <c r="C7" s="28"/>
      <c r="D7" s="28"/>
      <c r="E7" s="28"/>
      <c r="F7" s="28"/>
      <c r="G7" s="28"/>
      <c r="H7" s="28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301558776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0" t="s">
        <v>7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4" t="s">
        <v>8</v>
      </c>
      <c r="B13" s="86" t="s">
        <v>9</v>
      </c>
      <c r="C13" s="86" t="s">
        <v>10</v>
      </c>
      <c r="D13" s="86" t="s">
        <v>11</v>
      </c>
      <c r="E13" s="82" t="s">
        <v>12</v>
      </c>
      <c r="F13" s="77"/>
      <c r="G13" s="78"/>
      <c r="H13" s="78"/>
      <c r="I13" s="78"/>
      <c r="J13" s="78"/>
      <c r="K13" s="78"/>
      <c r="L13" s="78"/>
      <c r="M13" s="78"/>
      <c r="N13" s="78"/>
      <c r="O13" s="79"/>
      <c r="P13" s="84" t="s">
        <v>13</v>
      </c>
      <c r="Q13" s="96" t="s">
        <v>14</v>
      </c>
      <c r="R13" s="91" t="s">
        <v>15</v>
      </c>
    </row>
    <row r="14" spans="1:18" s="8" customFormat="1" ht="45" customHeight="1">
      <c r="A14" s="94"/>
      <c r="B14" s="86"/>
      <c r="C14" s="86"/>
      <c r="D14" s="86"/>
      <c r="E14" s="95"/>
      <c r="F14" s="82" t="s">
        <v>16</v>
      </c>
      <c r="G14" s="82" t="s">
        <v>17</v>
      </c>
      <c r="H14" s="82" t="s">
        <v>18</v>
      </c>
      <c r="I14" s="87" t="s">
        <v>19</v>
      </c>
      <c r="J14" s="82" t="s">
        <v>20</v>
      </c>
      <c r="K14" s="82" t="s">
        <v>21</v>
      </c>
      <c r="L14" s="82" t="s">
        <v>22</v>
      </c>
      <c r="M14" s="82" t="s">
        <v>23</v>
      </c>
      <c r="N14" s="75" t="s">
        <v>24</v>
      </c>
      <c r="O14" s="75" t="s">
        <v>25</v>
      </c>
      <c r="P14" s="85"/>
      <c r="Q14" s="97"/>
      <c r="R14" s="92"/>
    </row>
    <row r="15" spans="1:18" s="8" customFormat="1" ht="76.150000000000006" customHeight="1">
      <c r="A15" s="94"/>
      <c r="B15" s="86"/>
      <c r="C15" s="86"/>
      <c r="D15" s="86"/>
      <c r="E15" s="83"/>
      <c r="F15" s="83"/>
      <c r="G15" s="83"/>
      <c r="H15" s="83"/>
      <c r="I15" s="88"/>
      <c r="J15" s="83"/>
      <c r="K15" s="83"/>
      <c r="L15" s="83"/>
      <c r="M15" s="83"/>
      <c r="N15" s="76"/>
      <c r="O15" s="76"/>
      <c r="P15" s="85"/>
      <c r="Q15" s="98"/>
      <c r="R15" s="93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6"/>
      <c r="R17" s="8"/>
      <c r="S17" s="8"/>
    </row>
    <row r="18" spans="1:19" ht="16.899999999999999" customHeight="1">
      <c r="A18" s="68" t="s">
        <v>27</v>
      </c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>
      <c r="A19" s="60">
        <v>1</v>
      </c>
      <c r="B19" s="60" t="s">
        <v>28</v>
      </c>
      <c r="C19" s="12" t="s">
        <v>29</v>
      </c>
      <c r="D19" s="60" t="s">
        <v>30</v>
      </c>
      <c r="E19" s="60">
        <v>1</v>
      </c>
      <c r="F19" s="60" t="s">
        <v>31</v>
      </c>
      <c r="G19" s="60">
        <v>2</v>
      </c>
      <c r="H19" s="60" t="s">
        <v>32</v>
      </c>
      <c r="I19" s="60"/>
      <c r="J19" s="60">
        <v>101</v>
      </c>
      <c r="K19" s="60"/>
      <c r="L19" s="60">
        <v>27</v>
      </c>
      <c r="M19" s="60" t="s">
        <v>33</v>
      </c>
      <c r="N19" s="3">
        <v>0</v>
      </c>
      <c r="O19" s="9">
        <v>0</v>
      </c>
      <c r="P19" s="4">
        <v>0</v>
      </c>
      <c r="Q19" s="11">
        <v>0</v>
      </c>
      <c r="R19" s="10">
        <v>0</v>
      </c>
      <c r="S19" s="20"/>
    </row>
    <row r="20" spans="1:19">
      <c r="A20" s="60">
        <v>2</v>
      </c>
      <c r="B20" s="60" t="s">
        <v>34</v>
      </c>
      <c r="C20" s="12" t="s">
        <v>29</v>
      </c>
      <c r="D20" s="60" t="s">
        <v>30</v>
      </c>
      <c r="E20" s="60">
        <v>1</v>
      </c>
      <c r="F20" s="60" t="s">
        <v>31</v>
      </c>
      <c r="G20" s="60">
        <v>2</v>
      </c>
      <c r="H20" s="60" t="s">
        <v>32</v>
      </c>
      <c r="I20" s="60"/>
      <c r="J20" s="60">
        <v>101</v>
      </c>
      <c r="K20" s="60"/>
      <c r="L20" s="60">
        <v>65</v>
      </c>
      <c r="M20" s="60" t="s">
        <v>33</v>
      </c>
      <c r="N20" s="3">
        <v>0</v>
      </c>
      <c r="O20" s="9">
        <v>0</v>
      </c>
      <c r="P20" s="4">
        <v>0</v>
      </c>
      <c r="Q20" s="11">
        <v>0</v>
      </c>
      <c r="R20" s="10">
        <v>0</v>
      </c>
      <c r="S20" s="20"/>
    </row>
    <row r="21" spans="1:19">
      <c r="A21" s="60">
        <v>3</v>
      </c>
      <c r="B21" s="60" t="s">
        <v>35</v>
      </c>
      <c r="C21" s="12" t="s">
        <v>29</v>
      </c>
      <c r="D21" s="60" t="s">
        <v>30</v>
      </c>
      <c r="E21" s="60">
        <v>1</v>
      </c>
      <c r="F21" s="60" t="s">
        <v>31</v>
      </c>
      <c r="G21" s="60">
        <v>2</v>
      </c>
      <c r="H21" s="60" t="s">
        <v>32</v>
      </c>
      <c r="I21" s="60"/>
      <c r="J21" s="60">
        <v>75</v>
      </c>
      <c r="K21" s="60"/>
      <c r="L21" s="60">
        <v>58</v>
      </c>
      <c r="M21" s="60" t="s">
        <v>33</v>
      </c>
      <c r="N21" s="3">
        <v>0</v>
      </c>
      <c r="O21" s="9">
        <v>0</v>
      </c>
      <c r="P21" s="4">
        <v>0</v>
      </c>
      <c r="Q21" s="11">
        <v>0</v>
      </c>
      <c r="R21" s="10">
        <v>0</v>
      </c>
      <c r="S21" s="8"/>
    </row>
    <row r="22" spans="1:19">
      <c r="A22" s="60">
        <v>4</v>
      </c>
      <c r="B22" s="60" t="s">
        <v>36</v>
      </c>
      <c r="C22" s="12" t="s">
        <v>29</v>
      </c>
      <c r="D22" s="60" t="s">
        <v>30</v>
      </c>
      <c r="E22" s="60">
        <v>1</v>
      </c>
      <c r="F22" s="60" t="s">
        <v>31</v>
      </c>
      <c r="G22" s="60">
        <v>2</v>
      </c>
      <c r="H22" s="60" t="s">
        <v>32</v>
      </c>
      <c r="I22" s="60"/>
      <c r="J22" s="60">
        <v>75</v>
      </c>
      <c r="K22" s="60"/>
      <c r="L22" s="60">
        <v>61</v>
      </c>
      <c r="M22" s="60" t="s">
        <v>33</v>
      </c>
      <c r="N22" s="3">
        <v>0</v>
      </c>
      <c r="O22" s="9">
        <v>0</v>
      </c>
      <c r="P22" s="4">
        <v>0</v>
      </c>
      <c r="Q22" s="11">
        <v>0</v>
      </c>
      <c r="R22" s="10">
        <v>0</v>
      </c>
      <c r="S22" s="8"/>
    </row>
    <row r="23" spans="1:19" s="8" customFormat="1" ht="15.75" customHeight="1">
      <c r="A23" s="63" t="s">
        <v>37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10">
        <f>SUM(R19:R22)</f>
        <v>0</v>
      </c>
    </row>
    <row r="24" spans="1:19" s="8" customFormat="1" ht="1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5" customHeight="1">
      <c r="A25" s="24" t="s">
        <v>38</v>
      </c>
      <c r="B25" s="2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 ht="15" customHeight="1">
      <c r="A26" s="49" t="s">
        <v>39</v>
      </c>
      <c r="B26" s="49"/>
      <c r="C26" s="49"/>
      <c r="D26" s="49"/>
      <c r="E26" s="49"/>
      <c r="F26" s="49"/>
      <c r="G26" s="49"/>
      <c r="H26" s="49"/>
      <c r="I26" s="49"/>
      <c r="J26" s="15"/>
      <c r="K26" s="15"/>
      <c r="L26" s="15"/>
      <c r="M26" s="15"/>
      <c r="N26" s="15"/>
      <c r="O26" s="15"/>
      <c r="P26" s="15"/>
      <c r="Q26" s="15"/>
      <c r="R26" s="16"/>
    </row>
    <row r="27" spans="1:19" s="8" customFormat="1" ht="15" customHeight="1">
      <c r="A27" s="49"/>
      <c r="B27" s="49"/>
      <c r="C27" s="49"/>
      <c r="D27" s="49"/>
      <c r="E27" s="49"/>
      <c r="F27" s="49"/>
      <c r="G27" s="49"/>
      <c r="H27" s="49"/>
      <c r="I27" s="49"/>
      <c r="J27" s="15"/>
      <c r="K27" s="15"/>
      <c r="L27" s="15"/>
      <c r="M27" s="15"/>
      <c r="N27" s="15"/>
      <c r="O27" s="15"/>
      <c r="P27" s="15"/>
      <c r="Q27" s="15"/>
      <c r="R27" s="16"/>
    </row>
    <row r="28" spans="1:19" s="8" customFormat="1">
      <c r="A28" s="66" t="s">
        <v>40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56"/>
    </row>
    <row r="29" spans="1:19" s="8" customFormat="1" ht="16.899999999999999" customHeight="1">
      <c r="A29" s="68" t="s">
        <v>27</v>
      </c>
      <c r="B29" s="69"/>
      <c r="C29" s="6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6"/>
    </row>
    <row r="30" spans="1:19" s="8" customFormat="1">
      <c r="A30" s="66" t="s">
        <v>41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56"/>
    </row>
    <row r="31" spans="1:19" s="8" customFormat="1">
      <c r="A31" s="60">
        <v>1</v>
      </c>
      <c r="B31" s="60" t="s">
        <v>42</v>
      </c>
      <c r="C31" s="12" t="s">
        <v>29</v>
      </c>
      <c r="D31" s="60" t="s">
        <v>30</v>
      </c>
      <c r="E31" s="60">
        <v>1</v>
      </c>
      <c r="F31" s="60" t="s">
        <v>43</v>
      </c>
      <c r="G31" s="60">
        <v>1</v>
      </c>
      <c r="H31" s="60" t="s">
        <v>32</v>
      </c>
      <c r="I31" s="60"/>
      <c r="J31" s="60">
        <v>94</v>
      </c>
      <c r="K31" s="60"/>
      <c r="L31" s="60">
        <v>57</v>
      </c>
      <c r="M31" s="60" t="s">
        <v>33</v>
      </c>
      <c r="N31" s="3">
        <v>0</v>
      </c>
      <c r="O31" s="9">
        <v>0</v>
      </c>
      <c r="P31" s="4">
        <v>0</v>
      </c>
      <c r="Q31" s="11">
        <v>0</v>
      </c>
      <c r="R31" s="10">
        <v>0</v>
      </c>
    </row>
    <row r="32" spans="1:19" s="8" customFormat="1">
      <c r="A32" s="60">
        <v>2</v>
      </c>
      <c r="B32" s="60" t="s">
        <v>44</v>
      </c>
      <c r="C32" s="12" t="s">
        <v>29</v>
      </c>
      <c r="D32" s="60" t="s">
        <v>30</v>
      </c>
      <c r="E32" s="60">
        <v>1</v>
      </c>
      <c r="F32" s="60" t="s">
        <v>43</v>
      </c>
      <c r="G32" s="60">
        <v>1</v>
      </c>
      <c r="H32" s="60" t="s">
        <v>32</v>
      </c>
      <c r="I32" s="60"/>
      <c r="J32" s="60">
        <v>94</v>
      </c>
      <c r="K32" s="60"/>
      <c r="L32" s="60">
        <v>67</v>
      </c>
      <c r="M32" s="60" t="s">
        <v>33</v>
      </c>
      <c r="N32" s="3">
        <v>0</v>
      </c>
      <c r="O32" s="9">
        <v>0</v>
      </c>
      <c r="P32" s="4">
        <v>0</v>
      </c>
      <c r="Q32" s="11">
        <v>0</v>
      </c>
      <c r="R32" s="10">
        <v>0</v>
      </c>
    </row>
    <row r="33" spans="1:18" s="8" customFormat="1">
      <c r="A33" s="60">
        <v>3</v>
      </c>
      <c r="B33" s="60" t="s">
        <v>45</v>
      </c>
      <c r="C33" s="12" t="s">
        <v>29</v>
      </c>
      <c r="D33" s="60" t="s">
        <v>30</v>
      </c>
      <c r="E33" s="60">
        <v>1</v>
      </c>
      <c r="F33" s="60" t="s">
        <v>46</v>
      </c>
      <c r="G33" s="60">
        <v>1</v>
      </c>
      <c r="H33" s="60" t="s">
        <v>32</v>
      </c>
      <c r="I33" s="60"/>
      <c r="J33" s="60">
        <v>85</v>
      </c>
      <c r="K33" s="60"/>
      <c r="L33" s="60">
        <v>75</v>
      </c>
      <c r="M33" s="60" t="s">
        <v>33</v>
      </c>
      <c r="N33" s="3">
        <v>0</v>
      </c>
      <c r="O33" s="9">
        <v>0</v>
      </c>
      <c r="P33" s="4">
        <v>0</v>
      </c>
      <c r="Q33" s="11">
        <v>0</v>
      </c>
      <c r="R33" s="10">
        <v>0</v>
      </c>
    </row>
    <row r="34" spans="1:18" s="8" customFormat="1">
      <c r="A34" s="60">
        <v>4</v>
      </c>
      <c r="B34" s="60" t="s">
        <v>47</v>
      </c>
      <c r="C34" s="12" t="s">
        <v>29</v>
      </c>
      <c r="D34" s="60" t="s">
        <v>30</v>
      </c>
      <c r="E34" s="60">
        <v>1</v>
      </c>
      <c r="F34" s="60" t="s">
        <v>48</v>
      </c>
      <c r="G34" s="60">
        <v>1</v>
      </c>
      <c r="H34" s="60" t="s">
        <v>32</v>
      </c>
      <c r="I34" s="60"/>
      <c r="J34" s="60">
        <v>87</v>
      </c>
      <c r="K34" s="60"/>
      <c r="L34" s="60">
        <v>42</v>
      </c>
      <c r="M34" s="60" t="s">
        <v>33</v>
      </c>
      <c r="N34" s="3">
        <v>0</v>
      </c>
      <c r="O34" s="9">
        <v>0</v>
      </c>
      <c r="P34" s="4">
        <v>0</v>
      </c>
      <c r="Q34" s="11">
        <v>0</v>
      </c>
      <c r="R34" s="10">
        <v>0</v>
      </c>
    </row>
    <row r="35" spans="1:18" s="8" customFormat="1">
      <c r="A35" s="60">
        <v>5</v>
      </c>
      <c r="B35" s="60" t="s">
        <v>49</v>
      </c>
      <c r="C35" s="12" t="s">
        <v>29</v>
      </c>
      <c r="D35" s="60" t="s">
        <v>30</v>
      </c>
      <c r="E35" s="60">
        <v>1</v>
      </c>
      <c r="F35" s="60" t="s">
        <v>48</v>
      </c>
      <c r="G35" s="60">
        <v>1</v>
      </c>
      <c r="H35" s="60" t="s">
        <v>32</v>
      </c>
      <c r="I35" s="60"/>
      <c r="J35" s="60">
        <v>87</v>
      </c>
      <c r="K35" s="60"/>
      <c r="L35" s="60">
        <v>53</v>
      </c>
      <c r="M35" s="60" t="s">
        <v>33</v>
      </c>
      <c r="N35" s="3">
        <v>0</v>
      </c>
      <c r="O35" s="9">
        <v>0</v>
      </c>
      <c r="P35" s="4">
        <v>0</v>
      </c>
      <c r="Q35" s="11">
        <v>0</v>
      </c>
      <c r="R35" s="10">
        <v>0</v>
      </c>
    </row>
    <row r="36" spans="1:18" s="8" customFormat="1">
      <c r="A36" s="60">
        <v>6</v>
      </c>
      <c r="B36" s="60" t="s">
        <v>50</v>
      </c>
      <c r="C36" s="12" t="s">
        <v>29</v>
      </c>
      <c r="D36" s="60" t="s">
        <v>30</v>
      </c>
      <c r="E36" s="60">
        <v>1</v>
      </c>
      <c r="F36" s="60" t="s">
        <v>48</v>
      </c>
      <c r="G36" s="60">
        <v>1</v>
      </c>
      <c r="H36" s="60" t="s">
        <v>32</v>
      </c>
      <c r="I36" s="60"/>
      <c r="J36" s="60">
        <v>87</v>
      </c>
      <c r="K36" s="60"/>
      <c r="L36" s="60">
        <v>69</v>
      </c>
      <c r="M36" s="60" t="s">
        <v>33</v>
      </c>
      <c r="N36" s="3">
        <v>0</v>
      </c>
      <c r="O36" s="9">
        <v>0</v>
      </c>
      <c r="P36" s="4">
        <v>0</v>
      </c>
      <c r="Q36" s="11">
        <v>0</v>
      </c>
      <c r="R36" s="10">
        <v>0</v>
      </c>
    </row>
    <row r="37" spans="1:18" s="8" customFormat="1" ht="30">
      <c r="A37" s="60">
        <v>7</v>
      </c>
      <c r="B37" s="60" t="s">
        <v>51</v>
      </c>
      <c r="C37" s="12" t="s">
        <v>29</v>
      </c>
      <c r="D37" s="60" t="s">
        <v>30</v>
      </c>
      <c r="E37" s="60">
        <v>1</v>
      </c>
      <c r="F37" s="60" t="s">
        <v>43</v>
      </c>
      <c r="G37" s="60">
        <v>1</v>
      </c>
      <c r="H37" s="60" t="s">
        <v>32</v>
      </c>
      <c r="I37" s="60"/>
      <c r="J37" s="60">
        <v>132</v>
      </c>
      <c r="K37" s="60"/>
      <c r="L37" s="60">
        <v>20</v>
      </c>
      <c r="M37" s="60" t="s">
        <v>33</v>
      </c>
      <c r="N37" s="3">
        <v>0</v>
      </c>
      <c r="O37" s="9">
        <v>0</v>
      </c>
      <c r="P37" s="4">
        <v>0</v>
      </c>
      <c r="Q37" s="11">
        <v>0</v>
      </c>
      <c r="R37" s="10">
        <v>0</v>
      </c>
    </row>
    <row r="38" spans="1:18" s="8" customFormat="1">
      <c r="A38" s="60">
        <v>8</v>
      </c>
      <c r="B38" s="60" t="s">
        <v>52</v>
      </c>
      <c r="C38" s="12" t="s">
        <v>29</v>
      </c>
      <c r="D38" s="60" t="s">
        <v>30</v>
      </c>
      <c r="E38" s="60">
        <v>1</v>
      </c>
      <c r="F38" s="60" t="s">
        <v>43</v>
      </c>
      <c r="G38" s="60">
        <v>1</v>
      </c>
      <c r="H38" s="60" t="s">
        <v>32</v>
      </c>
      <c r="I38" s="60"/>
      <c r="J38" s="60">
        <v>132</v>
      </c>
      <c r="K38" s="60"/>
      <c r="L38" s="60">
        <v>89</v>
      </c>
      <c r="M38" s="60" t="s">
        <v>33</v>
      </c>
      <c r="N38" s="3">
        <v>0</v>
      </c>
      <c r="O38" s="9">
        <v>0</v>
      </c>
      <c r="P38" s="4">
        <v>0</v>
      </c>
      <c r="Q38" s="11">
        <v>0</v>
      </c>
      <c r="R38" s="10">
        <v>0</v>
      </c>
    </row>
    <row r="39" spans="1:18" s="8" customFormat="1">
      <c r="A39" s="60">
        <v>9</v>
      </c>
      <c r="B39" s="60" t="s">
        <v>53</v>
      </c>
      <c r="C39" s="12" t="s">
        <v>29</v>
      </c>
      <c r="D39" s="60" t="s">
        <v>30</v>
      </c>
      <c r="E39" s="60">
        <v>1</v>
      </c>
      <c r="F39" s="60" t="s">
        <v>43</v>
      </c>
      <c r="G39" s="60">
        <v>1</v>
      </c>
      <c r="H39" s="60" t="s">
        <v>32</v>
      </c>
      <c r="I39" s="60"/>
      <c r="J39" s="60">
        <v>132</v>
      </c>
      <c r="K39" s="60"/>
      <c r="L39" s="60">
        <v>98</v>
      </c>
      <c r="M39" s="60" t="s">
        <v>33</v>
      </c>
      <c r="N39" s="3">
        <v>0</v>
      </c>
      <c r="O39" s="9">
        <v>0</v>
      </c>
      <c r="P39" s="4">
        <v>0</v>
      </c>
      <c r="Q39" s="11">
        <v>0</v>
      </c>
      <c r="R39" s="10">
        <v>0</v>
      </c>
    </row>
    <row r="40" spans="1:18" s="8" customFormat="1">
      <c r="A40" s="60">
        <v>10</v>
      </c>
      <c r="B40" s="60" t="s">
        <v>54</v>
      </c>
      <c r="C40" s="12" t="s">
        <v>29</v>
      </c>
      <c r="D40" s="60" t="s">
        <v>30</v>
      </c>
      <c r="E40" s="60">
        <v>1</v>
      </c>
      <c r="F40" s="60" t="s">
        <v>43</v>
      </c>
      <c r="G40" s="60">
        <v>1</v>
      </c>
      <c r="H40" s="60" t="s">
        <v>32</v>
      </c>
      <c r="I40" s="60"/>
      <c r="J40" s="60">
        <v>132</v>
      </c>
      <c r="K40" s="60"/>
      <c r="L40" s="60">
        <v>128</v>
      </c>
      <c r="M40" s="60" t="s">
        <v>33</v>
      </c>
      <c r="N40" s="3">
        <v>0</v>
      </c>
      <c r="O40" s="9">
        <v>0</v>
      </c>
      <c r="P40" s="4">
        <v>0</v>
      </c>
      <c r="Q40" s="11">
        <v>0</v>
      </c>
      <c r="R40" s="10">
        <v>0</v>
      </c>
    </row>
    <row r="41" spans="1:18" s="8" customFormat="1">
      <c r="A41" s="60">
        <v>11</v>
      </c>
      <c r="B41" s="60" t="s">
        <v>55</v>
      </c>
      <c r="C41" s="12" t="s">
        <v>29</v>
      </c>
      <c r="D41" s="60" t="s">
        <v>30</v>
      </c>
      <c r="E41" s="60">
        <v>1</v>
      </c>
      <c r="F41" s="60" t="s">
        <v>46</v>
      </c>
      <c r="G41" s="60">
        <v>1</v>
      </c>
      <c r="H41" s="60" t="s">
        <v>32</v>
      </c>
      <c r="I41" s="60"/>
      <c r="J41" s="60">
        <v>90</v>
      </c>
      <c r="K41" s="60"/>
      <c r="L41" s="60">
        <v>47</v>
      </c>
      <c r="M41" s="60" t="s">
        <v>33</v>
      </c>
      <c r="N41" s="3">
        <v>0</v>
      </c>
      <c r="O41" s="9">
        <v>0</v>
      </c>
      <c r="P41" s="4">
        <v>0</v>
      </c>
      <c r="Q41" s="11">
        <v>0</v>
      </c>
      <c r="R41" s="10">
        <v>0</v>
      </c>
    </row>
    <row r="42" spans="1:18" s="8" customFormat="1">
      <c r="A42" s="60">
        <v>12</v>
      </c>
      <c r="B42" s="60" t="s">
        <v>56</v>
      </c>
      <c r="C42" s="12" t="s">
        <v>29</v>
      </c>
      <c r="D42" s="60" t="s">
        <v>30</v>
      </c>
      <c r="E42" s="60">
        <v>1</v>
      </c>
      <c r="F42" s="60" t="s">
        <v>46</v>
      </c>
      <c r="G42" s="60">
        <v>1</v>
      </c>
      <c r="H42" s="60" t="s">
        <v>32</v>
      </c>
      <c r="I42" s="60"/>
      <c r="J42" s="60">
        <v>90</v>
      </c>
      <c r="K42" s="60"/>
      <c r="L42" s="60">
        <v>77</v>
      </c>
      <c r="M42" s="60" t="s">
        <v>33</v>
      </c>
      <c r="N42" s="3">
        <v>0</v>
      </c>
      <c r="O42" s="9">
        <v>0</v>
      </c>
      <c r="P42" s="4">
        <v>0</v>
      </c>
      <c r="Q42" s="11">
        <v>0</v>
      </c>
      <c r="R42" s="10">
        <v>0</v>
      </c>
    </row>
    <row r="43" spans="1:18" s="8" customFormat="1" ht="15.75" customHeight="1">
      <c r="A43" s="63" t="s">
        <v>37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10">
        <f>SUM(R31:R42)</f>
        <v>0</v>
      </c>
    </row>
    <row r="44" spans="1:18" s="8" customFormat="1" ht="15.7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  <row r="45" spans="1:18" s="8" customFormat="1" ht="15.75" customHeight="1">
      <c r="A45" s="24" t="s">
        <v>38</v>
      </c>
      <c r="B45" s="2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</row>
    <row r="46" spans="1:18" s="8" customFormat="1" ht="15.75" customHeight="1">
      <c r="A46" s="49" t="s">
        <v>57</v>
      </c>
      <c r="B46" s="49"/>
      <c r="C46" s="49"/>
      <c r="D46" s="49"/>
      <c r="E46" s="49"/>
      <c r="F46" s="49"/>
      <c r="G46" s="49"/>
      <c r="H46" s="49"/>
      <c r="I46" s="49"/>
      <c r="J46" s="15"/>
      <c r="K46" s="15"/>
      <c r="L46" s="15"/>
      <c r="M46" s="15"/>
      <c r="N46" s="15"/>
      <c r="O46" s="15"/>
      <c r="P46" s="15"/>
      <c r="Q46" s="15"/>
      <c r="R46" s="16"/>
    </row>
    <row r="47" spans="1:18" s="8" customFormat="1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15"/>
      <c r="K47" s="15"/>
      <c r="L47" s="15"/>
      <c r="M47" s="15"/>
      <c r="N47" s="15"/>
      <c r="O47" s="15"/>
      <c r="P47" s="15"/>
      <c r="Q47" s="15"/>
      <c r="R47" s="16"/>
    </row>
    <row r="48" spans="1:18" s="8" customFormat="1" ht="5.4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9" s="8" customFormat="1" ht="13.9" customHeight="1">
      <c r="A49" s="66" t="s">
        <v>58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56"/>
    </row>
    <row r="50" spans="1:19" s="8" customFormat="1" ht="13.9" customHeight="1">
      <c r="A50" s="68" t="s">
        <v>27</v>
      </c>
      <c r="B50" s="69"/>
      <c r="C50" s="6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6"/>
    </row>
    <row r="51" spans="1:19" s="8" customFormat="1">
      <c r="A51" s="66" t="s">
        <v>41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56"/>
    </row>
    <row r="52" spans="1:19" s="8" customFormat="1">
      <c r="A52" s="60">
        <v>1</v>
      </c>
      <c r="B52" s="60" t="s">
        <v>50</v>
      </c>
      <c r="C52" s="12" t="s">
        <v>29</v>
      </c>
      <c r="D52" s="60" t="s">
        <v>30</v>
      </c>
      <c r="E52" s="60">
        <v>1</v>
      </c>
      <c r="F52" s="60" t="s">
        <v>48</v>
      </c>
      <c r="G52" s="60">
        <v>1</v>
      </c>
      <c r="H52" s="60" t="s">
        <v>32</v>
      </c>
      <c r="I52" s="60"/>
      <c r="J52" s="60">
        <v>72</v>
      </c>
      <c r="K52" s="60"/>
      <c r="L52" s="60">
        <v>57</v>
      </c>
      <c r="M52" s="60" t="s">
        <v>33</v>
      </c>
      <c r="N52" s="3">
        <v>0</v>
      </c>
      <c r="O52" s="9">
        <v>0</v>
      </c>
      <c r="P52" s="4">
        <v>0</v>
      </c>
      <c r="Q52" s="11">
        <v>0</v>
      </c>
      <c r="R52" s="10">
        <f t="shared" ref="R52:R55" si="0">IF(Q52&lt;=30,O52+P52,O52+O52*0.3)*IF(G52=1,0.4,IF(G52=2,0.75,IF(G52="1 (kas 4 m. 1 k. nerengiamos)",0.52,1)))*IF(D52="olimpinė",1,IF(M52="Ne",0.5,1))*IF(OR(A$5="Lietuvos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federacija"),IF(OR(J52&lt;8,K52&lt;16),0,1),1)*E52*IF(I52&lt;=1,1,1/I52)*IF(OR(A$5="Lietuvos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" spans="1:19" s="8" customFormat="1">
      <c r="A53" s="60">
        <v>2</v>
      </c>
      <c r="B53" s="60" t="s">
        <v>54</v>
      </c>
      <c r="C53" s="12" t="s">
        <v>29</v>
      </c>
      <c r="D53" s="60" t="s">
        <v>30</v>
      </c>
      <c r="E53" s="60">
        <v>1</v>
      </c>
      <c r="F53" s="60" t="s">
        <v>43</v>
      </c>
      <c r="G53" s="60">
        <v>1</v>
      </c>
      <c r="H53" s="60" t="s">
        <v>32</v>
      </c>
      <c r="I53" s="60"/>
      <c r="J53" s="60">
        <v>78</v>
      </c>
      <c r="K53" s="60"/>
      <c r="L53" s="60">
        <v>73</v>
      </c>
      <c r="M53" s="60" t="s">
        <v>33</v>
      </c>
      <c r="N53" s="3">
        <v>0</v>
      </c>
      <c r="O53" s="9">
        <v>0</v>
      </c>
      <c r="P53" s="4">
        <v>0</v>
      </c>
      <c r="Q53" s="11">
        <v>0</v>
      </c>
      <c r="R53" s="10">
        <f t="shared" si="0"/>
        <v>0</v>
      </c>
    </row>
    <row r="54" spans="1:19" s="8" customFormat="1">
      <c r="A54" s="60">
        <v>3</v>
      </c>
      <c r="B54" s="60" t="s">
        <v>42</v>
      </c>
      <c r="C54" s="12" t="s">
        <v>29</v>
      </c>
      <c r="D54" s="60" t="s">
        <v>30</v>
      </c>
      <c r="E54" s="60">
        <v>1</v>
      </c>
      <c r="F54" s="60" t="s">
        <v>48</v>
      </c>
      <c r="G54" s="60">
        <v>1</v>
      </c>
      <c r="H54" s="60" t="s">
        <v>32</v>
      </c>
      <c r="I54" s="60"/>
      <c r="J54" s="60">
        <v>51</v>
      </c>
      <c r="K54" s="60"/>
      <c r="L54" s="60">
        <v>48</v>
      </c>
      <c r="M54" s="60" t="s">
        <v>33</v>
      </c>
      <c r="N54" s="3">
        <v>0</v>
      </c>
      <c r="O54" s="9">
        <v>0</v>
      </c>
      <c r="P54" s="4">
        <v>0</v>
      </c>
      <c r="Q54" s="11">
        <v>0</v>
      </c>
      <c r="R54" s="10">
        <f t="shared" si="0"/>
        <v>0</v>
      </c>
    </row>
    <row r="55" spans="1:19" s="8" customFormat="1">
      <c r="A55" s="60">
        <v>4</v>
      </c>
      <c r="B55" s="60" t="s">
        <v>44</v>
      </c>
      <c r="C55" s="12" t="s">
        <v>29</v>
      </c>
      <c r="D55" s="60" t="s">
        <v>30</v>
      </c>
      <c r="E55" s="60">
        <v>1</v>
      </c>
      <c r="F55" s="60" t="s">
        <v>43</v>
      </c>
      <c r="G55" s="60">
        <v>1</v>
      </c>
      <c r="H55" s="60" t="s">
        <v>32</v>
      </c>
      <c r="I55" s="60"/>
      <c r="J55" s="60">
        <v>63</v>
      </c>
      <c r="K55" s="60"/>
      <c r="L55" s="60">
        <v>56</v>
      </c>
      <c r="M55" s="60" t="s">
        <v>33</v>
      </c>
      <c r="N55" s="3">
        <v>0</v>
      </c>
      <c r="O55" s="9">
        <v>0</v>
      </c>
      <c r="P55" s="4">
        <v>0</v>
      </c>
      <c r="Q55" s="11">
        <v>0</v>
      </c>
      <c r="R55" s="10">
        <f t="shared" si="0"/>
        <v>0</v>
      </c>
    </row>
    <row r="56" spans="1:19" s="8" customFormat="1" ht="15.75" customHeight="1">
      <c r="A56" s="70" t="s">
        <v>37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2"/>
      <c r="R56" s="10">
        <f>SUM(R52:R55)</f>
        <v>0</v>
      </c>
    </row>
    <row r="57" spans="1:19" s="8" customFormat="1" ht="15.75" customHeight="1">
      <c r="A57" s="24" t="s">
        <v>38</v>
      </c>
      <c r="B57" s="2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1:19" s="8" customFormat="1" ht="15.75" customHeight="1">
      <c r="A58" s="49" t="s">
        <v>57</v>
      </c>
      <c r="B58" s="49"/>
      <c r="C58" s="49"/>
      <c r="D58" s="49"/>
      <c r="E58" s="49"/>
      <c r="F58" s="49"/>
      <c r="G58" s="49"/>
      <c r="H58" s="49"/>
      <c r="I58" s="49"/>
      <c r="J58" s="15"/>
      <c r="K58" s="15"/>
      <c r="L58" s="15"/>
      <c r="M58" s="15"/>
      <c r="N58" s="15"/>
      <c r="O58" s="15"/>
      <c r="P58" s="15"/>
      <c r="Q58" s="15"/>
      <c r="R58" s="16"/>
    </row>
    <row r="59" spans="1:19" s="8" customFormat="1" ht="15.75" customHeight="1">
      <c r="A59" s="49"/>
      <c r="B59" s="49"/>
      <c r="C59" s="49"/>
      <c r="D59" s="49"/>
      <c r="E59" s="49"/>
      <c r="F59" s="49"/>
      <c r="G59" s="49"/>
      <c r="H59" s="49"/>
      <c r="I59" s="49"/>
      <c r="J59" s="15"/>
      <c r="K59" s="15"/>
      <c r="L59" s="15"/>
      <c r="M59" s="15"/>
      <c r="N59" s="15"/>
      <c r="O59" s="15"/>
      <c r="P59" s="15"/>
      <c r="Q59" s="15"/>
      <c r="R59" s="16"/>
    </row>
    <row r="60" spans="1:19" s="8" customFormat="1" ht="15.75" customHeight="1">
      <c r="A60" s="66" t="s">
        <v>59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56"/>
    </row>
    <row r="61" spans="1:19" ht="15.75" customHeight="1">
      <c r="A61" s="68" t="s">
        <v>27</v>
      </c>
      <c r="B61" s="69"/>
      <c r="C61" s="6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6"/>
      <c r="R61" s="8"/>
      <c r="S61" s="8"/>
    </row>
    <row r="62" spans="1:19" ht="15.75" customHeight="1">
      <c r="A62" s="66" t="s">
        <v>41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56"/>
      <c r="R62" s="8"/>
      <c r="S62" s="8"/>
    </row>
    <row r="63" spans="1:19" s="7" customFormat="1">
      <c r="A63" s="60">
        <v>1</v>
      </c>
      <c r="B63" s="60" t="s">
        <v>28</v>
      </c>
      <c r="C63" s="12" t="s">
        <v>29</v>
      </c>
      <c r="D63" s="60" t="s">
        <v>30</v>
      </c>
      <c r="E63" s="60">
        <v>1</v>
      </c>
      <c r="F63" s="60" t="s">
        <v>60</v>
      </c>
      <c r="G63" s="60">
        <v>2</v>
      </c>
      <c r="H63" s="60" t="s">
        <v>32</v>
      </c>
      <c r="I63" s="60"/>
      <c r="J63" s="60">
        <v>150</v>
      </c>
      <c r="K63" s="60"/>
      <c r="L63" s="60">
        <v>59</v>
      </c>
      <c r="M63" s="60" t="s">
        <v>33</v>
      </c>
      <c r="N63" s="3">
        <v>0</v>
      </c>
      <c r="O63" s="9">
        <v>0</v>
      </c>
      <c r="P63" s="4">
        <v>0</v>
      </c>
      <c r="Q63" s="11">
        <v>0</v>
      </c>
      <c r="R63" s="10">
        <f t="shared" ref="R63:R64" si="1">IF(Q63&lt;=30,O63+P63,O63+O63*0.3)*IF(G63=1,0.4,IF(G63=2,0.75,IF(G63="1 (kas 4 m. 1 k. nerengiamos)",0.52,1)))*IF(D63="olimpinė",1,IF(M63="Ne",0.5,1))*IF(OR(A$5="Lietuvos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federacija"),IF(OR(J63&lt;8,K63&lt;16),0,1),1)*E63*IF(I63&lt;=1,1,1/I63)*IF(OR(A$5="Lietuvos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3" s="8"/>
    </row>
    <row r="64" spans="1:19">
      <c r="A64" s="60">
        <v>2</v>
      </c>
      <c r="B64" s="60" t="s">
        <v>35</v>
      </c>
      <c r="C64" s="12" t="s">
        <v>29</v>
      </c>
      <c r="D64" s="60" t="s">
        <v>30</v>
      </c>
      <c r="E64" s="60">
        <v>1</v>
      </c>
      <c r="F64" s="60" t="s">
        <v>60</v>
      </c>
      <c r="G64" s="60">
        <v>2</v>
      </c>
      <c r="H64" s="60" t="s">
        <v>32</v>
      </c>
      <c r="I64" s="60"/>
      <c r="J64" s="60">
        <v>112</v>
      </c>
      <c r="K64" s="60"/>
      <c r="L64" s="60">
        <v>69</v>
      </c>
      <c r="M64" s="60" t="s">
        <v>33</v>
      </c>
      <c r="N64" s="3">
        <v>0</v>
      </c>
      <c r="O64" s="9">
        <v>0</v>
      </c>
      <c r="P64" s="4">
        <v>0</v>
      </c>
      <c r="Q64" s="11">
        <v>0</v>
      </c>
      <c r="R64" s="10">
        <f t="shared" si="1"/>
        <v>0</v>
      </c>
      <c r="S64" s="8"/>
    </row>
    <row r="65" spans="1:19">
      <c r="A65" s="63" t="s">
        <v>37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5"/>
      <c r="R65" s="10">
        <f>SUM(R63:R64)</f>
        <v>0</v>
      </c>
      <c r="S65" s="8"/>
    </row>
    <row r="66" spans="1:19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8"/>
    </row>
    <row r="67" spans="1:19" ht="15.75">
      <c r="A67" s="24" t="s">
        <v>38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8"/>
    </row>
    <row r="68" spans="1:19">
      <c r="A68" s="49" t="s">
        <v>57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  <c r="S68" s="8"/>
    </row>
    <row r="69" spans="1:19" s="8" customForma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>
      <c r="A70" s="66" t="s">
        <v>61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6"/>
      <c r="R70" s="8"/>
      <c r="S70" s="8"/>
    </row>
    <row r="71" spans="1:19" ht="18">
      <c r="A71" s="68" t="s">
        <v>27</v>
      </c>
      <c r="B71" s="69"/>
      <c r="C71" s="6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</row>
    <row r="72" spans="1:19">
      <c r="A72" s="60">
        <v>1</v>
      </c>
      <c r="B72" s="60" t="s">
        <v>50</v>
      </c>
      <c r="C72" s="12" t="s">
        <v>29</v>
      </c>
      <c r="D72" s="60" t="s">
        <v>30</v>
      </c>
      <c r="E72" s="60">
        <v>1</v>
      </c>
      <c r="F72" s="60" t="s">
        <v>62</v>
      </c>
      <c r="G72" s="60">
        <v>1</v>
      </c>
      <c r="H72" s="60" t="s">
        <v>32</v>
      </c>
      <c r="I72" s="60"/>
      <c r="J72" s="60">
        <v>45</v>
      </c>
      <c r="K72" s="60"/>
      <c r="L72" s="60">
        <v>32</v>
      </c>
      <c r="M72" s="60" t="s">
        <v>33</v>
      </c>
      <c r="N72" s="3">
        <v>0</v>
      </c>
      <c r="O72" s="9">
        <v>0</v>
      </c>
      <c r="P72" s="4">
        <v>0</v>
      </c>
      <c r="Q72" s="11">
        <v>0</v>
      </c>
      <c r="R72" s="10">
        <v>0</v>
      </c>
      <c r="S72" s="8"/>
    </row>
    <row r="73" spans="1:19">
      <c r="A73" s="60">
        <v>2</v>
      </c>
      <c r="B73" s="60" t="s">
        <v>54</v>
      </c>
      <c r="C73" s="12" t="s">
        <v>29</v>
      </c>
      <c r="D73" s="60" t="s">
        <v>30</v>
      </c>
      <c r="E73" s="60">
        <v>1</v>
      </c>
      <c r="F73" s="60" t="s">
        <v>63</v>
      </c>
      <c r="G73" s="60">
        <v>1</v>
      </c>
      <c r="H73" s="60" t="s">
        <v>32</v>
      </c>
      <c r="I73" s="60"/>
      <c r="J73" s="60">
        <v>59</v>
      </c>
      <c r="K73" s="60"/>
      <c r="L73" s="60">
        <v>50</v>
      </c>
      <c r="M73" s="60" t="s">
        <v>33</v>
      </c>
      <c r="N73" s="3">
        <v>0</v>
      </c>
      <c r="O73" s="9">
        <v>0</v>
      </c>
      <c r="P73" s="4">
        <v>0</v>
      </c>
      <c r="Q73" s="11">
        <v>0</v>
      </c>
      <c r="R73" s="10">
        <v>0</v>
      </c>
      <c r="S73" s="7"/>
    </row>
    <row r="74" spans="1:19">
      <c r="A74" s="60">
        <v>3</v>
      </c>
      <c r="B74" s="60" t="s">
        <v>42</v>
      </c>
      <c r="C74" s="12" t="s">
        <v>29</v>
      </c>
      <c r="D74" s="60" t="s">
        <v>30</v>
      </c>
      <c r="E74" s="60">
        <v>1</v>
      </c>
      <c r="F74" s="60" t="s">
        <v>62</v>
      </c>
      <c r="G74" s="60">
        <v>1</v>
      </c>
      <c r="H74" s="60" t="s">
        <v>32</v>
      </c>
      <c r="I74" s="60"/>
      <c r="J74" s="60">
        <v>37</v>
      </c>
      <c r="K74" s="60"/>
      <c r="L74" s="60">
        <v>22</v>
      </c>
      <c r="M74" s="60" t="s">
        <v>33</v>
      </c>
      <c r="N74" s="3">
        <v>0</v>
      </c>
      <c r="O74" s="9">
        <v>0</v>
      </c>
      <c r="P74" s="4">
        <v>0</v>
      </c>
      <c r="Q74" s="11">
        <v>0</v>
      </c>
      <c r="R74" s="10">
        <v>0</v>
      </c>
      <c r="S74" s="8"/>
    </row>
    <row r="75" spans="1:19">
      <c r="A75" s="60">
        <v>4</v>
      </c>
      <c r="B75" s="60" t="s">
        <v>44</v>
      </c>
      <c r="C75" s="12" t="s">
        <v>29</v>
      </c>
      <c r="D75" s="60" t="s">
        <v>30</v>
      </c>
      <c r="E75" s="60">
        <v>1</v>
      </c>
      <c r="F75" s="60" t="s">
        <v>63</v>
      </c>
      <c r="G75" s="60">
        <v>1</v>
      </c>
      <c r="H75" s="60" t="s">
        <v>32</v>
      </c>
      <c r="I75" s="60"/>
      <c r="J75" s="60">
        <v>54</v>
      </c>
      <c r="K75" s="60"/>
      <c r="L75" s="60">
        <v>44</v>
      </c>
      <c r="M75" s="60" t="s">
        <v>33</v>
      </c>
      <c r="N75" s="3">
        <v>0</v>
      </c>
      <c r="O75" s="9">
        <v>0</v>
      </c>
      <c r="P75" s="4">
        <v>0</v>
      </c>
      <c r="Q75" s="11">
        <v>0</v>
      </c>
      <c r="R75" s="10">
        <v>0</v>
      </c>
      <c r="S75" s="8"/>
    </row>
    <row r="76" spans="1:19">
      <c r="A76" s="60">
        <v>5</v>
      </c>
      <c r="B76" s="60" t="s">
        <v>64</v>
      </c>
      <c r="C76" s="12" t="s">
        <v>29</v>
      </c>
      <c r="D76" s="60" t="s">
        <v>30</v>
      </c>
      <c r="E76" s="60">
        <v>1</v>
      </c>
      <c r="F76" s="60" t="s">
        <v>65</v>
      </c>
      <c r="G76" s="60">
        <v>1</v>
      </c>
      <c r="H76" s="60" t="s">
        <v>32</v>
      </c>
      <c r="I76" s="60"/>
      <c r="J76" s="60">
        <v>57</v>
      </c>
      <c r="K76" s="60"/>
      <c r="L76" s="60">
        <v>56</v>
      </c>
      <c r="M76" s="60" t="s">
        <v>33</v>
      </c>
      <c r="N76" s="3">
        <v>0</v>
      </c>
      <c r="O76" s="9">
        <v>0</v>
      </c>
      <c r="P76" s="4">
        <v>0</v>
      </c>
      <c r="Q76" s="11">
        <v>0</v>
      </c>
      <c r="R76" s="10">
        <v>0</v>
      </c>
      <c r="S76" s="8"/>
    </row>
    <row r="77" spans="1:19">
      <c r="A77" s="60">
        <v>6</v>
      </c>
      <c r="B77" s="60" t="s">
        <v>45</v>
      </c>
      <c r="C77" s="12" t="s">
        <v>29</v>
      </c>
      <c r="D77" s="60" t="s">
        <v>30</v>
      </c>
      <c r="E77" s="60">
        <v>1</v>
      </c>
      <c r="F77" s="60" t="s">
        <v>63</v>
      </c>
      <c r="G77" s="60">
        <v>1</v>
      </c>
      <c r="H77" s="60" t="s">
        <v>32</v>
      </c>
      <c r="I77" s="60"/>
      <c r="J77" s="60">
        <v>54</v>
      </c>
      <c r="K77" s="60"/>
      <c r="L77" s="60">
        <v>46</v>
      </c>
      <c r="M77" s="60" t="s">
        <v>33</v>
      </c>
      <c r="N77" s="3">
        <v>0</v>
      </c>
      <c r="O77" s="9">
        <v>0</v>
      </c>
      <c r="P77" s="4">
        <v>0</v>
      </c>
      <c r="Q77" s="11">
        <v>0</v>
      </c>
      <c r="R77" s="10">
        <v>0</v>
      </c>
      <c r="S77" s="8"/>
    </row>
    <row r="78" spans="1:19">
      <c r="A78" s="60">
        <v>7</v>
      </c>
      <c r="B78" s="60" t="s">
        <v>52</v>
      </c>
      <c r="C78" s="12" t="s">
        <v>29</v>
      </c>
      <c r="D78" s="60" t="s">
        <v>30</v>
      </c>
      <c r="E78" s="60">
        <v>1</v>
      </c>
      <c r="F78" s="60" t="s">
        <v>62</v>
      </c>
      <c r="G78" s="60">
        <v>1</v>
      </c>
      <c r="H78" s="60" t="s">
        <v>32</v>
      </c>
      <c r="I78" s="60"/>
      <c r="J78" s="60">
        <v>45</v>
      </c>
      <c r="K78" s="60"/>
      <c r="L78" s="60">
        <v>44</v>
      </c>
      <c r="M78" s="60" t="s">
        <v>33</v>
      </c>
      <c r="N78" s="3">
        <v>0</v>
      </c>
      <c r="O78" s="9">
        <v>0</v>
      </c>
      <c r="P78" s="4">
        <v>0</v>
      </c>
      <c r="Q78" s="11">
        <v>0</v>
      </c>
      <c r="R78" s="10">
        <v>0</v>
      </c>
      <c r="S78" s="8"/>
    </row>
    <row r="79" spans="1:19">
      <c r="A79" s="60">
        <v>8</v>
      </c>
      <c r="B79" s="60" t="s">
        <v>55</v>
      </c>
      <c r="C79" s="12" t="s">
        <v>29</v>
      </c>
      <c r="D79" s="60" t="s">
        <v>30</v>
      </c>
      <c r="E79" s="60">
        <v>1</v>
      </c>
      <c r="F79" s="60" t="s">
        <v>63</v>
      </c>
      <c r="G79" s="60">
        <v>1</v>
      </c>
      <c r="H79" s="60" t="s">
        <v>32</v>
      </c>
      <c r="I79" s="60"/>
      <c r="J79" s="60">
        <v>59</v>
      </c>
      <c r="K79" s="60"/>
      <c r="L79" s="60">
        <v>58</v>
      </c>
      <c r="M79" s="60" t="s">
        <v>33</v>
      </c>
      <c r="N79" s="3">
        <v>0</v>
      </c>
      <c r="O79" s="9">
        <v>0</v>
      </c>
      <c r="P79" s="4">
        <v>0</v>
      </c>
      <c r="Q79" s="11">
        <v>0</v>
      </c>
      <c r="R79" s="10">
        <v>0</v>
      </c>
      <c r="S79" s="8"/>
    </row>
    <row r="80" spans="1:19">
      <c r="A80" s="60">
        <v>9</v>
      </c>
      <c r="B80" s="60" t="s">
        <v>56</v>
      </c>
      <c r="C80" s="12" t="s">
        <v>29</v>
      </c>
      <c r="D80" s="60" t="s">
        <v>30</v>
      </c>
      <c r="E80" s="60">
        <v>1</v>
      </c>
      <c r="F80" s="60" t="s">
        <v>63</v>
      </c>
      <c r="G80" s="60">
        <v>1</v>
      </c>
      <c r="H80" s="60" t="s">
        <v>32</v>
      </c>
      <c r="I80" s="60"/>
      <c r="J80" s="60">
        <v>59</v>
      </c>
      <c r="K80" s="60"/>
      <c r="L80" s="60">
        <v>58</v>
      </c>
      <c r="M80" s="60" t="s">
        <v>33</v>
      </c>
      <c r="N80" s="3">
        <v>0</v>
      </c>
      <c r="O80" s="9">
        <v>0</v>
      </c>
      <c r="P80" s="4">
        <v>0</v>
      </c>
      <c r="Q80" s="11">
        <v>0</v>
      </c>
      <c r="R80" s="10">
        <v>0</v>
      </c>
      <c r="S80" s="8"/>
    </row>
    <row r="81" spans="1:19" s="8" customFormat="1">
      <c r="A81" s="60">
        <v>10</v>
      </c>
      <c r="B81" s="60" t="s">
        <v>66</v>
      </c>
      <c r="C81" s="12" t="s">
        <v>29</v>
      </c>
      <c r="D81" s="60" t="s">
        <v>30</v>
      </c>
      <c r="E81" s="60">
        <v>1</v>
      </c>
      <c r="F81" s="60" t="s">
        <v>65</v>
      </c>
      <c r="G81" s="60">
        <v>1</v>
      </c>
      <c r="H81" s="60" t="s">
        <v>32</v>
      </c>
      <c r="I81" s="60"/>
      <c r="J81" s="60">
        <v>49</v>
      </c>
      <c r="K81" s="60"/>
      <c r="L81" s="60">
        <v>48</v>
      </c>
      <c r="M81" s="60" t="s">
        <v>33</v>
      </c>
      <c r="N81" s="3">
        <v>0</v>
      </c>
      <c r="O81" s="9">
        <v>0</v>
      </c>
      <c r="P81" s="4">
        <v>0</v>
      </c>
      <c r="Q81" s="11">
        <v>0</v>
      </c>
      <c r="R81" s="10">
        <v>0</v>
      </c>
    </row>
    <row r="82" spans="1:19" s="8" customFormat="1">
      <c r="A82" s="60">
        <v>11</v>
      </c>
      <c r="B82" s="60" t="s">
        <v>67</v>
      </c>
      <c r="C82" s="12" t="s">
        <v>29</v>
      </c>
      <c r="D82" s="60" t="s">
        <v>30</v>
      </c>
      <c r="E82" s="60">
        <v>1</v>
      </c>
      <c r="F82" s="60" t="s">
        <v>65</v>
      </c>
      <c r="G82" s="60">
        <v>1</v>
      </c>
      <c r="H82" s="60" t="s">
        <v>32</v>
      </c>
      <c r="I82" s="60"/>
      <c r="J82" s="60">
        <v>49</v>
      </c>
      <c r="K82" s="60"/>
      <c r="L82" s="60">
        <v>49</v>
      </c>
      <c r="M82" s="60" t="s">
        <v>33</v>
      </c>
      <c r="N82" s="3">
        <v>0</v>
      </c>
      <c r="O82" s="9">
        <v>0</v>
      </c>
      <c r="P82" s="4">
        <v>0</v>
      </c>
      <c r="Q82" s="11">
        <v>0</v>
      </c>
      <c r="R82" s="10">
        <v>0</v>
      </c>
    </row>
    <row r="83" spans="1:19" s="8" customFormat="1">
      <c r="A83" s="60">
        <v>12</v>
      </c>
      <c r="B83" s="60" t="s">
        <v>68</v>
      </c>
      <c r="C83" s="12" t="s">
        <v>29</v>
      </c>
      <c r="D83" s="60" t="s">
        <v>30</v>
      </c>
      <c r="E83" s="60">
        <v>1</v>
      </c>
      <c r="F83" s="60" t="s">
        <v>65</v>
      </c>
      <c r="G83" s="60">
        <v>1</v>
      </c>
      <c r="H83" s="60" t="s">
        <v>32</v>
      </c>
      <c r="I83" s="60"/>
      <c r="J83" s="60">
        <v>57</v>
      </c>
      <c r="K83" s="60"/>
      <c r="L83" s="60">
        <v>47</v>
      </c>
      <c r="M83" s="60" t="s">
        <v>33</v>
      </c>
      <c r="N83" s="3">
        <v>0</v>
      </c>
      <c r="O83" s="9">
        <v>0</v>
      </c>
      <c r="P83" s="4">
        <v>0</v>
      </c>
      <c r="Q83" s="11">
        <v>0</v>
      </c>
      <c r="R83" s="10">
        <v>0</v>
      </c>
    </row>
    <row r="84" spans="1:19" s="8" customFormat="1">
      <c r="A84" s="60">
        <v>13</v>
      </c>
      <c r="B84" s="60" t="s">
        <v>69</v>
      </c>
      <c r="C84" s="12" t="s">
        <v>29</v>
      </c>
      <c r="D84" s="60" t="s">
        <v>30</v>
      </c>
      <c r="E84" s="60">
        <v>1</v>
      </c>
      <c r="F84" s="60" t="s">
        <v>65</v>
      </c>
      <c r="G84" s="60">
        <v>1</v>
      </c>
      <c r="H84" s="60" t="s">
        <v>32</v>
      </c>
      <c r="I84" s="60"/>
      <c r="J84" s="60">
        <v>57</v>
      </c>
      <c r="K84" s="60"/>
      <c r="L84" s="60">
        <v>31</v>
      </c>
      <c r="M84" s="60" t="s">
        <v>33</v>
      </c>
      <c r="N84" s="3">
        <v>0</v>
      </c>
      <c r="O84" s="9">
        <v>0</v>
      </c>
      <c r="P84" s="4">
        <v>0</v>
      </c>
      <c r="Q84" s="11">
        <v>0</v>
      </c>
      <c r="R84" s="10">
        <v>0</v>
      </c>
    </row>
    <row r="85" spans="1:19">
      <c r="A85" s="60">
        <v>14</v>
      </c>
      <c r="B85" s="60" t="s">
        <v>70</v>
      </c>
      <c r="C85" s="12" t="s">
        <v>29</v>
      </c>
      <c r="D85" s="60" t="s">
        <v>30</v>
      </c>
      <c r="E85" s="60">
        <v>1</v>
      </c>
      <c r="F85" s="60" t="s">
        <v>63</v>
      </c>
      <c r="G85" s="60">
        <v>1</v>
      </c>
      <c r="H85" s="60" t="s">
        <v>32</v>
      </c>
      <c r="I85" s="60"/>
      <c r="J85" s="60">
        <v>54</v>
      </c>
      <c r="K85" s="60"/>
      <c r="L85" s="60">
        <v>54</v>
      </c>
      <c r="M85" s="60" t="s">
        <v>33</v>
      </c>
      <c r="N85" s="3">
        <v>0</v>
      </c>
      <c r="O85" s="9">
        <v>0</v>
      </c>
      <c r="P85" s="4">
        <v>0</v>
      </c>
      <c r="Q85" s="11">
        <v>0</v>
      </c>
      <c r="R85" s="10">
        <v>0</v>
      </c>
      <c r="S85" s="8"/>
    </row>
    <row r="86" spans="1:19">
      <c r="A86" s="63" t="s">
        <v>37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5"/>
      <c r="R86" s="10">
        <f>SUM(R72:R85)</f>
        <v>0</v>
      </c>
      <c r="S86" s="8"/>
    </row>
    <row r="87" spans="1:19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8"/>
    </row>
    <row r="88" spans="1:19" ht="15.75">
      <c r="A88" s="24" t="s">
        <v>38</v>
      </c>
      <c r="B88" s="2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  <c r="S88" s="8"/>
    </row>
    <row r="89" spans="1:19">
      <c r="A89" s="49" t="s">
        <v>57</v>
      </c>
      <c r="B89" s="49"/>
      <c r="C89" s="49"/>
      <c r="D89" s="49"/>
      <c r="E89" s="49"/>
      <c r="F89" s="49"/>
      <c r="G89" s="49"/>
      <c r="H89" s="49"/>
      <c r="I89" s="49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>
      <c r="A90" s="66" t="s">
        <v>71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56"/>
      <c r="R90" s="8"/>
      <c r="S90" s="8"/>
    </row>
    <row r="91" spans="1:19" ht="18">
      <c r="A91" s="68" t="s">
        <v>27</v>
      </c>
      <c r="B91" s="69"/>
      <c r="C91" s="69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6"/>
      <c r="R91" s="8"/>
      <c r="S91" s="8"/>
    </row>
    <row r="92" spans="1:19">
      <c r="A92" s="66" t="s">
        <v>41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56"/>
      <c r="R92" s="8"/>
      <c r="S92" s="8"/>
    </row>
    <row r="93" spans="1:19">
      <c r="A93" s="60">
        <v>1</v>
      </c>
      <c r="B93" s="60" t="s">
        <v>45</v>
      </c>
      <c r="C93" s="12" t="s">
        <v>29</v>
      </c>
      <c r="D93" s="60" t="s">
        <v>30</v>
      </c>
      <c r="E93" s="60">
        <v>1</v>
      </c>
      <c r="F93" s="60" t="s">
        <v>43</v>
      </c>
      <c r="G93" s="60">
        <v>1</v>
      </c>
      <c r="H93" s="60" t="s">
        <v>32</v>
      </c>
      <c r="I93" s="60"/>
      <c r="J93" s="60">
        <v>73</v>
      </c>
      <c r="K93" s="60"/>
      <c r="L93" s="60">
        <v>53</v>
      </c>
      <c r="M93" s="60" t="s">
        <v>33</v>
      </c>
      <c r="N93" s="3">
        <v>0</v>
      </c>
      <c r="O93" s="9">
        <v>0</v>
      </c>
      <c r="P93" s="4">
        <v>0</v>
      </c>
      <c r="Q93" s="11">
        <v>0</v>
      </c>
      <c r="R93" s="10">
        <v>0</v>
      </c>
      <c r="S93" s="8"/>
    </row>
    <row r="94" spans="1:19">
      <c r="A94" s="60">
        <v>2</v>
      </c>
      <c r="B94" s="60" t="s">
        <v>69</v>
      </c>
      <c r="C94" s="12" t="s">
        <v>29</v>
      </c>
      <c r="D94" s="60" t="s">
        <v>30</v>
      </c>
      <c r="E94" s="60">
        <v>1</v>
      </c>
      <c r="F94" s="60" t="s">
        <v>43</v>
      </c>
      <c r="G94" s="60">
        <v>1</v>
      </c>
      <c r="H94" s="60" t="s">
        <v>32</v>
      </c>
      <c r="I94" s="60"/>
      <c r="J94" s="60">
        <v>39</v>
      </c>
      <c r="K94" s="60"/>
      <c r="L94" s="60">
        <v>83</v>
      </c>
      <c r="M94" s="60" t="s">
        <v>33</v>
      </c>
      <c r="N94" s="3">
        <v>0</v>
      </c>
      <c r="O94" s="9">
        <v>0</v>
      </c>
      <c r="P94" s="4">
        <v>0</v>
      </c>
      <c r="Q94" s="11">
        <v>0</v>
      </c>
      <c r="R94" s="10">
        <v>0</v>
      </c>
      <c r="S94" s="8"/>
    </row>
    <row r="95" spans="1:19">
      <c r="A95" s="60">
        <v>3</v>
      </c>
      <c r="B95" s="60" t="s">
        <v>55</v>
      </c>
      <c r="C95" s="12" t="s">
        <v>29</v>
      </c>
      <c r="D95" s="60" t="s">
        <v>30</v>
      </c>
      <c r="E95" s="60">
        <v>1</v>
      </c>
      <c r="F95" s="60" t="s">
        <v>43</v>
      </c>
      <c r="G95" s="60">
        <v>1</v>
      </c>
      <c r="H95" s="60" t="s">
        <v>32</v>
      </c>
      <c r="I95" s="60"/>
      <c r="J95" s="60">
        <v>73</v>
      </c>
      <c r="K95" s="60"/>
      <c r="L95" s="60">
        <v>83</v>
      </c>
      <c r="M95" s="60" t="s">
        <v>33</v>
      </c>
      <c r="N95" s="3">
        <v>0</v>
      </c>
      <c r="O95" s="9">
        <v>0</v>
      </c>
      <c r="P95" s="4">
        <v>0</v>
      </c>
      <c r="Q95" s="11">
        <v>0</v>
      </c>
      <c r="R95" s="10">
        <v>0</v>
      </c>
      <c r="S95" s="8"/>
    </row>
    <row r="96" spans="1:19">
      <c r="A96" s="60">
        <v>4</v>
      </c>
      <c r="B96" s="60" t="s">
        <v>52</v>
      </c>
      <c r="C96" s="12" t="s">
        <v>29</v>
      </c>
      <c r="D96" s="60" t="s">
        <v>30</v>
      </c>
      <c r="E96" s="60">
        <v>1</v>
      </c>
      <c r="F96" s="60" t="s">
        <v>48</v>
      </c>
      <c r="G96" s="60">
        <v>1</v>
      </c>
      <c r="H96" s="60" t="s">
        <v>32</v>
      </c>
      <c r="I96" s="60"/>
      <c r="J96" s="60">
        <v>83</v>
      </c>
      <c r="K96" s="60"/>
      <c r="L96" s="60">
        <v>83</v>
      </c>
      <c r="M96" s="60" t="s">
        <v>33</v>
      </c>
      <c r="N96" s="3">
        <v>0</v>
      </c>
      <c r="O96" s="9">
        <v>0</v>
      </c>
      <c r="P96" s="4">
        <v>0</v>
      </c>
      <c r="Q96" s="11">
        <v>0</v>
      </c>
      <c r="R96" s="10">
        <v>0</v>
      </c>
      <c r="S96" s="8"/>
    </row>
    <row r="97" spans="1:19" ht="15" customHeight="1">
      <c r="A97" s="70" t="s">
        <v>37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2"/>
      <c r="R97" s="10">
        <f>SUM(R93:R96)</f>
        <v>0</v>
      </c>
      <c r="S97" s="8"/>
    </row>
    <row r="98" spans="1:19" ht="15.75">
      <c r="A98" s="24" t="s">
        <v>38</v>
      </c>
      <c r="B98" s="2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>
      <c r="A99" s="49" t="s">
        <v>57</v>
      </c>
      <c r="B99" s="49"/>
      <c r="C99" s="49"/>
      <c r="D99" s="49"/>
      <c r="E99" s="49"/>
      <c r="F99" s="49"/>
      <c r="G99" s="49"/>
      <c r="H99" s="49"/>
      <c r="I99" s="49"/>
      <c r="J99" s="15"/>
      <c r="K99" s="15"/>
      <c r="L99" s="15"/>
      <c r="M99" s="15"/>
      <c r="N99" s="15"/>
      <c r="O99" s="15"/>
      <c r="P99" s="15"/>
      <c r="Q99" s="15"/>
      <c r="R99" s="16"/>
      <c r="S99" s="8"/>
    </row>
    <row r="100" spans="1:19" s="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15"/>
      <c r="K100" s="15"/>
      <c r="L100" s="15"/>
      <c r="M100" s="15"/>
      <c r="N100" s="15"/>
      <c r="O100" s="15"/>
      <c r="P100" s="15"/>
      <c r="Q100" s="15"/>
      <c r="R100" s="16"/>
    </row>
    <row r="101" spans="1:19">
      <c r="A101" s="66" t="s">
        <v>72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56"/>
      <c r="R101" s="8"/>
      <c r="S101" s="8"/>
    </row>
    <row r="102" spans="1:19" ht="18">
      <c r="A102" s="68" t="s">
        <v>27</v>
      </c>
      <c r="B102" s="69"/>
      <c r="C102" s="69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6"/>
      <c r="R102" s="8"/>
      <c r="S102" s="8"/>
    </row>
    <row r="103" spans="1:19">
      <c r="A103" s="66" t="s">
        <v>41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56"/>
      <c r="R103" s="8"/>
      <c r="S103" s="8"/>
    </row>
    <row r="104" spans="1:19">
      <c r="A104" s="60">
        <v>1</v>
      </c>
      <c r="B104" s="60" t="s">
        <v>28</v>
      </c>
      <c r="C104" s="12" t="s">
        <v>29</v>
      </c>
      <c r="D104" s="60" t="s">
        <v>30</v>
      </c>
      <c r="E104" s="60">
        <v>1</v>
      </c>
      <c r="F104" s="60" t="s">
        <v>31</v>
      </c>
      <c r="G104" s="60">
        <v>2</v>
      </c>
      <c r="H104" s="60" t="s">
        <v>32</v>
      </c>
      <c r="I104" s="60"/>
      <c r="J104" s="60">
        <v>56</v>
      </c>
      <c r="K104" s="60"/>
      <c r="L104" s="60">
        <v>44</v>
      </c>
      <c r="M104" s="60"/>
      <c r="N104" s="3">
        <v>0</v>
      </c>
      <c r="O104" s="9">
        <v>0</v>
      </c>
      <c r="P104" s="4">
        <v>0</v>
      </c>
      <c r="Q104" s="11">
        <v>0</v>
      </c>
      <c r="R104" s="10">
        <v>0</v>
      </c>
      <c r="S104" s="8"/>
    </row>
    <row r="105" spans="1:19">
      <c r="A105" s="60">
        <v>2</v>
      </c>
      <c r="B105" s="60" t="s">
        <v>36</v>
      </c>
      <c r="C105" s="12" t="s">
        <v>29</v>
      </c>
      <c r="D105" s="60" t="s">
        <v>30</v>
      </c>
      <c r="E105" s="60">
        <v>1</v>
      </c>
      <c r="F105" s="60" t="s">
        <v>31</v>
      </c>
      <c r="G105" s="60">
        <v>2</v>
      </c>
      <c r="H105" s="60" t="s">
        <v>32</v>
      </c>
      <c r="I105" s="60"/>
      <c r="J105" s="60">
        <v>35</v>
      </c>
      <c r="K105" s="60"/>
      <c r="L105" s="60">
        <v>29</v>
      </c>
      <c r="M105" s="60"/>
      <c r="N105" s="3">
        <v>0</v>
      </c>
      <c r="O105" s="9">
        <v>0</v>
      </c>
      <c r="P105" s="4">
        <v>0</v>
      </c>
      <c r="Q105" s="11">
        <v>0</v>
      </c>
      <c r="R105" s="10">
        <v>0</v>
      </c>
      <c r="S105" s="8"/>
    </row>
    <row r="106" spans="1:19">
      <c r="A106" s="60">
        <v>3</v>
      </c>
      <c r="B106" s="60" t="s">
        <v>73</v>
      </c>
      <c r="C106" s="12" t="s">
        <v>29</v>
      </c>
      <c r="D106" s="60" t="s">
        <v>30</v>
      </c>
      <c r="E106" s="60">
        <v>1</v>
      </c>
      <c r="F106" s="60" t="s">
        <v>31</v>
      </c>
      <c r="G106" s="60">
        <v>2</v>
      </c>
      <c r="H106" s="60" t="s">
        <v>32</v>
      </c>
      <c r="I106" s="60"/>
      <c r="J106" s="60">
        <v>56</v>
      </c>
      <c r="K106" s="60"/>
      <c r="L106" s="60">
        <v>51</v>
      </c>
      <c r="M106" s="60"/>
      <c r="N106" s="3">
        <v>0</v>
      </c>
      <c r="O106" s="9">
        <v>0</v>
      </c>
      <c r="P106" s="4">
        <v>0</v>
      </c>
      <c r="Q106" s="11">
        <v>0</v>
      </c>
      <c r="R106" s="10">
        <v>0</v>
      </c>
      <c r="S106" s="8"/>
    </row>
    <row r="107" spans="1:19">
      <c r="A107" s="60">
        <v>4</v>
      </c>
      <c r="B107" s="60" t="s">
        <v>50</v>
      </c>
      <c r="C107" s="12" t="s">
        <v>29</v>
      </c>
      <c r="D107" s="60" t="s">
        <v>30</v>
      </c>
      <c r="E107" s="60">
        <v>1</v>
      </c>
      <c r="F107" s="60" t="s">
        <v>31</v>
      </c>
      <c r="G107" s="60">
        <v>2</v>
      </c>
      <c r="H107" s="60" t="s">
        <v>32</v>
      </c>
      <c r="I107" s="60"/>
      <c r="J107" s="60">
        <v>57</v>
      </c>
      <c r="K107" s="60"/>
      <c r="L107" s="60">
        <v>40</v>
      </c>
      <c r="M107" s="60"/>
      <c r="N107" s="3">
        <v>0</v>
      </c>
      <c r="O107" s="9">
        <v>0</v>
      </c>
      <c r="P107" s="4">
        <v>0</v>
      </c>
      <c r="Q107" s="11">
        <v>0</v>
      </c>
      <c r="R107" s="10">
        <v>0</v>
      </c>
      <c r="S107" s="8"/>
    </row>
    <row r="108" spans="1:19">
      <c r="A108" s="70" t="s">
        <v>37</v>
      </c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2"/>
      <c r="R108" s="10">
        <f>SUM(R104:R107)</f>
        <v>0</v>
      </c>
      <c r="S108" s="8"/>
    </row>
    <row r="109" spans="1:19" ht="15.75">
      <c r="A109" s="24" t="s">
        <v>38</v>
      </c>
      <c r="B109" s="2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6"/>
      <c r="S109" s="8"/>
    </row>
    <row r="110" spans="1:19">
      <c r="A110" s="49" t="s">
        <v>57</v>
      </c>
      <c r="B110" s="49"/>
      <c r="C110" s="49"/>
      <c r="D110" s="49"/>
      <c r="E110" s="49"/>
      <c r="F110" s="49"/>
      <c r="G110" s="49"/>
      <c r="H110" s="49"/>
      <c r="I110" s="49"/>
      <c r="J110" s="15"/>
      <c r="K110" s="15"/>
      <c r="L110" s="15"/>
      <c r="M110" s="15"/>
      <c r="N110" s="15"/>
      <c r="O110" s="15"/>
      <c r="P110" s="15"/>
      <c r="Q110" s="15"/>
      <c r="R110" s="16"/>
      <c r="S110" s="8"/>
    </row>
    <row r="111" spans="1:19" s="8" customFormat="1">
      <c r="A111" s="49"/>
      <c r="B111" s="49"/>
      <c r="C111" s="49"/>
      <c r="D111" s="49"/>
      <c r="E111" s="49"/>
      <c r="F111" s="49"/>
      <c r="G111" s="49"/>
      <c r="H111" s="49"/>
      <c r="I111" s="49"/>
      <c r="J111" s="15"/>
      <c r="K111" s="15"/>
      <c r="L111" s="15"/>
      <c r="M111" s="15"/>
      <c r="N111" s="15"/>
      <c r="O111" s="15"/>
      <c r="P111" s="15"/>
      <c r="Q111" s="15"/>
      <c r="R111" s="16"/>
    </row>
    <row r="112" spans="1:19" ht="15" customHeight="1">
      <c r="A112" s="66" t="s">
        <v>74</v>
      </c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56"/>
      <c r="R112" s="8"/>
      <c r="S112" s="8"/>
    </row>
    <row r="113" spans="1:19" ht="18">
      <c r="A113" s="68" t="s">
        <v>27</v>
      </c>
      <c r="B113" s="69"/>
      <c r="C113" s="69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6"/>
      <c r="R113" s="8"/>
      <c r="S113" s="8"/>
    </row>
    <row r="114" spans="1:19">
      <c r="A114" s="66" t="s">
        <v>41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56"/>
      <c r="R114" s="8"/>
      <c r="S114" s="8"/>
    </row>
    <row r="115" spans="1:19">
      <c r="A115" s="60">
        <v>1</v>
      </c>
      <c r="B115" s="60" t="s">
        <v>28</v>
      </c>
      <c r="C115" s="12" t="s">
        <v>29</v>
      </c>
      <c r="D115" s="60" t="s">
        <v>30</v>
      </c>
      <c r="E115" s="60">
        <v>1</v>
      </c>
      <c r="F115" s="60" t="s">
        <v>31</v>
      </c>
      <c r="G115" s="60">
        <v>2</v>
      </c>
      <c r="H115" s="60" t="s">
        <v>32</v>
      </c>
      <c r="I115" s="60"/>
      <c r="J115" s="60">
        <v>43</v>
      </c>
      <c r="K115" s="60"/>
      <c r="L115" s="60">
        <v>24</v>
      </c>
      <c r="M115" s="60" t="s">
        <v>32</v>
      </c>
      <c r="N115" s="3">
        <f t="shared" ref="N115:N120" si="2">(IF(F115="OŽ",IF(L115=1,550.8,IF(L115=2,426.38,IF(L115=3,342.14,IF(L115=4,181.44,IF(L115=5,168.48,IF(L115=6,155.52,IF(L115=7,148.5,IF(L115=8,144,0))))))))+IF(L115&lt;=8,0,IF(L115&lt;=16,137.7,IF(L115&lt;=24,108,IF(L115&lt;=32,80.1,IF(L115&lt;=36,52.2,0)))))-IF(L115&lt;=8,0,IF(L115&lt;=16,(L115-9)*2.754,IF(L115&lt;=24,(L115-17)* 2.754,IF(L115&lt;=32,(L115-25)* 2.754,IF(L115&lt;=36,(L115-33)*2.754,0))))),0)+IF(F115="PČ",IF(L115=1,449,IF(L115=2,314.6,IF(L115=3,238,IF(L115=4,172,IF(L115=5,159,IF(L115=6,145,IF(L115=7,132,IF(L115=8,119,0))))))))+IF(L115&lt;=8,0,IF(L115&lt;=16,88,IF(L115&lt;=24,55,IF(L115&lt;=32,22,0))))-IF(L115&lt;=8,0,IF(L115&lt;=16,(L115-9)*2.245,IF(L115&lt;=24,(L115-17)*2.245,IF(L115&lt;=32,(L115-25)*2.245,0)))),0)+IF(F115="PČneol",IF(L115=1,85,IF(L115=2,64.61,IF(L115=3,50.76,IF(L115=4,16.25,IF(L115=5,15,IF(L115=6,13.75,IF(L115=7,12.5,IF(L115=8,11.25,0))))))))+IF(L115&lt;=8,0,IF(L115&lt;=16,9,0))-IF(L115&lt;=8,0,IF(L115&lt;=16,(L115-9)*0.425,0)),0)+IF(F115="PŽ",IF(L115=1,85,IF(L115=2,59.5,IF(L115=3,45,IF(L115=4,32.5,IF(L115=5,30,IF(L115=6,27.5,IF(L115=7,25,IF(L115=8,22.5,0))))))))+IF(L115&lt;=8,0,IF(L115&lt;=16,19,IF(L115&lt;=24,13,IF(L115&lt;=32,8,0))))-IF(L115&lt;=8,0,IF(L115&lt;=16,(L115-9)*0.425,IF(L115&lt;=24,(L115-17)*0.425,IF(L115&lt;=32,(L115-25)*0.425,0)))),0)+IF(F115="EČ",IF(L115=1,204,IF(L115=2,156.24,IF(L115=3,123.84,IF(L115=4,72,IF(L115=5,66,IF(L115=6,60,IF(L115=7,54,IF(L115=8,48,0))))))))+IF(L115&lt;=8,0,IF(L115&lt;=16,40,IF(L115&lt;=24,25,0)))-IF(L115&lt;=8,0,IF(L115&lt;=16,(L115-9)*1.02,IF(L115&lt;=24,(L115-17)*1.02,0))),0)+IF(F115="EČneol",IF(L115=1,68,IF(L115=2,51.69,IF(L115=3,40.61,IF(L115=4,13,IF(L115=5,12,IF(L115=6,11,IF(L115=7,10,IF(L115=8,9,0)))))))))+IF(F115="EŽ",IF(L115=1,68,IF(L115=2,47.6,IF(L115=3,36,IF(L115=4,18,IF(L115=5,16.5,IF(L115=6,15,IF(L115=7,13.5,IF(L115=8,12,0))))))))+IF(L115&lt;=8,0,IF(L115&lt;=16,10,IF(L115&lt;=24,6,0)))-IF(L115&lt;=8,0,IF(L115&lt;=16,(L115-9)*0.34,IF(L115&lt;=24,(L115-17)*0.34,0))),0)+IF(F115="PT",IF(L115=1,68,IF(L115=2,52.08,IF(L115=3,41.28,IF(L115=4,24,IF(L115=5,22,IF(L115=6,20,IF(L115=7,18,IF(L115=8,16,0))))))))+IF(L115&lt;=8,0,IF(L115&lt;=16,13,IF(L115&lt;=24,9,IF(L115&lt;=32,4,0))))-IF(L115&lt;=8,0,IF(L115&lt;=16,(L115-9)*0.34,IF(L115&lt;=24,(L115-17)*0.34,IF(L115&lt;=32,(L115-25)*0.34,0)))),0)+IF(F115="JOŽ",IF(L115=1,85,IF(L115=2,59.5,IF(L115=3,45,IF(L115=4,32.5,IF(L115=5,30,IF(L115=6,27.5,IF(L115=7,25,IF(L115=8,22.5,0))))))))+IF(L115&lt;=8,0,IF(L115&lt;=16,19,IF(L115&lt;=24,13,0)))-IF(L115&lt;=8,0,IF(L115&lt;=16,(L115-9)*0.425,IF(L115&lt;=24,(L115-17)*0.425,0))),0)+IF(F115="JPČ",IF(L115=1,68,IF(L115=2,47.6,IF(L115=3,36,IF(L115=4,26,IF(L115=5,24,IF(L115=6,22,IF(L115=7,20,IF(L115=8,18,0))))))))+IF(L115&lt;=8,0,IF(L115&lt;=16,13,IF(L115&lt;=24,9,0)))-IF(L115&lt;=8,0,IF(L115&lt;=16,(L115-9)*0.34,IF(L115&lt;=24,(L115-17)*0.34,0))),0)+IF(F115="JEČ",IF(L115=1,34,IF(L115=2,26.04,IF(L115=3,20.6,IF(L115=4,12,IF(L115=5,11,IF(L115=6,10,IF(L115=7,9,IF(L115=8,8,0))))))))+IF(L115&lt;=8,0,IF(L115&lt;=16,6,0))-IF(L115&lt;=8,0,IF(L115&lt;=16,(L115-9)*0.17,0)),0)+IF(F115="JEOF",IF(L115=1,34,IF(L115=2,26.04,IF(L115=3,20.6,IF(L115=4,12,IF(L115=5,11,IF(L115=6,10,IF(L115=7,9,IF(L115=8,8,0))))))))+IF(L115&lt;=8,0,IF(L115&lt;=16,6,0))-IF(L115&lt;=8,0,IF(L115&lt;=16,(L115-9)*0.17,0)),0)+IF(F115="JnPČ",IF(L115=1,51,IF(L115=2,35.7,IF(L115=3,27,IF(L115=4,19.5,IF(L115=5,18,IF(L115=6,16.5,IF(L115=7,15,IF(L115=8,13.5,0))))))))+IF(L115&lt;=8,0,IF(L115&lt;=16,10,0))-IF(L115&lt;=8,0,IF(L115&lt;=16,(L115-9)*0.255,0)),0)+IF(F115="JnEČ",IF(L115=1,25.5,IF(L115=2,19.53,IF(L115=3,15.48,IF(L115=4,9,IF(L115=5,8.25,IF(L115=6,7.5,IF(L115=7,6.75,IF(L115=8,6,0))))))))+IF(L115&lt;=8,0,IF(L115&lt;=16,5,0))-IF(L115&lt;=8,0,IF(L115&lt;=16,(L115-9)*0.1275,0)),0)+IF(F115="JčPČ",IF(L115=1,21.25,IF(L115=2,14.5,IF(L115=3,11.5,IF(L115=4,7,IF(L115=5,6.5,IF(L115=6,6,IF(L115=7,5.5,IF(L115=8,5,0))))))))+IF(L115&lt;=8,0,IF(L115&lt;=16,4,0))-IF(L115&lt;=8,0,IF(L115&lt;=16,(L115-9)*0.10625,0)),0)+IF(F115="JčEČ",IF(L115=1,17,IF(L115=2,13.02,IF(L115=3,10.32,IF(L115=4,6,IF(L115=5,5.5,IF(L115=6,5,IF(L115=7,4.5,IF(L115=8,4,0))))))))+IF(L115&lt;=8,0,IF(L115&lt;=16,3,0))-IF(L115&lt;=8,0,IF(L115&lt;=16,(L115-9)*0.085,0)),0)+IF(F115="NEAK",IF(L115=1,11.48,IF(L115=2,8.79,IF(L115=3,6.97,IF(L115=4,4.05,IF(L115=5,3.71,IF(L115=6,3.38,IF(L115=7,3.04,IF(L115=8,2.7,0))))))))+IF(L115&lt;=8,0,IF(L115&lt;=16,2,IF(L115&lt;=24,1.3,0)))-IF(L115&lt;=8,0,IF(L115&lt;=16,(L115-9)*0.0574,IF(L115&lt;=24,(L115-17)*0.0574,0))),0))*IF(L115&lt;0,1,IF(OR(F115="PČ",F115="PŽ",F115="PT"),IF(J115&lt;32,J115/32,1),1))* IF(L115&lt;0,1,IF(OR(F115="EČ",F115="EŽ",F115="JOŽ",F115="JPČ",F115="NEAK"),IF(J115&lt;24,J115/24,1),1))*IF(L115&lt;0,1,IF(OR(F115="PČneol",F115="JEČ",F115="JEOF",F115="JnPČ",F115="JnEČ",F115="JčPČ",F115="JčEČ"),IF(J115&lt;16,J115/16,1),1))*IF(L115&lt;0,1,IF(F115="EČneol",IF(J115&lt;8,J115/8,1),1))</f>
        <v>17.86</v>
      </c>
      <c r="O115" s="9">
        <f t="shared" ref="O115:O120" si="3">IF(F115="OŽ",N115,IF(H115="Ne",IF(J115*0.3&lt;J115-L115,N115,0),IF(J115*0.1&lt;J115-L115,N115,0)))</f>
        <v>17.86</v>
      </c>
      <c r="P115" s="4">
        <f t="shared" ref="P115" si="4">IF(O115=0,0,IF(F115="OŽ",IF(L115&gt;35,0,IF(J115&gt;35,(36-L115)*1.836,((36-L115)-(36-J115))*1.836)),0)+IF(F115="PČ",IF(L115&gt;31,0,IF(J115&gt;31,(32-L115)*1.347,((32-L115)-(32-J115))*1.347)),0)+ IF(F115="PČneol",IF(L115&gt;15,0,IF(J115&gt;15,(16-L115)*0.255,((16-L115)-(16-J115))*0.255)),0)+IF(F115="PŽ",IF(L115&gt;31,0,IF(J115&gt;31,(32-L115)*0.255,((32-L115)-(32-J115))*0.255)),0)+IF(F115="EČ",IF(L115&gt;23,0,IF(J115&gt;23,(24-L115)*0.612,((24-L115)-(24-J115))*0.612)),0)+IF(F115="EČneol",IF(L115&gt;7,0,IF(J115&gt;7,(8-L115)*0.204,((8-L115)-(8-J115))*0.204)),0)+IF(F115="EŽ",IF(L115&gt;23,0,IF(J115&gt;23,(24-L115)*0.204,((24-L115)-(24-J115))*0.204)),0)+IF(F115="PT",IF(L115&gt;31,0,IF(J115&gt;31,(32-L115)*0.204,((32-L115)-(32-J115))*0.204)),0)+IF(F115="JOŽ",IF(L115&gt;23,0,IF(J115&gt;23,(24-L115)*0.255,((24-L115)-(24-J115))*0.255)),0)+IF(F115="JPČ",IF(L115&gt;23,0,IF(J115&gt;23,(24-L115)*0.204,((24-L115)-(24-J115))*0.204)),0)+IF(F115="JEČ",IF(L115&gt;15,0,IF(J115&gt;15,(16-L115)*0.102,((16-L115)-(16-J115))*0.102)),0)+IF(F115="JEOF",IF(L115&gt;15,0,IF(J115&gt;15,(16-L115)*0.102,((16-L115)-(16-J115))*0.102)),0)+IF(F115="JnPČ",IF(L115&gt;15,0,IF(J115&gt;15,(16-L115)*0.153,((16-L115)-(16-J115))*0.153)),0)+IF(F115="JnEČ",IF(L115&gt;15,0,IF(J115&gt;15,(16-L115)*0.0765,((16-L115)-(16-J115))*0.0765)),0)+IF(F115="JčPČ",IF(L115&gt;15,0,IF(J115&gt;15,(16-L115)*0.06375,((16-L115)-(16-J115))*0.06375)),0)+IF(F115="JčEČ",IF(L115&gt;15,0,IF(J115&gt;15,(16-L115)*0.051,((16-L115)-(16-J115))*0.051)),0)+IF(F115="NEAK",IF(L115&gt;23,0,IF(J115&gt;23,(24-L115)*0.03444,((24-L115)-(24-J115))*0.03444)),0))</f>
        <v>0</v>
      </c>
      <c r="Q115" s="11">
        <f t="shared" ref="Q115" si="5">IF(ISERROR(P115*100/N115),0,(P115*100/N115))</f>
        <v>0</v>
      </c>
      <c r="R115" s="10">
        <f t="shared" ref="R115:R120" si="6">IF(Q115&lt;=30,O115+P115,O115+O115*0.3)*IF(G115=1,0.4,IF(G115=2,0.75,IF(G115="1 (kas 4 m. 1 k. nerengiamos)",0.52,1)))*IF(D115="olimpinė",1,IF(M115="Ne",0.5,1))*IF(OR(A$5="Lietuvos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federacija"),IF(OR(J115&lt;8,K115&lt;16),0,1),1)*E115*IF(I115&lt;=1,1,1/I115)*IF(OR(A$5="Lietuvos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13.395</v>
      </c>
      <c r="S115" s="8"/>
    </row>
    <row r="116" spans="1:19">
      <c r="A116" s="60">
        <v>2</v>
      </c>
      <c r="B116" s="60" t="s">
        <v>28</v>
      </c>
      <c r="C116" s="12" t="s">
        <v>75</v>
      </c>
      <c r="D116" s="60" t="s">
        <v>30</v>
      </c>
      <c r="E116" s="60">
        <v>1</v>
      </c>
      <c r="F116" s="60" t="s">
        <v>31</v>
      </c>
      <c r="G116" s="60">
        <v>2</v>
      </c>
      <c r="H116" s="60" t="s">
        <v>32</v>
      </c>
      <c r="I116" s="60"/>
      <c r="J116" s="60">
        <v>40</v>
      </c>
      <c r="K116" s="60"/>
      <c r="L116" s="60">
        <v>22</v>
      </c>
      <c r="M116" s="60" t="s">
        <v>33</v>
      </c>
      <c r="N116" s="3">
        <f t="shared" si="2"/>
        <v>19.899999999999999</v>
      </c>
      <c r="O116" s="9">
        <f t="shared" si="3"/>
        <v>19.899999999999999</v>
      </c>
      <c r="P116" s="4">
        <f t="shared" ref="P116:P120" si="7">IF(O116=0,0,IF(F116="OŽ",IF(L116&gt;35,0,IF(J116&gt;35,(36-L116)*1.836,((36-L116)-(36-J116))*1.836)),0)+IF(F116="PČ",IF(L116&gt;31,0,IF(J116&gt;31,(32-L116)*1.347,((32-L116)-(32-J116))*1.347)),0)+ IF(F116="PČneol",IF(L116&gt;15,0,IF(J116&gt;15,(16-L116)*0.255,((16-L116)-(16-J116))*0.255)),0)+IF(F116="PŽ",IF(L116&gt;31,0,IF(J116&gt;31,(32-L116)*0.255,((32-L116)-(32-J116))*0.255)),0)+IF(F116="EČ",IF(L116&gt;23,0,IF(J116&gt;23,(24-L116)*0.612,((24-L116)-(24-J116))*0.612)),0)+IF(F116="EČneol",IF(L116&gt;7,0,IF(J116&gt;7,(8-L116)*0.204,((8-L116)-(8-J116))*0.204)),0)+IF(F116="EŽ",IF(L116&gt;23,0,IF(J116&gt;23,(24-L116)*0.204,((24-L116)-(24-J116))*0.204)),0)+IF(F116="PT",IF(L116&gt;31,0,IF(J116&gt;31,(32-L116)*0.204,((32-L116)-(32-J116))*0.204)),0)+IF(F116="JOŽ",IF(L116&gt;23,0,IF(J116&gt;23,(24-L116)*0.255,((24-L116)-(24-J116))*0.255)),0)+IF(F116="JPČ",IF(L116&gt;23,0,IF(J116&gt;23,(24-L116)*0.204,((24-L116)-(24-J116))*0.204)),0)+IF(F116="JEČ",IF(L116&gt;15,0,IF(J116&gt;15,(16-L116)*0.102,((16-L116)-(16-J116))*0.102)),0)+IF(F116="JEOF",IF(L116&gt;15,0,IF(J116&gt;15,(16-L116)*0.102,((16-L116)-(16-J116))*0.102)),0)+IF(F116="JnPČ",IF(L116&gt;15,0,IF(J116&gt;15,(16-L116)*0.153,((16-L116)-(16-J116))*0.153)),0)+IF(F116="JnEČ",IF(L116&gt;15,0,IF(J116&gt;15,(16-L116)*0.0765,((16-L116)-(16-J116))*0.0765)),0)+IF(F116="JčPČ",IF(L116&gt;15,0,IF(J116&gt;15,(16-L116)*0.06375,((16-L116)-(16-J116))*0.06375)),0)+IF(F116="JčEČ",IF(L116&gt;15,0,IF(J116&gt;15,(16-L116)*0.051,((16-L116)-(16-J116))*0.051)),0)+IF(F116="NEAK",IF(L116&gt;23,0,IF(J116&gt;23,(24-L116)*0.03444,((24-L116)-(24-J116))*0.03444)),0))</f>
        <v>1.224</v>
      </c>
      <c r="Q116" s="11">
        <f t="shared" ref="Q116:Q120" si="8">IF(ISERROR(P116*100/N116),0,(P116*100/N116))</f>
        <v>6.1507537688442211</v>
      </c>
      <c r="R116" s="10">
        <f t="shared" si="6"/>
        <v>15.843</v>
      </c>
      <c r="S116" s="8"/>
    </row>
    <row r="117" spans="1:19">
      <c r="A117" s="60">
        <v>3</v>
      </c>
      <c r="B117" s="60" t="s">
        <v>28</v>
      </c>
      <c r="C117" s="12" t="s">
        <v>76</v>
      </c>
      <c r="D117" s="60" t="s">
        <v>30</v>
      </c>
      <c r="E117" s="60">
        <v>1</v>
      </c>
      <c r="F117" s="60" t="s">
        <v>31</v>
      </c>
      <c r="G117" s="60">
        <v>2</v>
      </c>
      <c r="H117" s="60" t="s">
        <v>32</v>
      </c>
      <c r="I117" s="60"/>
      <c r="J117" s="60">
        <v>40</v>
      </c>
      <c r="K117" s="60"/>
      <c r="L117" s="60">
        <v>39</v>
      </c>
      <c r="M117" s="60" t="s">
        <v>32</v>
      </c>
      <c r="N117" s="3">
        <f t="shared" si="2"/>
        <v>0</v>
      </c>
      <c r="O117" s="9">
        <f t="shared" si="3"/>
        <v>0</v>
      </c>
      <c r="P117" s="4">
        <f t="shared" si="7"/>
        <v>0</v>
      </c>
      <c r="Q117" s="11">
        <f t="shared" si="8"/>
        <v>0</v>
      </c>
      <c r="R117" s="10">
        <f t="shared" si="6"/>
        <v>0</v>
      </c>
      <c r="S117" s="8"/>
    </row>
    <row r="118" spans="1:19">
      <c r="A118" s="60">
        <v>4</v>
      </c>
      <c r="B118" s="60" t="s">
        <v>77</v>
      </c>
      <c r="C118" s="12" t="s">
        <v>29</v>
      </c>
      <c r="D118" s="60" t="s">
        <v>30</v>
      </c>
      <c r="E118" s="60">
        <v>1</v>
      </c>
      <c r="F118" s="60" t="s">
        <v>31</v>
      </c>
      <c r="G118" s="60">
        <v>2</v>
      </c>
      <c r="H118" s="60" t="s">
        <v>32</v>
      </c>
      <c r="I118" s="60"/>
      <c r="J118" s="60">
        <v>43</v>
      </c>
      <c r="K118" s="60"/>
      <c r="L118" s="60">
        <v>37</v>
      </c>
      <c r="M118" s="60" t="s">
        <v>32</v>
      </c>
      <c r="N118" s="3">
        <f t="shared" si="2"/>
        <v>0</v>
      </c>
      <c r="O118" s="9">
        <f t="shared" si="3"/>
        <v>0</v>
      </c>
      <c r="P118" s="4">
        <f t="shared" si="7"/>
        <v>0</v>
      </c>
      <c r="Q118" s="11">
        <f t="shared" si="8"/>
        <v>0</v>
      </c>
      <c r="R118" s="10">
        <f t="shared" si="6"/>
        <v>0</v>
      </c>
      <c r="S118" s="8"/>
    </row>
    <row r="119" spans="1:19">
      <c r="A119" s="60">
        <v>5</v>
      </c>
      <c r="B119" s="60" t="s">
        <v>77</v>
      </c>
      <c r="C119" s="12" t="s">
        <v>75</v>
      </c>
      <c r="D119" s="60" t="s">
        <v>30</v>
      </c>
      <c r="E119" s="60">
        <v>1</v>
      </c>
      <c r="F119" s="60" t="s">
        <v>31</v>
      </c>
      <c r="G119" s="60">
        <v>2</v>
      </c>
      <c r="H119" s="60" t="s">
        <v>32</v>
      </c>
      <c r="I119" s="60"/>
      <c r="J119" s="60">
        <v>40</v>
      </c>
      <c r="K119" s="60"/>
      <c r="L119" s="60">
        <v>36</v>
      </c>
      <c r="M119" s="60" t="s">
        <v>33</v>
      </c>
      <c r="N119" s="3">
        <f t="shared" si="2"/>
        <v>0</v>
      </c>
      <c r="O119" s="9">
        <f t="shared" si="3"/>
        <v>0</v>
      </c>
      <c r="P119" s="4">
        <f t="shared" si="7"/>
        <v>0</v>
      </c>
      <c r="Q119" s="11">
        <f t="shared" si="8"/>
        <v>0</v>
      </c>
      <c r="R119" s="10">
        <f t="shared" si="6"/>
        <v>0</v>
      </c>
      <c r="S119" s="8"/>
    </row>
    <row r="120" spans="1:19">
      <c r="A120" s="60">
        <v>6</v>
      </c>
      <c r="B120" s="60" t="s">
        <v>77</v>
      </c>
      <c r="C120" s="12" t="s">
        <v>76</v>
      </c>
      <c r="D120" s="60" t="s">
        <v>30</v>
      </c>
      <c r="E120" s="60">
        <v>1</v>
      </c>
      <c r="F120" s="60" t="s">
        <v>31</v>
      </c>
      <c r="G120" s="60">
        <v>2</v>
      </c>
      <c r="H120" s="60" t="s">
        <v>32</v>
      </c>
      <c r="I120" s="60"/>
      <c r="J120" s="60">
        <v>40</v>
      </c>
      <c r="K120" s="60"/>
      <c r="L120" s="60">
        <v>37</v>
      </c>
      <c r="M120" s="60" t="s">
        <v>32</v>
      </c>
      <c r="N120" s="3">
        <f t="shared" si="2"/>
        <v>0</v>
      </c>
      <c r="O120" s="9">
        <f t="shared" si="3"/>
        <v>0</v>
      </c>
      <c r="P120" s="4">
        <f t="shared" si="7"/>
        <v>0</v>
      </c>
      <c r="Q120" s="11">
        <f t="shared" si="8"/>
        <v>0</v>
      </c>
      <c r="R120" s="10">
        <f t="shared" si="6"/>
        <v>0</v>
      </c>
      <c r="S120" s="8"/>
    </row>
    <row r="121" spans="1:19">
      <c r="A121" s="70" t="s">
        <v>37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2"/>
      <c r="R121" s="10">
        <f>SUM(R115:R120)</f>
        <v>29.238</v>
      </c>
      <c r="S121" s="8"/>
    </row>
    <row r="122" spans="1:19" ht="15.75">
      <c r="A122" s="24" t="s">
        <v>38</v>
      </c>
      <c r="B122" s="2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6"/>
      <c r="S122" s="8"/>
    </row>
    <row r="123" spans="1:19">
      <c r="A123" s="49" t="s">
        <v>57</v>
      </c>
      <c r="B123" s="49"/>
      <c r="C123" s="49"/>
      <c r="D123" s="49"/>
      <c r="E123" s="49"/>
      <c r="F123" s="49"/>
      <c r="G123" s="49"/>
      <c r="H123" s="49"/>
      <c r="I123" s="49"/>
      <c r="J123" s="15"/>
      <c r="K123" s="15"/>
      <c r="L123" s="15"/>
      <c r="M123" s="15"/>
      <c r="N123" s="15"/>
      <c r="O123" s="15"/>
      <c r="P123" s="15"/>
      <c r="Q123" s="15"/>
      <c r="R123" s="16"/>
      <c r="S123" s="8"/>
    </row>
    <row r="124" spans="1:19" s="8" customFormat="1">
      <c r="A124" s="49"/>
      <c r="B124" s="49"/>
      <c r="C124" s="49"/>
      <c r="D124" s="49"/>
      <c r="E124" s="49"/>
      <c r="F124" s="49"/>
      <c r="G124" s="49"/>
      <c r="H124" s="49"/>
      <c r="I124" s="49"/>
      <c r="J124" s="15"/>
      <c r="K124" s="15"/>
      <c r="L124" s="15"/>
      <c r="M124" s="15"/>
      <c r="N124" s="15"/>
      <c r="O124" s="15"/>
      <c r="P124" s="15"/>
      <c r="Q124" s="15"/>
      <c r="R124" s="16"/>
    </row>
    <row r="125" spans="1:19">
      <c r="A125" s="66" t="s">
        <v>78</v>
      </c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56"/>
      <c r="R125" s="8"/>
      <c r="S125" s="8"/>
    </row>
    <row r="126" spans="1:19" ht="18">
      <c r="A126" s="68" t="s">
        <v>27</v>
      </c>
      <c r="B126" s="69"/>
      <c r="C126" s="69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6"/>
      <c r="R126" s="8"/>
      <c r="S126" s="8"/>
    </row>
    <row r="127" spans="1:19">
      <c r="A127" s="66" t="s">
        <v>41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56"/>
      <c r="R127" s="8"/>
      <c r="S127" s="8"/>
    </row>
    <row r="128" spans="1:19">
      <c r="A128" s="60">
        <v>1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ref="N128:N137" si="9">(IF(F128="OŽ",IF(L128=1,550.8,IF(L128=2,426.38,IF(L128=3,342.14,IF(L128=4,181.44,IF(L128=5,168.48,IF(L128=6,155.52,IF(L128=7,148.5,IF(L128=8,144,0))))))))+IF(L128&lt;=8,0,IF(L128&lt;=16,137.7,IF(L128&lt;=24,108,IF(L128&lt;=32,80.1,IF(L128&lt;=36,52.2,0)))))-IF(L128&lt;=8,0,IF(L128&lt;=16,(L128-9)*2.754,IF(L128&lt;=24,(L128-17)* 2.754,IF(L128&lt;=32,(L128-25)* 2.754,IF(L128&lt;=36,(L128-33)*2.754,0))))),0)+IF(F128="PČ",IF(L128=1,449,IF(L128=2,314.6,IF(L128=3,238,IF(L128=4,172,IF(L128=5,159,IF(L128=6,145,IF(L128=7,132,IF(L128=8,119,0))))))))+IF(L128&lt;=8,0,IF(L128&lt;=16,88,IF(L128&lt;=24,55,IF(L128&lt;=32,22,0))))-IF(L128&lt;=8,0,IF(L128&lt;=16,(L128-9)*2.245,IF(L128&lt;=24,(L128-17)*2.245,IF(L128&lt;=32,(L128-25)*2.245,0)))),0)+IF(F128="PČneol",IF(L128=1,85,IF(L128=2,64.61,IF(L128=3,50.76,IF(L128=4,16.25,IF(L128=5,15,IF(L128=6,13.75,IF(L128=7,12.5,IF(L128=8,11.25,0))))))))+IF(L128&lt;=8,0,IF(L128&lt;=16,9,0))-IF(L128&lt;=8,0,IF(L128&lt;=16,(L128-9)*0.425,0)),0)+IF(F128="PŽ",IF(L128=1,85,IF(L128=2,59.5,IF(L128=3,45,IF(L128=4,32.5,IF(L128=5,30,IF(L128=6,27.5,IF(L128=7,25,IF(L128=8,22.5,0))))))))+IF(L128&lt;=8,0,IF(L128&lt;=16,19,IF(L128&lt;=24,13,IF(L128&lt;=32,8,0))))-IF(L128&lt;=8,0,IF(L128&lt;=16,(L128-9)*0.425,IF(L128&lt;=24,(L128-17)*0.425,IF(L128&lt;=32,(L128-25)*0.425,0)))),0)+IF(F128="EČ",IF(L128=1,204,IF(L128=2,156.24,IF(L128=3,123.84,IF(L128=4,72,IF(L128=5,66,IF(L128=6,60,IF(L128=7,54,IF(L128=8,48,0))))))))+IF(L128&lt;=8,0,IF(L128&lt;=16,40,IF(L128&lt;=24,25,0)))-IF(L128&lt;=8,0,IF(L128&lt;=16,(L128-9)*1.02,IF(L128&lt;=24,(L128-17)*1.02,0))),0)+IF(F128="EČneol",IF(L128=1,68,IF(L128=2,51.69,IF(L128=3,40.61,IF(L128=4,13,IF(L128=5,12,IF(L128=6,11,IF(L128=7,10,IF(L128=8,9,0)))))))))+IF(F128="EŽ",IF(L128=1,68,IF(L128=2,47.6,IF(L128=3,36,IF(L128=4,18,IF(L128=5,16.5,IF(L128=6,15,IF(L128=7,13.5,IF(L128=8,12,0))))))))+IF(L128&lt;=8,0,IF(L128&lt;=16,10,IF(L128&lt;=24,6,0)))-IF(L128&lt;=8,0,IF(L128&lt;=16,(L128-9)*0.34,IF(L128&lt;=24,(L128-17)*0.34,0))),0)+IF(F128="PT",IF(L128=1,68,IF(L128=2,52.08,IF(L128=3,41.28,IF(L128=4,24,IF(L128=5,22,IF(L128=6,20,IF(L128=7,18,IF(L128=8,16,0))))))))+IF(L128&lt;=8,0,IF(L128&lt;=16,13,IF(L128&lt;=24,9,IF(L128&lt;=32,4,0))))-IF(L128&lt;=8,0,IF(L128&lt;=16,(L128-9)*0.34,IF(L128&lt;=24,(L128-17)*0.34,IF(L128&lt;=32,(L128-25)*0.34,0)))),0)+IF(F128="JOŽ",IF(L128=1,85,IF(L128=2,59.5,IF(L128=3,45,IF(L128=4,32.5,IF(L128=5,30,IF(L128=6,27.5,IF(L128=7,25,IF(L128=8,22.5,0))))))))+IF(L128&lt;=8,0,IF(L128&lt;=16,19,IF(L128&lt;=24,13,0)))-IF(L128&lt;=8,0,IF(L128&lt;=16,(L128-9)*0.425,IF(L128&lt;=24,(L128-17)*0.425,0))),0)+IF(F128="JPČ",IF(L128=1,68,IF(L128=2,47.6,IF(L128=3,36,IF(L128=4,26,IF(L128=5,24,IF(L128=6,22,IF(L128=7,20,IF(L128=8,18,0))))))))+IF(L128&lt;=8,0,IF(L128&lt;=16,13,IF(L128&lt;=24,9,0)))-IF(L128&lt;=8,0,IF(L128&lt;=16,(L128-9)*0.34,IF(L128&lt;=24,(L128-17)*0.34,0))),0)+IF(F128="JEČ",IF(L128=1,34,IF(L128=2,26.04,IF(L128=3,20.6,IF(L128=4,12,IF(L128=5,11,IF(L128=6,10,IF(L128=7,9,IF(L128=8,8,0))))))))+IF(L128&lt;=8,0,IF(L128&lt;=16,6,0))-IF(L128&lt;=8,0,IF(L128&lt;=16,(L128-9)*0.17,0)),0)+IF(F128="JEOF",IF(L128=1,34,IF(L128=2,26.04,IF(L128=3,20.6,IF(L128=4,12,IF(L128=5,11,IF(L128=6,10,IF(L128=7,9,IF(L128=8,8,0))))))))+IF(L128&lt;=8,0,IF(L128&lt;=16,6,0))-IF(L128&lt;=8,0,IF(L128&lt;=16,(L128-9)*0.17,0)),0)+IF(F128="JnPČ",IF(L128=1,51,IF(L128=2,35.7,IF(L128=3,27,IF(L128=4,19.5,IF(L128=5,18,IF(L128=6,16.5,IF(L128=7,15,IF(L128=8,13.5,0))))))))+IF(L128&lt;=8,0,IF(L128&lt;=16,10,0))-IF(L128&lt;=8,0,IF(L128&lt;=16,(L128-9)*0.255,0)),0)+IF(F128="JnEČ",IF(L128=1,25.5,IF(L128=2,19.53,IF(L128=3,15.48,IF(L128=4,9,IF(L128=5,8.25,IF(L128=6,7.5,IF(L128=7,6.75,IF(L128=8,6,0))))))))+IF(L128&lt;=8,0,IF(L128&lt;=16,5,0))-IF(L128&lt;=8,0,IF(L128&lt;=16,(L128-9)*0.1275,0)),0)+IF(F128="JčPČ",IF(L128=1,21.25,IF(L128=2,14.5,IF(L128=3,11.5,IF(L128=4,7,IF(L128=5,6.5,IF(L128=6,6,IF(L128=7,5.5,IF(L128=8,5,0))))))))+IF(L128&lt;=8,0,IF(L128&lt;=16,4,0))-IF(L128&lt;=8,0,IF(L128&lt;=16,(L128-9)*0.10625,0)),0)+IF(F128="JčEČ",IF(L128=1,17,IF(L128=2,13.02,IF(L128=3,10.32,IF(L128=4,6,IF(L128=5,5.5,IF(L128=6,5,IF(L128=7,4.5,IF(L128=8,4,0))))))))+IF(L128&lt;=8,0,IF(L128&lt;=16,3,0))-IF(L128&lt;=8,0,IF(L128&lt;=16,(L128-9)*0.085,0)),0)+IF(F128="NEAK",IF(L128=1,11.48,IF(L128=2,8.79,IF(L128=3,6.97,IF(L128=4,4.05,IF(L128=5,3.71,IF(L128=6,3.38,IF(L128=7,3.04,IF(L128=8,2.7,0))))))))+IF(L128&lt;=8,0,IF(L128&lt;=16,2,IF(L128&lt;=24,1.3,0)))-IF(L128&lt;=8,0,IF(L128&lt;=16,(L128-9)*0.0574,IF(L128&lt;=24,(L128-17)*0.0574,0))),0))*IF(L128&lt;0,1,IF(OR(F128="PČ",F128="PŽ",F128="PT"),IF(J128&lt;32,J128/32,1),1))* IF(L128&lt;0,1,IF(OR(F128="EČ",F128="EŽ",F128="JOŽ",F128="JPČ",F128="NEAK"),IF(J128&lt;24,J128/24,1),1))*IF(L128&lt;0,1,IF(OR(F128="PČneol",F128="JEČ",F128="JEOF",F128="JnPČ",F128="JnEČ",F128="JčPČ",F128="JčEČ"),IF(J128&lt;16,J128/16,1),1))*IF(L128&lt;0,1,IF(F128="EČneol",IF(J128&lt;8,J128/8,1),1))</f>
        <v>0</v>
      </c>
      <c r="O128" s="9">
        <f t="shared" ref="O128:O137" si="10">IF(F128="OŽ",N128,IF(H128="Ne",IF(J128*0.3&lt;J128-L128,N128,0),IF(J128*0.1&lt;J128-L128,N128,0)))</f>
        <v>0</v>
      </c>
      <c r="P128" s="4">
        <f t="shared" ref="P128" si="11">IF(O128=0,0,IF(F128="OŽ",IF(L128&gt;35,0,IF(J128&gt;35,(36-L128)*1.836,((36-L128)-(36-J128))*1.836)),0)+IF(F128="PČ",IF(L128&gt;31,0,IF(J128&gt;31,(32-L128)*1.347,((32-L128)-(32-J128))*1.347)),0)+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</v>
      </c>
      <c r="Q128" s="11">
        <f t="shared" ref="Q128" si="12">IF(ISERROR(P128*100/N128),0,(P128*100/N128))</f>
        <v>0</v>
      </c>
      <c r="R128" s="10">
        <f t="shared" ref="R128:R137" si="13">IF(Q128&lt;=30,O128+P128,O128+O128*0.3)*IF(G128=1,0.4,IF(G128=2,0.75,IF(G128="1 (kas 4 m. 1 k. nerengiamos)",0.52,1)))*IF(D128="olimpinė",1,IF(M128="Ne",0.5,1))*IF(OR(A$5="Lietuvos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federacija"),IF(OR(J128&lt;8,K128&lt;16),0,1),1)*E128*IF(I128&lt;=1,1,1/I128)*IF(OR(A$5="Lietuvos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8" s="8"/>
    </row>
    <row r="129" spans="1:19">
      <c r="A129" s="60">
        <v>2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9"/>
        <v>0</v>
      </c>
      <c r="O129" s="9">
        <f t="shared" si="10"/>
        <v>0</v>
      </c>
      <c r="P129" s="4">
        <f t="shared" ref="P129:P137" si="14">IF(O129=0,0,IF(F129="OŽ",IF(L129&gt;35,0,IF(J129&gt;35,(36-L129)*1.836,((36-L129)-(36-J129))*1.836)),0)+IF(F129="PČ",IF(L129&gt;31,0,IF(J129&gt;31,(32-L129)*1.347,((32-L129)-(32-J129))*1.347)),0)+ IF(F129="PČneol",IF(L129&gt;15,0,IF(J129&gt;15,(16-L129)*0.255,((16-L129)-(16-J129))*0.255)),0)+IF(F129="PŽ",IF(L129&gt;31,0,IF(J129&gt;31,(32-L129)*0.255,((32-L129)-(32-J129))*0.255)),0)+IF(F129="EČ",IF(L129&gt;23,0,IF(J129&gt;23,(24-L129)*0.612,((24-L129)-(24-J129))*0.612)),0)+IF(F129="EČneol",IF(L129&gt;7,0,IF(J129&gt;7,(8-L129)*0.204,((8-L129)-(8-J129))*0.204)),0)+IF(F129="EŽ",IF(L129&gt;23,0,IF(J129&gt;23,(24-L129)*0.204,((24-L129)-(24-J129))*0.204)),0)+IF(F129="PT",IF(L129&gt;31,0,IF(J129&gt;31,(32-L129)*0.204,((32-L129)-(32-J129))*0.204)),0)+IF(F129="JOŽ",IF(L129&gt;23,0,IF(J129&gt;23,(24-L129)*0.255,((24-L129)-(24-J129))*0.255)),0)+IF(F129="JPČ",IF(L129&gt;23,0,IF(J129&gt;23,(24-L129)*0.204,((24-L129)-(24-J129))*0.204)),0)+IF(F129="JEČ",IF(L129&gt;15,0,IF(J129&gt;15,(16-L129)*0.102,((16-L129)-(16-J129))*0.102)),0)+IF(F129="JEOF",IF(L129&gt;15,0,IF(J129&gt;15,(16-L129)*0.102,((16-L129)-(16-J129))*0.102)),0)+IF(F129="JnPČ",IF(L129&gt;15,0,IF(J129&gt;15,(16-L129)*0.153,((16-L129)-(16-J129))*0.153)),0)+IF(F129="JnEČ",IF(L129&gt;15,0,IF(J129&gt;15,(16-L129)*0.0765,((16-L129)-(16-J129))*0.0765)),0)+IF(F129="JčPČ",IF(L129&gt;15,0,IF(J129&gt;15,(16-L129)*0.06375,((16-L129)-(16-J129))*0.06375)),0)+IF(F129="JčEČ",IF(L129&gt;15,0,IF(J129&gt;15,(16-L129)*0.051,((16-L129)-(16-J129))*0.051)),0)+IF(F129="NEAK",IF(L129&gt;23,0,IF(J129&gt;23,(24-L129)*0.03444,((24-L129)-(24-J129))*0.03444)),0))</f>
        <v>0</v>
      </c>
      <c r="Q129" s="11">
        <f t="shared" ref="Q129:Q137" si="15">IF(ISERROR(P129*100/N129),0,(P129*100/N129))</f>
        <v>0</v>
      </c>
      <c r="R129" s="10">
        <f t="shared" si="13"/>
        <v>0</v>
      </c>
      <c r="S129" s="8"/>
    </row>
    <row r="130" spans="1:19">
      <c r="A130" s="60">
        <v>3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9"/>
        <v>0</v>
      </c>
      <c r="O130" s="9">
        <f t="shared" si="10"/>
        <v>0</v>
      </c>
      <c r="P130" s="4">
        <f t="shared" si="14"/>
        <v>0</v>
      </c>
      <c r="Q130" s="11">
        <f t="shared" si="15"/>
        <v>0</v>
      </c>
      <c r="R130" s="10">
        <f t="shared" si="13"/>
        <v>0</v>
      </c>
      <c r="S130" s="8"/>
    </row>
    <row r="131" spans="1:19">
      <c r="A131" s="60">
        <v>4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9"/>
        <v>0</v>
      </c>
      <c r="O131" s="9">
        <f t="shared" si="10"/>
        <v>0</v>
      </c>
      <c r="P131" s="4">
        <f t="shared" si="14"/>
        <v>0</v>
      </c>
      <c r="Q131" s="11">
        <f t="shared" si="15"/>
        <v>0</v>
      </c>
      <c r="R131" s="10">
        <f t="shared" si="13"/>
        <v>0</v>
      </c>
      <c r="S131" s="8"/>
    </row>
    <row r="132" spans="1:19">
      <c r="A132" s="60">
        <v>5</v>
      </c>
      <c r="B132" s="60"/>
      <c r="C132" s="12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3">
        <f t="shared" si="9"/>
        <v>0</v>
      </c>
      <c r="O132" s="9">
        <f t="shared" si="10"/>
        <v>0</v>
      </c>
      <c r="P132" s="4">
        <f t="shared" si="14"/>
        <v>0</v>
      </c>
      <c r="Q132" s="11">
        <f t="shared" si="15"/>
        <v>0</v>
      </c>
      <c r="R132" s="10">
        <f t="shared" si="13"/>
        <v>0</v>
      </c>
      <c r="S132" s="8"/>
    </row>
    <row r="133" spans="1:19">
      <c r="A133" s="60">
        <v>6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9"/>
        <v>0</v>
      </c>
      <c r="O133" s="9">
        <f t="shared" si="10"/>
        <v>0</v>
      </c>
      <c r="P133" s="4">
        <f t="shared" si="14"/>
        <v>0</v>
      </c>
      <c r="Q133" s="11">
        <f t="shared" si="15"/>
        <v>0</v>
      </c>
      <c r="R133" s="10">
        <f t="shared" si="13"/>
        <v>0</v>
      </c>
      <c r="S133" s="8"/>
    </row>
    <row r="134" spans="1:19">
      <c r="A134" s="60">
        <v>7</v>
      </c>
      <c r="B134" s="60"/>
      <c r="C134" s="12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3">
        <f t="shared" si="9"/>
        <v>0</v>
      </c>
      <c r="O134" s="9">
        <f t="shared" si="10"/>
        <v>0</v>
      </c>
      <c r="P134" s="4">
        <f t="shared" si="14"/>
        <v>0</v>
      </c>
      <c r="Q134" s="11">
        <f t="shared" si="15"/>
        <v>0</v>
      </c>
      <c r="R134" s="10">
        <f t="shared" si="13"/>
        <v>0</v>
      </c>
      <c r="S134" s="8"/>
    </row>
    <row r="135" spans="1:19">
      <c r="A135" s="60">
        <v>8</v>
      </c>
      <c r="B135" s="60"/>
      <c r="C135" s="12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3">
        <f t="shared" si="9"/>
        <v>0</v>
      </c>
      <c r="O135" s="9">
        <f t="shared" si="10"/>
        <v>0</v>
      </c>
      <c r="P135" s="4">
        <f t="shared" si="14"/>
        <v>0</v>
      </c>
      <c r="Q135" s="11">
        <f t="shared" si="15"/>
        <v>0</v>
      </c>
      <c r="R135" s="10">
        <f t="shared" si="13"/>
        <v>0</v>
      </c>
      <c r="S135" s="8"/>
    </row>
    <row r="136" spans="1:19">
      <c r="A136" s="60">
        <v>9</v>
      </c>
      <c r="B136" s="60"/>
      <c r="C136" s="12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3">
        <f t="shared" si="9"/>
        <v>0</v>
      </c>
      <c r="O136" s="9">
        <f t="shared" si="10"/>
        <v>0</v>
      </c>
      <c r="P136" s="4">
        <f t="shared" si="14"/>
        <v>0</v>
      </c>
      <c r="Q136" s="11">
        <f t="shared" si="15"/>
        <v>0</v>
      </c>
      <c r="R136" s="10">
        <f t="shared" si="13"/>
        <v>0</v>
      </c>
      <c r="S136" s="8"/>
    </row>
    <row r="137" spans="1:19">
      <c r="A137" s="60">
        <v>10</v>
      </c>
      <c r="B137" s="60"/>
      <c r="C137" s="12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3">
        <f t="shared" si="9"/>
        <v>0</v>
      </c>
      <c r="O137" s="9">
        <f t="shared" si="10"/>
        <v>0</v>
      </c>
      <c r="P137" s="4">
        <f t="shared" si="14"/>
        <v>0</v>
      </c>
      <c r="Q137" s="11">
        <f t="shared" si="15"/>
        <v>0</v>
      </c>
      <c r="R137" s="10">
        <f t="shared" si="13"/>
        <v>0</v>
      </c>
      <c r="S137" s="8"/>
    </row>
    <row r="138" spans="1:19">
      <c r="A138" s="70" t="s">
        <v>37</v>
      </c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2"/>
      <c r="R138" s="10">
        <f>SUM(R128:R137)</f>
        <v>0</v>
      </c>
      <c r="S138" s="8"/>
    </row>
    <row r="139" spans="1:19" ht="15.75">
      <c r="A139" s="24" t="s">
        <v>79</v>
      </c>
      <c r="B139" s="2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6"/>
      <c r="S139" s="8"/>
    </row>
    <row r="140" spans="1:19">
      <c r="A140" s="49" t="s">
        <v>57</v>
      </c>
      <c r="B140" s="49"/>
      <c r="C140" s="49"/>
      <c r="D140" s="49"/>
      <c r="E140" s="49"/>
      <c r="F140" s="49"/>
      <c r="G140" s="49"/>
      <c r="H140" s="49"/>
      <c r="I140" s="49"/>
      <c r="J140" s="15"/>
      <c r="K140" s="15"/>
      <c r="L140" s="15"/>
      <c r="M140" s="15"/>
      <c r="N140" s="15"/>
      <c r="O140" s="15"/>
      <c r="P140" s="15"/>
      <c r="Q140" s="15"/>
      <c r="R140" s="16"/>
      <c r="S140" s="8"/>
    </row>
    <row r="141" spans="1:19" s="8" customFormat="1">
      <c r="A141" s="49"/>
      <c r="B141" s="49"/>
      <c r="C141" s="49"/>
      <c r="D141" s="49"/>
      <c r="E141" s="49"/>
      <c r="F141" s="49"/>
      <c r="G141" s="49"/>
      <c r="H141" s="49"/>
      <c r="I141" s="49"/>
      <c r="J141" s="15"/>
      <c r="K141" s="15"/>
      <c r="L141" s="15"/>
      <c r="M141" s="15"/>
      <c r="N141" s="15"/>
      <c r="O141" s="15"/>
      <c r="P141" s="15"/>
      <c r="Q141" s="15"/>
      <c r="R141" s="16"/>
    </row>
    <row r="142" spans="1:19">
      <c r="A142" s="66" t="s">
        <v>78</v>
      </c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56"/>
      <c r="R142" s="8"/>
      <c r="S142" s="8"/>
    </row>
    <row r="143" spans="1:19" ht="18">
      <c r="A143" s="68" t="s">
        <v>27</v>
      </c>
      <c r="B143" s="69"/>
      <c r="C143" s="69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6"/>
      <c r="R143" s="8"/>
      <c r="S143" s="8"/>
    </row>
    <row r="144" spans="1:19">
      <c r="A144" s="66" t="s">
        <v>41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56"/>
      <c r="R144" s="8"/>
      <c r="S144" s="8"/>
    </row>
    <row r="145" spans="1:19">
      <c r="A145" s="60">
        <v>1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ref="N145:N154" si="16">(IF(F145="OŽ",IF(L145=1,550.8,IF(L145=2,426.38,IF(L145=3,342.14,IF(L145=4,181.44,IF(L145=5,168.48,IF(L145=6,155.52,IF(L145=7,148.5,IF(L145=8,144,0))))))))+IF(L145&lt;=8,0,IF(L145&lt;=16,137.7,IF(L145&lt;=24,108,IF(L145&lt;=32,80.1,IF(L145&lt;=36,52.2,0)))))-IF(L145&lt;=8,0,IF(L145&lt;=16,(L145-9)*2.754,IF(L145&lt;=24,(L145-17)* 2.754,IF(L145&lt;=32,(L145-25)* 2.754,IF(L145&lt;=36,(L145-33)*2.754,0))))),0)+IF(F145="PČ",IF(L145=1,449,IF(L145=2,314.6,IF(L145=3,238,IF(L145=4,172,IF(L145=5,159,IF(L145=6,145,IF(L145=7,132,IF(L145=8,119,0))))))))+IF(L145&lt;=8,0,IF(L145&lt;=16,88,IF(L145&lt;=24,55,IF(L145&lt;=32,22,0))))-IF(L145&lt;=8,0,IF(L145&lt;=16,(L145-9)*2.245,IF(L145&lt;=24,(L145-17)*2.245,IF(L145&lt;=32,(L145-25)*2.245,0)))),0)+IF(F145="PČneol",IF(L145=1,85,IF(L145=2,64.61,IF(L145=3,50.76,IF(L145=4,16.25,IF(L145=5,15,IF(L145=6,13.75,IF(L145=7,12.5,IF(L145=8,11.25,0))))))))+IF(L145&lt;=8,0,IF(L145&lt;=16,9,0))-IF(L145&lt;=8,0,IF(L145&lt;=16,(L145-9)*0.425,0)),0)+IF(F145="PŽ",IF(L145=1,85,IF(L145=2,59.5,IF(L145=3,45,IF(L145=4,32.5,IF(L145=5,30,IF(L145=6,27.5,IF(L145=7,25,IF(L145=8,22.5,0))))))))+IF(L145&lt;=8,0,IF(L145&lt;=16,19,IF(L145&lt;=24,13,IF(L145&lt;=32,8,0))))-IF(L145&lt;=8,0,IF(L145&lt;=16,(L145-9)*0.425,IF(L145&lt;=24,(L145-17)*0.425,IF(L145&lt;=32,(L145-25)*0.425,0)))),0)+IF(F145="EČ",IF(L145=1,204,IF(L145=2,156.24,IF(L145=3,123.84,IF(L145=4,72,IF(L145=5,66,IF(L145=6,60,IF(L145=7,54,IF(L145=8,48,0))))))))+IF(L145&lt;=8,0,IF(L145&lt;=16,40,IF(L145&lt;=24,25,0)))-IF(L145&lt;=8,0,IF(L145&lt;=16,(L145-9)*1.02,IF(L145&lt;=24,(L145-17)*1.02,0))),0)+IF(F145="EČneol",IF(L145=1,68,IF(L145=2,51.69,IF(L145=3,40.61,IF(L145=4,13,IF(L145=5,12,IF(L145=6,11,IF(L145=7,10,IF(L145=8,9,0)))))))))+IF(F145="EŽ",IF(L145=1,68,IF(L145=2,47.6,IF(L145=3,36,IF(L145=4,18,IF(L145=5,16.5,IF(L145=6,15,IF(L145=7,13.5,IF(L145=8,12,0))))))))+IF(L145&lt;=8,0,IF(L145&lt;=16,10,IF(L145&lt;=24,6,0)))-IF(L145&lt;=8,0,IF(L145&lt;=16,(L145-9)*0.34,IF(L145&lt;=24,(L145-17)*0.34,0))),0)+IF(F145="PT",IF(L145=1,68,IF(L145=2,52.08,IF(L145=3,41.28,IF(L145=4,24,IF(L145=5,22,IF(L145=6,20,IF(L145=7,18,IF(L145=8,16,0))))))))+IF(L145&lt;=8,0,IF(L145&lt;=16,13,IF(L145&lt;=24,9,IF(L145&lt;=32,4,0))))-IF(L145&lt;=8,0,IF(L145&lt;=16,(L145-9)*0.34,IF(L145&lt;=24,(L145-17)*0.34,IF(L145&lt;=32,(L145-25)*0.34,0)))),0)+IF(F145="JOŽ",IF(L145=1,85,IF(L145=2,59.5,IF(L145=3,45,IF(L145=4,32.5,IF(L145=5,30,IF(L145=6,27.5,IF(L145=7,25,IF(L145=8,22.5,0))))))))+IF(L145&lt;=8,0,IF(L145&lt;=16,19,IF(L145&lt;=24,13,0)))-IF(L145&lt;=8,0,IF(L145&lt;=16,(L145-9)*0.425,IF(L145&lt;=24,(L145-17)*0.425,0))),0)+IF(F145="JPČ",IF(L145=1,68,IF(L145=2,47.6,IF(L145=3,36,IF(L145=4,26,IF(L145=5,24,IF(L145=6,22,IF(L145=7,20,IF(L145=8,18,0))))))))+IF(L145&lt;=8,0,IF(L145&lt;=16,13,IF(L145&lt;=24,9,0)))-IF(L145&lt;=8,0,IF(L145&lt;=16,(L145-9)*0.34,IF(L145&lt;=24,(L145-17)*0.34,0))),0)+IF(F145="JEČ",IF(L145=1,34,IF(L145=2,26.04,IF(L145=3,20.6,IF(L145=4,12,IF(L145=5,11,IF(L145=6,10,IF(L145=7,9,IF(L145=8,8,0))))))))+IF(L145&lt;=8,0,IF(L145&lt;=16,6,0))-IF(L145&lt;=8,0,IF(L145&lt;=16,(L145-9)*0.17,0)),0)+IF(F145="JEOF",IF(L145=1,34,IF(L145=2,26.04,IF(L145=3,20.6,IF(L145=4,12,IF(L145=5,11,IF(L145=6,10,IF(L145=7,9,IF(L145=8,8,0))))))))+IF(L145&lt;=8,0,IF(L145&lt;=16,6,0))-IF(L145&lt;=8,0,IF(L145&lt;=16,(L145-9)*0.17,0)),0)+IF(F145="JnPČ",IF(L145=1,51,IF(L145=2,35.7,IF(L145=3,27,IF(L145=4,19.5,IF(L145=5,18,IF(L145=6,16.5,IF(L145=7,15,IF(L145=8,13.5,0))))))))+IF(L145&lt;=8,0,IF(L145&lt;=16,10,0))-IF(L145&lt;=8,0,IF(L145&lt;=16,(L145-9)*0.255,0)),0)+IF(F145="JnEČ",IF(L145=1,25.5,IF(L145=2,19.53,IF(L145=3,15.48,IF(L145=4,9,IF(L145=5,8.25,IF(L145=6,7.5,IF(L145=7,6.75,IF(L145=8,6,0))))))))+IF(L145&lt;=8,0,IF(L145&lt;=16,5,0))-IF(L145&lt;=8,0,IF(L145&lt;=16,(L145-9)*0.1275,0)),0)+IF(F145="JčPČ",IF(L145=1,21.25,IF(L145=2,14.5,IF(L145=3,11.5,IF(L145=4,7,IF(L145=5,6.5,IF(L145=6,6,IF(L145=7,5.5,IF(L145=8,5,0))))))))+IF(L145&lt;=8,0,IF(L145&lt;=16,4,0))-IF(L145&lt;=8,0,IF(L145&lt;=16,(L145-9)*0.10625,0)),0)+IF(F145="JčEČ",IF(L145=1,17,IF(L145=2,13.02,IF(L145=3,10.32,IF(L145=4,6,IF(L145=5,5.5,IF(L145=6,5,IF(L145=7,4.5,IF(L145=8,4,0))))))))+IF(L145&lt;=8,0,IF(L145&lt;=16,3,0))-IF(L145&lt;=8,0,IF(L145&lt;=16,(L145-9)*0.085,0)),0)+IF(F145="NEAK",IF(L145=1,11.48,IF(L145=2,8.79,IF(L145=3,6.97,IF(L145=4,4.05,IF(L145=5,3.71,IF(L145=6,3.38,IF(L145=7,3.04,IF(L145=8,2.7,0))))))))+IF(L145&lt;=8,0,IF(L145&lt;=16,2,IF(L145&lt;=24,1.3,0)))-IF(L145&lt;=8,0,IF(L145&lt;=16,(L145-9)*0.0574,IF(L145&lt;=24,(L145-17)*0.0574,0))),0))*IF(L145&lt;0,1,IF(OR(F145="PČ",F145="PŽ",F145="PT"),IF(J145&lt;32,J145/32,1),1))* IF(L145&lt;0,1,IF(OR(F145="EČ",F145="EŽ",F145="JOŽ",F145="JPČ",F145="NEAK"),IF(J145&lt;24,J145/24,1),1))*IF(L145&lt;0,1,IF(OR(F145="PČneol",F145="JEČ",F145="JEOF",F145="JnPČ",F145="JnEČ",F145="JčPČ",F145="JčEČ"),IF(J145&lt;16,J145/16,1),1))*IF(L145&lt;0,1,IF(F145="EČneol",IF(J145&lt;8,J145/8,1),1))</f>
        <v>0</v>
      </c>
      <c r="O145" s="9">
        <f t="shared" ref="O145:O154" si="17">IF(F145="OŽ",N145,IF(H145="Ne",IF(J145*0.3&lt;J145-L145,N145,0),IF(J145*0.1&lt;J145-L145,N145,0)))</f>
        <v>0</v>
      </c>
      <c r="P145" s="4">
        <f t="shared" ref="P145" si="18">IF(O145=0,0,IF(F145="OŽ",IF(L145&gt;35,0,IF(J145&gt;35,(36-L145)*1.836,((36-L145)-(36-J145))*1.836)),0)+IF(F145="PČ",IF(L145&gt;31,0,IF(J145&gt;31,(32-L145)*1.347,((32-L145)-(32-J145))*1.347)),0)+ IF(F145="PČneol",IF(L145&gt;15,0,IF(J145&gt;15,(16-L145)*0.255,((16-L145)-(16-J145))*0.255)),0)+IF(F145="PŽ",IF(L145&gt;31,0,IF(J145&gt;31,(32-L145)*0.255,((32-L145)-(32-J145))*0.255)),0)+IF(F145="EČ",IF(L145&gt;23,0,IF(J145&gt;23,(24-L145)*0.612,((24-L145)-(24-J145))*0.612)),0)+IF(F145="EČneol",IF(L145&gt;7,0,IF(J145&gt;7,(8-L145)*0.204,((8-L145)-(8-J145))*0.204)),0)+IF(F145="EŽ",IF(L145&gt;23,0,IF(J145&gt;23,(24-L145)*0.204,((24-L145)-(24-J145))*0.204)),0)+IF(F145="PT",IF(L145&gt;31,0,IF(J145&gt;31,(32-L145)*0.204,((32-L145)-(32-J145))*0.204)),0)+IF(F145="JOŽ",IF(L145&gt;23,0,IF(J145&gt;23,(24-L145)*0.255,((24-L145)-(24-J145))*0.255)),0)+IF(F145="JPČ",IF(L145&gt;23,0,IF(J145&gt;23,(24-L145)*0.204,((24-L145)-(24-J145))*0.204)),0)+IF(F145="JEČ",IF(L145&gt;15,0,IF(J145&gt;15,(16-L145)*0.102,((16-L145)-(16-J145))*0.102)),0)+IF(F145="JEOF",IF(L145&gt;15,0,IF(J145&gt;15,(16-L145)*0.102,((16-L145)-(16-J145))*0.102)),0)+IF(F145="JnPČ",IF(L145&gt;15,0,IF(J145&gt;15,(16-L145)*0.153,((16-L145)-(16-J145))*0.153)),0)+IF(F145="JnEČ",IF(L145&gt;15,0,IF(J145&gt;15,(16-L145)*0.0765,((16-L145)-(16-J145))*0.0765)),0)+IF(F145="JčPČ",IF(L145&gt;15,0,IF(J145&gt;15,(16-L145)*0.06375,((16-L145)-(16-J145))*0.06375)),0)+IF(F145="JčEČ",IF(L145&gt;15,0,IF(J145&gt;15,(16-L145)*0.051,((16-L145)-(16-J145))*0.051)),0)+IF(F145="NEAK",IF(L145&gt;23,0,IF(J145&gt;23,(24-L145)*0.03444,((24-L145)-(24-J145))*0.03444)),0))</f>
        <v>0</v>
      </c>
      <c r="Q145" s="11">
        <f t="shared" ref="Q145" si="19">IF(ISERROR(P145*100/N145),0,(P145*100/N145))</f>
        <v>0</v>
      </c>
      <c r="R145" s="10">
        <f t="shared" ref="R145:R154" si="20">IF(Q145&lt;=30,O145+P145,O145+O145*0.3)*IF(G145=1,0.4,IF(G145=2,0.75,IF(G145="1 (kas 4 m. 1 k. nerengiamos)",0.52,1)))*IF(D145="olimpinė",1,IF(M145="Ne",0.5,1))*IF(OR(A$5="Lietuvos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federacija"),IF(OR(J145&lt;8,K145&lt;16),0,1),1)*E145*IF(I145&lt;=1,1,1/I145)*IF(OR(A$5="Lietuvos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5" s="8"/>
    </row>
    <row r="146" spans="1:19">
      <c r="A146" s="60">
        <v>2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16"/>
        <v>0</v>
      </c>
      <c r="O146" s="9">
        <f t="shared" si="17"/>
        <v>0</v>
      </c>
      <c r="P146" s="4">
        <f t="shared" ref="P146:P154" si="21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:Q154" si="22">IF(ISERROR(P146*100/N146),0,(P146*100/N146))</f>
        <v>0</v>
      </c>
      <c r="R146" s="10">
        <f t="shared" si="20"/>
        <v>0</v>
      </c>
      <c r="S146" s="8"/>
    </row>
    <row r="147" spans="1:19">
      <c r="A147" s="60">
        <v>3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16"/>
        <v>0</v>
      </c>
      <c r="O147" s="9">
        <f t="shared" si="17"/>
        <v>0</v>
      </c>
      <c r="P147" s="4">
        <f t="shared" si="21"/>
        <v>0</v>
      </c>
      <c r="Q147" s="11">
        <f t="shared" si="22"/>
        <v>0</v>
      </c>
      <c r="R147" s="10">
        <f t="shared" si="20"/>
        <v>0</v>
      </c>
      <c r="S147" s="8"/>
    </row>
    <row r="148" spans="1:19">
      <c r="A148" s="60">
        <v>4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16"/>
        <v>0</v>
      </c>
      <c r="O148" s="9">
        <f t="shared" si="17"/>
        <v>0</v>
      </c>
      <c r="P148" s="4">
        <f t="shared" si="21"/>
        <v>0</v>
      </c>
      <c r="Q148" s="11">
        <f t="shared" si="22"/>
        <v>0</v>
      </c>
      <c r="R148" s="10">
        <f t="shared" si="20"/>
        <v>0</v>
      </c>
      <c r="S148" s="8"/>
    </row>
    <row r="149" spans="1:19">
      <c r="A149" s="60">
        <v>5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16"/>
        <v>0</v>
      </c>
      <c r="O149" s="9">
        <f t="shared" si="17"/>
        <v>0</v>
      </c>
      <c r="P149" s="4">
        <f t="shared" si="21"/>
        <v>0</v>
      </c>
      <c r="Q149" s="11">
        <f t="shared" si="22"/>
        <v>0</v>
      </c>
      <c r="R149" s="10">
        <f t="shared" si="20"/>
        <v>0</v>
      </c>
      <c r="S149" s="8"/>
    </row>
    <row r="150" spans="1:19">
      <c r="A150" s="60">
        <v>6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16"/>
        <v>0</v>
      </c>
      <c r="O150" s="9">
        <f t="shared" si="17"/>
        <v>0</v>
      </c>
      <c r="P150" s="4">
        <f t="shared" si="21"/>
        <v>0</v>
      </c>
      <c r="Q150" s="11">
        <f t="shared" si="22"/>
        <v>0</v>
      </c>
      <c r="R150" s="10">
        <f t="shared" si="20"/>
        <v>0</v>
      </c>
      <c r="S150" s="8"/>
    </row>
    <row r="151" spans="1:19">
      <c r="A151" s="60">
        <v>7</v>
      </c>
      <c r="B151" s="60"/>
      <c r="C151" s="12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3">
        <f t="shared" si="16"/>
        <v>0</v>
      </c>
      <c r="O151" s="9">
        <f t="shared" si="17"/>
        <v>0</v>
      </c>
      <c r="P151" s="4">
        <f t="shared" si="21"/>
        <v>0</v>
      </c>
      <c r="Q151" s="11">
        <f t="shared" si="22"/>
        <v>0</v>
      </c>
      <c r="R151" s="10">
        <f t="shared" si="20"/>
        <v>0</v>
      </c>
      <c r="S151" s="8"/>
    </row>
    <row r="152" spans="1:19">
      <c r="A152" s="60">
        <v>8</v>
      </c>
      <c r="B152" s="60"/>
      <c r="C152" s="12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3">
        <f t="shared" si="16"/>
        <v>0</v>
      </c>
      <c r="O152" s="9">
        <f t="shared" si="17"/>
        <v>0</v>
      </c>
      <c r="P152" s="4">
        <f t="shared" si="21"/>
        <v>0</v>
      </c>
      <c r="Q152" s="11">
        <f t="shared" si="22"/>
        <v>0</v>
      </c>
      <c r="R152" s="10">
        <f t="shared" si="20"/>
        <v>0</v>
      </c>
      <c r="S152" s="8"/>
    </row>
    <row r="153" spans="1:19">
      <c r="A153" s="60">
        <v>9</v>
      </c>
      <c r="B153" s="60"/>
      <c r="C153" s="12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3">
        <f t="shared" si="16"/>
        <v>0</v>
      </c>
      <c r="O153" s="9">
        <f t="shared" si="17"/>
        <v>0</v>
      </c>
      <c r="P153" s="4">
        <f t="shared" si="21"/>
        <v>0</v>
      </c>
      <c r="Q153" s="11">
        <f t="shared" si="22"/>
        <v>0</v>
      </c>
      <c r="R153" s="10">
        <f t="shared" si="20"/>
        <v>0</v>
      </c>
      <c r="S153" s="8"/>
    </row>
    <row r="154" spans="1:19">
      <c r="A154" s="60">
        <v>10</v>
      </c>
      <c r="B154" s="60"/>
      <c r="C154" s="12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3">
        <f t="shared" si="16"/>
        <v>0</v>
      </c>
      <c r="O154" s="9">
        <f t="shared" si="17"/>
        <v>0</v>
      </c>
      <c r="P154" s="4">
        <f t="shared" si="21"/>
        <v>0</v>
      </c>
      <c r="Q154" s="11">
        <f t="shared" si="22"/>
        <v>0</v>
      </c>
      <c r="R154" s="10">
        <f t="shared" si="20"/>
        <v>0</v>
      </c>
      <c r="S154" s="8"/>
    </row>
    <row r="155" spans="1:19">
      <c r="A155" s="70" t="s">
        <v>37</v>
      </c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2"/>
      <c r="R155" s="10">
        <f>SUM(R145:R154)</f>
        <v>0</v>
      </c>
      <c r="S155" s="8"/>
    </row>
    <row r="156" spans="1:19" ht="15.75">
      <c r="A156" s="24" t="s">
        <v>79</v>
      </c>
      <c r="B156" s="2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6"/>
      <c r="S156" s="8"/>
    </row>
    <row r="157" spans="1:19">
      <c r="A157" s="49" t="s">
        <v>57</v>
      </c>
      <c r="B157" s="49"/>
      <c r="C157" s="49"/>
      <c r="D157" s="49"/>
      <c r="E157" s="49"/>
      <c r="F157" s="49"/>
      <c r="G157" s="49"/>
      <c r="H157" s="49"/>
      <c r="I157" s="49"/>
      <c r="J157" s="15"/>
      <c r="K157" s="15"/>
      <c r="L157" s="15"/>
      <c r="M157" s="15"/>
      <c r="N157" s="15"/>
      <c r="O157" s="15"/>
      <c r="P157" s="15"/>
      <c r="Q157" s="15"/>
      <c r="R157" s="16"/>
      <c r="S157" s="8"/>
    </row>
    <row r="158" spans="1:19" s="8" customFormat="1">
      <c r="A158" s="49"/>
      <c r="B158" s="49"/>
      <c r="C158" s="49"/>
      <c r="D158" s="49"/>
      <c r="E158" s="49"/>
      <c r="F158" s="49"/>
      <c r="G158" s="49"/>
      <c r="H158" s="49"/>
      <c r="I158" s="49"/>
      <c r="J158" s="15"/>
      <c r="K158" s="15"/>
      <c r="L158" s="15"/>
      <c r="M158" s="15"/>
      <c r="N158" s="15"/>
      <c r="O158" s="15"/>
      <c r="P158" s="15"/>
      <c r="Q158" s="15"/>
      <c r="R158" s="16"/>
    </row>
    <row r="159" spans="1:19">
      <c r="A159" s="66" t="s">
        <v>78</v>
      </c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56"/>
      <c r="R159" s="8"/>
      <c r="S159" s="8"/>
    </row>
    <row r="160" spans="1:19" ht="18">
      <c r="A160" s="68" t="s">
        <v>27</v>
      </c>
      <c r="B160" s="69"/>
      <c r="C160" s="69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6"/>
      <c r="R160" s="8"/>
      <c r="S160" s="8"/>
    </row>
    <row r="161" spans="1:19">
      <c r="A161" s="66" t="s">
        <v>41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56"/>
      <c r="R161" s="8"/>
      <c r="S161" s="8"/>
    </row>
    <row r="162" spans="1:19">
      <c r="A162" s="60">
        <v>1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ref="N162:N171" si="23">(IF(F162="OŽ",IF(L162=1,550.8,IF(L162=2,426.38,IF(L162=3,342.14,IF(L162=4,181.44,IF(L162=5,168.48,IF(L162=6,155.52,IF(L162=7,148.5,IF(L162=8,144,0))))))))+IF(L162&lt;=8,0,IF(L162&lt;=16,137.7,IF(L162&lt;=24,108,IF(L162&lt;=32,80.1,IF(L162&lt;=36,52.2,0)))))-IF(L162&lt;=8,0,IF(L162&lt;=16,(L162-9)*2.754,IF(L162&lt;=24,(L162-17)* 2.754,IF(L162&lt;=32,(L162-25)* 2.754,IF(L162&lt;=36,(L162-33)*2.754,0))))),0)+IF(F162="PČ",IF(L162=1,449,IF(L162=2,314.6,IF(L162=3,238,IF(L162=4,172,IF(L162=5,159,IF(L162=6,145,IF(L162=7,132,IF(L162=8,119,0))))))))+IF(L162&lt;=8,0,IF(L162&lt;=16,88,IF(L162&lt;=24,55,IF(L162&lt;=32,22,0))))-IF(L162&lt;=8,0,IF(L162&lt;=16,(L162-9)*2.245,IF(L162&lt;=24,(L162-17)*2.245,IF(L162&lt;=32,(L162-25)*2.245,0)))),0)+IF(F162="PČneol",IF(L162=1,85,IF(L162=2,64.61,IF(L162=3,50.76,IF(L162=4,16.25,IF(L162=5,15,IF(L162=6,13.75,IF(L162=7,12.5,IF(L162=8,11.25,0))))))))+IF(L162&lt;=8,0,IF(L162&lt;=16,9,0))-IF(L162&lt;=8,0,IF(L162&lt;=16,(L162-9)*0.425,0)),0)+IF(F162="PŽ",IF(L162=1,85,IF(L162=2,59.5,IF(L162=3,45,IF(L162=4,32.5,IF(L162=5,30,IF(L162=6,27.5,IF(L162=7,25,IF(L162=8,22.5,0))))))))+IF(L162&lt;=8,0,IF(L162&lt;=16,19,IF(L162&lt;=24,13,IF(L162&lt;=32,8,0))))-IF(L162&lt;=8,0,IF(L162&lt;=16,(L162-9)*0.425,IF(L162&lt;=24,(L162-17)*0.425,IF(L162&lt;=32,(L162-25)*0.425,0)))),0)+IF(F162="EČ",IF(L162=1,204,IF(L162=2,156.24,IF(L162=3,123.84,IF(L162=4,72,IF(L162=5,66,IF(L162=6,60,IF(L162=7,54,IF(L162=8,48,0))))))))+IF(L162&lt;=8,0,IF(L162&lt;=16,40,IF(L162&lt;=24,25,0)))-IF(L162&lt;=8,0,IF(L162&lt;=16,(L162-9)*1.02,IF(L162&lt;=24,(L162-17)*1.02,0))),0)+IF(F162="EČneol",IF(L162=1,68,IF(L162=2,51.69,IF(L162=3,40.61,IF(L162=4,13,IF(L162=5,12,IF(L162=6,11,IF(L162=7,10,IF(L162=8,9,0)))))))))+IF(F162="EŽ",IF(L162=1,68,IF(L162=2,47.6,IF(L162=3,36,IF(L162=4,18,IF(L162=5,16.5,IF(L162=6,15,IF(L162=7,13.5,IF(L162=8,12,0))))))))+IF(L162&lt;=8,0,IF(L162&lt;=16,10,IF(L162&lt;=24,6,0)))-IF(L162&lt;=8,0,IF(L162&lt;=16,(L162-9)*0.34,IF(L162&lt;=24,(L162-17)*0.34,0))),0)+IF(F162="PT",IF(L162=1,68,IF(L162=2,52.08,IF(L162=3,41.28,IF(L162=4,24,IF(L162=5,22,IF(L162=6,20,IF(L162=7,18,IF(L162=8,16,0))))))))+IF(L162&lt;=8,0,IF(L162&lt;=16,13,IF(L162&lt;=24,9,IF(L162&lt;=32,4,0))))-IF(L162&lt;=8,0,IF(L162&lt;=16,(L162-9)*0.34,IF(L162&lt;=24,(L162-17)*0.34,IF(L162&lt;=32,(L162-25)*0.34,0)))),0)+IF(F162="JOŽ",IF(L162=1,85,IF(L162=2,59.5,IF(L162=3,45,IF(L162=4,32.5,IF(L162=5,30,IF(L162=6,27.5,IF(L162=7,25,IF(L162=8,22.5,0))))))))+IF(L162&lt;=8,0,IF(L162&lt;=16,19,IF(L162&lt;=24,13,0)))-IF(L162&lt;=8,0,IF(L162&lt;=16,(L162-9)*0.425,IF(L162&lt;=24,(L162-17)*0.425,0))),0)+IF(F162="JPČ",IF(L162=1,68,IF(L162=2,47.6,IF(L162=3,36,IF(L162=4,26,IF(L162=5,24,IF(L162=6,22,IF(L162=7,20,IF(L162=8,18,0))))))))+IF(L162&lt;=8,0,IF(L162&lt;=16,13,IF(L162&lt;=24,9,0)))-IF(L162&lt;=8,0,IF(L162&lt;=16,(L162-9)*0.34,IF(L162&lt;=24,(L162-17)*0.34,0))),0)+IF(F162="JEČ",IF(L162=1,34,IF(L162=2,26.04,IF(L162=3,20.6,IF(L162=4,12,IF(L162=5,11,IF(L162=6,10,IF(L162=7,9,IF(L162=8,8,0))))))))+IF(L162&lt;=8,0,IF(L162&lt;=16,6,0))-IF(L162&lt;=8,0,IF(L162&lt;=16,(L162-9)*0.17,0)),0)+IF(F162="JEOF",IF(L162=1,34,IF(L162=2,26.04,IF(L162=3,20.6,IF(L162=4,12,IF(L162=5,11,IF(L162=6,10,IF(L162=7,9,IF(L162=8,8,0))))))))+IF(L162&lt;=8,0,IF(L162&lt;=16,6,0))-IF(L162&lt;=8,0,IF(L162&lt;=16,(L162-9)*0.17,0)),0)+IF(F162="JnPČ",IF(L162=1,51,IF(L162=2,35.7,IF(L162=3,27,IF(L162=4,19.5,IF(L162=5,18,IF(L162=6,16.5,IF(L162=7,15,IF(L162=8,13.5,0))))))))+IF(L162&lt;=8,0,IF(L162&lt;=16,10,0))-IF(L162&lt;=8,0,IF(L162&lt;=16,(L162-9)*0.255,0)),0)+IF(F162="JnEČ",IF(L162=1,25.5,IF(L162=2,19.53,IF(L162=3,15.48,IF(L162=4,9,IF(L162=5,8.25,IF(L162=6,7.5,IF(L162=7,6.75,IF(L162=8,6,0))))))))+IF(L162&lt;=8,0,IF(L162&lt;=16,5,0))-IF(L162&lt;=8,0,IF(L162&lt;=16,(L162-9)*0.1275,0)),0)+IF(F162="JčPČ",IF(L162=1,21.25,IF(L162=2,14.5,IF(L162=3,11.5,IF(L162=4,7,IF(L162=5,6.5,IF(L162=6,6,IF(L162=7,5.5,IF(L162=8,5,0))))))))+IF(L162&lt;=8,0,IF(L162&lt;=16,4,0))-IF(L162&lt;=8,0,IF(L162&lt;=16,(L162-9)*0.10625,0)),0)+IF(F162="JčEČ",IF(L162=1,17,IF(L162=2,13.02,IF(L162=3,10.32,IF(L162=4,6,IF(L162=5,5.5,IF(L162=6,5,IF(L162=7,4.5,IF(L162=8,4,0))))))))+IF(L162&lt;=8,0,IF(L162&lt;=16,3,0))-IF(L162&lt;=8,0,IF(L162&lt;=16,(L162-9)*0.085,0)),0)+IF(F162="NEAK",IF(L162=1,11.48,IF(L162=2,8.79,IF(L162=3,6.97,IF(L162=4,4.05,IF(L162=5,3.71,IF(L162=6,3.38,IF(L162=7,3.04,IF(L162=8,2.7,0))))))))+IF(L162&lt;=8,0,IF(L162&lt;=16,2,IF(L162&lt;=24,1.3,0)))-IF(L162&lt;=8,0,IF(L162&lt;=16,(L162-9)*0.0574,IF(L162&lt;=24,(L162-17)*0.0574,0))),0))*IF(L162&lt;0,1,IF(OR(F162="PČ",F162="PŽ",F162="PT"),IF(J162&lt;32,J162/32,1),1))* IF(L162&lt;0,1,IF(OR(F162="EČ",F162="EŽ",F162="JOŽ",F162="JPČ",F162="NEAK"),IF(J162&lt;24,J162/24,1),1))*IF(L162&lt;0,1,IF(OR(F162="PČneol",F162="JEČ",F162="JEOF",F162="JnPČ",F162="JnEČ",F162="JčPČ",F162="JčEČ"),IF(J162&lt;16,J162/16,1),1))*IF(L162&lt;0,1,IF(F162="EČneol",IF(J162&lt;8,J162/8,1),1))</f>
        <v>0</v>
      </c>
      <c r="O162" s="9">
        <f t="shared" ref="O162:O171" si="24">IF(F162="OŽ",N162,IF(H162="Ne",IF(J162*0.3&lt;J162-L162,N162,0),IF(J162*0.1&lt;J162-L162,N162,0)))</f>
        <v>0</v>
      </c>
      <c r="P162" s="4">
        <f t="shared" ref="P162" si="25">IF(O162=0,0,IF(F162="OŽ",IF(L162&gt;35,0,IF(J162&gt;35,(36-L162)*1.836,((36-L162)-(36-J162))*1.836)),0)+IF(F162="PČ",IF(L162&gt;31,0,IF(J162&gt;31,(32-L162)*1.347,((32-L162)-(32-J162))*1.347)),0)+ IF(F162="PČneol",IF(L162&gt;15,0,IF(J162&gt;15,(16-L162)*0.255,((16-L162)-(16-J162))*0.255)),0)+IF(F162="PŽ",IF(L162&gt;31,0,IF(J162&gt;31,(32-L162)*0.255,((32-L162)-(32-J162))*0.255)),0)+IF(F162="EČ",IF(L162&gt;23,0,IF(J162&gt;23,(24-L162)*0.612,((24-L162)-(24-J162))*0.612)),0)+IF(F162="EČneol",IF(L162&gt;7,0,IF(J162&gt;7,(8-L162)*0.204,((8-L162)-(8-J162))*0.204)),0)+IF(F162="EŽ",IF(L162&gt;23,0,IF(J162&gt;23,(24-L162)*0.204,((24-L162)-(24-J162))*0.204)),0)+IF(F162="PT",IF(L162&gt;31,0,IF(J162&gt;31,(32-L162)*0.204,((32-L162)-(32-J162))*0.204)),0)+IF(F162="JOŽ",IF(L162&gt;23,0,IF(J162&gt;23,(24-L162)*0.255,((24-L162)-(24-J162))*0.255)),0)+IF(F162="JPČ",IF(L162&gt;23,0,IF(J162&gt;23,(24-L162)*0.204,((24-L162)-(24-J162))*0.204)),0)+IF(F162="JEČ",IF(L162&gt;15,0,IF(J162&gt;15,(16-L162)*0.102,((16-L162)-(16-J162))*0.102)),0)+IF(F162="JEOF",IF(L162&gt;15,0,IF(J162&gt;15,(16-L162)*0.102,((16-L162)-(16-J162))*0.102)),0)+IF(F162="JnPČ",IF(L162&gt;15,0,IF(J162&gt;15,(16-L162)*0.153,((16-L162)-(16-J162))*0.153)),0)+IF(F162="JnEČ",IF(L162&gt;15,0,IF(J162&gt;15,(16-L162)*0.0765,((16-L162)-(16-J162))*0.0765)),0)+IF(F162="JčPČ",IF(L162&gt;15,0,IF(J162&gt;15,(16-L162)*0.06375,((16-L162)-(16-J162))*0.06375)),0)+IF(F162="JčEČ",IF(L162&gt;15,0,IF(J162&gt;15,(16-L162)*0.051,((16-L162)-(16-J162))*0.051)),0)+IF(F162="NEAK",IF(L162&gt;23,0,IF(J162&gt;23,(24-L162)*0.03444,((24-L162)-(24-J162))*0.03444)),0))</f>
        <v>0</v>
      </c>
      <c r="Q162" s="11">
        <f t="shared" ref="Q162" si="26">IF(ISERROR(P162*100/N162),0,(P162*100/N162))</f>
        <v>0</v>
      </c>
      <c r="R162" s="10">
        <f t="shared" ref="R162:R171" si="27">IF(Q162&lt;=30,O162+P162,O162+O162*0.3)*IF(G162=1,0.4,IF(G162=2,0.75,IF(G162="1 (kas 4 m. 1 k. nerengiamos)",0.52,1)))*IF(D162="olimpinė",1,IF(M162="Ne",0.5,1))*IF(OR(A$5="Lietuvos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federacija"),IF(OR(J162&lt;8,K162&lt;16),0,1),1)*E162*IF(I162&lt;=1,1,1/I162)*IF(OR(A$5="Lietuvos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2" s="8"/>
    </row>
    <row r="163" spans="1:19">
      <c r="A163" s="60">
        <v>2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23"/>
        <v>0</v>
      </c>
      <c r="O163" s="9">
        <f t="shared" si="24"/>
        <v>0</v>
      </c>
      <c r="P163" s="4">
        <f t="shared" ref="P163:P171" si="28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0</v>
      </c>
      <c r="Q163" s="11">
        <f t="shared" ref="Q163:Q171" si="29">IF(ISERROR(P163*100/N163),0,(P163*100/N163))</f>
        <v>0</v>
      </c>
      <c r="R163" s="10">
        <f t="shared" si="27"/>
        <v>0</v>
      </c>
      <c r="S163" s="8"/>
    </row>
    <row r="164" spans="1:19">
      <c r="A164" s="60">
        <v>3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23"/>
        <v>0</v>
      </c>
      <c r="O164" s="9">
        <f t="shared" si="24"/>
        <v>0</v>
      </c>
      <c r="P164" s="4">
        <f t="shared" si="28"/>
        <v>0</v>
      </c>
      <c r="Q164" s="11">
        <f t="shared" si="29"/>
        <v>0</v>
      </c>
      <c r="R164" s="10">
        <f t="shared" si="27"/>
        <v>0</v>
      </c>
      <c r="S164" s="8"/>
    </row>
    <row r="165" spans="1:19">
      <c r="A165" s="60">
        <v>4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 t="shared" si="23"/>
        <v>0</v>
      </c>
      <c r="O165" s="9">
        <f t="shared" si="24"/>
        <v>0</v>
      </c>
      <c r="P165" s="4">
        <f t="shared" si="28"/>
        <v>0</v>
      </c>
      <c r="Q165" s="11">
        <f t="shared" si="29"/>
        <v>0</v>
      </c>
      <c r="R165" s="10">
        <f t="shared" si="27"/>
        <v>0</v>
      </c>
      <c r="S165" s="8"/>
    </row>
    <row r="166" spans="1:19">
      <c r="A166" s="60">
        <v>5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23"/>
        <v>0</v>
      </c>
      <c r="O166" s="9">
        <f t="shared" si="24"/>
        <v>0</v>
      </c>
      <c r="P166" s="4">
        <f t="shared" si="28"/>
        <v>0</v>
      </c>
      <c r="Q166" s="11">
        <f t="shared" si="29"/>
        <v>0</v>
      </c>
      <c r="R166" s="10">
        <f t="shared" si="27"/>
        <v>0</v>
      </c>
      <c r="S166" s="8"/>
    </row>
    <row r="167" spans="1:19">
      <c r="A167" s="60">
        <v>6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23"/>
        <v>0</v>
      </c>
      <c r="O167" s="9">
        <f t="shared" si="24"/>
        <v>0</v>
      </c>
      <c r="P167" s="4">
        <f t="shared" si="28"/>
        <v>0</v>
      </c>
      <c r="Q167" s="11">
        <f t="shared" si="29"/>
        <v>0</v>
      </c>
      <c r="R167" s="10">
        <f t="shared" si="27"/>
        <v>0</v>
      </c>
      <c r="S167" s="8"/>
    </row>
    <row r="168" spans="1:19">
      <c r="A168" s="60">
        <v>7</v>
      </c>
      <c r="B168" s="60"/>
      <c r="C168" s="12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3">
        <f t="shared" si="23"/>
        <v>0</v>
      </c>
      <c r="O168" s="9">
        <f t="shared" si="24"/>
        <v>0</v>
      </c>
      <c r="P168" s="4">
        <f t="shared" si="28"/>
        <v>0</v>
      </c>
      <c r="Q168" s="11">
        <f t="shared" si="29"/>
        <v>0</v>
      </c>
      <c r="R168" s="10">
        <f t="shared" si="27"/>
        <v>0</v>
      </c>
      <c r="S168" s="8"/>
    </row>
    <row r="169" spans="1:19">
      <c r="A169" s="60">
        <v>8</v>
      </c>
      <c r="B169" s="60"/>
      <c r="C169" s="12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3">
        <f t="shared" si="23"/>
        <v>0</v>
      </c>
      <c r="O169" s="9">
        <f t="shared" si="24"/>
        <v>0</v>
      </c>
      <c r="P169" s="4">
        <f t="shared" si="28"/>
        <v>0</v>
      </c>
      <c r="Q169" s="11">
        <f t="shared" si="29"/>
        <v>0</v>
      </c>
      <c r="R169" s="10">
        <f t="shared" si="27"/>
        <v>0</v>
      </c>
      <c r="S169" s="8"/>
    </row>
    <row r="170" spans="1:19">
      <c r="A170" s="60">
        <v>9</v>
      </c>
      <c r="B170" s="60"/>
      <c r="C170" s="12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3">
        <f t="shared" si="23"/>
        <v>0</v>
      </c>
      <c r="O170" s="9">
        <f t="shared" si="24"/>
        <v>0</v>
      </c>
      <c r="P170" s="4">
        <f t="shared" si="28"/>
        <v>0</v>
      </c>
      <c r="Q170" s="11">
        <f t="shared" si="29"/>
        <v>0</v>
      </c>
      <c r="R170" s="10">
        <f t="shared" si="27"/>
        <v>0</v>
      </c>
      <c r="S170" s="8"/>
    </row>
    <row r="171" spans="1:19">
      <c r="A171" s="60">
        <v>10</v>
      </c>
      <c r="B171" s="60"/>
      <c r="C171" s="12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3">
        <f t="shared" si="23"/>
        <v>0</v>
      </c>
      <c r="O171" s="9">
        <f t="shared" si="24"/>
        <v>0</v>
      </c>
      <c r="P171" s="4">
        <f t="shared" si="28"/>
        <v>0</v>
      </c>
      <c r="Q171" s="11">
        <f t="shared" si="29"/>
        <v>0</v>
      </c>
      <c r="R171" s="10">
        <f t="shared" si="27"/>
        <v>0</v>
      </c>
      <c r="S171" s="8"/>
    </row>
    <row r="172" spans="1:19">
      <c r="A172" s="70" t="s">
        <v>37</v>
      </c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2"/>
      <c r="R172" s="10">
        <f>SUM(R162:R171)</f>
        <v>0</v>
      </c>
      <c r="S172" s="8"/>
    </row>
    <row r="173" spans="1:19" ht="15.75">
      <c r="A173" s="24" t="s">
        <v>79</v>
      </c>
      <c r="B173" s="2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6"/>
      <c r="S173" s="8"/>
    </row>
    <row r="174" spans="1:19">
      <c r="A174" s="49" t="s">
        <v>57</v>
      </c>
      <c r="B174" s="49"/>
      <c r="C174" s="49"/>
      <c r="D174" s="49"/>
      <c r="E174" s="49"/>
      <c r="F174" s="49"/>
      <c r="G174" s="49"/>
      <c r="H174" s="49"/>
      <c r="I174" s="49"/>
      <c r="J174" s="15"/>
      <c r="K174" s="15"/>
      <c r="L174" s="15"/>
      <c r="M174" s="15"/>
      <c r="N174" s="15"/>
      <c r="O174" s="15"/>
      <c r="P174" s="15"/>
      <c r="Q174" s="15"/>
      <c r="R174" s="16"/>
      <c r="S174" s="8"/>
    </row>
    <row r="175" spans="1:19" s="8" customFormat="1">
      <c r="A175" s="49"/>
      <c r="B175" s="49"/>
      <c r="C175" s="49"/>
      <c r="D175" s="49"/>
      <c r="E175" s="49"/>
      <c r="F175" s="49"/>
      <c r="G175" s="49"/>
      <c r="H175" s="49"/>
      <c r="I175" s="49"/>
      <c r="J175" s="15"/>
      <c r="K175" s="15"/>
      <c r="L175" s="15"/>
      <c r="M175" s="15"/>
      <c r="N175" s="15"/>
      <c r="O175" s="15"/>
      <c r="P175" s="15"/>
      <c r="Q175" s="15"/>
      <c r="R175" s="16"/>
    </row>
    <row r="176" spans="1:19" ht="13.9" customHeight="1">
      <c r="A176" s="66" t="s">
        <v>78</v>
      </c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56"/>
      <c r="R176" s="8"/>
      <c r="S176" s="8"/>
    </row>
    <row r="177" spans="1:19" ht="15.6" customHeight="1">
      <c r="A177" s="68" t="s">
        <v>27</v>
      </c>
      <c r="B177" s="69"/>
      <c r="C177" s="69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6"/>
      <c r="R177" s="8"/>
      <c r="S177" s="8"/>
    </row>
    <row r="178" spans="1:19" ht="13.9" customHeight="1">
      <c r="A178" s="66" t="s">
        <v>41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56"/>
      <c r="R178" s="8"/>
      <c r="S178" s="8"/>
    </row>
    <row r="179" spans="1:19">
      <c r="A179" s="60">
        <v>1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ref="N179:N187" si="30">(IF(F179="OŽ",IF(L179=1,550.8,IF(L179=2,426.38,IF(L179=3,342.14,IF(L179=4,181.44,IF(L179=5,168.48,IF(L179=6,155.52,IF(L179=7,148.5,IF(L179=8,144,0))))))))+IF(L179&lt;=8,0,IF(L179&lt;=16,137.7,IF(L179&lt;=24,108,IF(L179&lt;=32,80.1,IF(L179&lt;=36,52.2,0)))))-IF(L179&lt;=8,0,IF(L179&lt;=16,(L179-9)*2.754,IF(L179&lt;=24,(L179-17)* 2.754,IF(L179&lt;=32,(L179-25)* 2.754,IF(L179&lt;=36,(L179-33)*2.754,0))))),0)+IF(F179="PČ",IF(L179=1,449,IF(L179=2,314.6,IF(L179=3,238,IF(L179=4,172,IF(L179=5,159,IF(L179=6,145,IF(L179=7,132,IF(L179=8,119,0))))))))+IF(L179&lt;=8,0,IF(L179&lt;=16,88,IF(L179&lt;=24,55,IF(L179&lt;=32,22,0))))-IF(L179&lt;=8,0,IF(L179&lt;=16,(L179-9)*2.245,IF(L179&lt;=24,(L179-17)*2.245,IF(L179&lt;=32,(L179-25)*2.245,0)))),0)+IF(F179="PČneol",IF(L179=1,85,IF(L179=2,64.61,IF(L179=3,50.76,IF(L179=4,16.25,IF(L179=5,15,IF(L179=6,13.75,IF(L179=7,12.5,IF(L179=8,11.25,0))))))))+IF(L179&lt;=8,0,IF(L179&lt;=16,9,0))-IF(L179&lt;=8,0,IF(L179&lt;=16,(L179-9)*0.425,0)),0)+IF(F179="PŽ",IF(L179=1,85,IF(L179=2,59.5,IF(L179=3,45,IF(L179=4,32.5,IF(L179=5,30,IF(L179=6,27.5,IF(L179=7,25,IF(L179=8,22.5,0))))))))+IF(L179&lt;=8,0,IF(L179&lt;=16,19,IF(L179&lt;=24,13,IF(L179&lt;=32,8,0))))-IF(L179&lt;=8,0,IF(L179&lt;=16,(L179-9)*0.425,IF(L179&lt;=24,(L179-17)*0.425,IF(L179&lt;=32,(L179-25)*0.425,0)))),0)+IF(F179="EČ",IF(L179=1,204,IF(L179=2,156.24,IF(L179=3,123.84,IF(L179=4,72,IF(L179=5,66,IF(L179=6,60,IF(L179=7,54,IF(L179=8,48,0))))))))+IF(L179&lt;=8,0,IF(L179&lt;=16,40,IF(L179&lt;=24,25,0)))-IF(L179&lt;=8,0,IF(L179&lt;=16,(L179-9)*1.02,IF(L179&lt;=24,(L179-17)*1.02,0))),0)+IF(F179="EČneol",IF(L179=1,68,IF(L179=2,51.69,IF(L179=3,40.61,IF(L179=4,13,IF(L179=5,12,IF(L179=6,11,IF(L179=7,10,IF(L179=8,9,0)))))))))+IF(F179="EŽ",IF(L179=1,68,IF(L179=2,47.6,IF(L179=3,36,IF(L179=4,18,IF(L179=5,16.5,IF(L179=6,15,IF(L179=7,13.5,IF(L179=8,12,0))))))))+IF(L179&lt;=8,0,IF(L179&lt;=16,10,IF(L179&lt;=24,6,0)))-IF(L179&lt;=8,0,IF(L179&lt;=16,(L179-9)*0.34,IF(L179&lt;=24,(L179-17)*0.34,0))),0)+IF(F179="PT",IF(L179=1,68,IF(L179=2,52.08,IF(L179=3,41.28,IF(L179=4,24,IF(L179=5,22,IF(L179=6,20,IF(L179=7,18,IF(L179=8,16,0))))))))+IF(L179&lt;=8,0,IF(L179&lt;=16,13,IF(L179&lt;=24,9,IF(L179&lt;=32,4,0))))-IF(L179&lt;=8,0,IF(L179&lt;=16,(L179-9)*0.34,IF(L179&lt;=24,(L179-17)*0.34,IF(L179&lt;=32,(L179-25)*0.34,0)))),0)+IF(F179="JOŽ",IF(L179=1,85,IF(L179=2,59.5,IF(L179=3,45,IF(L179=4,32.5,IF(L179=5,30,IF(L179=6,27.5,IF(L179=7,25,IF(L179=8,22.5,0))))))))+IF(L179&lt;=8,0,IF(L179&lt;=16,19,IF(L179&lt;=24,13,0)))-IF(L179&lt;=8,0,IF(L179&lt;=16,(L179-9)*0.425,IF(L179&lt;=24,(L179-17)*0.425,0))),0)+IF(F179="JPČ",IF(L179=1,68,IF(L179=2,47.6,IF(L179=3,36,IF(L179=4,26,IF(L179=5,24,IF(L179=6,22,IF(L179=7,20,IF(L179=8,18,0))))))))+IF(L179&lt;=8,0,IF(L179&lt;=16,13,IF(L179&lt;=24,9,0)))-IF(L179&lt;=8,0,IF(L179&lt;=16,(L179-9)*0.34,IF(L179&lt;=24,(L179-17)*0.34,0))),0)+IF(F179="JEČ",IF(L179=1,34,IF(L179=2,26.04,IF(L179=3,20.6,IF(L179=4,12,IF(L179=5,11,IF(L179=6,10,IF(L179=7,9,IF(L179=8,8,0))))))))+IF(L179&lt;=8,0,IF(L179&lt;=16,6,0))-IF(L179&lt;=8,0,IF(L179&lt;=16,(L179-9)*0.17,0)),0)+IF(F179="JEOF",IF(L179=1,34,IF(L179=2,26.04,IF(L179=3,20.6,IF(L179=4,12,IF(L179=5,11,IF(L179=6,10,IF(L179=7,9,IF(L179=8,8,0))))))))+IF(L179&lt;=8,0,IF(L179&lt;=16,6,0))-IF(L179&lt;=8,0,IF(L179&lt;=16,(L179-9)*0.17,0)),0)+IF(F179="JnPČ",IF(L179=1,51,IF(L179=2,35.7,IF(L179=3,27,IF(L179=4,19.5,IF(L179=5,18,IF(L179=6,16.5,IF(L179=7,15,IF(L179=8,13.5,0))))))))+IF(L179&lt;=8,0,IF(L179&lt;=16,10,0))-IF(L179&lt;=8,0,IF(L179&lt;=16,(L179-9)*0.255,0)),0)+IF(F179="JnEČ",IF(L179=1,25.5,IF(L179=2,19.53,IF(L179=3,15.48,IF(L179=4,9,IF(L179=5,8.25,IF(L179=6,7.5,IF(L179=7,6.75,IF(L179=8,6,0))))))))+IF(L179&lt;=8,0,IF(L179&lt;=16,5,0))-IF(L179&lt;=8,0,IF(L179&lt;=16,(L179-9)*0.1275,0)),0)+IF(F179="JčPČ",IF(L179=1,21.25,IF(L179=2,14.5,IF(L179=3,11.5,IF(L179=4,7,IF(L179=5,6.5,IF(L179=6,6,IF(L179=7,5.5,IF(L179=8,5,0))))))))+IF(L179&lt;=8,0,IF(L179&lt;=16,4,0))-IF(L179&lt;=8,0,IF(L179&lt;=16,(L179-9)*0.10625,0)),0)+IF(F179="JčEČ",IF(L179=1,17,IF(L179=2,13.02,IF(L179=3,10.32,IF(L179=4,6,IF(L179=5,5.5,IF(L179=6,5,IF(L179=7,4.5,IF(L179=8,4,0))))))))+IF(L179&lt;=8,0,IF(L179&lt;=16,3,0))-IF(L179&lt;=8,0,IF(L179&lt;=16,(L179-9)*0.085,0)),0)+IF(F179="NEAK",IF(L179=1,11.48,IF(L179=2,8.79,IF(L179=3,6.97,IF(L179=4,4.05,IF(L179=5,3.71,IF(L179=6,3.38,IF(L179=7,3.04,IF(L179=8,2.7,0))))))))+IF(L179&lt;=8,0,IF(L179&lt;=16,2,IF(L179&lt;=24,1.3,0)))-IF(L179&lt;=8,0,IF(L179&lt;=16,(L179-9)*0.0574,IF(L179&lt;=24,(L179-17)*0.0574,0))),0))*IF(L179&lt;0,1,IF(OR(F179="PČ",F179="PŽ",F179="PT"),IF(J179&lt;32,J179/32,1),1))* IF(L179&lt;0,1,IF(OR(F179="EČ",F179="EŽ",F179="JOŽ",F179="JPČ",F179="NEAK"),IF(J179&lt;24,J179/24,1),1))*IF(L179&lt;0,1,IF(OR(F179="PČneol",F179="JEČ",F179="JEOF",F179="JnPČ",F179="JnEČ",F179="JčPČ",F179="JčEČ"),IF(J179&lt;16,J179/16,1),1))*IF(L179&lt;0,1,IF(F179="EČneol",IF(J179&lt;8,J179/8,1),1))</f>
        <v>0</v>
      </c>
      <c r="O179" s="9">
        <f t="shared" ref="O179:O188" si="31">IF(F179="OŽ",N179,IF(H179="Ne",IF(J179*0.3&lt;J179-L179,N179,0),IF(J179*0.1&lt;J179-L179,N179,0)))</f>
        <v>0</v>
      </c>
      <c r="P179" s="4">
        <f t="shared" ref="P179" si="32">IF(O179=0,0,IF(F179="OŽ",IF(L179&gt;35,0,IF(J179&gt;35,(36-L179)*1.836,((36-L179)-(36-J179))*1.836)),0)+IF(F179="PČ",IF(L179&gt;31,0,IF(J179&gt;31,(32-L179)*1.347,((32-L179)-(32-J179))*1.347)),0)+ IF(F179="PČneol",IF(L179&gt;15,0,IF(J179&gt;15,(16-L179)*0.255,((16-L179)-(16-J179))*0.255)),0)+IF(F179="PŽ",IF(L179&gt;31,0,IF(J179&gt;31,(32-L179)*0.255,((32-L179)-(32-J179))*0.255)),0)+IF(F179="EČ",IF(L179&gt;23,0,IF(J179&gt;23,(24-L179)*0.612,((24-L179)-(24-J179))*0.612)),0)+IF(F179="EČneol",IF(L179&gt;7,0,IF(J179&gt;7,(8-L179)*0.204,((8-L179)-(8-J179))*0.204)),0)+IF(F179="EŽ",IF(L179&gt;23,0,IF(J179&gt;23,(24-L179)*0.204,((24-L179)-(24-J179))*0.204)),0)+IF(F179="PT",IF(L179&gt;31,0,IF(J179&gt;31,(32-L179)*0.204,((32-L179)-(32-J179))*0.204)),0)+IF(F179="JOŽ",IF(L179&gt;23,0,IF(J179&gt;23,(24-L179)*0.255,((24-L179)-(24-J179))*0.255)),0)+IF(F179="JPČ",IF(L179&gt;23,0,IF(J179&gt;23,(24-L179)*0.204,((24-L179)-(24-J179))*0.204)),0)+IF(F179="JEČ",IF(L179&gt;15,0,IF(J179&gt;15,(16-L179)*0.102,((16-L179)-(16-J179))*0.102)),0)+IF(F179="JEOF",IF(L179&gt;15,0,IF(J179&gt;15,(16-L179)*0.102,((16-L179)-(16-J179))*0.102)),0)+IF(F179="JnPČ",IF(L179&gt;15,0,IF(J179&gt;15,(16-L179)*0.153,((16-L179)-(16-J179))*0.153)),0)+IF(F179="JnEČ",IF(L179&gt;15,0,IF(J179&gt;15,(16-L179)*0.0765,((16-L179)-(16-J179))*0.0765)),0)+IF(F179="JčPČ",IF(L179&gt;15,0,IF(J179&gt;15,(16-L179)*0.06375,((16-L179)-(16-J179))*0.06375)),0)+IF(F179="JčEČ",IF(L179&gt;15,0,IF(J179&gt;15,(16-L179)*0.051,((16-L179)-(16-J179))*0.051)),0)+IF(F179="NEAK",IF(L179&gt;23,0,IF(J179&gt;23,(24-L179)*0.03444,((24-L179)-(24-J179))*0.03444)),0))</f>
        <v>0</v>
      </c>
      <c r="Q179" s="11">
        <f t="shared" ref="Q179" si="33">IF(ISERROR(P179*100/N179),0,(P179*100/N179))</f>
        <v>0</v>
      </c>
      <c r="R179" s="10">
        <f t="shared" ref="R179:R188" si="34">IF(Q179&lt;=30,O179+P179,O179+O179*0.3)*IF(G179=1,0.4,IF(G179=2,0.75,IF(G179="1 (kas 4 m. 1 k. nerengiamos)",0.52,1)))*IF(D179="olimpinė",1,IF(M179="Ne",0.5,1))*IF(OR(A$5="Lietuvos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federacija"),IF(OR(J179&lt;8,K179&lt;16),0,1),1)*E179*IF(I179&lt;=1,1,1/I179)*IF(OR(A$5="Lietuvos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9" s="8"/>
    </row>
    <row r="180" spans="1:19">
      <c r="A180" s="60">
        <v>2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30"/>
        <v>0</v>
      </c>
      <c r="O180" s="9">
        <f t="shared" si="31"/>
        <v>0</v>
      </c>
      <c r="P180" s="4">
        <f t="shared" ref="P180:P188" si="35">IF(O180=0,0,IF(F180="OŽ",IF(L180&gt;35,0,IF(J180&gt;35,(36-L180)*1.836,((36-L180)-(36-J180))*1.836)),0)+IF(F180="PČ",IF(L180&gt;31,0,IF(J180&gt;31,(32-L180)*1.347,((32-L180)-(32-J180))*1.347)),0)+ IF(F180="PČneol",IF(L180&gt;15,0,IF(J180&gt;15,(16-L180)*0.255,((16-L180)-(16-J180))*0.255)),0)+IF(F180="PŽ",IF(L180&gt;31,0,IF(J180&gt;31,(32-L180)*0.255,((32-L180)-(32-J180))*0.255)),0)+IF(F180="EČ",IF(L180&gt;23,0,IF(J180&gt;23,(24-L180)*0.612,((24-L180)-(24-J180))*0.612)),0)+IF(F180="EČneol",IF(L180&gt;7,0,IF(J180&gt;7,(8-L180)*0.204,((8-L180)-(8-J180))*0.204)),0)+IF(F180="EŽ",IF(L180&gt;23,0,IF(J180&gt;23,(24-L180)*0.204,((24-L180)-(24-J180))*0.204)),0)+IF(F180="PT",IF(L180&gt;31,0,IF(J180&gt;31,(32-L180)*0.204,((32-L180)-(32-J180))*0.204)),0)+IF(F180="JOŽ",IF(L180&gt;23,0,IF(J180&gt;23,(24-L180)*0.255,((24-L180)-(24-J180))*0.255)),0)+IF(F180="JPČ",IF(L180&gt;23,0,IF(J180&gt;23,(24-L180)*0.204,((24-L180)-(24-J180))*0.204)),0)+IF(F180="JEČ",IF(L180&gt;15,0,IF(J180&gt;15,(16-L180)*0.102,((16-L180)-(16-J180))*0.102)),0)+IF(F180="JEOF",IF(L180&gt;15,0,IF(J180&gt;15,(16-L180)*0.102,((16-L180)-(16-J180))*0.102)),0)+IF(F180="JnPČ",IF(L180&gt;15,0,IF(J180&gt;15,(16-L180)*0.153,((16-L180)-(16-J180))*0.153)),0)+IF(F180="JnEČ",IF(L180&gt;15,0,IF(J180&gt;15,(16-L180)*0.0765,((16-L180)-(16-J180))*0.0765)),0)+IF(F180="JčPČ",IF(L180&gt;15,0,IF(J180&gt;15,(16-L180)*0.06375,((16-L180)-(16-J180))*0.06375)),0)+IF(F180="JčEČ",IF(L180&gt;15,0,IF(J180&gt;15,(16-L180)*0.051,((16-L180)-(16-J180))*0.051)),0)+IF(F180="NEAK",IF(L180&gt;23,0,IF(J180&gt;23,(24-L180)*0.03444,((24-L180)-(24-J180))*0.03444)),0))</f>
        <v>0</v>
      </c>
      <c r="Q180" s="11">
        <f t="shared" ref="Q180:Q188" si="36">IF(ISERROR(P180*100/N180),0,(P180*100/N180))</f>
        <v>0</v>
      </c>
      <c r="R180" s="10">
        <f t="shared" si="34"/>
        <v>0</v>
      </c>
      <c r="S180" s="8"/>
    </row>
    <row r="181" spans="1:19">
      <c r="A181" s="60">
        <v>3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30"/>
        <v>0</v>
      </c>
      <c r="O181" s="9">
        <f t="shared" si="31"/>
        <v>0</v>
      </c>
      <c r="P181" s="4">
        <f t="shared" si="35"/>
        <v>0</v>
      </c>
      <c r="Q181" s="11">
        <f t="shared" si="36"/>
        <v>0</v>
      </c>
      <c r="R181" s="10">
        <f t="shared" si="34"/>
        <v>0</v>
      </c>
      <c r="S181" s="8"/>
    </row>
    <row r="182" spans="1:19">
      <c r="A182" s="60">
        <v>4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30"/>
        <v>0</v>
      </c>
      <c r="O182" s="9">
        <f t="shared" si="31"/>
        <v>0</v>
      </c>
      <c r="P182" s="4">
        <f t="shared" si="35"/>
        <v>0</v>
      </c>
      <c r="Q182" s="11">
        <f t="shared" si="36"/>
        <v>0</v>
      </c>
      <c r="R182" s="10">
        <f t="shared" si="34"/>
        <v>0</v>
      </c>
      <c r="S182" s="8"/>
    </row>
    <row r="183" spans="1:19">
      <c r="A183" s="60">
        <v>5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30"/>
        <v>0</v>
      </c>
      <c r="O183" s="9">
        <f t="shared" si="31"/>
        <v>0</v>
      </c>
      <c r="P183" s="4">
        <f t="shared" si="35"/>
        <v>0</v>
      </c>
      <c r="Q183" s="11">
        <f t="shared" si="36"/>
        <v>0</v>
      </c>
      <c r="R183" s="10">
        <f t="shared" si="34"/>
        <v>0</v>
      </c>
      <c r="S183" s="8"/>
    </row>
    <row r="184" spans="1:19">
      <c r="A184" s="60">
        <v>6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30"/>
        <v>0</v>
      </c>
      <c r="O184" s="9">
        <f t="shared" si="31"/>
        <v>0</v>
      </c>
      <c r="P184" s="4">
        <f t="shared" si="35"/>
        <v>0</v>
      </c>
      <c r="Q184" s="11">
        <f t="shared" si="36"/>
        <v>0</v>
      </c>
      <c r="R184" s="10">
        <f t="shared" si="34"/>
        <v>0</v>
      </c>
      <c r="S184" s="8"/>
    </row>
    <row r="185" spans="1:19">
      <c r="A185" s="60">
        <v>7</v>
      </c>
      <c r="B185" s="60"/>
      <c r="C185" s="12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3">
        <f t="shared" si="30"/>
        <v>0</v>
      </c>
      <c r="O185" s="9">
        <f t="shared" si="31"/>
        <v>0</v>
      </c>
      <c r="P185" s="4">
        <f t="shared" si="35"/>
        <v>0</v>
      </c>
      <c r="Q185" s="11">
        <f t="shared" si="36"/>
        <v>0</v>
      </c>
      <c r="R185" s="10">
        <f t="shared" si="34"/>
        <v>0</v>
      </c>
      <c r="S185" s="8"/>
    </row>
    <row r="186" spans="1:19">
      <c r="A186" s="60">
        <v>8</v>
      </c>
      <c r="B186" s="60"/>
      <c r="C186" s="12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3">
        <f t="shared" si="30"/>
        <v>0</v>
      </c>
      <c r="O186" s="9">
        <f t="shared" si="31"/>
        <v>0</v>
      </c>
      <c r="P186" s="4">
        <f t="shared" si="35"/>
        <v>0</v>
      </c>
      <c r="Q186" s="11">
        <f t="shared" si="36"/>
        <v>0</v>
      </c>
      <c r="R186" s="10">
        <f t="shared" si="34"/>
        <v>0</v>
      </c>
      <c r="S186" s="8"/>
    </row>
    <row r="187" spans="1:19">
      <c r="A187" s="60">
        <v>9</v>
      </c>
      <c r="B187" s="60"/>
      <c r="C187" s="12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3">
        <f t="shared" si="30"/>
        <v>0</v>
      </c>
      <c r="O187" s="9">
        <f t="shared" si="31"/>
        <v>0</v>
      </c>
      <c r="P187" s="4">
        <f t="shared" si="35"/>
        <v>0</v>
      </c>
      <c r="Q187" s="11">
        <f t="shared" si="36"/>
        <v>0</v>
      </c>
      <c r="R187" s="10">
        <f t="shared" si="34"/>
        <v>0</v>
      </c>
      <c r="S187" s="8"/>
    </row>
    <row r="188" spans="1:19">
      <c r="A188" s="60">
        <v>10</v>
      </c>
      <c r="B188" s="60"/>
      <c r="C188" s="12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3">
        <f>(IF(F188="OŽ",IF(L188=1,550.8,IF(L188=2,426.38,IF(L188=3,342.14,IF(L188=4,181.44,IF(L188=5,168.48,IF(L188=6,155.52,IF(L188=7,148.5,IF(L188=8,144,0))))))))+IF(L188&lt;=8,0,IF(L188&lt;=16,137.7,IF(L188&lt;=24,108,IF(L188&lt;=32,80.1,IF(L188&lt;=36,52.2,0)))))-IF(L188&lt;=8,0,IF(L188&lt;=16,(L188-9)*2.754,IF(L188&lt;=24,(L188-17)* 2.754,IF(L188&lt;=32,(L188-25)* 2.754,IF(L188&lt;=36,(L188-33)*2.754,0))))),0)+IF(F188="PČ",IF(L188=1,449,IF(L188=2,314.6,IF(L188=3,238,IF(L188=4,172,IF(L188=5,159,IF(L188=6,145,IF(L188=7,132,IF(L188=8,119,0))))))))+IF(L188&lt;=8,0,IF(L188&lt;=16,88,IF(L188&lt;=24,55,IF(L188&lt;=32,22,0))))-IF(L188&lt;=8,0,IF(L188&lt;=16,(L188-9)*2.245,IF(L188&lt;=24,(L188-17)*2.245,IF(L188&lt;=32,(L188-25)*2.245,0)))),0)+IF(F188="PČneol",IF(L188=1,85,IF(L188=2,64.61,IF(L188=3,50.76,IF(L188=4,16.25,IF(L188=5,15,IF(L188=6,13.75,IF(L188=7,12.5,IF(L188=8,11.25,0))))))))+IF(L188&lt;=8,0,IF(L188&lt;=16,9,0))-IF(L188&lt;=8,0,IF(L188&lt;=16,(L188-9)*0.425,0)),0)+IF(F188="PŽ",IF(L188=1,85,IF(L188=2,59.5,IF(L188=3,45,IF(L188=4,32.5,IF(L188=5,30,IF(L188=6,27.5,IF(L188=7,25,IF(L188=8,22.5,0))))))))+IF(L188&lt;=8,0,IF(L188&lt;=16,19,IF(L188&lt;=24,13,IF(L188&lt;=32,8,0))))-IF(L188&lt;=8,0,IF(L188&lt;=16,(L188-9)*0.425,IF(L188&lt;=24,(L188-17)*0.425,IF(L188&lt;=32,(L188-25)*0.425,0)))),0)+IF(F188="EČ",IF(L188=1,204,IF(L188=2,156.24,IF(L188=3,123.84,IF(L188=4,72,IF(L188=5,66,IF(L188=6,60,IF(L188=7,54,IF(L188=8,48,0))))))))+IF(L188&lt;=8,0,IF(L188&lt;=16,40,IF(L188&lt;=24,25,0)))-IF(L188&lt;=8,0,IF(L188&lt;=16,(L188-9)*1.02,IF(L188&lt;=24,(L188-17)*1.02,0))),0)+IF(F188="EČneol",IF(L188=1,68,IF(L188=2,51.69,IF(L188=3,40.61,IF(L188=4,13,IF(L188=5,12,IF(L188=6,11,IF(L188=7,10,IF(L188=8,9,0)))))))))+IF(F188="EŽ",IF(L188=1,68,IF(L188=2,47.6,IF(L188=3,36,IF(L188=4,18,IF(L188=5,16.5,IF(L188=6,15,IF(L188=7,13.5,IF(L188=8,12,0))))))))+IF(L188&lt;=8,0,IF(L188&lt;=16,10,IF(L188&lt;=24,6,0)))-IF(L188&lt;=8,0,IF(L188&lt;=16,(L188-9)*0.34,IF(L188&lt;=24,(L188-17)*0.34,0))),0)+IF(F188="PT",IF(L188=1,68,IF(L188=2,52.08,IF(L188=3,41.28,IF(L188=4,24,IF(L188=5,22,IF(L188=6,20,IF(L188=7,18,IF(L188=8,16,0))))))))+IF(L188&lt;=8,0,IF(L188&lt;=16,13,IF(L188&lt;=24,9,IF(L188&lt;=32,4,0))))-IF(L188&lt;=8,0,IF(L188&lt;=16,(L188-9)*0.34,IF(L188&lt;=24,(L188-17)*0.34,IF(L188&lt;=32,(L188-25)*0.34,0)))),0)+IF(F188="JOŽ",IF(L188=1,85,IF(L188=2,59.5,IF(L188=3,45,IF(L188=4,32.5,IF(L188=5,30,IF(L188=6,27.5,IF(L188=7,25,IF(L188=8,22.5,0))))))))+IF(L188&lt;=8,0,IF(L188&lt;=16,19,IF(L188&lt;=24,13,0)))-IF(L188&lt;=8,0,IF(L188&lt;=16,(L188-9)*0.425,IF(L188&lt;=24,(L188-17)*0.425,0))),0)+IF(F188="JPČ",IF(L188=1,68,IF(L188=2,47.6,IF(L188=3,36,IF(L188=4,26,IF(L188=5,24,IF(L188=6,22,IF(L188=7,20,IF(L188=8,18,0))))))))+IF(L188&lt;=8,0,IF(L188&lt;=16,13,IF(L188&lt;=24,9,0)))-IF(L188&lt;=8,0,IF(L188&lt;=16,(L188-9)*0.34,IF(L188&lt;=24,(L188-17)*0.34,0))),0)+IF(F188="JEČ",IF(L188=1,34,IF(L188=2,26.04,IF(L188=3,20.6,IF(L188=4,12,IF(L188=5,11,IF(L188=6,10,IF(L188=7,9,IF(L188=8,8,0))))))))+IF(L188&lt;=8,0,IF(L188&lt;=16,6,0))-IF(L188&lt;=8,0,IF(L188&lt;=16,(L188-9)*0.17,0)),0)+IF(F188="JEOF",IF(L188=1,34,IF(L188=2,26.04,IF(L188=3,20.6,IF(L188=4,12,IF(L188=5,11,IF(L188=6,10,IF(L188=7,9,IF(L188=8,8,0))))))))+IF(L188&lt;=8,0,IF(L188&lt;=16,6,0))-IF(L188&lt;=8,0,IF(L188&lt;=16,(L188-9)*0.17,0)),0)+IF(F188="JnPČ",IF(L188=1,51,IF(L188=2,35.7,IF(L188=3,27,IF(L188=4,19.5,IF(L188=5,18,IF(L188=6,16.5,IF(L188=7,15,IF(L188=8,13.5,0))))))))+IF(L188&lt;=8,0,IF(L188&lt;=16,10,0))-IF(L188&lt;=8,0,IF(L188&lt;=16,(L188-9)*0.255,0)),0)+IF(F188="JnEČ",IF(L188=1,25.5,IF(L188=2,19.53,IF(L188=3,15.48,IF(L188=4,9,IF(L188=5,8.25,IF(L188=6,7.5,IF(L188=7,6.75,IF(L188=8,6,0))))))))+IF(L188&lt;=8,0,IF(L188&lt;=16,5,0))-IF(L188&lt;=8,0,IF(L188&lt;=16,(L188-9)*0.1275,0)),0)+IF(F188="JčPČ",IF(L188=1,21.25,IF(L188=2,14.5,IF(L188=3,11.5,IF(L188=4,7,IF(L188=5,6.5,IF(L188=6,6,IF(L188=7,5.5,IF(L188=8,5,0))))))))+IF(L188&lt;=8,0,IF(L188&lt;=16,4,0))-IF(L188&lt;=8,0,IF(L188&lt;=16,(L188-9)*0.10625,0)),0)+IF(F188="JčEČ",IF(L188=1,17,IF(L188=2,13.02,IF(L188=3,10.32,IF(L188=4,6,IF(L188=5,5.5,IF(L188=6,5,IF(L188=7,4.5,IF(L188=8,4,0))))))))+IF(L188&lt;=8,0,IF(L188&lt;=16,3,0))-IF(L188&lt;=8,0,IF(L188&lt;=16,(L188-9)*0.085,0)),0)+IF(F188="NEAK",IF(L188=1,11.48,IF(L188=2,8.79,IF(L188=3,6.97,IF(L188=4,4.05,IF(L188=5,3.71,IF(L188=6,3.38,IF(L188=7,3.04,IF(L188=8,2.7,0))))))))+IF(L188&lt;=8,0,IF(L188&lt;=16,2,IF(L188&lt;=24,1.3,0)))-IF(L188&lt;=8,0,IF(L188&lt;=16,(L188-9)*0.0574,IF(L188&lt;=24,(L188-17)*0.0574,0))),0))*IF(L188&lt;0,1,IF(OR(F188="PČ",F188="PŽ",F188="PT"),IF(J188&lt;32,J188/32,1),1))* IF(L188&lt;0,1,IF(OR(F188="EČ",F188="EŽ",F188="JOŽ",F188="JPČ",F188="NEAK"),IF(J188&lt;24,J188/24,1),1))*IF(L188&lt;0,1,IF(OR(F188="PČneol",F188="JEČ",F188="JEOF",F188="JnPČ",F188="JnEČ",F188="JčPČ",F188="JčEČ"),IF(J188&lt;16,J188/16,1),1))*IF(L188&lt;0,1,IF(F188="EČneol",IF(J188&lt;8,J188/8,1),1))</f>
        <v>0</v>
      </c>
      <c r="O188" s="9">
        <f t="shared" si="31"/>
        <v>0</v>
      </c>
      <c r="P188" s="4">
        <f t="shared" si="35"/>
        <v>0</v>
      </c>
      <c r="Q188" s="11">
        <f t="shared" si="36"/>
        <v>0</v>
      </c>
      <c r="R188" s="10">
        <f t="shared" si="34"/>
        <v>0</v>
      </c>
      <c r="S188" s="8"/>
    </row>
    <row r="189" spans="1:19" ht="13.9" customHeight="1">
      <c r="A189" s="70" t="s">
        <v>37</v>
      </c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2"/>
      <c r="R189" s="10">
        <f>SUM(R179:R188)</f>
        <v>0</v>
      </c>
      <c r="S189" s="8"/>
    </row>
    <row r="190" spans="1:19" ht="15.75">
      <c r="A190" s="24" t="s">
        <v>79</v>
      </c>
      <c r="B190" s="2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6"/>
      <c r="S190" s="8"/>
    </row>
    <row r="191" spans="1:19">
      <c r="A191" s="49" t="s">
        <v>57</v>
      </c>
      <c r="B191" s="49"/>
      <c r="C191" s="49"/>
      <c r="D191" s="49"/>
      <c r="E191" s="49"/>
      <c r="F191" s="49"/>
      <c r="G191" s="49"/>
      <c r="H191" s="49"/>
      <c r="I191" s="49"/>
      <c r="J191" s="15"/>
      <c r="K191" s="15"/>
      <c r="L191" s="15"/>
      <c r="M191" s="15"/>
      <c r="N191" s="15"/>
      <c r="O191" s="15"/>
      <c r="P191" s="15"/>
      <c r="Q191" s="15"/>
      <c r="R191" s="16"/>
      <c r="S191" s="8"/>
    </row>
    <row r="192" spans="1:19" s="8" customFormat="1">
      <c r="A192" s="49"/>
      <c r="B192" s="49"/>
      <c r="C192" s="49"/>
      <c r="D192" s="49"/>
      <c r="E192" s="49"/>
      <c r="F192" s="49"/>
      <c r="G192" s="49"/>
      <c r="H192" s="49"/>
      <c r="I192" s="49"/>
      <c r="J192" s="15"/>
      <c r="K192" s="15"/>
      <c r="L192" s="15"/>
      <c r="M192" s="15"/>
      <c r="N192" s="15"/>
      <c r="O192" s="15"/>
      <c r="P192" s="15"/>
      <c r="Q192" s="15"/>
      <c r="R192" s="16"/>
    </row>
    <row r="193" spans="1:19">
      <c r="A193" s="66" t="s">
        <v>78</v>
      </c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56"/>
      <c r="R193" s="8"/>
      <c r="S193" s="8"/>
    </row>
    <row r="194" spans="1:19" ht="18">
      <c r="A194" s="68" t="s">
        <v>27</v>
      </c>
      <c r="B194" s="69"/>
      <c r="C194" s="69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6"/>
      <c r="R194" s="8"/>
      <c r="S194" s="8"/>
    </row>
    <row r="195" spans="1:19">
      <c r="A195" s="66" t="s">
        <v>41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56"/>
      <c r="R195" s="8"/>
      <c r="S195" s="8"/>
    </row>
    <row r="196" spans="1:19">
      <c r="A196" s="60">
        <v>1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>(IF(F196="OŽ",IF(L196=1,550.8,IF(L196=2,426.38,IF(L196=3,342.14,IF(L196=4,181.44,IF(L196=5,168.48,IF(L196=6,155.52,IF(L196=7,148.5,IF(L196=8,144,0))))))))+IF(L196&lt;=8,0,IF(L196&lt;=16,137.7,IF(L196&lt;=24,108,IF(L196&lt;=32,80.1,IF(L196&lt;=36,52.2,0)))))-IF(L196&lt;=8,0,IF(L196&lt;=16,(L196-9)*2.754,IF(L196&lt;=24,(L196-17)* 2.754,IF(L196&lt;=32,(L196-25)* 2.754,IF(L196&lt;=36,(L196-33)*2.754,0))))),0)+IF(F196="PČ",IF(L196=1,449,IF(L196=2,314.6,IF(L196=3,238,IF(L196=4,172,IF(L196=5,159,IF(L196=6,145,IF(L196=7,132,IF(L196=8,119,0))))))))+IF(L196&lt;=8,0,IF(L196&lt;=16,88,IF(L196&lt;=24,55,IF(L196&lt;=32,22,0))))-IF(L196&lt;=8,0,IF(L196&lt;=16,(L196-9)*2.245,IF(L196&lt;=24,(L196-17)*2.245,IF(L196&lt;=32,(L196-25)*2.245,0)))),0)+IF(F196="PČneol",IF(L196=1,85,IF(L196=2,64.61,IF(L196=3,50.76,IF(L196=4,16.25,IF(L196=5,15,IF(L196=6,13.75,IF(L196=7,12.5,IF(L196=8,11.25,0))))))))+IF(L196&lt;=8,0,IF(L196&lt;=16,9,0))-IF(L196&lt;=8,0,IF(L196&lt;=16,(L196-9)*0.425,0)),0)+IF(F196="PŽ",IF(L196=1,85,IF(L196=2,59.5,IF(L196=3,45,IF(L196=4,32.5,IF(L196=5,30,IF(L196=6,27.5,IF(L196=7,25,IF(L196=8,22.5,0))))))))+IF(L196&lt;=8,0,IF(L196&lt;=16,19,IF(L196&lt;=24,13,IF(L196&lt;=32,8,0))))-IF(L196&lt;=8,0,IF(L196&lt;=16,(L196-9)*0.425,IF(L196&lt;=24,(L196-17)*0.425,IF(L196&lt;=32,(L196-25)*0.425,0)))),0)+IF(F196="EČ",IF(L196=1,204,IF(L196=2,156.24,IF(L196=3,123.84,IF(L196=4,72,IF(L196=5,66,IF(L196=6,60,IF(L196=7,54,IF(L196=8,48,0))))))))+IF(L196&lt;=8,0,IF(L196&lt;=16,40,IF(L196&lt;=24,25,0)))-IF(L196&lt;=8,0,IF(L196&lt;=16,(L196-9)*1.02,IF(L196&lt;=24,(L196-17)*1.02,0))),0)+IF(F196="EČneol",IF(L196=1,68,IF(L196=2,51.69,IF(L196=3,40.61,IF(L196=4,13,IF(L196=5,12,IF(L196=6,11,IF(L196=7,10,IF(L196=8,9,0)))))))))+IF(F196="EŽ",IF(L196=1,68,IF(L196=2,47.6,IF(L196=3,36,IF(L196=4,18,IF(L196=5,16.5,IF(L196=6,15,IF(L196=7,13.5,IF(L196=8,12,0))))))))+IF(L196&lt;=8,0,IF(L196&lt;=16,10,IF(L196&lt;=24,6,0)))-IF(L196&lt;=8,0,IF(L196&lt;=16,(L196-9)*0.34,IF(L196&lt;=24,(L196-17)*0.34,0))),0)+IF(F196="PT",IF(L196=1,68,IF(L196=2,52.08,IF(L196=3,41.28,IF(L196=4,24,IF(L196=5,22,IF(L196=6,20,IF(L196=7,18,IF(L196=8,16,0))))))))+IF(L196&lt;=8,0,IF(L196&lt;=16,13,IF(L196&lt;=24,9,IF(L196&lt;=32,4,0))))-IF(L196&lt;=8,0,IF(L196&lt;=16,(L196-9)*0.34,IF(L196&lt;=24,(L196-17)*0.34,IF(L196&lt;=32,(L196-25)*0.34,0)))),0)+IF(F196="JOŽ",IF(L196=1,85,IF(L196=2,59.5,IF(L196=3,45,IF(L196=4,32.5,IF(L196=5,30,IF(L196=6,27.5,IF(L196=7,25,IF(L196=8,22.5,0))))))))+IF(L196&lt;=8,0,IF(L196&lt;=16,19,IF(L196&lt;=24,13,0)))-IF(L196&lt;=8,0,IF(L196&lt;=16,(L196-9)*0.425,IF(L196&lt;=24,(L196-17)*0.425,0))),0)+IF(F196="JPČ",IF(L196=1,68,IF(L196=2,47.6,IF(L196=3,36,IF(L196=4,26,IF(L196=5,24,IF(L196=6,22,IF(L196=7,20,IF(L196=8,18,0))))))))+IF(L196&lt;=8,0,IF(L196&lt;=16,13,IF(L196&lt;=24,9,0)))-IF(L196&lt;=8,0,IF(L196&lt;=16,(L196-9)*0.34,IF(L196&lt;=24,(L196-17)*0.34,0))),0)+IF(F196="JEČ",IF(L196=1,34,IF(L196=2,26.04,IF(L196=3,20.6,IF(L196=4,12,IF(L196=5,11,IF(L196=6,10,IF(L196=7,9,IF(L196=8,8,0))))))))+IF(L196&lt;=8,0,IF(L196&lt;=16,6,0))-IF(L196&lt;=8,0,IF(L196&lt;=16,(L196-9)*0.17,0)),0)+IF(F196="JEOF",IF(L196=1,34,IF(L196=2,26.04,IF(L196=3,20.6,IF(L196=4,12,IF(L196=5,11,IF(L196=6,10,IF(L196=7,9,IF(L196=8,8,0))))))))+IF(L196&lt;=8,0,IF(L196&lt;=16,6,0))-IF(L196&lt;=8,0,IF(L196&lt;=16,(L196-9)*0.17,0)),0)+IF(F196="JnPČ",IF(L196=1,51,IF(L196=2,35.7,IF(L196=3,27,IF(L196=4,19.5,IF(L196=5,18,IF(L196=6,16.5,IF(L196=7,15,IF(L196=8,13.5,0))))))))+IF(L196&lt;=8,0,IF(L196&lt;=16,10,0))-IF(L196&lt;=8,0,IF(L196&lt;=16,(L196-9)*0.255,0)),0)+IF(F196="JnEČ",IF(L196=1,25.5,IF(L196=2,19.53,IF(L196=3,15.48,IF(L196=4,9,IF(L196=5,8.25,IF(L196=6,7.5,IF(L196=7,6.75,IF(L196=8,6,0))))))))+IF(L196&lt;=8,0,IF(L196&lt;=16,5,0))-IF(L196&lt;=8,0,IF(L196&lt;=16,(L196-9)*0.1275,0)),0)+IF(F196="JčPČ",IF(L196=1,21.25,IF(L196=2,14.5,IF(L196=3,11.5,IF(L196=4,7,IF(L196=5,6.5,IF(L196=6,6,IF(L196=7,5.5,IF(L196=8,5,0))))))))+IF(L196&lt;=8,0,IF(L196&lt;=16,4,0))-IF(L196&lt;=8,0,IF(L196&lt;=16,(L196-9)*0.10625,0)),0)+IF(F196="JčEČ",IF(L196=1,17,IF(L196=2,13.02,IF(L196=3,10.32,IF(L196=4,6,IF(L196=5,5.5,IF(L196=6,5,IF(L196=7,4.5,IF(L196=8,4,0))))))))+IF(L196&lt;=8,0,IF(L196&lt;=16,3,0))-IF(L196&lt;=8,0,IF(L196&lt;=16,(L196-9)*0.085,0)),0)+IF(F196="NEAK",IF(L196=1,11.48,IF(L196=2,8.79,IF(L196=3,6.97,IF(L196=4,4.05,IF(L196=5,3.71,IF(L196=6,3.38,IF(L196=7,3.04,IF(L196=8,2.7,0))))))))+IF(L196&lt;=8,0,IF(L196&lt;=16,2,IF(L196&lt;=24,1.3,0)))-IF(L196&lt;=8,0,IF(L196&lt;=16,(L196-9)*0.0574,IF(L196&lt;=24,(L196-17)*0.0574,0))),0))*IF(L196&lt;0,1,IF(OR(F196="PČ",F196="PŽ",F196="PT"),IF(J196&lt;32,J196/32,1),1))* IF(L196&lt;0,1,IF(OR(F196="EČ",F196="EŽ",F196="JOŽ",F196="JPČ",F196="NEAK"),IF(J196&lt;24,J196/24,1),1))*IF(L196&lt;0,1,IF(OR(F196="PČneol",F196="JEČ",F196="JEOF",F196="JnPČ",F196="JnEČ",F196="JčPČ",F196="JčEČ"),IF(J196&lt;16,J196/16,1),1))*IF(L196&lt;0,1,IF(F196="EČneol",IF(J196&lt;8,J196/8,1),1))</f>
        <v>0</v>
      </c>
      <c r="O196" s="9">
        <f t="shared" ref="O196:O205" si="37">IF(F196="OŽ",N196,IF(H196="Ne",IF(J196*0.3&lt;J196-L196,N196,0),IF(J196*0.1&lt;J196-L196,N196,0)))</f>
        <v>0</v>
      </c>
      <c r="P196" s="4">
        <f t="shared" ref="P196" si="38">IF(O196=0,0,IF(F196="OŽ",IF(L196&gt;35,0,IF(J196&gt;35,(36-L196)*1.836,((36-L196)-(36-J196))*1.836)),0)+IF(F196="PČ",IF(L196&gt;31,0,IF(J196&gt;31,(32-L196)*1.347,((32-L196)-(32-J196))*1.347)),0)+ IF(F196="PČneol",IF(L196&gt;15,0,IF(J196&gt;15,(16-L196)*0.255,((16-L196)-(16-J196))*0.255)),0)+IF(F196="PŽ",IF(L196&gt;31,0,IF(J196&gt;31,(32-L196)*0.255,((32-L196)-(32-J196))*0.255)),0)+IF(F196="EČ",IF(L196&gt;23,0,IF(J196&gt;23,(24-L196)*0.612,((24-L196)-(24-J196))*0.612)),0)+IF(F196="EČneol",IF(L196&gt;7,0,IF(J196&gt;7,(8-L196)*0.204,((8-L196)-(8-J196))*0.204)),0)+IF(F196="EŽ",IF(L196&gt;23,0,IF(J196&gt;23,(24-L196)*0.204,((24-L196)-(24-J196))*0.204)),0)+IF(F196="PT",IF(L196&gt;31,0,IF(J196&gt;31,(32-L196)*0.204,((32-L196)-(32-J196))*0.204)),0)+IF(F196="JOŽ",IF(L196&gt;23,0,IF(J196&gt;23,(24-L196)*0.255,((24-L196)-(24-J196))*0.255)),0)+IF(F196="JPČ",IF(L196&gt;23,0,IF(J196&gt;23,(24-L196)*0.204,((24-L196)-(24-J196))*0.204)),0)+IF(F196="JEČ",IF(L196&gt;15,0,IF(J196&gt;15,(16-L196)*0.102,((16-L196)-(16-J196))*0.102)),0)+IF(F196="JEOF",IF(L196&gt;15,0,IF(J196&gt;15,(16-L196)*0.102,((16-L196)-(16-J196))*0.102)),0)+IF(F196="JnPČ",IF(L196&gt;15,0,IF(J196&gt;15,(16-L196)*0.153,((16-L196)-(16-J196))*0.153)),0)+IF(F196="JnEČ",IF(L196&gt;15,0,IF(J196&gt;15,(16-L196)*0.0765,((16-L196)-(16-J196))*0.0765)),0)+IF(F196="JčPČ",IF(L196&gt;15,0,IF(J196&gt;15,(16-L196)*0.06375,((16-L196)-(16-J196))*0.06375)),0)+IF(F196="JčEČ",IF(L196&gt;15,0,IF(J196&gt;15,(16-L196)*0.051,((16-L196)-(16-J196))*0.051)),0)+IF(F196="NEAK",IF(L196&gt;23,0,IF(J196&gt;23,(24-L196)*0.03444,((24-L196)-(24-J196))*0.03444)),0))</f>
        <v>0</v>
      </c>
      <c r="Q196" s="11">
        <f t="shared" ref="Q196" si="39">IF(ISERROR(P196*100/N196),0,(P196*100/N196))</f>
        <v>0</v>
      </c>
      <c r="R196" s="10">
        <f t="shared" ref="R196:R205" si="40">IF(Q196&lt;=30,O196+P196,O196+O196*0.3)*IF(G196=1,0.4,IF(G196=2,0.75,IF(G196="1 (kas 4 m. 1 k. nerengiamos)",0.52,1)))*IF(D196="olimpinė",1,IF(M196="Ne",0.5,1))*IF(OR(A$5="Lietuvos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federacija"),IF(OR(J196&lt;8,K196&lt;16),0,1),1)*E196*IF(I196&lt;=1,1,1/I196)*IF(OR(A$5="Lietuvos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6" s="8"/>
    </row>
    <row r="197" spans="1:19">
      <c r="A197" s="60">
        <v>2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ref="N197:N205" si="41">(IF(F197="OŽ",IF(L197=1,550.8,IF(L197=2,426.38,IF(L197=3,342.14,IF(L197=4,181.44,IF(L197=5,168.48,IF(L197=6,155.52,IF(L197=7,148.5,IF(L197=8,144,0))))))))+IF(L197&lt;=8,0,IF(L197&lt;=16,137.7,IF(L197&lt;=24,108,IF(L197&lt;=32,80.1,IF(L197&lt;=36,52.2,0)))))-IF(L197&lt;=8,0,IF(L197&lt;=16,(L197-9)*2.754,IF(L197&lt;=24,(L197-17)* 2.754,IF(L197&lt;=32,(L197-25)* 2.754,IF(L197&lt;=36,(L197-33)*2.754,0))))),0)+IF(F197="PČ",IF(L197=1,449,IF(L197=2,314.6,IF(L197=3,238,IF(L197=4,172,IF(L197=5,159,IF(L197=6,145,IF(L197=7,132,IF(L197=8,119,0))))))))+IF(L197&lt;=8,0,IF(L197&lt;=16,88,IF(L197&lt;=24,55,IF(L197&lt;=32,22,0))))-IF(L197&lt;=8,0,IF(L197&lt;=16,(L197-9)*2.245,IF(L197&lt;=24,(L197-17)*2.245,IF(L197&lt;=32,(L197-25)*2.245,0)))),0)+IF(F197="PČneol",IF(L197=1,85,IF(L197=2,64.61,IF(L197=3,50.76,IF(L197=4,16.25,IF(L197=5,15,IF(L197=6,13.75,IF(L197=7,12.5,IF(L197=8,11.25,0))))))))+IF(L197&lt;=8,0,IF(L197&lt;=16,9,0))-IF(L197&lt;=8,0,IF(L197&lt;=16,(L197-9)*0.425,0)),0)+IF(F197="PŽ",IF(L197=1,85,IF(L197=2,59.5,IF(L197=3,45,IF(L197=4,32.5,IF(L197=5,30,IF(L197=6,27.5,IF(L197=7,25,IF(L197=8,22.5,0))))))))+IF(L197&lt;=8,0,IF(L197&lt;=16,19,IF(L197&lt;=24,13,IF(L197&lt;=32,8,0))))-IF(L197&lt;=8,0,IF(L197&lt;=16,(L197-9)*0.425,IF(L197&lt;=24,(L197-17)*0.425,IF(L197&lt;=32,(L197-25)*0.425,0)))),0)+IF(F197="EČ",IF(L197=1,204,IF(L197=2,156.24,IF(L197=3,123.84,IF(L197=4,72,IF(L197=5,66,IF(L197=6,60,IF(L197=7,54,IF(L197=8,48,0))))))))+IF(L197&lt;=8,0,IF(L197&lt;=16,40,IF(L197&lt;=24,25,0)))-IF(L197&lt;=8,0,IF(L197&lt;=16,(L197-9)*1.02,IF(L197&lt;=24,(L197-17)*1.02,0))),0)+IF(F197="EČneol",IF(L197=1,68,IF(L197=2,51.69,IF(L197=3,40.61,IF(L197=4,13,IF(L197=5,12,IF(L197=6,11,IF(L197=7,10,IF(L197=8,9,0)))))))))+IF(F197="EŽ",IF(L197=1,68,IF(L197=2,47.6,IF(L197=3,36,IF(L197=4,18,IF(L197=5,16.5,IF(L197=6,15,IF(L197=7,13.5,IF(L197=8,12,0))))))))+IF(L197&lt;=8,0,IF(L197&lt;=16,10,IF(L197&lt;=24,6,0)))-IF(L197&lt;=8,0,IF(L197&lt;=16,(L197-9)*0.34,IF(L197&lt;=24,(L197-17)*0.34,0))),0)+IF(F197="PT",IF(L197=1,68,IF(L197=2,52.08,IF(L197=3,41.28,IF(L197=4,24,IF(L197=5,22,IF(L197=6,20,IF(L197=7,18,IF(L197=8,16,0))))))))+IF(L197&lt;=8,0,IF(L197&lt;=16,13,IF(L197&lt;=24,9,IF(L197&lt;=32,4,0))))-IF(L197&lt;=8,0,IF(L197&lt;=16,(L197-9)*0.34,IF(L197&lt;=24,(L197-17)*0.34,IF(L197&lt;=32,(L197-25)*0.34,0)))),0)+IF(F197="JOŽ",IF(L197=1,85,IF(L197=2,59.5,IF(L197=3,45,IF(L197=4,32.5,IF(L197=5,30,IF(L197=6,27.5,IF(L197=7,25,IF(L197=8,22.5,0))))))))+IF(L197&lt;=8,0,IF(L197&lt;=16,19,IF(L197&lt;=24,13,0)))-IF(L197&lt;=8,0,IF(L197&lt;=16,(L197-9)*0.425,IF(L197&lt;=24,(L197-17)*0.425,0))),0)+IF(F197="JPČ",IF(L197=1,68,IF(L197=2,47.6,IF(L197=3,36,IF(L197=4,26,IF(L197=5,24,IF(L197=6,22,IF(L197=7,20,IF(L197=8,18,0))))))))+IF(L197&lt;=8,0,IF(L197&lt;=16,13,IF(L197&lt;=24,9,0)))-IF(L197&lt;=8,0,IF(L197&lt;=16,(L197-9)*0.34,IF(L197&lt;=24,(L197-17)*0.34,0))),0)+IF(F197="JEČ",IF(L197=1,34,IF(L197=2,26.04,IF(L197=3,20.6,IF(L197=4,12,IF(L197=5,11,IF(L197=6,10,IF(L197=7,9,IF(L197=8,8,0))))))))+IF(L197&lt;=8,0,IF(L197&lt;=16,6,0))-IF(L197&lt;=8,0,IF(L197&lt;=16,(L197-9)*0.17,0)),0)+IF(F197="JEOF",IF(L197=1,34,IF(L197=2,26.04,IF(L197=3,20.6,IF(L197=4,12,IF(L197=5,11,IF(L197=6,10,IF(L197=7,9,IF(L197=8,8,0))))))))+IF(L197&lt;=8,0,IF(L197&lt;=16,6,0))-IF(L197&lt;=8,0,IF(L197&lt;=16,(L197-9)*0.17,0)),0)+IF(F197="JnPČ",IF(L197=1,51,IF(L197=2,35.7,IF(L197=3,27,IF(L197=4,19.5,IF(L197=5,18,IF(L197=6,16.5,IF(L197=7,15,IF(L197=8,13.5,0))))))))+IF(L197&lt;=8,0,IF(L197&lt;=16,10,0))-IF(L197&lt;=8,0,IF(L197&lt;=16,(L197-9)*0.255,0)),0)+IF(F197="JnEČ",IF(L197=1,25.5,IF(L197=2,19.53,IF(L197=3,15.48,IF(L197=4,9,IF(L197=5,8.25,IF(L197=6,7.5,IF(L197=7,6.75,IF(L197=8,6,0))))))))+IF(L197&lt;=8,0,IF(L197&lt;=16,5,0))-IF(L197&lt;=8,0,IF(L197&lt;=16,(L197-9)*0.1275,0)),0)+IF(F197="JčPČ",IF(L197=1,21.25,IF(L197=2,14.5,IF(L197=3,11.5,IF(L197=4,7,IF(L197=5,6.5,IF(L197=6,6,IF(L197=7,5.5,IF(L197=8,5,0))))))))+IF(L197&lt;=8,0,IF(L197&lt;=16,4,0))-IF(L197&lt;=8,0,IF(L197&lt;=16,(L197-9)*0.10625,0)),0)+IF(F197="JčEČ",IF(L197=1,17,IF(L197=2,13.02,IF(L197=3,10.32,IF(L197=4,6,IF(L197=5,5.5,IF(L197=6,5,IF(L197=7,4.5,IF(L197=8,4,0))))))))+IF(L197&lt;=8,0,IF(L197&lt;=16,3,0))-IF(L197&lt;=8,0,IF(L197&lt;=16,(L197-9)*0.085,0)),0)+IF(F197="NEAK",IF(L197=1,11.48,IF(L197=2,8.79,IF(L197=3,6.97,IF(L197=4,4.05,IF(L197=5,3.71,IF(L197=6,3.38,IF(L197=7,3.04,IF(L197=8,2.7,0))))))))+IF(L197&lt;=8,0,IF(L197&lt;=16,2,IF(L197&lt;=24,1.3,0)))-IF(L197&lt;=8,0,IF(L197&lt;=16,(L197-9)*0.0574,IF(L197&lt;=24,(L197-17)*0.0574,0))),0))*IF(L197&lt;0,1,IF(OR(F197="PČ",F197="PŽ",F197="PT"),IF(J197&lt;32,J197/32,1),1))* IF(L197&lt;0,1,IF(OR(F197="EČ",F197="EŽ",F197="JOŽ",F197="JPČ",F197="NEAK"),IF(J197&lt;24,J197/24,1),1))*IF(L197&lt;0,1,IF(OR(F197="PČneol",F197="JEČ",F197="JEOF",F197="JnPČ",F197="JnEČ",F197="JčPČ",F197="JčEČ"),IF(J197&lt;16,J197/16,1),1))*IF(L197&lt;0,1,IF(F197="EČneol",IF(J197&lt;8,J197/8,1),1))</f>
        <v>0</v>
      </c>
      <c r="O197" s="9">
        <f t="shared" si="37"/>
        <v>0</v>
      </c>
      <c r="P197" s="4">
        <f t="shared" ref="P197:P205" si="42">IF(O197=0,0,IF(F197="OŽ",IF(L197&gt;35,0,IF(J197&gt;35,(36-L197)*1.836,((36-L197)-(36-J197))*1.836)),0)+IF(F197="PČ",IF(L197&gt;31,0,IF(J197&gt;31,(32-L197)*1.347,((32-L197)-(32-J197))*1.347)),0)+ IF(F197="PČneol",IF(L197&gt;15,0,IF(J197&gt;15,(16-L197)*0.255,((16-L197)-(16-J197))*0.255)),0)+IF(F197="PŽ",IF(L197&gt;31,0,IF(J197&gt;31,(32-L197)*0.255,((32-L197)-(32-J197))*0.255)),0)+IF(F197="EČ",IF(L197&gt;23,0,IF(J197&gt;23,(24-L197)*0.612,((24-L197)-(24-J197))*0.612)),0)+IF(F197="EČneol",IF(L197&gt;7,0,IF(J197&gt;7,(8-L197)*0.204,((8-L197)-(8-J197))*0.204)),0)+IF(F197="EŽ",IF(L197&gt;23,0,IF(J197&gt;23,(24-L197)*0.204,((24-L197)-(24-J197))*0.204)),0)+IF(F197="PT",IF(L197&gt;31,0,IF(J197&gt;31,(32-L197)*0.204,((32-L197)-(32-J197))*0.204)),0)+IF(F197="JOŽ",IF(L197&gt;23,0,IF(J197&gt;23,(24-L197)*0.255,((24-L197)-(24-J197))*0.255)),0)+IF(F197="JPČ",IF(L197&gt;23,0,IF(J197&gt;23,(24-L197)*0.204,((24-L197)-(24-J197))*0.204)),0)+IF(F197="JEČ",IF(L197&gt;15,0,IF(J197&gt;15,(16-L197)*0.102,((16-L197)-(16-J197))*0.102)),0)+IF(F197="JEOF",IF(L197&gt;15,0,IF(J197&gt;15,(16-L197)*0.102,((16-L197)-(16-J197))*0.102)),0)+IF(F197="JnPČ",IF(L197&gt;15,0,IF(J197&gt;15,(16-L197)*0.153,((16-L197)-(16-J197))*0.153)),0)+IF(F197="JnEČ",IF(L197&gt;15,0,IF(J197&gt;15,(16-L197)*0.0765,((16-L197)-(16-J197))*0.0765)),0)+IF(F197="JčPČ",IF(L197&gt;15,0,IF(J197&gt;15,(16-L197)*0.06375,((16-L197)-(16-J197))*0.06375)),0)+IF(F197="JčEČ",IF(L197&gt;15,0,IF(J197&gt;15,(16-L197)*0.051,((16-L197)-(16-J197))*0.051)),0)+IF(F197="NEAK",IF(L197&gt;23,0,IF(J197&gt;23,(24-L197)*0.03444,((24-L197)-(24-J197))*0.03444)),0))</f>
        <v>0</v>
      </c>
      <c r="Q197" s="11">
        <f t="shared" ref="Q197:Q205" si="43">IF(ISERROR(P197*100/N197),0,(P197*100/N197))</f>
        <v>0</v>
      </c>
      <c r="R197" s="10">
        <f t="shared" si="40"/>
        <v>0</v>
      </c>
      <c r="S197" s="8"/>
    </row>
    <row r="198" spans="1:19">
      <c r="A198" s="60">
        <v>3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41"/>
        <v>0</v>
      </c>
      <c r="O198" s="9">
        <f t="shared" si="37"/>
        <v>0</v>
      </c>
      <c r="P198" s="4">
        <f t="shared" si="42"/>
        <v>0</v>
      </c>
      <c r="Q198" s="11">
        <f t="shared" si="43"/>
        <v>0</v>
      </c>
      <c r="R198" s="10">
        <f t="shared" si="40"/>
        <v>0</v>
      </c>
      <c r="S198" s="8"/>
    </row>
    <row r="199" spans="1:19">
      <c r="A199" s="60">
        <v>4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41"/>
        <v>0</v>
      </c>
      <c r="O199" s="9">
        <f t="shared" si="37"/>
        <v>0</v>
      </c>
      <c r="P199" s="4">
        <f t="shared" si="42"/>
        <v>0</v>
      </c>
      <c r="Q199" s="11">
        <f t="shared" si="43"/>
        <v>0</v>
      </c>
      <c r="R199" s="10">
        <f t="shared" si="40"/>
        <v>0</v>
      </c>
      <c r="S199" s="8"/>
    </row>
    <row r="200" spans="1:19">
      <c r="A200" s="60">
        <v>5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41"/>
        <v>0</v>
      </c>
      <c r="O200" s="9">
        <f t="shared" si="37"/>
        <v>0</v>
      </c>
      <c r="P200" s="4">
        <f t="shared" si="42"/>
        <v>0</v>
      </c>
      <c r="Q200" s="11">
        <f t="shared" si="43"/>
        <v>0</v>
      </c>
      <c r="R200" s="10">
        <f t="shared" si="40"/>
        <v>0</v>
      </c>
      <c r="S200" s="8"/>
    </row>
    <row r="201" spans="1:19">
      <c r="A201" s="60">
        <v>6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41"/>
        <v>0</v>
      </c>
      <c r="O201" s="9">
        <f t="shared" si="37"/>
        <v>0</v>
      </c>
      <c r="P201" s="4">
        <f t="shared" si="42"/>
        <v>0</v>
      </c>
      <c r="Q201" s="11">
        <f t="shared" si="43"/>
        <v>0</v>
      </c>
      <c r="R201" s="10">
        <f t="shared" si="40"/>
        <v>0</v>
      </c>
      <c r="S201" s="8"/>
    </row>
    <row r="202" spans="1:19">
      <c r="A202" s="60">
        <v>7</v>
      </c>
      <c r="B202" s="60"/>
      <c r="C202" s="12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3">
        <f t="shared" si="41"/>
        <v>0</v>
      </c>
      <c r="O202" s="9">
        <f t="shared" si="37"/>
        <v>0</v>
      </c>
      <c r="P202" s="4">
        <f t="shared" si="42"/>
        <v>0</v>
      </c>
      <c r="Q202" s="11">
        <f t="shared" si="43"/>
        <v>0</v>
      </c>
      <c r="R202" s="10">
        <f t="shared" si="40"/>
        <v>0</v>
      </c>
      <c r="S202" s="8"/>
    </row>
    <row r="203" spans="1:19">
      <c r="A203" s="60">
        <v>8</v>
      </c>
      <c r="B203" s="60"/>
      <c r="C203" s="12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3">
        <f t="shared" si="41"/>
        <v>0</v>
      </c>
      <c r="O203" s="9">
        <f t="shared" si="37"/>
        <v>0</v>
      </c>
      <c r="P203" s="4">
        <f t="shared" si="42"/>
        <v>0</v>
      </c>
      <c r="Q203" s="11">
        <f t="shared" si="43"/>
        <v>0</v>
      </c>
      <c r="R203" s="10">
        <f t="shared" si="40"/>
        <v>0</v>
      </c>
      <c r="S203" s="8"/>
    </row>
    <row r="204" spans="1:19">
      <c r="A204" s="60">
        <v>9</v>
      </c>
      <c r="B204" s="60"/>
      <c r="C204" s="12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3">
        <f t="shared" si="41"/>
        <v>0</v>
      </c>
      <c r="O204" s="9">
        <f t="shared" si="37"/>
        <v>0</v>
      </c>
      <c r="P204" s="4">
        <f t="shared" si="42"/>
        <v>0</v>
      </c>
      <c r="Q204" s="11">
        <f t="shared" si="43"/>
        <v>0</v>
      </c>
      <c r="R204" s="10">
        <f t="shared" si="40"/>
        <v>0</v>
      </c>
      <c r="S204" s="8"/>
    </row>
    <row r="205" spans="1:19">
      <c r="A205" s="60">
        <v>10</v>
      </c>
      <c r="B205" s="60"/>
      <c r="C205" s="12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3">
        <f t="shared" si="41"/>
        <v>0</v>
      </c>
      <c r="O205" s="9">
        <f t="shared" si="37"/>
        <v>0</v>
      </c>
      <c r="P205" s="4">
        <f t="shared" si="42"/>
        <v>0</v>
      </c>
      <c r="Q205" s="11">
        <f t="shared" si="43"/>
        <v>0</v>
      </c>
      <c r="R205" s="10">
        <f t="shared" si="40"/>
        <v>0</v>
      </c>
      <c r="S205" s="8"/>
    </row>
    <row r="206" spans="1:19">
      <c r="A206" s="70" t="s">
        <v>37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2"/>
      <c r="R206" s="10">
        <f>SUM(R196:R205)</f>
        <v>0</v>
      </c>
      <c r="S206" s="8"/>
    </row>
    <row r="207" spans="1:19" ht="15.75">
      <c r="A207" s="24" t="s">
        <v>79</v>
      </c>
      <c r="B207" s="2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6"/>
      <c r="S207" s="8"/>
    </row>
    <row r="208" spans="1:19">
      <c r="A208" s="49" t="s">
        <v>57</v>
      </c>
      <c r="B208" s="49"/>
      <c r="C208" s="49"/>
      <c r="D208" s="49"/>
      <c r="E208" s="49"/>
      <c r="F208" s="49"/>
      <c r="G208" s="49"/>
      <c r="H208" s="49"/>
      <c r="I208" s="49"/>
      <c r="J208" s="15"/>
      <c r="K208" s="15"/>
      <c r="L208" s="15"/>
      <c r="M208" s="15"/>
      <c r="N208" s="15"/>
      <c r="O208" s="15"/>
      <c r="P208" s="15"/>
      <c r="Q208" s="15"/>
      <c r="R208" s="16"/>
      <c r="S208" s="8"/>
    </row>
    <row r="209" spans="1:19" s="8" customFormat="1">
      <c r="A209" s="49"/>
      <c r="B209" s="49"/>
      <c r="C209" s="49"/>
      <c r="D209" s="49"/>
      <c r="E209" s="49"/>
      <c r="F209" s="49"/>
      <c r="G209" s="49"/>
      <c r="H209" s="49"/>
      <c r="I209" s="49"/>
      <c r="J209" s="15"/>
      <c r="K209" s="15"/>
      <c r="L209" s="15"/>
      <c r="M209" s="15"/>
      <c r="N209" s="15"/>
      <c r="O209" s="15"/>
      <c r="P209" s="15"/>
      <c r="Q209" s="15"/>
      <c r="R209" s="16"/>
    </row>
    <row r="210" spans="1:19">
      <c r="A210" s="66" t="s">
        <v>78</v>
      </c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56"/>
      <c r="R210" s="8"/>
      <c r="S210" s="8"/>
    </row>
    <row r="211" spans="1:19" ht="18">
      <c r="A211" s="68" t="s">
        <v>27</v>
      </c>
      <c r="B211" s="69"/>
      <c r="C211" s="69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6"/>
      <c r="R211" s="8"/>
      <c r="S211" s="8"/>
    </row>
    <row r="212" spans="1:19">
      <c r="A212" s="66" t="s">
        <v>41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56"/>
      <c r="R212" s="8"/>
      <c r="S212" s="8"/>
    </row>
    <row r="213" spans="1:19">
      <c r="A213" s="60">
        <v>1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ref="N213:N222" si="44">(IF(F213="OŽ",IF(L213=1,550.8,IF(L213=2,426.38,IF(L213=3,342.14,IF(L213=4,181.44,IF(L213=5,168.48,IF(L213=6,155.52,IF(L213=7,148.5,IF(L213=8,144,0))))))))+IF(L213&lt;=8,0,IF(L213&lt;=16,137.7,IF(L213&lt;=24,108,IF(L213&lt;=32,80.1,IF(L213&lt;=36,52.2,0)))))-IF(L213&lt;=8,0,IF(L213&lt;=16,(L213-9)*2.754,IF(L213&lt;=24,(L213-17)* 2.754,IF(L213&lt;=32,(L213-25)* 2.754,IF(L213&lt;=36,(L213-33)*2.754,0))))),0)+IF(F213="PČ",IF(L213=1,449,IF(L213=2,314.6,IF(L213=3,238,IF(L213=4,172,IF(L213=5,159,IF(L213=6,145,IF(L213=7,132,IF(L213=8,119,0))))))))+IF(L213&lt;=8,0,IF(L213&lt;=16,88,IF(L213&lt;=24,55,IF(L213&lt;=32,22,0))))-IF(L213&lt;=8,0,IF(L213&lt;=16,(L213-9)*2.245,IF(L213&lt;=24,(L213-17)*2.245,IF(L213&lt;=32,(L213-25)*2.245,0)))),0)+IF(F213="PČneol",IF(L213=1,85,IF(L213=2,64.61,IF(L213=3,50.76,IF(L213=4,16.25,IF(L213=5,15,IF(L213=6,13.75,IF(L213=7,12.5,IF(L213=8,11.25,0))))))))+IF(L213&lt;=8,0,IF(L213&lt;=16,9,0))-IF(L213&lt;=8,0,IF(L213&lt;=16,(L213-9)*0.425,0)),0)+IF(F213="PŽ",IF(L213=1,85,IF(L213=2,59.5,IF(L213=3,45,IF(L213=4,32.5,IF(L213=5,30,IF(L213=6,27.5,IF(L213=7,25,IF(L213=8,22.5,0))))))))+IF(L213&lt;=8,0,IF(L213&lt;=16,19,IF(L213&lt;=24,13,IF(L213&lt;=32,8,0))))-IF(L213&lt;=8,0,IF(L213&lt;=16,(L213-9)*0.425,IF(L213&lt;=24,(L213-17)*0.425,IF(L213&lt;=32,(L213-25)*0.425,0)))),0)+IF(F213="EČ",IF(L213=1,204,IF(L213=2,156.24,IF(L213=3,123.84,IF(L213=4,72,IF(L213=5,66,IF(L213=6,60,IF(L213=7,54,IF(L213=8,48,0))))))))+IF(L213&lt;=8,0,IF(L213&lt;=16,40,IF(L213&lt;=24,25,0)))-IF(L213&lt;=8,0,IF(L213&lt;=16,(L213-9)*1.02,IF(L213&lt;=24,(L213-17)*1.02,0))),0)+IF(F213="EČneol",IF(L213=1,68,IF(L213=2,51.69,IF(L213=3,40.61,IF(L213=4,13,IF(L213=5,12,IF(L213=6,11,IF(L213=7,10,IF(L213=8,9,0)))))))))+IF(F213="EŽ",IF(L213=1,68,IF(L213=2,47.6,IF(L213=3,36,IF(L213=4,18,IF(L213=5,16.5,IF(L213=6,15,IF(L213=7,13.5,IF(L213=8,12,0))))))))+IF(L213&lt;=8,0,IF(L213&lt;=16,10,IF(L213&lt;=24,6,0)))-IF(L213&lt;=8,0,IF(L213&lt;=16,(L213-9)*0.34,IF(L213&lt;=24,(L213-17)*0.34,0))),0)+IF(F213="PT",IF(L213=1,68,IF(L213=2,52.08,IF(L213=3,41.28,IF(L213=4,24,IF(L213=5,22,IF(L213=6,20,IF(L213=7,18,IF(L213=8,16,0))))))))+IF(L213&lt;=8,0,IF(L213&lt;=16,13,IF(L213&lt;=24,9,IF(L213&lt;=32,4,0))))-IF(L213&lt;=8,0,IF(L213&lt;=16,(L213-9)*0.34,IF(L213&lt;=24,(L213-17)*0.34,IF(L213&lt;=32,(L213-25)*0.34,0)))),0)+IF(F213="JOŽ",IF(L213=1,85,IF(L213=2,59.5,IF(L213=3,45,IF(L213=4,32.5,IF(L213=5,30,IF(L213=6,27.5,IF(L213=7,25,IF(L213=8,22.5,0))))))))+IF(L213&lt;=8,0,IF(L213&lt;=16,19,IF(L213&lt;=24,13,0)))-IF(L213&lt;=8,0,IF(L213&lt;=16,(L213-9)*0.425,IF(L213&lt;=24,(L213-17)*0.425,0))),0)+IF(F213="JPČ",IF(L213=1,68,IF(L213=2,47.6,IF(L213=3,36,IF(L213=4,26,IF(L213=5,24,IF(L213=6,22,IF(L213=7,20,IF(L213=8,18,0))))))))+IF(L213&lt;=8,0,IF(L213&lt;=16,13,IF(L213&lt;=24,9,0)))-IF(L213&lt;=8,0,IF(L213&lt;=16,(L213-9)*0.34,IF(L213&lt;=24,(L213-17)*0.34,0))),0)+IF(F213="JEČ",IF(L213=1,34,IF(L213=2,26.04,IF(L213=3,20.6,IF(L213=4,12,IF(L213=5,11,IF(L213=6,10,IF(L213=7,9,IF(L213=8,8,0))))))))+IF(L213&lt;=8,0,IF(L213&lt;=16,6,0))-IF(L213&lt;=8,0,IF(L213&lt;=16,(L213-9)*0.17,0)),0)+IF(F213="JEOF",IF(L213=1,34,IF(L213=2,26.04,IF(L213=3,20.6,IF(L213=4,12,IF(L213=5,11,IF(L213=6,10,IF(L213=7,9,IF(L213=8,8,0))))))))+IF(L213&lt;=8,0,IF(L213&lt;=16,6,0))-IF(L213&lt;=8,0,IF(L213&lt;=16,(L213-9)*0.17,0)),0)+IF(F213="JnPČ",IF(L213=1,51,IF(L213=2,35.7,IF(L213=3,27,IF(L213=4,19.5,IF(L213=5,18,IF(L213=6,16.5,IF(L213=7,15,IF(L213=8,13.5,0))))))))+IF(L213&lt;=8,0,IF(L213&lt;=16,10,0))-IF(L213&lt;=8,0,IF(L213&lt;=16,(L213-9)*0.255,0)),0)+IF(F213="JnEČ",IF(L213=1,25.5,IF(L213=2,19.53,IF(L213=3,15.48,IF(L213=4,9,IF(L213=5,8.25,IF(L213=6,7.5,IF(L213=7,6.75,IF(L213=8,6,0))))))))+IF(L213&lt;=8,0,IF(L213&lt;=16,5,0))-IF(L213&lt;=8,0,IF(L213&lt;=16,(L213-9)*0.1275,0)),0)+IF(F213="JčPČ",IF(L213=1,21.25,IF(L213=2,14.5,IF(L213=3,11.5,IF(L213=4,7,IF(L213=5,6.5,IF(L213=6,6,IF(L213=7,5.5,IF(L213=8,5,0))))))))+IF(L213&lt;=8,0,IF(L213&lt;=16,4,0))-IF(L213&lt;=8,0,IF(L213&lt;=16,(L213-9)*0.10625,0)),0)+IF(F213="JčEČ",IF(L213=1,17,IF(L213=2,13.02,IF(L213=3,10.32,IF(L213=4,6,IF(L213=5,5.5,IF(L213=6,5,IF(L213=7,4.5,IF(L213=8,4,0))))))))+IF(L213&lt;=8,0,IF(L213&lt;=16,3,0))-IF(L213&lt;=8,0,IF(L213&lt;=16,(L213-9)*0.085,0)),0)+IF(F213="NEAK",IF(L213=1,11.48,IF(L213=2,8.79,IF(L213=3,6.97,IF(L213=4,4.05,IF(L213=5,3.71,IF(L213=6,3.38,IF(L213=7,3.04,IF(L213=8,2.7,0))))))))+IF(L213&lt;=8,0,IF(L213&lt;=16,2,IF(L213&lt;=24,1.3,0)))-IF(L213&lt;=8,0,IF(L213&lt;=16,(L213-9)*0.0574,IF(L213&lt;=24,(L213-17)*0.0574,0))),0))*IF(L213&lt;0,1,IF(OR(F213="PČ",F213="PŽ",F213="PT"),IF(J213&lt;32,J213/32,1),1))* IF(L213&lt;0,1,IF(OR(F213="EČ",F213="EŽ",F213="JOŽ",F213="JPČ",F213="NEAK"),IF(J213&lt;24,J213/24,1),1))*IF(L213&lt;0,1,IF(OR(F213="PČneol",F213="JEČ",F213="JEOF",F213="JnPČ",F213="JnEČ",F213="JčPČ",F213="JčEČ"),IF(J213&lt;16,J213/16,1),1))*IF(L213&lt;0,1,IF(F213="EČneol",IF(J213&lt;8,J213/8,1),1))</f>
        <v>0</v>
      </c>
      <c r="O213" s="9">
        <f t="shared" ref="O213:O222" si="45">IF(F213="OŽ",N213,IF(H213="Ne",IF(J213*0.3&lt;J213-L213,N213,0),IF(J213*0.1&lt;J213-L213,N213,0)))</f>
        <v>0</v>
      </c>
      <c r="P213" s="4">
        <f t="shared" ref="P213" si="46">IF(O213=0,0,IF(F213="OŽ",IF(L213&gt;35,0,IF(J213&gt;35,(36-L213)*1.836,((36-L213)-(36-J213))*1.836)),0)+IF(F213="PČ",IF(L213&gt;31,0,IF(J213&gt;31,(32-L213)*1.347,((32-L213)-(32-J213))*1.347)),0)+ IF(F213="PČneol",IF(L213&gt;15,0,IF(J213&gt;15,(16-L213)*0.255,((16-L213)-(16-J213))*0.255)),0)+IF(F213="PŽ",IF(L213&gt;31,0,IF(J213&gt;31,(32-L213)*0.255,((32-L213)-(32-J213))*0.255)),0)+IF(F213="EČ",IF(L213&gt;23,0,IF(J213&gt;23,(24-L213)*0.612,((24-L213)-(24-J213))*0.612)),0)+IF(F213="EČneol",IF(L213&gt;7,0,IF(J213&gt;7,(8-L213)*0.204,((8-L213)-(8-J213))*0.204)),0)+IF(F213="EŽ",IF(L213&gt;23,0,IF(J213&gt;23,(24-L213)*0.204,((24-L213)-(24-J213))*0.204)),0)+IF(F213="PT",IF(L213&gt;31,0,IF(J213&gt;31,(32-L213)*0.204,((32-L213)-(32-J213))*0.204)),0)+IF(F213="JOŽ",IF(L213&gt;23,0,IF(J213&gt;23,(24-L213)*0.255,((24-L213)-(24-J213))*0.255)),0)+IF(F213="JPČ",IF(L213&gt;23,0,IF(J213&gt;23,(24-L213)*0.204,((24-L213)-(24-J213))*0.204)),0)+IF(F213="JEČ",IF(L213&gt;15,0,IF(J213&gt;15,(16-L213)*0.102,((16-L213)-(16-J213))*0.102)),0)+IF(F213="JEOF",IF(L213&gt;15,0,IF(J213&gt;15,(16-L213)*0.102,((16-L213)-(16-J213))*0.102)),0)+IF(F213="JnPČ",IF(L213&gt;15,0,IF(J213&gt;15,(16-L213)*0.153,((16-L213)-(16-J213))*0.153)),0)+IF(F213="JnEČ",IF(L213&gt;15,0,IF(J213&gt;15,(16-L213)*0.0765,((16-L213)-(16-J213))*0.0765)),0)+IF(F213="JčPČ",IF(L213&gt;15,0,IF(J213&gt;15,(16-L213)*0.06375,((16-L213)-(16-J213))*0.06375)),0)+IF(F213="JčEČ",IF(L213&gt;15,0,IF(J213&gt;15,(16-L213)*0.051,((16-L213)-(16-J213))*0.051)),0)+IF(F213="NEAK",IF(L213&gt;23,0,IF(J213&gt;23,(24-L213)*0.03444,((24-L213)-(24-J213))*0.03444)),0))</f>
        <v>0</v>
      </c>
      <c r="Q213" s="11">
        <f t="shared" ref="Q213" si="47">IF(ISERROR(P213*100/N213),0,(P213*100/N213))</f>
        <v>0</v>
      </c>
      <c r="R213" s="10">
        <f t="shared" ref="R213:R222" si="48">IF(Q213&lt;=30,O213+P213,O213+O213*0.3)*IF(G213=1,0.4,IF(G213=2,0.75,IF(G213="1 (kas 4 m. 1 k. nerengiamos)",0.52,1)))*IF(D213="olimpinė",1,IF(M213="Ne",0.5,1))*IF(OR(A$5="Lietuvos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federacija"),IF(OR(J213&lt;8,K213&lt;16),0,1),1)*E213*IF(I213&lt;=1,1,1/I213)*IF(OR(A$5="Lietuvos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3" s="8"/>
    </row>
    <row r="214" spans="1:19">
      <c r="A214" s="60">
        <v>2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44"/>
        <v>0</v>
      </c>
      <c r="O214" s="9">
        <f t="shared" si="45"/>
        <v>0</v>
      </c>
      <c r="P214" s="4">
        <f t="shared" ref="P214:P222" si="49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</v>
      </c>
      <c r="Q214" s="11">
        <f t="shared" ref="Q214:Q222" si="50">IF(ISERROR(P214*100/N214),0,(P214*100/N214))</f>
        <v>0</v>
      </c>
      <c r="R214" s="10">
        <f t="shared" si="48"/>
        <v>0</v>
      </c>
      <c r="S214" s="8"/>
    </row>
    <row r="215" spans="1:19">
      <c r="A215" s="60">
        <v>3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44"/>
        <v>0</v>
      </c>
      <c r="O215" s="9">
        <f t="shared" si="45"/>
        <v>0</v>
      </c>
      <c r="P215" s="4">
        <f t="shared" si="49"/>
        <v>0</v>
      </c>
      <c r="Q215" s="11">
        <f t="shared" si="50"/>
        <v>0</v>
      </c>
      <c r="R215" s="10">
        <f t="shared" si="48"/>
        <v>0</v>
      </c>
      <c r="S215" s="8"/>
    </row>
    <row r="216" spans="1:19">
      <c r="A216" s="60">
        <v>4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44"/>
        <v>0</v>
      </c>
      <c r="O216" s="9">
        <f t="shared" si="45"/>
        <v>0</v>
      </c>
      <c r="P216" s="4">
        <f t="shared" si="49"/>
        <v>0</v>
      </c>
      <c r="Q216" s="11">
        <f t="shared" si="50"/>
        <v>0</v>
      </c>
      <c r="R216" s="10">
        <f t="shared" si="48"/>
        <v>0</v>
      </c>
      <c r="S216" s="8"/>
    </row>
    <row r="217" spans="1:19">
      <c r="A217" s="60">
        <v>5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44"/>
        <v>0</v>
      </c>
      <c r="O217" s="9">
        <f t="shared" si="45"/>
        <v>0</v>
      </c>
      <c r="P217" s="4">
        <f t="shared" si="49"/>
        <v>0</v>
      </c>
      <c r="Q217" s="11">
        <f t="shared" si="50"/>
        <v>0</v>
      </c>
      <c r="R217" s="10">
        <f t="shared" si="48"/>
        <v>0</v>
      </c>
      <c r="S217" s="8"/>
    </row>
    <row r="218" spans="1:19">
      <c r="A218" s="60">
        <v>6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 t="shared" si="44"/>
        <v>0</v>
      </c>
      <c r="O218" s="9">
        <f t="shared" si="45"/>
        <v>0</v>
      </c>
      <c r="P218" s="4">
        <f t="shared" si="49"/>
        <v>0</v>
      </c>
      <c r="Q218" s="11">
        <f t="shared" si="50"/>
        <v>0</v>
      </c>
      <c r="R218" s="10">
        <f t="shared" si="48"/>
        <v>0</v>
      </c>
      <c r="S218" s="8"/>
    </row>
    <row r="219" spans="1:19">
      <c r="A219" s="60">
        <v>7</v>
      </c>
      <c r="B219" s="60"/>
      <c r="C219" s="12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3">
        <f t="shared" si="44"/>
        <v>0</v>
      </c>
      <c r="O219" s="9">
        <f t="shared" si="45"/>
        <v>0</v>
      </c>
      <c r="P219" s="4">
        <f t="shared" si="49"/>
        <v>0</v>
      </c>
      <c r="Q219" s="11">
        <f t="shared" si="50"/>
        <v>0</v>
      </c>
      <c r="R219" s="10">
        <f t="shared" si="48"/>
        <v>0</v>
      </c>
      <c r="S219" s="8"/>
    </row>
    <row r="220" spans="1:19">
      <c r="A220" s="60">
        <v>8</v>
      </c>
      <c r="B220" s="60"/>
      <c r="C220" s="12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3">
        <f t="shared" si="44"/>
        <v>0</v>
      </c>
      <c r="O220" s="9">
        <f t="shared" si="45"/>
        <v>0</v>
      </c>
      <c r="P220" s="4">
        <f t="shared" si="49"/>
        <v>0</v>
      </c>
      <c r="Q220" s="11">
        <f t="shared" si="50"/>
        <v>0</v>
      </c>
      <c r="R220" s="10">
        <f t="shared" si="48"/>
        <v>0</v>
      </c>
      <c r="S220" s="8"/>
    </row>
    <row r="221" spans="1:19">
      <c r="A221" s="60">
        <v>9</v>
      </c>
      <c r="B221" s="60"/>
      <c r="C221" s="12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3">
        <f t="shared" si="44"/>
        <v>0</v>
      </c>
      <c r="O221" s="9">
        <f t="shared" si="45"/>
        <v>0</v>
      </c>
      <c r="P221" s="4">
        <f t="shared" si="49"/>
        <v>0</v>
      </c>
      <c r="Q221" s="11">
        <f t="shared" si="50"/>
        <v>0</v>
      </c>
      <c r="R221" s="10">
        <f t="shared" si="48"/>
        <v>0</v>
      </c>
      <c r="S221" s="8"/>
    </row>
    <row r="222" spans="1:19">
      <c r="A222" s="60">
        <v>10</v>
      </c>
      <c r="B222" s="60"/>
      <c r="C222" s="12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3">
        <f t="shared" si="44"/>
        <v>0</v>
      </c>
      <c r="O222" s="9">
        <f t="shared" si="45"/>
        <v>0</v>
      </c>
      <c r="P222" s="4">
        <f t="shared" si="49"/>
        <v>0</v>
      </c>
      <c r="Q222" s="11">
        <f t="shared" si="50"/>
        <v>0</v>
      </c>
      <c r="R222" s="10">
        <f t="shared" si="48"/>
        <v>0</v>
      </c>
      <c r="S222" s="8"/>
    </row>
    <row r="223" spans="1:19">
      <c r="A223" s="70" t="s">
        <v>37</v>
      </c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2"/>
      <c r="R223" s="10">
        <f>SUM(R213:R222)</f>
        <v>0</v>
      </c>
      <c r="S223" s="8"/>
    </row>
    <row r="224" spans="1:19" ht="15.75">
      <c r="A224" s="24" t="s">
        <v>79</v>
      </c>
      <c r="B224" s="2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9" t="s">
        <v>57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  <c r="S226" s="8"/>
    </row>
    <row r="227" spans="1:19">
      <c r="A227" s="66" t="s">
        <v>78</v>
      </c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56"/>
      <c r="R227" s="8"/>
      <c r="S227" s="8"/>
    </row>
    <row r="228" spans="1:19" ht="18">
      <c r="A228" s="68" t="s">
        <v>27</v>
      </c>
      <c r="B228" s="69"/>
      <c r="C228" s="69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6"/>
      <c r="R228" s="8"/>
      <c r="S228" s="8"/>
    </row>
    <row r="229" spans="1:19">
      <c r="A229" s="66" t="s">
        <v>41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56"/>
      <c r="R229" s="8"/>
      <c r="S229" s="8"/>
    </row>
    <row r="230" spans="1:19">
      <c r="A230" s="60">
        <v>1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ref="N230:N239" si="51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9">
        <f t="shared" ref="O230:O239" si="52">IF(F230="OŽ",N230,IF(H230="Ne",IF(J230*0.3&lt;J230-L230,N230,0),IF(J230*0.1&lt;J230-L230,N230,0)))</f>
        <v>0</v>
      </c>
      <c r="P230" s="4">
        <f t="shared" ref="P230" si="53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" si="54">IF(ISERROR(P230*100/N230),0,(P230*100/N230))</f>
        <v>0</v>
      </c>
      <c r="R230" s="10">
        <f t="shared" ref="R230:R239" si="55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>
      <c r="A231" s="60">
        <v>2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51"/>
        <v>0</v>
      </c>
      <c r="O231" s="9">
        <f t="shared" si="52"/>
        <v>0</v>
      </c>
      <c r="P231" s="4">
        <f t="shared" ref="P231:P239" si="56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</v>
      </c>
      <c r="Q231" s="11">
        <f t="shared" ref="Q231:Q239" si="57">IF(ISERROR(P231*100/N231),0,(P231*100/N231))</f>
        <v>0</v>
      </c>
      <c r="R231" s="10">
        <f t="shared" si="55"/>
        <v>0</v>
      </c>
      <c r="S231" s="8"/>
    </row>
    <row r="232" spans="1:19">
      <c r="A232" s="60">
        <v>3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51"/>
        <v>0</v>
      </c>
      <c r="O232" s="9">
        <f t="shared" si="52"/>
        <v>0</v>
      </c>
      <c r="P232" s="4">
        <f t="shared" si="56"/>
        <v>0</v>
      </c>
      <c r="Q232" s="11">
        <f t="shared" si="57"/>
        <v>0</v>
      </c>
      <c r="R232" s="10">
        <f t="shared" si="55"/>
        <v>0</v>
      </c>
      <c r="S232" s="8"/>
    </row>
    <row r="233" spans="1:19">
      <c r="A233" s="60">
        <v>4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51"/>
        <v>0</v>
      </c>
      <c r="O233" s="9">
        <f t="shared" si="52"/>
        <v>0</v>
      </c>
      <c r="P233" s="4">
        <f t="shared" si="56"/>
        <v>0</v>
      </c>
      <c r="Q233" s="11">
        <f t="shared" si="57"/>
        <v>0</v>
      </c>
      <c r="R233" s="10">
        <f t="shared" si="55"/>
        <v>0</v>
      </c>
      <c r="S233" s="8"/>
    </row>
    <row r="234" spans="1:19">
      <c r="A234" s="60">
        <v>5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51"/>
        <v>0</v>
      </c>
      <c r="O234" s="9">
        <f t="shared" si="52"/>
        <v>0</v>
      </c>
      <c r="P234" s="4">
        <f t="shared" si="56"/>
        <v>0</v>
      </c>
      <c r="Q234" s="11">
        <f t="shared" si="57"/>
        <v>0</v>
      </c>
      <c r="R234" s="10">
        <f t="shared" si="55"/>
        <v>0</v>
      </c>
      <c r="S234" s="8"/>
    </row>
    <row r="235" spans="1:19">
      <c r="A235" s="60">
        <v>6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51"/>
        <v>0</v>
      </c>
      <c r="O235" s="9">
        <f t="shared" si="52"/>
        <v>0</v>
      </c>
      <c r="P235" s="4">
        <f t="shared" si="56"/>
        <v>0</v>
      </c>
      <c r="Q235" s="11">
        <f t="shared" si="57"/>
        <v>0</v>
      </c>
      <c r="R235" s="10">
        <f t="shared" si="55"/>
        <v>0</v>
      </c>
      <c r="S235" s="8"/>
    </row>
    <row r="236" spans="1:19">
      <c r="A236" s="60">
        <v>7</v>
      </c>
      <c r="B236" s="60"/>
      <c r="C236" s="12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3">
        <f t="shared" si="51"/>
        <v>0</v>
      </c>
      <c r="O236" s="9">
        <f t="shared" si="52"/>
        <v>0</v>
      </c>
      <c r="P236" s="4">
        <f t="shared" si="56"/>
        <v>0</v>
      </c>
      <c r="Q236" s="11">
        <f t="shared" si="57"/>
        <v>0</v>
      </c>
      <c r="R236" s="10">
        <f t="shared" si="55"/>
        <v>0</v>
      </c>
      <c r="S236" s="8"/>
    </row>
    <row r="237" spans="1:19">
      <c r="A237" s="60">
        <v>8</v>
      </c>
      <c r="B237" s="60"/>
      <c r="C237" s="12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3">
        <f t="shared" si="51"/>
        <v>0</v>
      </c>
      <c r="O237" s="9">
        <f t="shared" si="52"/>
        <v>0</v>
      </c>
      <c r="P237" s="4">
        <f t="shared" si="56"/>
        <v>0</v>
      </c>
      <c r="Q237" s="11">
        <f t="shared" si="57"/>
        <v>0</v>
      </c>
      <c r="R237" s="10">
        <f t="shared" si="55"/>
        <v>0</v>
      </c>
      <c r="S237" s="8"/>
    </row>
    <row r="238" spans="1:19">
      <c r="A238" s="60">
        <v>9</v>
      </c>
      <c r="B238" s="60"/>
      <c r="C238" s="12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3">
        <f t="shared" si="51"/>
        <v>0</v>
      </c>
      <c r="O238" s="9">
        <f t="shared" si="52"/>
        <v>0</v>
      </c>
      <c r="P238" s="4">
        <f t="shared" si="56"/>
        <v>0</v>
      </c>
      <c r="Q238" s="11">
        <f t="shared" si="57"/>
        <v>0</v>
      </c>
      <c r="R238" s="10">
        <f t="shared" si="55"/>
        <v>0</v>
      </c>
      <c r="S238" s="8"/>
    </row>
    <row r="239" spans="1:19">
      <c r="A239" s="60">
        <v>10</v>
      </c>
      <c r="B239" s="60"/>
      <c r="C239" s="12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3">
        <f t="shared" si="51"/>
        <v>0</v>
      </c>
      <c r="O239" s="9">
        <f t="shared" si="52"/>
        <v>0</v>
      </c>
      <c r="P239" s="4">
        <f t="shared" si="56"/>
        <v>0</v>
      </c>
      <c r="Q239" s="11">
        <f t="shared" si="57"/>
        <v>0</v>
      </c>
      <c r="R239" s="10">
        <f t="shared" si="55"/>
        <v>0</v>
      </c>
      <c r="S239" s="8"/>
    </row>
    <row r="240" spans="1:19">
      <c r="A240" s="70" t="s">
        <v>37</v>
      </c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2"/>
      <c r="R240" s="10">
        <f>SUM(R230:R239)</f>
        <v>0</v>
      </c>
      <c r="S240" s="8"/>
    </row>
    <row r="241" spans="1:19" ht="15.75">
      <c r="A241" s="24" t="s">
        <v>79</v>
      </c>
      <c r="B241" s="2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8"/>
    </row>
    <row r="242" spans="1:19">
      <c r="A242" s="49" t="s">
        <v>57</v>
      </c>
      <c r="B242" s="49"/>
      <c r="C242" s="49"/>
      <c r="D242" s="49"/>
      <c r="E242" s="49"/>
      <c r="F242" s="49"/>
      <c r="G242" s="49"/>
      <c r="H242" s="49"/>
      <c r="I242" s="49"/>
      <c r="J242" s="15"/>
      <c r="K242" s="15"/>
      <c r="L242" s="15"/>
      <c r="M242" s="15"/>
      <c r="N242" s="15"/>
      <c r="O242" s="15"/>
      <c r="P242" s="15"/>
      <c r="Q242" s="15"/>
      <c r="R242" s="16"/>
      <c r="S242" s="8"/>
    </row>
    <row r="243" spans="1:19">
      <c r="A243" s="66" t="s">
        <v>78</v>
      </c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56"/>
      <c r="R243" s="8"/>
      <c r="S243" s="8"/>
    </row>
    <row r="244" spans="1:19" ht="18">
      <c r="A244" s="68" t="s">
        <v>27</v>
      </c>
      <c r="B244" s="69"/>
      <c r="C244" s="69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6"/>
      <c r="R244" s="8"/>
      <c r="S244" s="8"/>
    </row>
    <row r="245" spans="1:19">
      <c r="A245" s="66" t="s">
        <v>41</v>
      </c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56"/>
      <c r="R245" s="8"/>
      <c r="S245" s="8"/>
    </row>
    <row r="246" spans="1:19">
      <c r="A246" s="60">
        <v>1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ref="N246:N255" si="58">(IF(F246="OŽ",IF(L246=1,550.8,IF(L246=2,426.38,IF(L246=3,342.14,IF(L246=4,181.44,IF(L246=5,168.48,IF(L246=6,155.52,IF(L246=7,148.5,IF(L246=8,144,0))))))))+IF(L246&lt;=8,0,IF(L246&lt;=16,137.7,IF(L246&lt;=24,108,IF(L246&lt;=32,80.1,IF(L246&lt;=36,52.2,0)))))-IF(L246&lt;=8,0,IF(L246&lt;=16,(L246-9)*2.754,IF(L246&lt;=24,(L246-17)* 2.754,IF(L246&lt;=32,(L246-25)* 2.754,IF(L246&lt;=36,(L246-33)*2.754,0))))),0)+IF(F246="PČ",IF(L246=1,449,IF(L246=2,314.6,IF(L246=3,238,IF(L246=4,172,IF(L246=5,159,IF(L246=6,145,IF(L246=7,132,IF(L246=8,119,0))))))))+IF(L246&lt;=8,0,IF(L246&lt;=16,88,IF(L246&lt;=24,55,IF(L246&lt;=32,22,0))))-IF(L246&lt;=8,0,IF(L246&lt;=16,(L246-9)*2.245,IF(L246&lt;=24,(L246-17)*2.245,IF(L246&lt;=32,(L246-25)*2.245,0)))),0)+IF(F246="PČneol",IF(L246=1,85,IF(L246=2,64.61,IF(L246=3,50.76,IF(L246=4,16.25,IF(L246=5,15,IF(L246=6,13.75,IF(L246=7,12.5,IF(L246=8,11.25,0))))))))+IF(L246&lt;=8,0,IF(L246&lt;=16,9,0))-IF(L246&lt;=8,0,IF(L246&lt;=16,(L246-9)*0.425,0)),0)+IF(F246="PŽ",IF(L246=1,85,IF(L246=2,59.5,IF(L246=3,45,IF(L246=4,32.5,IF(L246=5,30,IF(L246=6,27.5,IF(L246=7,25,IF(L246=8,22.5,0))))))))+IF(L246&lt;=8,0,IF(L246&lt;=16,19,IF(L246&lt;=24,13,IF(L246&lt;=32,8,0))))-IF(L246&lt;=8,0,IF(L246&lt;=16,(L246-9)*0.425,IF(L246&lt;=24,(L246-17)*0.425,IF(L246&lt;=32,(L246-25)*0.425,0)))),0)+IF(F246="EČ",IF(L246=1,204,IF(L246=2,156.24,IF(L246=3,123.84,IF(L246=4,72,IF(L246=5,66,IF(L246=6,60,IF(L246=7,54,IF(L246=8,48,0))))))))+IF(L246&lt;=8,0,IF(L246&lt;=16,40,IF(L246&lt;=24,25,0)))-IF(L246&lt;=8,0,IF(L246&lt;=16,(L246-9)*1.02,IF(L246&lt;=24,(L246-17)*1.02,0))),0)+IF(F246="EČneol",IF(L246=1,68,IF(L246=2,51.69,IF(L246=3,40.61,IF(L246=4,13,IF(L246=5,12,IF(L246=6,11,IF(L246=7,10,IF(L246=8,9,0)))))))))+IF(F246="EŽ",IF(L246=1,68,IF(L246=2,47.6,IF(L246=3,36,IF(L246=4,18,IF(L246=5,16.5,IF(L246=6,15,IF(L246=7,13.5,IF(L246=8,12,0))))))))+IF(L246&lt;=8,0,IF(L246&lt;=16,10,IF(L246&lt;=24,6,0)))-IF(L246&lt;=8,0,IF(L246&lt;=16,(L246-9)*0.34,IF(L246&lt;=24,(L246-17)*0.34,0))),0)+IF(F246="PT",IF(L246=1,68,IF(L246=2,52.08,IF(L246=3,41.28,IF(L246=4,24,IF(L246=5,22,IF(L246=6,20,IF(L246=7,18,IF(L246=8,16,0))))))))+IF(L246&lt;=8,0,IF(L246&lt;=16,13,IF(L246&lt;=24,9,IF(L246&lt;=32,4,0))))-IF(L246&lt;=8,0,IF(L246&lt;=16,(L246-9)*0.34,IF(L246&lt;=24,(L246-17)*0.34,IF(L246&lt;=32,(L246-25)*0.34,0)))),0)+IF(F246="JOŽ",IF(L246=1,85,IF(L246=2,59.5,IF(L246=3,45,IF(L246=4,32.5,IF(L246=5,30,IF(L246=6,27.5,IF(L246=7,25,IF(L246=8,22.5,0))))))))+IF(L246&lt;=8,0,IF(L246&lt;=16,19,IF(L246&lt;=24,13,0)))-IF(L246&lt;=8,0,IF(L246&lt;=16,(L246-9)*0.425,IF(L246&lt;=24,(L246-17)*0.425,0))),0)+IF(F246="JPČ",IF(L246=1,68,IF(L246=2,47.6,IF(L246=3,36,IF(L246=4,26,IF(L246=5,24,IF(L246=6,22,IF(L246=7,20,IF(L246=8,18,0))))))))+IF(L246&lt;=8,0,IF(L246&lt;=16,13,IF(L246&lt;=24,9,0)))-IF(L246&lt;=8,0,IF(L246&lt;=16,(L246-9)*0.34,IF(L246&lt;=24,(L246-17)*0.34,0))),0)+IF(F246="JEČ",IF(L246=1,34,IF(L246=2,26.04,IF(L246=3,20.6,IF(L246=4,12,IF(L246=5,11,IF(L246=6,10,IF(L246=7,9,IF(L246=8,8,0))))))))+IF(L246&lt;=8,0,IF(L246&lt;=16,6,0))-IF(L246&lt;=8,0,IF(L246&lt;=16,(L246-9)*0.17,0)),0)+IF(F246="JEOF",IF(L246=1,34,IF(L246=2,26.04,IF(L246=3,20.6,IF(L246=4,12,IF(L246=5,11,IF(L246=6,10,IF(L246=7,9,IF(L246=8,8,0))))))))+IF(L246&lt;=8,0,IF(L246&lt;=16,6,0))-IF(L246&lt;=8,0,IF(L246&lt;=16,(L246-9)*0.17,0)),0)+IF(F246="JnPČ",IF(L246=1,51,IF(L246=2,35.7,IF(L246=3,27,IF(L246=4,19.5,IF(L246=5,18,IF(L246=6,16.5,IF(L246=7,15,IF(L246=8,13.5,0))))))))+IF(L246&lt;=8,0,IF(L246&lt;=16,10,0))-IF(L246&lt;=8,0,IF(L246&lt;=16,(L246-9)*0.255,0)),0)+IF(F246="JnEČ",IF(L246=1,25.5,IF(L246=2,19.53,IF(L246=3,15.48,IF(L246=4,9,IF(L246=5,8.25,IF(L246=6,7.5,IF(L246=7,6.75,IF(L246=8,6,0))))))))+IF(L246&lt;=8,0,IF(L246&lt;=16,5,0))-IF(L246&lt;=8,0,IF(L246&lt;=16,(L246-9)*0.1275,0)),0)+IF(F246="JčPČ",IF(L246=1,21.25,IF(L246=2,14.5,IF(L246=3,11.5,IF(L246=4,7,IF(L246=5,6.5,IF(L246=6,6,IF(L246=7,5.5,IF(L246=8,5,0))))))))+IF(L246&lt;=8,0,IF(L246&lt;=16,4,0))-IF(L246&lt;=8,0,IF(L246&lt;=16,(L246-9)*0.10625,0)),0)+IF(F246="JčEČ",IF(L246=1,17,IF(L246=2,13.02,IF(L246=3,10.32,IF(L246=4,6,IF(L246=5,5.5,IF(L246=6,5,IF(L246=7,4.5,IF(L246=8,4,0))))))))+IF(L246&lt;=8,0,IF(L246&lt;=16,3,0))-IF(L246&lt;=8,0,IF(L246&lt;=16,(L246-9)*0.085,0)),0)+IF(F246="NEAK",IF(L246=1,11.48,IF(L246=2,8.79,IF(L246=3,6.97,IF(L246=4,4.05,IF(L246=5,3.71,IF(L246=6,3.38,IF(L246=7,3.04,IF(L246=8,2.7,0))))))))+IF(L246&lt;=8,0,IF(L246&lt;=16,2,IF(L246&lt;=24,1.3,0)))-IF(L246&lt;=8,0,IF(L246&lt;=16,(L246-9)*0.0574,IF(L246&lt;=24,(L246-17)*0.0574,0))),0))*IF(L246&lt;0,1,IF(OR(F246="PČ",F246="PŽ",F246="PT"),IF(J246&lt;32,J246/32,1),1))* IF(L246&lt;0,1,IF(OR(F246="EČ",F246="EŽ",F246="JOŽ",F246="JPČ",F246="NEAK"),IF(J246&lt;24,J246/24,1),1))*IF(L246&lt;0,1,IF(OR(F246="PČneol",F246="JEČ",F246="JEOF",F246="JnPČ",F246="JnEČ",F246="JčPČ",F246="JčEČ"),IF(J246&lt;16,J246/16,1),1))*IF(L246&lt;0,1,IF(F246="EČneol",IF(J246&lt;8,J246/8,1),1))</f>
        <v>0</v>
      </c>
      <c r="O246" s="9">
        <f t="shared" ref="O246:O255" si="59">IF(F246="OŽ",N246,IF(H246="Ne",IF(J246*0.3&lt;J246-L246,N246,0),IF(J246*0.1&lt;J246-L246,N246,0)))</f>
        <v>0</v>
      </c>
      <c r="P246" s="4">
        <f t="shared" ref="P246" si="60">IF(O246=0,0,IF(F246="OŽ",IF(L246&gt;35,0,IF(J246&gt;35,(36-L246)*1.836,((36-L246)-(36-J246))*1.836)),0)+IF(F246="PČ",IF(L246&gt;31,0,IF(J246&gt;31,(32-L246)*1.347,((32-L246)-(32-J246))*1.347)),0)+ IF(F246="PČneol",IF(L246&gt;15,0,IF(J246&gt;15,(16-L246)*0.255,((16-L246)-(16-J246))*0.255)),0)+IF(F246="PŽ",IF(L246&gt;31,0,IF(J246&gt;31,(32-L246)*0.255,((32-L246)-(32-J246))*0.255)),0)+IF(F246="EČ",IF(L246&gt;23,0,IF(J246&gt;23,(24-L246)*0.612,((24-L246)-(24-J246))*0.612)),0)+IF(F246="EČneol",IF(L246&gt;7,0,IF(J246&gt;7,(8-L246)*0.204,((8-L246)-(8-J246))*0.204)),0)+IF(F246="EŽ",IF(L246&gt;23,0,IF(J246&gt;23,(24-L246)*0.204,((24-L246)-(24-J246))*0.204)),0)+IF(F246="PT",IF(L246&gt;31,0,IF(J246&gt;31,(32-L246)*0.204,((32-L246)-(32-J246))*0.204)),0)+IF(F246="JOŽ",IF(L246&gt;23,0,IF(J246&gt;23,(24-L246)*0.255,((24-L246)-(24-J246))*0.255)),0)+IF(F246="JPČ",IF(L246&gt;23,0,IF(J246&gt;23,(24-L246)*0.204,((24-L246)-(24-J246))*0.204)),0)+IF(F246="JEČ",IF(L246&gt;15,0,IF(J246&gt;15,(16-L246)*0.102,((16-L246)-(16-J246))*0.102)),0)+IF(F246="JEOF",IF(L246&gt;15,0,IF(J246&gt;15,(16-L246)*0.102,((16-L246)-(16-J246))*0.102)),0)+IF(F246="JnPČ",IF(L246&gt;15,0,IF(J246&gt;15,(16-L246)*0.153,((16-L246)-(16-J246))*0.153)),0)+IF(F246="JnEČ",IF(L246&gt;15,0,IF(J246&gt;15,(16-L246)*0.0765,((16-L246)-(16-J246))*0.0765)),0)+IF(F246="JčPČ",IF(L246&gt;15,0,IF(J246&gt;15,(16-L246)*0.06375,((16-L246)-(16-J246))*0.06375)),0)+IF(F246="JčEČ",IF(L246&gt;15,0,IF(J246&gt;15,(16-L246)*0.051,((16-L246)-(16-J246))*0.051)),0)+IF(F246="NEAK",IF(L246&gt;23,0,IF(J246&gt;23,(24-L246)*0.03444,((24-L246)-(24-J246))*0.03444)),0))</f>
        <v>0</v>
      </c>
      <c r="Q246" s="11">
        <f t="shared" ref="Q246" si="61">IF(ISERROR(P246*100/N246),0,(P246*100/N246))</f>
        <v>0</v>
      </c>
      <c r="R246" s="10">
        <f t="shared" ref="R246:R255" si="62">IF(Q246&lt;=30,O246+P246,O246+O246*0.3)*IF(G246=1,0.4,IF(G246=2,0.75,IF(G246="1 (kas 4 m. 1 k. nerengiamos)",0.52,1)))*IF(D246="olimpinė",1,IF(M246="Ne",0.5,1))*IF(OR(A$5="Lietuvos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federacija"),IF(OR(J246&lt;8,K246&lt;16),0,1),1)*E246*IF(I246&lt;=1,1,1/I246)*IF(OR(A$5="Lietuvos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6" s="8"/>
    </row>
    <row r="247" spans="1:19">
      <c r="A247" s="60">
        <v>2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58"/>
        <v>0</v>
      </c>
      <c r="O247" s="9">
        <f t="shared" si="59"/>
        <v>0</v>
      </c>
      <c r="P247" s="4">
        <f t="shared" ref="P247:P255" si="63">IF(O247=0,0,IF(F247="OŽ",IF(L247&gt;35,0,IF(J247&gt;35,(36-L247)*1.836,((36-L247)-(36-J247))*1.836)),0)+IF(F247="PČ",IF(L247&gt;31,0,IF(J247&gt;31,(32-L247)*1.347,((32-L247)-(32-J247))*1.347)),0)+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0</v>
      </c>
      <c r="Q247" s="11">
        <f t="shared" ref="Q247:Q255" si="64">IF(ISERROR(P247*100/N247),0,(P247*100/N247))</f>
        <v>0</v>
      </c>
      <c r="R247" s="10">
        <f t="shared" si="62"/>
        <v>0</v>
      </c>
      <c r="S247" s="8"/>
    </row>
    <row r="248" spans="1:19">
      <c r="A248" s="60">
        <v>3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58"/>
        <v>0</v>
      </c>
      <c r="O248" s="9">
        <f t="shared" si="59"/>
        <v>0</v>
      </c>
      <c r="P248" s="4">
        <f t="shared" si="63"/>
        <v>0</v>
      </c>
      <c r="Q248" s="11">
        <f t="shared" si="64"/>
        <v>0</v>
      </c>
      <c r="R248" s="10">
        <f t="shared" si="62"/>
        <v>0</v>
      </c>
      <c r="S248" s="8"/>
    </row>
    <row r="249" spans="1:19">
      <c r="A249" s="60">
        <v>4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58"/>
        <v>0</v>
      </c>
      <c r="O249" s="9">
        <f t="shared" si="59"/>
        <v>0</v>
      </c>
      <c r="P249" s="4">
        <f t="shared" si="63"/>
        <v>0</v>
      </c>
      <c r="Q249" s="11">
        <f t="shared" si="64"/>
        <v>0</v>
      </c>
      <c r="R249" s="10">
        <f t="shared" si="62"/>
        <v>0</v>
      </c>
      <c r="S249" s="8"/>
    </row>
    <row r="250" spans="1:19">
      <c r="A250" s="60">
        <v>5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58"/>
        <v>0</v>
      </c>
      <c r="O250" s="9">
        <f t="shared" si="59"/>
        <v>0</v>
      </c>
      <c r="P250" s="4">
        <f t="shared" si="63"/>
        <v>0</v>
      </c>
      <c r="Q250" s="11">
        <f t="shared" si="64"/>
        <v>0</v>
      </c>
      <c r="R250" s="10">
        <f t="shared" si="62"/>
        <v>0</v>
      </c>
      <c r="S250" s="8"/>
    </row>
    <row r="251" spans="1:19">
      <c r="A251" s="60">
        <v>6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58"/>
        <v>0</v>
      </c>
      <c r="O251" s="9">
        <f t="shared" si="59"/>
        <v>0</v>
      </c>
      <c r="P251" s="4">
        <f t="shared" si="63"/>
        <v>0</v>
      </c>
      <c r="Q251" s="11">
        <f t="shared" si="64"/>
        <v>0</v>
      </c>
      <c r="R251" s="10">
        <f t="shared" si="62"/>
        <v>0</v>
      </c>
      <c r="S251" s="8"/>
    </row>
    <row r="252" spans="1:19">
      <c r="A252" s="60">
        <v>7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58"/>
        <v>0</v>
      </c>
      <c r="O252" s="9">
        <f t="shared" si="59"/>
        <v>0</v>
      </c>
      <c r="P252" s="4">
        <f t="shared" si="63"/>
        <v>0</v>
      </c>
      <c r="Q252" s="11">
        <f t="shared" si="64"/>
        <v>0</v>
      </c>
      <c r="R252" s="10">
        <f t="shared" si="62"/>
        <v>0</v>
      </c>
      <c r="S252" s="8"/>
    </row>
    <row r="253" spans="1:19">
      <c r="A253" s="60">
        <v>8</v>
      </c>
      <c r="B253" s="60"/>
      <c r="C253" s="12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3">
        <f t="shared" si="58"/>
        <v>0</v>
      </c>
      <c r="O253" s="9">
        <f t="shared" si="59"/>
        <v>0</v>
      </c>
      <c r="P253" s="4">
        <f t="shared" si="63"/>
        <v>0</v>
      </c>
      <c r="Q253" s="11">
        <f t="shared" si="64"/>
        <v>0</v>
      </c>
      <c r="R253" s="10">
        <f t="shared" si="62"/>
        <v>0</v>
      </c>
      <c r="S253" s="8"/>
    </row>
    <row r="254" spans="1:19">
      <c r="A254" s="60">
        <v>9</v>
      </c>
      <c r="B254" s="60"/>
      <c r="C254" s="12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3">
        <f t="shared" si="58"/>
        <v>0</v>
      </c>
      <c r="O254" s="9">
        <f t="shared" si="59"/>
        <v>0</v>
      </c>
      <c r="P254" s="4">
        <f t="shared" si="63"/>
        <v>0</v>
      </c>
      <c r="Q254" s="11">
        <f t="shared" si="64"/>
        <v>0</v>
      </c>
      <c r="R254" s="10">
        <f t="shared" si="62"/>
        <v>0</v>
      </c>
      <c r="S254" s="8"/>
    </row>
    <row r="255" spans="1:19">
      <c r="A255" s="60">
        <v>10</v>
      </c>
      <c r="B255" s="60"/>
      <c r="C255" s="12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3">
        <f t="shared" si="58"/>
        <v>0</v>
      </c>
      <c r="O255" s="9">
        <f t="shared" si="59"/>
        <v>0</v>
      </c>
      <c r="P255" s="4">
        <f t="shared" si="63"/>
        <v>0</v>
      </c>
      <c r="Q255" s="11">
        <f t="shared" si="64"/>
        <v>0</v>
      </c>
      <c r="R255" s="10">
        <f t="shared" si="62"/>
        <v>0</v>
      </c>
      <c r="S255" s="8"/>
    </row>
    <row r="256" spans="1:19">
      <c r="A256" s="70" t="s">
        <v>37</v>
      </c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2"/>
      <c r="R256" s="10">
        <f>SUM(R246:R255)</f>
        <v>0</v>
      </c>
      <c r="S256" s="8"/>
    </row>
    <row r="257" spans="1:19" ht="15.75">
      <c r="A257" s="24" t="s">
        <v>79</v>
      </c>
      <c r="B257" s="2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6"/>
      <c r="S257" s="8"/>
    </row>
    <row r="258" spans="1:19">
      <c r="A258" s="49" t="s">
        <v>57</v>
      </c>
      <c r="B258" s="49"/>
      <c r="C258" s="49"/>
      <c r="D258" s="49"/>
      <c r="E258" s="49"/>
      <c r="F258" s="49"/>
      <c r="G258" s="49"/>
      <c r="H258" s="49"/>
      <c r="I258" s="49"/>
      <c r="J258" s="15"/>
      <c r="K258" s="15"/>
      <c r="L258" s="15"/>
      <c r="M258" s="15"/>
      <c r="N258" s="15"/>
      <c r="O258" s="15"/>
      <c r="P258" s="15"/>
      <c r="Q258" s="15"/>
      <c r="R258" s="16"/>
      <c r="S258" s="8"/>
    </row>
    <row r="259" spans="1:19" s="8" customFormat="1">
      <c r="A259" s="49"/>
      <c r="B259" s="49"/>
      <c r="C259" s="49"/>
      <c r="D259" s="49"/>
      <c r="E259" s="49"/>
      <c r="F259" s="49"/>
      <c r="G259" s="49"/>
      <c r="H259" s="49"/>
      <c r="I259" s="49"/>
      <c r="J259" s="15"/>
      <c r="K259" s="15"/>
      <c r="L259" s="15"/>
      <c r="M259" s="15"/>
      <c r="N259" s="15"/>
      <c r="O259" s="15"/>
      <c r="P259" s="15"/>
      <c r="Q259" s="15"/>
      <c r="R259" s="16"/>
    </row>
    <row r="260" spans="1:19">
      <c r="A260" s="66" t="s">
        <v>78</v>
      </c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56"/>
      <c r="R260" s="8"/>
      <c r="S260" s="8"/>
    </row>
    <row r="261" spans="1:19" ht="15.6" customHeight="1">
      <c r="A261" s="68" t="s">
        <v>27</v>
      </c>
      <c r="B261" s="69"/>
      <c r="C261" s="69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6"/>
      <c r="R261" s="8"/>
      <c r="S261" s="8"/>
    </row>
    <row r="262" spans="1:19" ht="17.45" customHeight="1">
      <c r="A262" s="66" t="s">
        <v>41</v>
      </c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56"/>
      <c r="R262" s="8"/>
      <c r="S262" s="8"/>
    </row>
    <row r="263" spans="1:19">
      <c r="A263" s="60">
        <v>1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ref="N263:N272" si="65">(IF(F263="OŽ",IF(L263=1,550.8,IF(L263=2,426.38,IF(L263=3,342.14,IF(L263=4,181.44,IF(L263=5,168.48,IF(L263=6,155.52,IF(L263=7,148.5,IF(L263=8,144,0))))))))+IF(L263&lt;=8,0,IF(L263&lt;=16,137.7,IF(L263&lt;=24,108,IF(L263&lt;=32,80.1,IF(L263&lt;=36,52.2,0)))))-IF(L263&lt;=8,0,IF(L263&lt;=16,(L263-9)*2.754,IF(L263&lt;=24,(L263-17)* 2.754,IF(L263&lt;=32,(L263-25)* 2.754,IF(L263&lt;=36,(L263-33)*2.754,0))))),0)+IF(F263="PČ",IF(L263=1,449,IF(L263=2,314.6,IF(L263=3,238,IF(L263=4,172,IF(L263=5,159,IF(L263=6,145,IF(L263=7,132,IF(L263=8,119,0))))))))+IF(L263&lt;=8,0,IF(L263&lt;=16,88,IF(L263&lt;=24,55,IF(L263&lt;=32,22,0))))-IF(L263&lt;=8,0,IF(L263&lt;=16,(L263-9)*2.245,IF(L263&lt;=24,(L263-17)*2.245,IF(L263&lt;=32,(L263-25)*2.245,0)))),0)+IF(F263="PČneol",IF(L263=1,85,IF(L263=2,64.61,IF(L263=3,50.76,IF(L263=4,16.25,IF(L263=5,15,IF(L263=6,13.75,IF(L263=7,12.5,IF(L263=8,11.25,0))))))))+IF(L263&lt;=8,0,IF(L263&lt;=16,9,0))-IF(L263&lt;=8,0,IF(L263&lt;=16,(L263-9)*0.425,0)),0)+IF(F263="PŽ",IF(L263=1,85,IF(L263=2,59.5,IF(L263=3,45,IF(L263=4,32.5,IF(L263=5,30,IF(L263=6,27.5,IF(L263=7,25,IF(L263=8,22.5,0))))))))+IF(L263&lt;=8,0,IF(L263&lt;=16,19,IF(L263&lt;=24,13,IF(L263&lt;=32,8,0))))-IF(L263&lt;=8,0,IF(L263&lt;=16,(L263-9)*0.425,IF(L263&lt;=24,(L263-17)*0.425,IF(L263&lt;=32,(L263-25)*0.425,0)))),0)+IF(F263="EČ",IF(L263=1,204,IF(L263=2,156.24,IF(L263=3,123.84,IF(L263=4,72,IF(L263=5,66,IF(L263=6,60,IF(L263=7,54,IF(L263=8,48,0))))))))+IF(L263&lt;=8,0,IF(L263&lt;=16,40,IF(L263&lt;=24,25,0)))-IF(L263&lt;=8,0,IF(L263&lt;=16,(L263-9)*1.02,IF(L263&lt;=24,(L263-17)*1.02,0))),0)+IF(F263="EČneol",IF(L263=1,68,IF(L263=2,51.69,IF(L263=3,40.61,IF(L263=4,13,IF(L263=5,12,IF(L263=6,11,IF(L263=7,10,IF(L263=8,9,0)))))))))+IF(F263="EŽ",IF(L263=1,68,IF(L263=2,47.6,IF(L263=3,36,IF(L263=4,18,IF(L263=5,16.5,IF(L263=6,15,IF(L263=7,13.5,IF(L263=8,12,0))))))))+IF(L263&lt;=8,0,IF(L263&lt;=16,10,IF(L263&lt;=24,6,0)))-IF(L263&lt;=8,0,IF(L263&lt;=16,(L263-9)*0.34,IF(L263&lt;=24,(L263-17)*0.34,0))),0)+IF(F263="PT",IF(L263=1,68,IF(L263=2,52.08,IF(L263=3,41.28,IF(L263=4,24,IF(L263=5,22,IF(L263=6,20,IF(L263=7,18,IF(L263=8,16,0))))))))+IF(L263&lt;=8,0,IF(L263&lt;=16,13,IF(L263&lt;=24,9,IF(L263&lt;=32,4,0))))-IF(L263&lt;=8,0,IF(L263&lt;=16,(L263-9)*0.34,IF(L263&lt;=24,(L263-17)*0.34,IF(L263&lt;=32,(L263-25)*0.34,0)))),0)+IF(F263="JOŽ",IF(L263=1,85,IF(L263=2,59.5,IF(L263=3,45,IF(L263=4,32.5,IF(L263=5,30,IF(L263=6,27.5,IF(L263=7,25,IF(L263=8,22.5,0))))))))+IF(L263&lt;=8,0,IF(L263&lt;=16,19,IF(L263&lt;=24,13,0)))-IF(L263&lt;=8,0,IF(L263&lt;=16,(L263-9)*0.425,IF(L263&lt;=24,(L263-17)*0.425,0))),0)+IF(F263="JPČ",IF(L263=1,68,IF(L263=2,47.6,IF(L263=3,36,IF(L263=4,26,IF(L263=5,24,IF(L263=6,22,IF(L263=7,20,IF(L263=8,18,0))))))))+IF(L263&lt;=8,0,IF(L263&lt;=16,13,IF(L263&lt;=24,9,0)))-IF(L263&lt;=8,0,IF(L263&lt;=16,(L263-9)*0.34,IF(L263&lt;=24,(L263-17)*0.34,0))),0)+IF(F263="JEČ",IF(L263=1,34,IF(L263=2,26.04,IF(L263=3,20.6,IF(L263=4,12,IF(L263=5,11,IF(L263=6,10,IF(L263=7,9,IF(L263=8,8,0))))))))+IF(L263&lt;=8,0,IF(L263&lt;=16,6,0))-IF(L263&lt;=8,0,IF(L263&lt;=16,(L263-9)*0.17,0)),0)+IF(F263="JEOF",IF(L263=1,34,IF(L263=2,26.04,IF(L263=3,20.6,IF(L263=4,12,IF(L263=5,11,IF(L263=6,10,IF(L263=7,9,IF(L263=8,8,0))))))))+IF(L263&lt;=8,0,IF(L263&lt;=16,6,0))-IF(L263&lt;=8,0,IF(L263&lt;=16,(L263-9)*0.17,0)),0)+IF(F263="JnPČ",IF(L263=1,51,IF(L263=2,35.7,IF(L263=3,27,IF(L263=4,19.5,IF(L263=5,18,IF(L263=6,16.5,IF(L263=7,15,IF(L263=8,13.5,0))))))))+IF(L263&lt;=8,0,IF(L263&lt;=16,10,0))-IF(L263&lt;=8,0,IF(L263&lt;=16,(L263-9)*0.255,0)),0)+IF(F263="JnEČ",IF(L263=1,25.5,IF(L263=2,19.53,IF(L263=3,15.48,IF(L263=4,9,IF(L263=5,8.25,IF(L263=6,7.5,IF(L263=7,6.75,IF(L263=8,6,0))))))))+IF(L263&lt;=8,0,IF(L263&lt;=16,5,0))-IF(L263&lt;=8,0,IF(L263&lt;=16,(L263-9)*0.1275,0)),0)+IF(F263="JčPČ",IF(L263=1,21.25,IF(L263=2,14.5,IF(L263=3,11.5,IF(L263=4,7,IF(L263=5,6.5,IF(L263=6,6,IF(L263=7,5.5,IF(L263=8,5,0))))))))+IF(L263&lt;=8,0,IF(L263&lt;=16,4,0))-IF(L263&lt;=8,0,IF(L263&lt;=16,(L263-9)*0.10625,0)),0)+IF(F263="JčEČ",IF(L263=1,17,IF(L263=2,13.02,IF(L263=3,10.32,IF(L263=4,6,IF(L263=5,5.5,IF(L263=6,5,IF(L263=7,4.5,IF(L263=8,4,0))))))))+IF(L263&lt;=8,0,IF(L263&lt;=16,3,0))-IF(L263&lt;=8,0,IF(L263&lt;=16,(L263-9)*0.085,0)),0)+IF(F263="NEAK",IF(L263=1,11.48,IF(L263=2,8.79,IF(L263=3,6.97,IF(L263=4,4.05,IF(L263=5,3.71,IF(L263=6,3.38,IF(L263=7,3.04,IF(L263=8,2.7,0))))))))+IF(L263&lt;=8,0,IF(L263&lt;=16,2,IF(L263&lt;=24,1.3,0)))-IF(L263&lt;=8,0,IF(L263&lt;=16,(L263-9)*0.0574,IF(L263&lt;=24,(L263-17)*0.0574,0))),0))*IF(L263&lt;0,1,IF(OR(F263="PČ",F263="PŽ",F263="PT"),IF(J263&lt;32,J263/32,1),1))* IF(L263&lt;0,1,IF(OR(F263="EČ",F263="EŽ",F263="JOŽ",F263="JPČ",F263="NEAK"),IF(J263&lt;24,J263/24,1),1))*IF(L263&lt;0,1,IF(OR(F263="PČneol",F263="JEČ",F263="JEOF",F263="JnPČ",F263="JnEČ",F263="JčPČ",F263="JčEČ"),IF(J263&lt;16,J263/16,1),1))*IF(L263&lt;0,1,IF(F263="EČneol",IF(J263&lt;8,J263/8,1),1))</f>
        <v>0</v>
      </c>
      <c r="O263" s="9">
        <f t="shared" ref="O263:O272" si="66">IF(F263="OŽ",N263,IF(H263="Ne",IF(J263*0.3&lt;J263-L263,N263,0),IF(J263*0.1&lt;J263-L263,N263,0)))</f>
        <v>0</v>
      </c>
      <c r="P263" s="4">
        <f t="shared" ref="P263" si="67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0</v>
      </c>
      <c r="Q263" s="11">
        <f t="shared" ref="Q263" si="68">IF(ISERROR(P263*100/N263),0,(P263*100/N263))</f>
        <v>0</v>
      </c>
      <c r="R263" s="10">
        <f t="shared" ref="R263:R272" si="69">IF(Q263&lt;=30,O263+P263,O263+O263*0.3)*IF(G263=1,0.4,IF(G263=2,0.75,IF(G263="1 (kas 4 m. 1 k. nerengiamos)",0.52,1)))*IF(D263="olimpinė",1,IF(M263="Ne",0.5,1))*IF(OR(A$5="Lietuvos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federacija"),IF(OR(J263&lt;8,K263&lt;16),0,1),1)*E263*IF(I263&lt;=1,1,1/I263)*IF(OR(A$5="Lietuvos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3" s="8"/>
    </row>
    <row r="264" spans="1:19">
      <c r="A264" s="60">
        <v>2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65"/>
        <v>0</v>
      </c>
      <c r="O264" s="9">
        <f t="shared" si="66"/>
        <v>0</v>
      </c>
      <c r="P264" s="4">
        <f t="shared" ref="P264:P272" si="70">IF(O264=0,0,IF(F264="OŽ",IF(L264&gt;35,0,IF(J264&gt;35,(36-L264)*1.836,((36-L264)-(36-J264))*1.836)),0)+IF(F264="PČ",IF(L264&gt;31,0,IF(J264&gt;31,(32-L264)*1.347,((32-L264)-(32-J264))*1.347)),0)+ IF(F264="PČneol",IF(L264&gt;15,0,IF(J264&gt;15,(16-L264)*0.255,((16-L264)-(16-J264))*0.255)),0)+IF(F264="PŽ",IF(L264&gt;31,0,IF(J264&gt;31,(32-L264)*0.255,((32-L264)-(32-J264))*0.255)),0)+IF(F264="EČ",IF(L264&gt;23,0,IF(J264&gt;23,(24-L264)*0.612,((24-L264)-(24-J264))*0.612)),0)+IF(F264="EČneol",IF(L264&gt;7,0,IF(J264&gt;7,(8-L264)*0.204,((8-L264)-(8-J264))*0.204)),0)+IF(F264="EŽ",IF(L264&gt;23,0,IF(J264&gt;23,(24-L264)*0.204,((24-L264)-(24-J264))*0.204)),0)+IF(F264="PT",IF(L264&gt;31,0,IF(J264&gt;31,(32-L264)*0.204,((32-L264)-(32-J264))*0.204)),0)+IF(F264="JOŽ",IF(L264&gt;23,0,IF(J264&gt;23,(24-L264)*0.255,((24-L264)-(24-J264))*0.255)),0)+IF(F264="JPČ",IF(L264&gt;23,0,IF(J264&gt;23,(24-L264)*0.204,((24-L264)-(24-J264))*0.204)),0)+IF(F264="JEČ",IF(L264&gt;15,0,IF(J264&gt;15,(16-L264)*0.102,((16-L264)-(16-J264))*0.102)),0)+IF(F264="JEOF",IF(L264&gt;15,0,IF(J264&gt;15,(16-L264)*0.102,((16-L264)-(16-J264))*0.102)),0)+IF(F264="JnPČ",IF(L264&gt;15,0,IF(J264&gt;15,(16-L264)*0.153,((16-L264)-(16-J264))*0.153)),0)+IF(F264="JnEČ",IF(L264&gt;15,0,IF(J264&gt;15,(16-L264)*0.0765,((16-L264)-(16-J264))*0.0765)),0)+IF(F264="JčPČ",IF(L264&gt;15,0,IF(J264&gt;15,(16-L264)*0.06375,((16-L264)-(16-J264))*0.06375)),0)+IF(F264="JčEČ",IF(L264&gt;15,0,IF(J264&gt;15,(16-L264)*0.051,((16-L264)-(16-J264))*0.051)),0)+IF(F264="NEAK",IF(L264&gt;23,0,IF(J264&gt;23,(24-L264)*0.03444,((24-L264)-(24-J264))*0.03444)),0))</f>
        <v>0</v>
      </c>
      <c r="Q264" s="11">
        <f t="shared" ref="Q264:Q272" si="71">IF(ISERROR(P264*100/N264),0,(P264*100/N264))</f>
        <v>0</v>
      </c>
      <c r="R264" s="10">
        <f t="shared" si="69"/>
        <v>0</v>
      </c>
      <c r="S264" s="8"/>
    </row>
    <row r="265" spans="1:19">
      <c r="A265" s="60">
        <v>3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65"/>
        <v>0</v>
      </c>
      <c r="O265" s="9">
        <f t="shared" si="66"/>
        <v>0</v>
      </c>
      <c r="P265" s="4">
        <f t="shared" si="70"/>
        <v>0</v>
      </c>
      <c r="Q265" s="11">
        <f t="shared" si="71"/>
        <v>0</v>
      </c>
      <c r="R265" s="10">
        <f t="shared" si="69"/>
        <v>0</v>
      </c>
      <c r="S265" s="8"/>
    </row>
    <row r="266" spans="1:19">
      <c r="A266" s="60">
        <v>4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65"/>
        <v>0</v>
      </c>
      <c r="O266" s="9">
        <f t="shared" si="66"/>
        <v>0</v>
      </c>
      <c r="P266" s="4">
        <f t="shared" si="70"/>
        <v>0</v>
      </c>
      <c r="Q266" s="11">
        <f t="shared" si="71"/>
        <v>0</v>
      </c>
      <c r="R266" s="10">
        <f t="shared" si="69"/>
        <v>0</v>
      </c>
      <c r="S266" s="8"/>
    </row>
    <row r="267" spans="1:19">
      <c r="A267" s="60">
        <v>5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65"/>
        <v>0</v>
      </c>
      <c r="O267" s="9">
        <f t="shared" si="66"/>
        <v>0</v>
      </c>
      <c r="P267" s="4">
        <f t="shared" si="70"/>
        <v>0</v>
      </c>
      <c r="Q267" s="11">
        <f t="shared" si="71"/>
        <v>0</v>
      </c>
      <c r="R267" s="10">
        <f t="shared" si="69"/>
        <v>0</v>
      </c>
      <c r="S267" s="8"/>
    </row>
    <row r="268" spans="1:19">
      <c r="A268" s="60">
        <v>6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65"/>
        <v>0</v>
      </c>
      <c r="O268" s="9">
        <f t="shared" si="66"/>
        <v>0</v>
      </c>
      <c r="P268" s="4">
        <f t="shared" si="70"/>
        <v>0</v>
      </c>
      <c r="Q268" s="11">
        <f t="shared" si="71"/>
        <v>0</v>
      </c>
      <c r="R268" s="10">
        <f t="shared" si="69"/>
        <v>0</v>
      </c>
      <c r="S268" s="8"/>
    </row>
    <row r="269" spans="1:19">
      <c r="A269" s="60">
        <v>7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65"/>
        <v>0</v>
      </c>
      <c r="O269" s="9">
        <f t="shared" si="66"/>
        <v>0</v>
      </c>
      <c r="P269" s="4">
        <f t="shared" si="70"/>
        <v>0</v>
      </c>
      <c r="Q269" s="11">
        <f t="shared" si="71"/>
        <v>0</v>
      </c>
      <c r="R269" s="10">
        <f t="shared" si="69"/>
        <v>0</v>
      </c>
      <c r="S269" s="8"/>
    </row>
    <row r="270" spans="1:19">
      <c r="A270" s="60">
        <v>8</v>
      </c>
      <c r="B270" s="60"/>
      <c r="C270" s="12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3">
        <f t="shared" si="65"/>
        <v>0</v>
      </c>
      <c r="O270" s="9">
        <f t="shared" si="66"/>
        <v>0</v>
      </c>
      <c r="P270" s="4">
        <f t="shared" si="70"/>
        <v>0</v>
      </c>
      <c r="Q270" s="11">
        <f t="shared" si="71"/>
        <v>0</v>
      </c>
      <c r="R270" s="10">
        <f t="shared" si="69"/>
        <v>0</v>
      </c>
      <c r="S270" s="8"/>
    </row>
    <row r="271" spans="1:19">
      <c r="A271" s="60">
        <v>9</v>
      </c>
      <c r="B271" s="60"/>
      <c r="C271" s="12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3">
        <f t="shared" si="65"/>
        <v>0</v>
      </c>
      <c r="O271" s="9">
        <f t="shared" si="66"/>
        <v>0</v>
      </c>
      <c r="P271" s="4">
        <f t="shared" si="70"/>
        <v>0</v>
      </c>
      <c r="Q271" s="11">
        <f t="shared" si="71"/>
        <v>0</v>
      </c>
      <c r="R271" s="10">
        <f t="shared" si="69"/>
        <v>0</v>
      </c>
      <c r="S271" s="8"/>
    </row>
    <row r="272" spans="1:19">
      <c r="A272" s="60">
        <v>10</v>
      </c>
      <c r="B272" s="60"/>
      <c r="C272" s="12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3">
        <f t="shared" si="65"/>
        <v>0</v>
      </c>
      <c r="O272" s="9">
        <f t="shared" si="66"/>
        <v>0</v>
      </c>
      <c r="P272" s="4">
        <f t="shared" si="70"/>
        <v>0</v>
      </c>
      <c r="Q272" s="11">
        <f t="shared" si="71"/>
        <v>0</v>
      </c>
      <c r="R272" s="10">
        <f t="shared" si="69"/>
        <v>0</v>
      </c>
      <c r="S272" s="8"/>
    </row>
    <row r="273" spans="1:19">
      <c r="A273" s="70" t="s">
        <v>37</v>
      </c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2"/>
      <c r="R273" s="10">
        <f>SUM(R263:R272)</f>
        <v>0</v>
      </c>
      <c r="S273" s="8"/>
    </row>
    <row r="274" spans="1:19" ht="15.75">
      <c r="A274" s="24" t="s">
        <v>79</v>
      </c>
      <c r="B274" s="24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6"/>
      <c r="S274" s="8"/>
    </row>
    <row r="275" spans="1:19">
      <c r="A275" s="49" t="s">
        <v>57</v>
      </c>
      <c r="B275" s="49"/>
      <c r="C275" s="49"/>
      <c r="D275" s="49"/>
      <c r="E275" s="49"/>
      <c r="F275" s="49"/>
      <c r="G275" s="49"/>
      <c r="H275" s="49"/>
      <c r="I275" s="49"/>
      <c r="J275" s="15"/>
      <c r="K275" s="15"/>
      <c r="L275" s="15"/>
      <c r="M275" s="15"/>
      <c r="N275" s="15"/>
      <c r="O275" s="15"/>
      <c r="P275" s="15"/>
      <c r="Q275" s="15"/>
      <c r="R275" s="16"/>
      <c r="S275" s="8"/>
    </row>
    <row r="276" spans="1:19" s="8" customFormat="1">
      <c r="A276" s="49"/>
      <c r="B276" s="49"/>
      <c r="C276" s="49"/>
      <c r="D276" s="49"/>
      <c r="E276" s="49"/>
      <c r="F276" s="49"/>
      <c r="G276" s="49"/>
      <c r="H276" s="49"/>
      <c r="I276" s="49"/>
      <c r="J276" s="15"/>
      <c r="K276" s="15"/>
      <c r="L276" s="15"/>
      <c r="M276" s="15"/>
      <c r="N276" s="15"/>
      <c r="O276" s="15"/>
      <c r="P276" s="15"/>
      <c r="Q276" s="15"/>
      <c r="R276" s="16"/>
    </row>
    <row r="277" spans="1:19">
      <c r="A277" s="66" t="s">
        <v>78</v>
      </c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56"/>
      <c r="R277" s="8"/>
      <c r="S277" s="8"/>
    </row>
    <row r="278" spans="1:19" ht="18">
      <c r="A278" s="68" t="s">
        <v>27</v>
      </c>
      <c r="B278" s="69"/>
      <c r="C278" s="69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6"/>
      <c r="R278" s="8"/>
      <c r="S278" s="8"/>
    </row>
    <row r="279" spans="1:19">
      <c r="A279" s="66" t="s">
        <v>41</v>
      </c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56"/>
      <c r="R279" s="8"/>
      <c r="S279" s="8"/>
    </row>
    <row r="280" spans="1:19">
      <c r="A280" s="60">
        <v>1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ref="N280:N289" si="72">(IF(F280="OŽ",IF(L280=1,550.8,IF(L280=2,426.38,IF(L280=3,342.14,IF(L280=4,181.44,IF(L280=5,168.48,IF(L280=6,155.52,IF(L280=7,148.5,IF(L280=8,144,0))))))))+IF(L280&lt;=8,0,IF(L280&lt;=16,137.7,IF(L280&lt;=24,108,IF(L280&lt;=32,80.1,IF(L280&lt;=36,52.2,0)))))-IF(L280&lt;=8,0,IF(L280&lt;=16,(L280-9)*2.754,IF(L280&lt;=24,(L280-17)* 2.754,IF(L280&lt;=32,(L280-25)* 2.754,IF(L280&lt;=36,(L280-33)*2.754,0))))),0)+IF(F280="PČ",IF(L280=1,449,IF(L280=2,314.6,IF(L280=3,238,IF(L280=4,172,IF(L280=5,159,IF(L280=6,145,IF(L280=7,132,IF(L280=8,119,0))))))))+IF(L280&lt;=8,0,IF(L280&lt;=16,88,IF(L280&lt;=24,55,IF(L280&lt;=32,22,0))))-IF(L280&lt;=8,0,IF(L280&lt;=16,(L280-9)*2.245,IF(L280&lt;=24,(L280-17)*2.245,IF(L280&lt;=32,(L280-25)*2.245,0)))),0)+IF(F280="PČneol",IF(L280=1,85,IF(L280=2,64.61,IF(L280=3,50.76,IF(L280=4,16.25,IF(L280=5,15,IF(L280=6,13.75,IF(L280=7,12.5,IF(L280=8,11.25,0))))))))+IF(L280&lt;=8,0,IF(L280&lt;=16,9,0))-IF(L280&lt;=8,0,IF(L280&lt;=16,(L280-9)*0.425,0)),0)+IF(F280="PŽ",IF(L280=1,85,IF(L280=2,59.5,IF(L280=3,45,IF(L280=4,32.5,IF(L280=5,30,IF(L280=6,27.5,IF(L280=7,25,IF(L280=8,22.5,0))))))))+IF(L280&lt;=8,0,IF(L280&lt;=16,19,IF(L280&lt;=24,13,IF(L280&lt;=32,8,0))))-IF(L280&lt;=8,0,IF(L280&lt;=16,(L280-9)*0.425,IF(L280&lt;=24,(L280-17)*0.425,IF(L280&lt;=32,(L280-25)*0.425,0)))),0)+IF(F280="EČ",IF(L280=1,204,IF(L280=2,156.24,IF(L280=3,123.84,IF(L280=4,72,IF(L280=5,66,IF(L280=6,60,IF(L280=7,54,IF(L280=8,48,0))))))))+IF(L280&lt;=8,0,IF(L280&lt;=16,40,IF(L280&lt;=24,25,0)))-IF(L280&lt;=8,0,IF(L280&lt;=16,(L280-9)*1.02,IF(L280&lt;=24,(L280-17)*1.02,0))),0)+IF(F280="EČneol",IF(L280=1,68,IF(L280=2,51.69,IF(L280=3,40.61,IF(L280=4,13,IF(L280=5,12,IF(L280=6,11,IF(L280=7,10,IF(L280=8,9,0)))))))))+IF(F280="EŽ",IF(L280=1,68,IF(L280=2,47.6,IF(L280=3,36,IF(L280=4,18,IF(L280=5,16.5,IF(L280=6,15,IF(L280=7,13.5,IF(L280=8,12,0))))))))+IF(L280&lt;=8,0,IF(L280&lt;=16,10,IF(L280&lt;=24,6,0)))-IF(L280&lt;=8,0,IF(L280&lt;=16,(L280-9)*0.34,IF(L280&lt;=24,(L280-17)*0.34,0))),0)+IF(F280="PT",IF(L280=1,68,IF(L280=2,52.08,IF(L280=3,41.28,IF(L280=4,24,IF(L280=5,22,IF(L280=6,20,IF(L280=7,18,IF(L280=8,16,0))))))))+IF(L280&lt;=8,0,IF(L280&lt;=16,13,IF(L280&lt;=24,9,IF(L280&lt;=32,4,0))))-IF(L280&lt;=8,0,IF(L280&lt;=16,(L280-9)*0.34,IF(L280&lt;=24,(L280-17)*0.34,IF(L280&lt;=32,(L280-25)*0.34,0)))),0)+IF(F280="JOŽ",IF(L280=1,85,IF(L280=2,59.5,IF(L280=3,45,IF(L280=4,32.5,IF(L280=5,30,IF(L280=6,27.5,IF(L280=7,25,IF(L280=8,22.5,0))))))))+IF(L280&lt;=8,0,IF(L280&lt;=16,19,IF(L280&lt;=24,13,0)))-IF(L280&lt;=8,0,IF(L280&lt;=16,(L280-9)*0.425,IF(L280&lt;=24,(L280-17)*0.425,0))),0)+IF(F280="JPČ",IF(L280=1,68,IF(L280=2,47.6,IF(L280=3,36,IF(L280=4,26,IF(L280=5,24,IF(L280=6,22,IF(L280=7,20,IF(L280=8,18,0))))))))+IF(L280&lt;=8,0,IF(L280&lt;=16,13,IF(L280&lt;=24,9,0)))-IF(L280&lt;=8,0,IF(L280&lt;=16,(L280-9)*0.34,IF(L280&lt;=24,(L280-17)*0.34,0))),0)+IF(F280="JEČ",IF(L280=1,34,IF(L280=2,26.04,IF(L280=3,20.6,IF(L280=4,12,IF(L280=5,11,IF(L280=6,10,IF(L280=7,9,IF(L280=8,8,0))))))))+IF(L280&lt;=8,0,IF(L280&lt;=16,6,0))-IF(L280&lt;=8,0,IF(L280&lt;=16,(L280-9)*0.17,0)),0)+IF(F280="JEOF",IF(L280=1,34,IF(L280=2,26.04,IF(L280=3,20.6,IF(L280=4,12,IF(L280=5,11,IF(L280=6,10,IF(L280=7,9,IF(L280=8,8,0))))))))+IF(L280&lt;=8,0,IF(L280&lt;=16,6,0))-IF(L280&lt;=8,0,IF(L280&lt;=16,(L280-9)*0.17,0)),0)+IF(F280="JnPČ",IF(L280=1,51,IF(L280=2,35.7,IF(L280=3,27,IF(L280=4,19.5,IF(L280=5,18,IF(L280=6,16.5,IF(L280=7,15,IF(L280=8,13.5,0))))))))+IF(L280&lt;=8,0,IF(L280&lt;=16,10,0))-IF(L280&lt;=8,0,IF(L280&lt;=16,(L280-9)*0.255,0)),0)+IF(F280="JnEČ",IF(L280=1,25.5,IF(L280=2,19.53,IF(L280=3,15.48,IF(L280=4,9,IF(L280=5,8.25,IF(L280=6,7.5,IF(L280=7,6.75,IF(L280=8,6,0))))))))+IF(L280&lt;=8,0,IF(L280&lt;=16,5,0))-IF(L280&lt;=8,0,IF(L280&lt;=16,(L280-9)*0.1275,0)),0)+IF(F280="JčPČ",IF(L280=1,21.25,IF(L280=2,14.5,IF(L280=3,11.5,IF(L280=4,7,IF(L280=5,6.5,IF(L280=6,6,IF(L280=7,5.5,IF(L280=8,5,0))))))))+IF(L280&lt;=8,0,IF(L280&lt;=16,4,0))-IF(L280&lt;=8,0,IF(L280&lt;=16,(L280-9)*0.10625,0)),0)+IF(F280="JčEČ",IF(L280=1,17,IF(L280=2,13.02,IF(L280=3,10.32,IF(L280=4,6,IF(L280=5,5.5,IF(L280=6,5,IF(L280=7,4.5,IF(L280=8,4,0))))))))+IF(L280&lt;=8,0,IF(L280&lt;=16,3,0))-IF(L280&lt;=8,0,IF(L280&lt;=16,(L280-9)*0.085,0)),0)+IF(F280="NEAK",IF(L280=1,11.48,IF(L280=2,8.79,IF(L280=3,6.97,IF(L280=4,4.05,IF(L280=5,3.71,IF(L280=6,3.38,IF(L280=7,3.04,IF(L280=8,2.7,0))))))))+IF(L280&lt;=8,0,IF(L280&lt;=16,2,IF(L280&lt;=24,1.3,0)))-IF(L280&lt;=8,0,IF(L280&lt;=16,(L280-9)*0.0574,IF(L280&lt;=24,(L280-17)*0.0574,0))),0))*IF(L280&lt;0,1,IF(OR(F280="PČ",F280="PŽ",F280="PT"),IF(J280&lt;32,J280/32,1),1))* IF(L280&lt;0,1,IF(OR(F280="EČ",F280="EŽ",F280="JOŽ",F280="JPČ",F280="NEAK"),IF(J280&lt;24,J280/24,1),1))*IF(L280&lt;0,1,IF(OR(F280="PČneol",F280="JEČ",F280="JEOF",F280="JnPČ",F280="JnEČ",F280="JčPČ",F280="JčEČ"),IF(J280&lt;16,J280/16,1),1))*IF(L280&lt;0,1,IF(F280="EČneol",IF(J280&lt;8,J280/8,1),1))</f>
        <v>0</v>
      </c>
      <c r="O280" s="9">
        <f t="shared" ref="O280:O289" si="73">IF(F280="OŽ",N280,IF(H280="Ne",IF(J280*0.3&lt;J280-L280,N280,0),IF(J280*0.1&lt;J280-L280,N280,0)))</f>
        <v>0</v>
      </c>
      <c r="P280" s="4">
        <f t="shared" ref="P280" si="74">IF(O280=0,0,IF(F280="OŽ",IF(L280&gt;35,0,IF(J280&gt;35,(36-L280)*1.836,((36-L280)-(36-J280))*1.836)),0)+IF(F280="PČ",IF(L280&gt;31,0,IF(J280&gt;31,(32-L280)*1.347,((32-L280)-(32-J280))*1.347)),0)+ IF(F280="PČneol",IF(L280&gt;15,0,IF(J280&gt;15,(16-L280)*0.255,((16-L280)-(16-J280))*0.255)),0)+IF(F280="PŽ",IF(L280&gt;31,0,IF(J280&gt;31,(32-L280)*0.255,((32-L280)-(32-J280))*0.255)),0)+IF(F280="EČ",IF(L280&gt;23,0,IF(J280&gt;23,(24-L280)*0.612,((24-L280)-(24-J280))*0.612)),0)+IF(F280="EČneol",IF(L280&gt;7,0,IF(J280&gt;7,(8-L280)*0.204,((8-L280)-(8-J280))*0.204)),0)+IF(F280="EŽ",IF(L280&gt;23,0,IF(J280&gt;23,(24-L280)*0.204,((24-L280)-(24-J280))*0.204)),0)+IF(F280="PT",IF(L280&gt;31,0,IF(J280&gt;31,(32-L280)*0.204,((32-L280)-(32-J280))*0.204)),0)+IF(F280="JOŽ",IF(L280&gt;23,0,IF(J280&gt;23,(24-L280)*0.255,((24-L280)-(24-J280))*0.255)),0)+IF(F280="JPČ",IF(L280&gt;23,0,IF(J280&gt;23,(24-L280)*0.204,((24-L280)-(24-J280))*0.204)),0)+IF(F280="JEČ",IF(L280&gt;15,0,IF(J280&gt;15,(16-L280)*0.102,((16-L280)-(16-J280))*0.102)),0)+IF(F280="JEOF",IF(L280&gt;15,0,IF(J280&gt;15,(16-L280)*0.102,((16-L280)-(16-J280))*0.102)),0)+IF(F280="JnPČ",IF(L280&gt;15,0,IF(J280&gt;15,(16-L280)*0.153,((16-L280)-(16-J280))*0.153)),0)+IF(F280="JnEČ",IF(L280&gt;15,0,IF(J280&gt;15,(16-L280)*0.0765,((16-L280)-(16-J280))*0.0765)),0)+IF(F280="JčPČ",IF(L280&gt;15,0,IF(J280&gt;15,(16-L280)*0.06375,((16-L280)-(16-J280))*0.06375)),0)+IF(F280="JčEČ",IF(L280&gt;15,0,IF(J280&gt;15,(16-L280)*0.051,((16-L280)-(16-J280))*0.051)),0)+IF(F280="NEAK",IF(L280&gt;23,0,IF(J280&gt;23,(24-L280)*0.03444,((24-L280)-(24-J280))*0.03444)),0))</f>
        <v>0</v>
      </c>
      <c r="Q280" s="11">
        <f t="shared" ref="Q280" si="75">IF(ISERROR(P280*100/N280),0,(P280*100/N280))</f>
        <v>0</v>
      </c>
      <c r="R280" s="10">
        <f t="shared" ref="R280:R289" si="76">IF(Q280&lt;=30,O280+P280,O280+O280*0.3)*IF(G280=1,0.4,IF(G280=2,0.75,IF(G280="1 (kas 4 m. 1 k. nerengiamos)",0.52,1)))*IF(D280="olimpinė",1,IF(M280="Ne",0.5,1))*IF(OR(A$5="Lietuvos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federacija"),IF(OR(J280&lt;8,K280&lt;16),0,1),1)*E280*IF(I280&lt;=1,1,1/I280)*IF(OR(A$5="Lietuvos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0" s="8"/>
    </row>
    <row r="281" spans="1:19">
      <c r="A281" s="60">
        <v>2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72"/>
        <v>0</v>
      </c>
      <c r="O281" s="9">
        <f t="shared" si="73"/>
        <v>0</v>
      </c>
      <c r="P281" s="4">
        <f t="shared" ref="P281:P289" si="77">IF(O281=0,0,IF(F281="OŽ",IF(L281&gt;35,0,IF(J281&gt;35,(36-L281)*1.836,((36-L281)-(36-J281))*1.836)),0)+IF(F281="PČ",IF(L281&gt;31,0,IF(J281&gt;31,(32-L281)*1.347,((32-L281)-(32-J281))*1.347)),0)+ IF(F281="PČneol",IF(L281&gt;15,0,IF(J281&gt;15,(16-L281)*0.255,((16-L281)-(16-J281))*0.255)),0)+IF(F281="PŽ",IF(L281&gt;31,0,IF(J281&gt;31,(32-L281)*0.255,((32-L281)-(32-J281))*0.255)),0)+IF(F281="EČ",IF(L281&gt;23,0,IF(J281&gt;23,(24-L281)*0.612,((24-L281)-(24-J281))*0.612)),0)+IF(F281="EČneol",IF(L281&gt;7,0,IF(J281&gt;7,(8-L281)*0.204,((8-L281)-(8-J281))*0.204)),0)+IF(F281="EŽ",IF(L281&gt;23,0,IF(J281&gt;23,(24-L281)*0.204,((24-L281)-(24-J281))*0.204)),0)+IF(F281="PT",IF(L281&gt;31,0,IF(J281&gt;31,(32-L281)*0.204,((32-L281)-(32-J281))*0.204)),0)+IF(F281="JOŽ",IF(L281&gt;23,0,IF(J281&gt;23,(24-L281)*0.255,((24-L281)-(24-J281))*0.255)),0)+IF(F281="JPČ",IF(L281&gt;23,0,IF(J281&gt;23,(24-L281)*0.204,((24-L281)-(24-J281))*0.204)),0)+IF(F281="JEČ",IF(L281&gt;15,0,IF(J281&gt;15,(16-L281)*0.102,((16-L281)-(16-J281))*0.102)),0)+IF(F281="JEOF",IF(L281&gt;15,0,IF(J281&gt;15,(16-L281)*0.102,((16-L281)-(16-J281))*0.102)),0)+IF(F281="JnPČ",IF(L281&gt;15,0,IF(J281&gt;15,(16-L281)*0.153,((16-L281)-(16-J281))*0.153)),0)+IF(F281="JnEČ",IF(L281&gt;15,0,IF(J281&gt;15,(16-L281)*0.0765,((16-L281)-(16-J281))*0.0765)),0)+IF(F281="JčPČ",IF(L281&gt;15,0,IF(J281&gt;15,(16-L281)*0.06375,((16-L281)-(16-J281))*0.06375)),0)+IF(F281="JčEČ",IF(L281&gt;15,0,IF(J281&gt;15,(16-L281)*0.051,((16-L281)-(16-J281))*0.051)),0)+IF(F281="NEAK",IF(L281&gt;23,0,IF(J281&gt;23,(24-L281)*0.03444,((24-L281)-(24-J281))*0.03444)),0))</f>
        <v>0</v>
      </c>
      <c r="Q281" s="11">
        <f t="shared" ref="Q281:Q289" si="78">IF(ISERROR(P281*100/N281),0,(P281*100/N281))</f>
        <v>0</v>
      </c>
      <c r="R281" s="10">
        <f t="shared" si="76"/>
        <v>0</v>
      </c>
      <c r="S281" s="8"/>
    </row>
    <row r="282" spans="1:19">
      <c r="A282" s="60">
        <v>3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72"/>
        <v>0</v>
      </c>
      <c r="O282" s="9">
        <f t="shared" si="73"/>
        <v>0</v>
      </c>
      <c r="P282" s="4">
        <f t="shared" si="77"/>
        <v>0</v>
      </c>
      <c r="Q282" s="11">
        <f t="shared" si="78"/>
        <v>0</v>
      </c>
      <c r="R282" s="10">
        <f t="shared" si="76"/>
        <v>0</v>
      </c>
      <c r="S282" s="8"/>
    </row>
    <row r="283" spans="1:19">
      <c r="A283" s="60">
        <v>4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72"/>
        <v>0</v>
      </c>
      <c r="O283" s="9">
        <f t="shared" si="73"/>
        <v>0</v>
      </c>
      <c r="P283" s="4">
        <f t="shared" si="77"/>
        <v>0</v>
      </c>
      <c r="Q283" s="11">
        <f t="shared" si="78"/>
        <v>0</v>
      </c>
      <c r="R283" s="10">
        <f t="shared" si="76"/>
        <v>0</v>
      </c>
      <c r="S283" s="8"/>
    </row>
    <row r="284" spans="1:19">
      <c r="A284" s="60">
        <v>5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72"/>
        <v>0</v>
      </c>
      <c r="O284" s="9">
        <f t="shared" si="73"/>
        <v>0</v>
      </c>
      <c r="P284" s="4">
        <f t="shared" si="77"/>
        <v>0</v>
      </c>
      <c r="Q284" s="11">
        <f t="shared" si="78"/>
        <v>0</v>
      </c>
      <c r="R284" s="10">
        <f t="shared" si="76"/>
        <v>0</v>
      </c>
      <c r="S284" s="8"/>
    </row>
    <row r="285" spans="1:19">
      <c r="A285" s="60">
        <v>6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72"/>
        <v>0</v>
      </c>
      <c r="O285" s="9">
        <f t="shared" si="73"/>
        <v>0</v>
      </c>
      <c r="P285" s="4">
        <f t="shared" si="77"/>
        <v>0</v>
      </c>
      <c r="Q285" s="11">
        <f t="shared" si="78"/>
        <v>0</v>
      </c>
      <c r="R285" s="10">
        <f t="shared" si="76"/>
        <v>0</v>
      </c>
      <c r="S285" s="8"/>
    </row>
    <row r="286" spans="1:19">
      <c r="A286" s="60">
        <v>7</v>
      </c>
      <c r="B286" s="60"/>
      <c r="C286" s="12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3">
        <f t="shared" si="72"/>
        <v>0</v>
      </c>
      <c r="O286" s="9">
        <f t="shared" si="73"/>
        <v>0</v>
      </c>
      <c r="P286" s="4">
        <f t="shared" si="77"/>
        <v>0</v>
      </c>
      <c r="Q286" s="11">
        <f t="shared" si="78"/>
        <v>0</v>
      </c>
      <c r="R286" s="10">
        <f t="shared" si="76"/>
        <v>0</v>
      </c>
      <c r="S286" s="8"/>
    </row>
    <row r="287" spans="1:19">
      <c r="A287" s="60">
        <v>8</v>
      </c>
      <c r="B287" s="60"/>
      <c r="C287" s="12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3">
        <f t="shared" si="72"/>
        <v>0</v>
      </c>
      <c r="O287" s="9">
        <f t="shared" si="73"/>
        <v>0</v>
      </c>
      <c r="P287" s="4">
        <f t="shared" si="77"/>
        <v>0</v>
      </c>
      <c r="Q287" s="11">
        <f t="shared" si="78"/>
        <v>0</v>
      </c>
      <c r="R287" s="10">
        <f t="shared" si="76"/>
        <v>0</v>
      </c>
      <c r="S287" s="8"/>
    </row>
    <row r="288" spans="1:19">
      <c r="A288" s="60">
        <v>9</v>
      </c>
      <c r="B288" s="60"/>
      <c r="C288" s="12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3">
        <f t="shared" si="72"/>
        <v>0</v>
      </c>
      <c r="O288" s="9">
        <f t="shared" si="73"/>
        <v>0</v>
      </c>
      <c r="P288" s="4">
        <f t="shared" si="77"/>
        <v>0</v>
      </c>
      <c r="Q288" s="11">
        <f t="shared" si="78"/>
        <v>0</v>
      </c>
      <c r="R288" s="10">
        <f t="shared" si="76"/>
        <v>0</v>
      </c>
      <c r="S288" s="8"/>
    </row>
    <row r="289" spans="1:19">
      <c r="A289" s="60">
        <v>10</v>
      </c>
      <c r="B289" s="60"/>
      <c r="C289" s="12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3">
        <f t="shared" si="72"/>
        <v>0</v>
      </c>
      <c r="O289" s="9">
        <f t="shared" si="73"/>
        <v>0</v>
      </c>
      <c r="P289" s="4">
        <f t="shared" si="77"/>
        <v>0</v>
      </c>
      <c r="Q289" s="11">
        <f t="shared" si="78"/>
        <v>0</v>
      </c>
      <c r="R289" s="10">
        <f t="shared" si="76"/>
        <v>0</v>
      </c>
      <c r="S289" s="8"/>
    </row>
    <row r="290" spans="1:19">
      <c r="A290" s="70" t="s">
        <v>37</v>
      </c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2"/>
      <c r="R290" s="10">
        <f>SUM(R280:R289)</f>
        <v>0</v>
      </c>
      <c r="S290" s="8"/>
    </row>
    <row r="291" spans="1:19" ht="15.75">
      <c r="A291" s="24" t="s">
        <v>79</v>
      </c>
      <c r="B291" s="2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6"/>
      <c r="S291" s="8"/>
    </row>
    <row r="292" spans="1:19">
      <c r="A292" s="49" t="s">
        <v>57</v>
      </c>
      <c r="B292" s="49"/>
      <c r="C292" s="49"/>
      <c r="D292" s="49"/>
      <c r="E292" s="49"/>
      <c r="F292" s="49"/>
      <c r="G292" s="49"/>
      <c r="H292" s="49"/>
      <c r="I292" s="49"/>
      <c r="J292" s="15"/>
      <c r="K292" s="15"/>
      <c r="L292" s="15"/>
      <c r="M292" s="15"/>
      <c r="N292" s="15"/>
      <c r="O292" s="15"/>
      <c r="P292" s="15"/>
      <c r="Q292" s="15"/>
      <c r="R292" s="16"/>
      <c r="S292" s="8"/>
    </row>
    <row r="293" spans="1:19" s="8" customFormat="1">
      <c r="A293" s="49"/>
      <c r="B293" s="49"/>
      <c r="C293" s="49"/>
      <c r="D293" s="49"/>
      <c r="E293" s="49"/>
      <c r="F293" s="49"/>
      <c r="G293" s="49"/>
      <c r="H293" s="49"/>
      <c r="I293" s="49"/>
      <c r="J293" s="15"/>
      <c r="K293" s="15"/>
      <c r="L293" s="15"/>
      <c r="M293" s="15"/>
      <c r="N293" s="15"/>
      <c r="O293" s="15"/>
      <c r="P293" s="15"/>
      <c r="Q293" s="15"/>
      <c r="R293" s="16"/>
    </row>
    <row r="294" spans="1:19">
      <c r="A294" s="66" t="s">
        <v>78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56"/>
      <c r="R294" s="8"/>
      <c r="S294" s="8"/>
    </row>
    <row r="295" spans="1:19" ht="18">
      <c r="A295" s="68" t="s">
        <v>27</v>
      </c>
      <c r="B295" s="69"/>
      <c r="C295" s="69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6"/>
      <c r="R295" s="8"/>
      <c r="S295" s="8"/>
    </row>
    <row r="296" spans="1:19">
      <c r="A296" s="66" t="s">
        <v>41</v>
      </c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56"/>
      <c r="R296" s="8"/>
      <c r="S296" s="8"/>
    </row>
    <row r="297" spans="1:19">
      <c r="A297" s="60">
        <v>1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ref="N297:N306" si="79">(IF(F297="OŽ",IF(L297=1,550.8,IF(L297=2,426.38,IF(L297=3,342.14,IF(L297=4,181.44,IF(L297=5,168.48,IF(L297=6,155.52,IF(L297=7,148.5,IF(L297=8,144,0))))))))+IF(L297&lt;=8,0,IF(L297&lt;=16,137.7,IF(L297&lt;=24,108,IF(L297&lt;=32,80.1,IF(L297&lt;=36,52.2,0)))))-IF(L297&lt;=8,0,IF(L297&lt;=16,(L297-9)*2.754,IF(L297&lt;=24,(L297-17)* 2.754,IF(L297&lt;=32,(L297-25)* 2.754,IF(L297&lt;=36,(L297-33)*2.754,0))))),0)+IF(F297="PČ",IF(L297=1,449,IF(L297=2,314.6,IF(L297=3,238,IF(L297=4,172,IF(L297=5,159,IF(L297=6,145,IF(L297=7,132,IF(L297=8,119,0))))))))+IF(L297&lt;=8,0,IF(L297&lt;=16,88,IF(L297&lt;=24,55,IF(L297&lt;=32,22,0))))-IF(L297&lt;=8,0,IF(L297&lt;=16,(L297-9)*2.245,IF(L297&lt;=24,(L297-17)*2.245,IF(L297&lt;=32,(L297-25)*2.245,0)))),0)+IF(F297="PČneol",IF(L297=1,85,IF(L297=2,64.61,IF(L297=3,50.76,IF(L297=4,16.25,IF(L297=5,15,IF(L297=6,13.75,IF(L297=7,12.5,IF(L297=8,11.25,0))))))))+IF(L297&lt;=8,0,IF(L297&lt;=16,9,0))-IF(L297&lt;=8,0,IF(L297&lt;=16,(L297-9)*0.425,0)),0)+IF(F297="PŽ",IF(L297=1,85,IF(L297=2,59.5,IF(L297=3,45,IF(L297=4,32.5,IF(L297=5,30,IF(L297=6,27.5,IF(L297=7,25,IF(L297=8,22.5,0))))))))+IF(L297&lt;=8,0,IF(L297&lt;=16,19,IF(L297&lt;=24,13,IF(L297&lt;=32,8,0))))-IF(L297&lt;=8,0,IF(L297&lt;=16,(L297-9)*0.425,IF(L297&lt;=24,(L297-17)*0.425,IF(L297&lt;=32,(L297-25)*0.425,0)))),0)+IF(F297="EČ",IF(L297=1,204,IF(L297=2,156.24,IF(L297=3,123.84,IF(L297=4,72,IF(L297=5,66,IF(L297=6,60,IF(L297=7,54,IF(L297=8,48,0))))))))+IF(L297&lt;=8,0,IF(L297&lt;=16,40,IF(L297&lt;=24,25,0)))-IF(L297&lt;=8,0,IF(L297&lt;=16,(L297-9)*1.02,IF(L297&lt;=24,(L297-17)*1.02,0))),0)+IF(F297="EČneol",IF(L297=1,68,IF(L297=2,51.69,IF(L297=3,40.61,IF(L297=4,13,IF(L297=5,12,IF(L297=6,11,IF(L297=7,10,IF(L297=8,9,0)))))))))+IF(F297="EŽ",IF(L297=1,68,IF(L297=2,47.6,IF(L297=3,36,IF(L297=4,18,IF(L297=5,16.5,IF(L297=6,15,IF(L297=7,13.5,IF(L297=8,12,0))))))))+IF(L297&lt;=8,0,IF(L297&lt;=16,10,IF(L297&lt;=24,6,0)))-IF(L297&lt;=8,0,IF(L297&lt;=16,(L297-9)*0.34,IF(L297&lt;=24,(L297-17)*0.34,0))),0)+IF(F297="PT",IF(L297=1,68,IF(L297=2,52.08,IF(L297=3,41.28,IF(L297=4,24,IF(L297=5,22,IF(L297=6,20,IF(L297=7,18,IF(L297=8,16,0))))))))+IF(L297&lt;=8,0,IF(L297&lt;=16,13,IF(L297&lt;=24,9,IF(L297&lt;=32,4,0))))-IF(L297&lt;=8,0,IF(L297&lt;=16,(L297-9)*0.34,IF(L297&lt;=24,(L297-17)*0.34,IF(L297&lt;=32,(L297-25)*0.34,0)))),0)+IF(F297="JOŽ",IF(L297=1,85,IF(L297=2,59.5,IF(L297=3,45,IF(L297=4,32.5,IF(L297=5,30,IF(L297=6,27.5,IF(L297=7,25,IF(L297=8,22.5,0))))))))+IF(L297&lt;=8,0,IF(L297&lt;=16,19,IF(L297&lt;=24,13,0)))-IF(L297&lt;=8,0,IF(L297&lt;=16,(L297-9)*0.425,IF(L297&lt;=24,(L297-17)*0.425,0))),0)+IF(F297="JPČ",IF(L297=1,68,IF(L297=2,47.6,IF(L297=3,36,IF(L297=4,26,IF(L297=5,24,IF(L297=6,22,IF(L297=7,20,IF(L297=8,18,0))))))))+IF(L297&lt;=8,0,IF(L297&lt;=16,13,IF(L297&lt;=24,9,0)))-IF(L297&lt;=8,0,IF(L297&lt;=16,(L297-9)*0.34,IF(L297&lt;=24,(L297-17)*0.34,0))),0)+IF(F297="JEČ",IF(L297=1,34,IF(L297=2,26.04,IF(L297=3,20.6,IF(L297=4,12,IF(L297=5,11,IF(L297=6,10,IF(L297=7,9,IF(L297=8,8,0))))))))+IF(L297&lt;=8,0,IF(L297&lt;=16,6,0))-IF(L297&lt;=8,0,IF(L297&lt;=16,(L297-9)*0.17,0)),0)+IF(F297="JEOF",IF(L297=1,34,IF(L297=2,26.04,IF(L297=3,20.6,IF(L297=4,12,IF(L297=5,11,IF(L297=6,10,IF(L297=7,9,IF(L297=8,8,0))))))))+IF(L297&lt;=8,0,IF(L297&lt;=16,6,0))-IF(L297&lt;=8,0,IF(L297&lt;=16,(L297-9)*0.17,0)),0)+IF(F297="JnPČ",IF(L297=1,51,IF(L297=2,35.7,IF(L297=3,27,IF(L297=4,19.5,IF(L297=5,18,IF(L297=6,16.5,IF(L297=7,15,IF(L297=8,13.5,0))))))))+IF(L297&lt;=8,0,IF(L297&lt;=16,10,0))-IF(L297&lt;=8,0,IF(L297&lt;=16,(L297-9)*0.255,0)),0)+IF(F297="JnEČ",IF(L297=1,25.5,IF(L297=2,19.53,IF(L297=3,15.48,IF(L297=4,9,IF(L297=5,8.25,IF(L297=6,7.5,IF(L297=7,6.75,IF(L297=8,6,0))))))))+IF(L297&lt;=8,0,IF(L297&lt;=16,5,0))-IF(L297&lt;=8,0,IF(L297&lt;=16,(L297-9)*0.1275,0)),0)+IF(F297="JčPČ",IF(L297=1,21.25,IF(L297=2,14.5,IF(L297=3,11.5,IF(L297=4,7,IF(L297=5,6.5,IF(L297=6,6,IF(L297=7,5.5,IF(L297=8,5,0))))))))+IF(L297&lt;=8,0,IF(L297&lt;=16,4,0))-IF(L297&lt;=8,0,IF(L297&lt;=16,(L297-9)*0.10625,0)),0)+IF(F297="JčEČ",IF(L297=1,17,IF(L297=2,13.02,IF(L297=3,10.32,IF(L297=4,6,IF(L297=5,5.5,IF(L297=6,5,IF(L297=7,4.5,IF(L297=8,4,0))))))))+IF(L297&lt;=8,0,IF(L297&lt;=16,3,0))-IF(L297&lt;=8,0,IF(L297&lt;=16,(L297-9)*0.085,0)),0)+IF(F297="NEAK",IF(L297=1,11.48,IF(L297=2,8.79,IF(L297=3,6.97,IF(L297=4,4.05,IF(L297=5,3.71,IF(L297=6,3.38,IF(L297=7,3.04,IF(L297=8,2.7,0))))))))+IF(L297&lt;=8,0,IF(L297&lt;=16,2,IF(L297&lt;=24,1.3,0)))-IF(L297&lt;=8,0,IF(L297&lt;=16,(L297-9)*0.0574,IF(L297&lt;=24,(L297-17)*0.0574,0))),0))*IF(L297&lt;0,1,IF(OR(F297="PČ",F297="PŽ",F297="PT"),IF(J297&lt;32,J297/32,1),1))* IF(L297&lt;0,1,IF(OR(F297="EČ",F297="EŽ",F297="JOŽ",F297="JPČ",F297="NEAK"),IF(J297&lt;24,J297/24,1),1))*IF(L297&lt;0,1,IF(OR(F297="PČneol",F297="JEČ",F297="JEOF",F297="JnPČ",F297="JnEČ",F297="JčPČ",F297="JčEČ"),IF(J297&lt;16,J297/16,1),1))*IF(L297&lt;0,1,IF(F297="EČneol",IF(J297&lt;8,J297/8,1),1))</f>
        <v>0</v>
      </c>
      <c r="O297" s="9">
        <f t="shared" ref="O297:O306" si="80">IF(F297="OŽ",N297,IF(H297="Ne",IF(J297*0.3&lt;J297-L297,N297,0),IF(J297*0.1&lt;J297-L297,N297,0)))</f>
        <v>0</v>
      </c>
      <c r="P297" s="4">
        <f t="shared" ref="P297" si="81">IF(O297=0,0,IF(F297="OŽ",IF(L297&gt;35,0,IF(J297&gt;35,(36-L297)*1.836,((36-L297)-(36-J297))*1.836)),0)+IF(F297="PČ",IF(L297&gt;31,0,IF(J297&gt;31,(32-L297)*1.347,((32-L297)-(32-J297))*1.347)),0)+ IF(F297="PČneol",IF(L297&gt;15,0,IF(J297&gt;15,(16-L297)*0.255,((16-L297)-(16-J297))*0.255)),0)+IF(F297="PŽ",IF(L297&gt;31,0,IF(J297&gt;31,(32-L297)*0.255,((32-L297)-(32-J297))*0.255)),0)+IF(F297="EČ",IF(L297&gt;23,0,IF(J297&gt;23,(24-L297)*0.612,((24-L297)-(24-J297))*0.612)),0)+IF(F297="EČneol",IF(L297&gt;7,0,IF(J297&gt;7,(8-L297)*0.204,((8-L297)-(8-J297))*0.204)),0)+IF(F297="EŽ",IF(L297&gt;23,0,IF(J297&gt;23,(24-L297)*0.204,((24-L297)-(24-J297))*0.204)),0)+IF(F297="PT",IF(L297&gt;31,0,IF(J297&gt;31,(32-L297)*0.204,((32-L297)-(32-J297))*0.204)),0)+IF(F297="JOŽ",IF(L297&gt;23,0,IF(J297&gt;23,(24-L297)*0.255,((24-L297)-(24-J297))*0.255)),0)+IF(F297="JPČ",IF(L297&gt;23,0,IF(J297&gt;23,(24-L297)*0.204,((24-L297)-(24-J297))*0.204)),0)+IF(F297="JEČ",IF(L297&gt;15,0,IF(J297&gt;15,(16-L297)*0.102,((16-L297)-(16-J297))*0.102)),0)+IF(F297="JEOF",IF(L297&gt;15,0,IF(J297&gt;15,(16-L297)*0.102,((16-L297)-(16-J297))*0.102)),0)+IF(F297="JnPČ",IF(L297&gt;15,0,IF(J297&gt;15,(16-L297)*0.153,((16-L297)-(16-J297))*0.153)),0)+IF(F297="JnEČ",IF(L297&gt;15,0,IF(J297&gt;15,(16-L297)*0.0765,((16-L297)-(16-J297))*0.0765)),0)+IF(F297="JčPČ",IF(L297&gt;15,0,IF(J297&gt;15,(16-L297)*0.06375,((16-L297)-(16-J297))*0.06375)),0)+IF(F297="JčEČ",IF(L297&gt;15,0,IF(J297&gt;15,(16-L297)*0.051,((16-L297)-(16-J297))*0.051)),0)+IF(F297="NEAK",IF(L297&gt;23,0,IF(J297&gt;23,(24-L297)*0.03444,((24-L297)-(24-J297))*0.03444)),0))</f>
        <v>0</v>
      </c>
      <c r="Q297" s="11">
        <f t="shared" ref="Q297" si="82">IF(ISERROR(P297*100/N297),0,(P297*100/N297))</f>
        <v>0</v>
      </c>
      <c r="R297" s="10">
        <f t="shared" ref="R297:R306" si="83">IF(Q297&lt;=30,O297+P297,O297+O297*0.3)*IF(G297=1,0.4,IF(G297=2,0.75,IF(G297="1 (kas 4 m. 1 k. nerengiamos)",0.52,1)))*IF(D297="olimpinė",1,IF(M297="Ne",0.5,1))*IF(OR(A$5="Lietuvos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federacija"),IF(OR(J297&lt;8,K297&lt;16),0,1),1)*E297*IF(I297&lt;=1,1,1/I297)*IF(OR(A$5="Lietuvos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7" s="8"/>
    </row>
    <row r="298" spans="1:19">
      <c r="A298" s="60">
        <v>2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79"/>
        <v>0</v>
      </c>
      <c r="O298" s="9">
        <f t="shared" si="80"/>
        <v>0</v>
      </c>
      <c r="P298" s="4">
        <f t="shared" ref="P298:P306" si="84">IF(O298=0,0,IF(F298="OŽ",IF(L298&gt;35,0,IF(J298&gt;35,(36-L298)*1.836,((36-L298)-(36-J298))*1.836)),0)+IF(F298="PČ",IF(L298&gt;31,0,IF(J298&gt;31,(32-L298)*1.347,((32-L298)-(32-J298))*1.347)),0)+ IF(F298="PČneol",IF(L298&gt;15,0,IF(J298&gt;15,(16-L298)*0.255,((16-L298)-(16-J298))*0.255)),0)+IF(F298="PŽ",IF(L298&gt;31,0,IF(J298&gt;31,(32-L298)*0.255,((32-L298)-(32-J298))*0.255)),0)+IF(F298="EČ",IF(L298&gt;23,0,IF(J298&gt;23,(24-L298)*0.612,((24-L298)-(24-J298))*0.612)),0)+IF(F298="EČneol",IF(L298&gt;7,0,IF(J298&gt;7,(8-L298)*0.204,((8-L298)-(8-J298))*0.204)),0)+IF(F298="EŽ",IF(L298&gt;23,0,IF(J298&gt;23,(24-L298)*0.204,((24-L298)-(24-J298))*0.204)),0)+IF(F298="PT",IF(L298&gt;31,0,IF(J298&gt;31,(32-L298)*0.204,((32-L298)-(32-J298))*0.204)),0)+IF(F298="JOŽ",IF(L298&gt;23,0,IF(J298&gt;23,(24-L298)*0.255,((24-L298)-(24-J298))*0.255)),0)+IF(F298="JPČ",IF(L298&gt;23,0,IF(J298&gt;23,(24-L298)*0.204,((24-L298)-(24-J298))*0.204)),0)+IF(F298="JEČ",IF(L298&gt;15,0,IF(J298&gt;15,(16-L298)*0.102,((16-L298)-(16-J298))*0.102)),0)+IF(F298="JEOF",IF(L298&gt;15,0,IF(J298&gt;15,(16-L298)*0.102,((16-L298)-(16-J298))*0.102)),0)+IF(F298="JnPČ",IF(L298&gt;15,0,IF(J298&gt;15,(16-L298)*0.153,((16-L298)-(16-J298))*0.153)),0)+IF(F298="JnEČ",IF(L298&gt;15,0,IF(J298&gt;15,(16-L298)*0.0765,((16-L298)-(16-J298))*0.0765)),0)+IF(F298="JčPČ",IF(L298&gt;15,0,IF(J298&gt;15,(16-L298)*0.06375,((16-L298)-(16-J298))*0.06375)),0)+IF(F298="JčEČ",IF(L298&gt;15,0,IF(J298&gt;15,(16-L298)*0.051,((16-L298)-(16-J298))*0.051)),0)+IF(F298="NEAK",IF(L298&gt;23,0,IF(J298&gt;23,(24-L298)*0.03444,((24-L298)-(24-J298))*0.03444)),0))</f>
        <v>0</v>
      </c>
      <c r="Q298" s="11">
        <f t="shared" ref="Q298:Q306" si="85">IF(ISERROR(P298*100/N298),0,(P298*100/N298))</f>
        <v>0</v>
      </c>
      <c r="R298" s="10">
        <f t="shared" si="83"/>
        <v>0</v>
      </c>
      <c r="S298" s="8"/>
    </row>
    <row r="299" spans="1:19">
      <c r="A299" s="60">
        <v>3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79"/>
        <v>0</v>
      </c>
      <c r="O299" s="9">
        <f t="shared" si="80"/>
        <v>0</v>
      </c>
      <c r="P299" s="4">
        <f t="shared" si="84"/>
        <v>0</v>
      </c>
      <c r="Q299" s="11">
        <f t="shared" si="85"/>
        <v>0</v>
      </c>
      <c r="R299" s="10">
        <f t="shared" si="83"/>
        <v>0</v>
      </c>
      <c r="S299" s="8"/>
    </row>
    <row r="300" spans="1:19">
      <c r="A300" s="60">
        <v>4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79"/>
        <v>0</v>
      </c>
      <c r="O300" s="9">
        <f t="shared" si="80"/>
        <v>0</v>
      </c>
      <c r="P300" s="4">
        <f t="shared" si="84"/>
        <v>0</v>
      </c>
      <c r="Q300" s="11">
        <f t="shared" si="85"/>
        <v>0</v>
      </c>
      <c r="R300" s="10">
        <f t="shared" si="83"/>
        <v>0</v>
      </c>
      <c r="S300" s="8"/>
    </row>
    <row r="301" spans="1:19">
      <c r="A301" s="60">
        <v>5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79"/>
        <v>0</v>
      </c>
      <c r="O301" s="9">
        <f t="shared" si="80"/>
        <v>0</v>
      </c>
      <c r="P301" s="4">
        <f t="shared" si="84"/>
        <v>0</v>
      </c>
      <c r="Q301" s="11">
        <f t="shared" si="85"/>
        <v>0</v>
      </c>
      <c r="R301" s="10">
        <f t="shared" si="83"/>
        <v>0</v>
      </c>
      <c r="S301" s="8"/>
    </row>
    <row r="302" spans="1:19">
      <c r="A302" s="60">
        <v>6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79"/>
        <v>0</v>
      </c>
      <c r="O302" s="9">
        <f t="shared" si="80"/>
        <v>0</v>
      </c>
      <c r="P302" s="4">
        <f t="shared" si="84"/>
        <v>0</v>
      </c>
      <c r="Q302" s="11">
        <f t="shared" si="85"/>
        <v>0</v>
      </c>
      <c r="R302" s="10">
        <f t="shared" si="83"/>
        <v>0</v>
      </c>
      <c r="S302" s="8"/>
    </row>
    <row r="303" spans="1:19">
      <c r="A303" s="60">
        <v>7</v>
      </c>
      <c r="B303" s="60"/>
      <c r="C303" s="12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3">
        <f t="shared" si="79"/>
        <v>0</v>
      </c>
      <c r="O303" s="9">
        <f t="shared" si="80"/>
        <v>0</v>
      </c>
      <c r="P303" s="4">
        <f t="shared" si="84"/>
        <v>0</v>
      </c>
      <c r="Q303" s="11">
        <f t="shared" si="85"/>
        <v>0</v>
      </c>
      <c r="R303" s="10">
        <f t="shared" si="83"/>
        <v>0</v>
      </c>
      <c r="S303" s="8"/>
    </row>
    <row r="304" spans="1:19">
      <c r="A304" s="60">
        <v>8</v>
      </c>
      <c r="B304" s="60"/>
      <c r="C304" s="12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3">
        <f t="shared" si="79"/>
        <v>0</v>
      </c>
      <c r="O304" s="9">
        <f t="shared" si="80"/>
        <v>0</v>
      </c>
      <c r="P304" s="4">
        <f t="shared" si="84"/>
        <v>0</v>
      </c>
      <c r="Q304" s="11">
        <f t="shared" si="85"/>
        <v>0</v>
      </c>
      <c r="R304" s="10">
        <f t="shared" si="83"/>
        <v>0</v>
      </c>
      <c r="S304" s="8"/>
    </row>
    <row r="305" spans="1:19">
      <c r="A305" s="60">
        <v>9</v>
      </c>
      <c r="B305" s="60"/>
      <c r="C305" s="12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3">
        <f t="shared" si="79"/>
        <v>0</v>
      </c>
      <c r="O305" s="9">
        <f t="shared" si="80"/>
        <v>0</v>
      </c>
      <c r="P305" s="4">
        <f t="shared" si="84"/>
        <v>0</v>
      </c>
      <c r="Q305" s="11">
        <f t="shared" si="85"/>
        <v>0</v>
      </c>
      <c r="R305" s="10">
        <f t="shared" si="83"/>
        <v>0</v>
      </c>
      <c r="S305" s="8"/>
    </row>
    <row r="306" spans="1:19">
      <c r="A306" s="60">
        <v>10</v>
      </c>
      <c r="B306" s="60"/>
      <c r="C306" s="12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3">
        <f t="shared" si="79"/>
        <v>0</v>
      </c>
      <c r="O306" s="9">
        <f t="shared" si="80"/>
        <v>0</v>
      </c>
      <c r="P306" s="4">
        <f t="shared" si="84"/>
        <v>0</v>
      </c>
      <c r="Q306" s="11">
        <f t="shared" si="85"/>
        <v>0</v>
      </c>
      <c r="R306" s="10">
        <f t="shared" si="83"/>
        <v>0</v>
      </c>
      <c r="S306" s="8"/>
    </row>
    <row r="307" spans="1:19">
      <c r="A307" s="70" t="s">
        <v>37</v>
      </c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2"/>
      <c r="R307" s="10">
        <f>SUM(R297:R306)</f>
        <v>0</v>
      </c>
      <c r="S307" s="8"/>
    </row>
    <row r="308" spans="1:19" ht="15.75">
      <c r="A308" s="24" t="s">
        <v>79</v>
      </c>
      <c r="B308" s="2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6"/>
      <c r="S308" s="8"/>
    </row>
    <row r="309" spans="1:19">
      <c r="A309" s="49" t="s">
        <v>57</v>
      </c>
      <c r="B309" s="49"/>
      <c r="C309" s="49"/>
      <c r="D309" s="49"/>
      <c r="E309" s="49"/>
      <c r="F309" s="49"/>
      <c r="G309" s="49"/>
      <c r="H309" s="49"/>
      <c r="I309" s="49"/>
      <c r="J309" s="15"/>
      <c r="K309" s="15"/>
      <c r="L309" s="15"/>
      <c r="M309" s="15"/>
      <c r="N309" s="15"/>
      <c r="O309" s="15"/>
      <c r="P309" s="15"/>
      <c r="Q309" s="15"/>
      <c r="R309" s="16"/>
      <c r="S309" s="8"/>
    </row>
    <row r="310" spans="1:19" s="8" customFormat="1">
      <c r="A310" s="49"/>
      <c r="B310" s="49"/>
      <c r="C310" s="49"/>
      <c r="D310" s="49"/>
      <c r="E310" s="49"/>
      <c r="F310" s="49"/>
      <c r="G310" s="49"/>
      <c r="H310" s="49"/>
      <c r="I310" s="49"/>
      <c r="J310" s="15"/>
      <c r="K310" s="15"/>
      <c r="L310" s="15"/>
      <c r="M310" s="15"/>
      <c r="N310" s="15"/>
      <c r="O310" s="15"/>
      <c r="P310" s="15"/>
      <c r="Q310" s="15"/>
      <c r="R310" s="16"/>
    </row>
    <row r="311" spans="1:19">
      <c r="A311" s="66" t="s">
        <v>78</v>
      </c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56"/>
      <c r="R311" s="8"/>
      <c r="S311" s="8"/>
    </row>
    <row r="312" spans="1:19" ht="18">
      <c r="A312" s="68" t="s">
        <v>27</v>
      </c>
      <c r="B312" s="69"/>
      <c r="C312" s="69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6"/>
      <c r="R312" s="8"/>
      <c r="S312" s="8"/>
    </row>
    <row r="313" spans="1:19">
      <c r="A313" s="66" t="s">
        <v>41</v>
      </c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56"/>
      <c r="R313" s="8"/>
      <c r="S313" s="8"/>
    </row>
    <row r="314" spans="1:19">
      <c r="A314" s="60">
        <v>1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ref="N314:N323" si="86">(IF(F314="OŽ",IF(L314=1,550.8,IF(L314=2,426.38,IF(L314=3,342.14,IF(L314=4,181.44,IF(L314=5,168.48,IF(L314=6,155.52,IF(L314=7,148.5,IF(L314=8,144,0))))))))+IF(L314&lt;=8,0,IF(L314&lt;=16,137.7,IF(L314&lt;=24,108,IF(L314&lt;=32,80.1,IF(L314&lt;=36,52.2,0)))))-IF(L314&lt;=8,0,IF(L314&lt;=16,(L314-9)*2.754,IF(L314&lt;=24,(L314-17)* 2.754,IF(L314&lt;=32,(L314-25)* 2.754,IF(L314&lt;=36,(L314-33)*2.754,0))))),0)+IF(F314="PČ",IF(L314=1,449,IF(L314=2,314.6,IF(L314=3,238,IF(L314=4,172,IF(L314=5,159,IF(L314=6,145,IF(L314=7,132,IF(L314=8,119,0))))))))+IF(L314&lt;=8,0,IF(L314&lt;=16,88,IF(L314&lt;=24,55,IF(L314&lt;=32,22,0))))-IF(L314&lt;=8,0,IF(L314&lt;=16,(L314-9)*2.245,IF(L314&lt;=24,(L314-17)*2.245,IF(L314&lt;=32,(L314-25)*2.245,0)))),0)+IF(F314="PČneol",IF(L314=1,85,IF(L314=2,64.61,IF(L314=3,50.76,IF(L314=4,16.25,IF(L314=5,15,IF(L314=6,13.75,IF(L314=7,12.5,IF(L314=8,11.25,0))))))))+IF(L314&lt;=8,0,IF(L314&lt;=16,9,0))-IF(L314&lt;=8,0,IF(L314&lt;=16,(L314-9)*0.425,0)),0)+IF(F314="PŽ",IF(L314=1,85,IF(L314=2,59.5,IF(L314=3,45,IF(L314=4,32.5,IF(L314=5,30,IF(L314=6,27.5,IF(L314=7,25,IF(L314=8,22.5,0))))))))+IF(L314&lt;=8,0,IF(L314&lt;=16,19,IF(L314&lt;=24,13,IF(L314&lt;=32,8,0))))-IF(L314&lt;=8,0,IF(L314&lt;=16,(L314-9)*0.425,IF(L314&lt;=24,(L314-17)*0.425,IF(L314&lt;=32,(L314-25)*0.425,0)))),0)+IF(F314="EČ",IF(L314=1,204,IF(L314=2,156.24,IF(L314=3,123.84,IF(L314=4,72,IF(L314=5,66,IF(L314=6,60,IF(L314=7,54,IF(L314=8,48,0))))))))+IF(L314&lt;=8,0,IF(L314&lt;=16,40,IF(L314&lt;=24,25,0)))-IF(L314&lt;=8,0,IF(L314&lt;=16,(L314-9)*1.02,IF(L314&lt;=24,(L314-17)*1.02,0))),0)+IF(F314="EČneol",IF(L314=1,68,IF(L314=2,51.69,IF(L314=3,40.61,IF(L314=4,13,IF(L314=5,12,IF(L314=6,11,IF(L314=7,10,IF(L314=8,9,0)))))))))+IF(F314="EŽ",IF(L314=1,68,IF(L314=2,47.6,IF(L314=3,36,IF(L314=4,18,IF(L314=5,16.5,IF(L314=6,15,IF(L314=7,13.5,IF(L314=8,12,0))))))))+IF(L314&lt;=8,0,IF(L314&lt;=16,10,IF(L314&lt;=24,6,0)))-IF(L314&lt;=8,0,IF(L314&lt;=16,(L314-9)*0.34,IF(L314&lt;=24,(L314-17)*0.34,0))),0)+IF(F314="PT",IF(L314=1,68,IF(L314=2,52.08,IF(L314=3,41.28,IF(L314=4,24,IF(L314=5,22,IF(L314=6,20,IF(L314=7,18,IF(L314=8,16,0))))))))+IF(L314&lt;=8,0,IF(L314&lt;=16,13,IF(L314&lt;=24,9,IF(L314&lt;=32,4,0))))-IF(L314&lt;=8,0,IF(L314&lt;=16,(L314-9)*0.34,IF(L314&lt;=24,(L314-17)*0.34,IF(L314&lt;=32,(L314-25)*0.34,0)))),0)+IF(F314="JOŽ",IF(L314=1,85,IF(L314=2,59.5,IF(L314=3,45,IF(L314=4,32.5,IF(L314=5,30,IF(L314=6,27.5,IF(L314=7,25,IF(L314=8,22.5,0))))))))+IF(L314&lt;=8,0,IF(L314&lt;=16,19,IF(L314&lt;=24,13,0)))-IF(L314&lt;=8,0,IF(L314&lt;=16,(L314-9)*0.425,IF(L314&lt;=24,(L314-17)*0.425,0))),0)+IF(F314="JPČ",IF(L314=1,68,IF(L314=2,47.6,IF(L314=3,36,IF(L314=4,26,IF(L314=5,24,IF(L314=6,22,IF(L314=7,20,IF(L314=8,18,0))))))))+IF(L314&lt;=8,0,IF(L314&lt;=16,13,IF(L314&lt;=24,9,0)))-IF(L314&lt;=8,0,IF(L314&lt;=16,(L314-9)*0.34,IF(L314&lt;=24,(L314-17)*0.34,0))),0)+IF(F314="JEČ",IF(L314=1,34,IF(L314=2,26.04,IF(L314=3,20.6,IF(L314=4,12,IF(L314=5,11,IF(L314=6,10,IF(L314=7,9,IF(L314=8,8,0))))))))+IF(L314&lt;=8,0,IF(L314&lt;=16,6,0))-IF(L314&lt;=8,0,IF(L314&lt;=16,(L314-9)*0.17,0)),0)+IF(F314="JEOF",IF(L314=1,34,IF(L314=2,26.04,IF(L314=3,20.6,IF(L314=4,12,IF(L314=5,11,IF(L314=6,10,IF(L314=7,9,IF(L314=8,8,0))))))))+IF(L314&lt;=8,0,IF(L314&lt;=16,6,0))-IF(L314&lt;=8,0,IF(L314&lt;=16,(L314-9)*0.17,0)),0)+IF(F314="JnPČ",IF(L314=1,51,IF(L314=2,35.7,IF(L314=3,27,IF(L314=4,19.5,IF(L314=5,18,IF(L314=6,16.5,IF(L314=7,15,IF(L314=8,13.5,0))))))))+IF(L314&lt;=8,0,IF(L314&lt;=16,10,0))-IF(L314&lt;=8,0,IF(L314&lt;=16,(L314-9)*0.255,0)),0)+IF(F314="JnEČ",IF(L314=1,25.5,IF(L314=2,19.53,IF(L314=3,15.48,IF(L314=4,9,IF(L314=5,8.25,IF(L314=6,7.5,IF(L314=7,6.75,IF(L314=8,6,0))))))))+IF(L314&lt;=8,0,IF(L314&lt;=16,5,0))-IF(L314&lt;=8,0,IF(L314&lt;=16,(L314-9)*0.1275,0)),0)+IF(F314="JčPČ",IF(L314=1,21.25,IF(L314=2,14.5,IF(L314=3,11.5,IF(L314=4,7,IF(L314=5,6.5,IF(L314=6,6,IF(L314=7,5.5,IF(L314=8,5,0))))))))+IF(L314&lt;=8,0,IF(L314&lt;=16,4,0))-IF(L314&lt;=8,0,IF(L314&lt;=16,(L314-9)*0.10625,0)),0)+IF(F314="JčEČ",IF(L314=1,17,IF(L314=2,13.02,IF(L314=3,10.32,IF(L314=4,6,IF(L314=5,5.5,IF(L314=6,5,IF(L314=7,4.5,IF(L314=8,4,0))))))))+IF(L314&lt;=8,0,IF(L314&lt;=16,3,0))-IF(L314&lt;=8,0,IF(L314&lt;=16,(L314-9)*0.085,0)),0)+IF(F314="NEAK",IF(L314=1,11.48,IF(L314=2,8.79,IF(L314=3,6.97,IF(L314=4,4.05,IF(L314=5,3.71,IF(L314=6,3.38,IF(L314=7,3.04,IF(L314=8,2.7,0))))))))+IF(L314&lt;=8,0,IF(L314&lt;=16,2,IF(L314&lt;=24,1.3,0)))-IF(L314&lt;=8,0,IF(L314&lt;=16,(L314-9)*0.0574,IF(L314&lt;=24,(L314-17)*0.0574,0))),0))*IF(L314&lt;0,1,IF(OR(F314="PČ",F314="PŽ",F314="PT"),IF(J314&lt;32,J314/32,1),1))* IF(L314&lt;0,1,IF(OR(F314="EČ",F314="EŽ",F314="JOŽ",F314="JPČ",F314="NEAK"),IF(J314&lt;24,J314/24,1),1))*IF(L314&lt;0,1,IF(OR(F314="PČneol",F314="JEČ",F314="JEOF",F314="JnPČ",F314="JnEČ",F314="JčPČ",F314="JčEČ"),IF(J314&lt;16,J314/16,1),1))*IF(L314&lt;0,1,IF(F314="EČneol",IF(J314&lt;8,J314/8,1),1))</f>
        <v>0</v>
      </c>
      <c r="O314" s="9">
        <f t="shared" ref="O314:O323" si="87">IF(F314="OŽ",N314,IF(H314="Ne",IF(J314*0.3&lt;J314-L314,N314,0),IF(J314*0.1&lt;J314-L314,N314,0)))</f>
        <v>0</v>
      </c>
      <c r="P314" s="4">
        <f t="shared" ref="P314" si="88">IF(O314=0,0,IF(F314="OŽ",IF(L314&gt;35,0,IF(J314&gt;35,(36-L314)*1.836,((36-L314)-(36-J314))*1.836)),0)+IF(F314="PČ",IF(L314&gt;31,0,IF(J314&gt;31,(32-L314)*1.347,((32-L314)-(32-J314))*1.347)),0)+ IF(F314="PČneol",IF(L314&gt;15,0,IF(J314&gt;15,(16-L314)*0.255,((16-L314)-(16-J314))*0.255)),0)+IF(F314="PŽ",IF(L314&gt;31,0,IF(J314&gt;31,(32-L314)*0.255,((32-L314)-(32-J314))*0.255)),0)+IF(F314="EČ",IF(L314&gt;23,0,IF(J314&gt;23,(24-L314)*0.612,((24-L314)-(24-J314))*0.612)),0)+IF(F314="EČneol",IF(L314&gt;7,0,IF(J314&gt;7,(8-L314)*0.204,((8-L314)-(8-J314))*0.204)),0)+IF(F314="EŽ",IF(L314&gt;23,0,IF(J314&gt;23,(24-L314)*0.204,((24-L314)-(24-J314))*0.204)),0)+IF(F314="PT",IF(L314&gt;31,0,IF(J314&gt;31,(32-L314)*0.204,((32-L314)-(32-J314))*0.204)),0)+IF(F314="JOŽ",IF(L314&gt;23,0,IF(J314&gt;23,(24-L314)*0.255,((24-L314)-(24-J314))*0.255)),0)+IF(F314="JPČ",IF(L314&gt;23,0,IF(J314&gt;23,(24-L314)*0.204,((24-L314)-(24-J314))*0.204)),0)+IF(F314="JEČ",IF(L314&gt;15,0,IF(J314&gt;15,(16-L314)*0.102,((16-L314)-(16-J314))*0.102)),0)+IF(F314="JEOF",IF(L314&gt;15,0,IF(J314&gt;15,(16-L314)*0.102,((16-L314)-(16-J314))*0.102)),0)+IF(F314="JnPČ",IF(L314&gt;15,0,IF(J314&gt;15,(16-L314)*0.153,((16-L314)-(16-J314))*0.153)),0)+IF(F314="JnEČ",IF(L314&gt;15,0,IF(J314&gt;15,(16-L314)*0.0765,((16-L314)-(16-J314))*0.0765)),0)+IF(F314="JčPČ",IF(L314&gt;15,0,IF(J314&gt;15,(16-L314)*0.06375,((16-L314)-(16-J314))*0.06375)),0)+IF(F314="JčEČ",IF(L314&gt;15,0,IF(J314&gt;15,(16-L314)*0.051,((16-L314)-(16-J314))*0.051)),0)+IF(F314="NEAK",IF(L314&gt;23,0,IF(J314&gt;23,(24-L314)*0.03444,((24-L314)-(24-J314))*0.03444)),0))</f>
        <v>0</v>
      </c>
      <c r="Q314" s="11">
        <f t="shared" ref="Q314" si="89">IF(ISERROR(P314*100/N314),0,(P314*100/N314))</f>
        <v>0</v>
      </c>
      <c r="R314" s="10">
        <f t="shared" ref="R314:R323" si="90">IF(Q314&lt;=30,O314+P314,O314+O314*0.3)*IF(G314=1,0.4,IF(G314=2,0.75,IF(G314="1 (kas 4 m. 1 k. nerengiamos)",0.52,1)))*IF(D314="olimpinė",1,IF(M314="Ne",0.5,1))*IF(OR(A$5="Lietuvos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federacija"),IF(OR(J314&lt;8,K314&lt;16),0,1),1)*E314*IF(I314&lt;=1,1,1/I314)*IF(OR(A$5="Lietuvos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4" s="8"/>
    </row>
    <row r="315" spans="1:19">
      <c r="A315" s="60">
        <v>2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86"/>
        <v>0</v>
      </c>
      <c r="O315" s="9">
        <f t="shared" si="87"/>
        <v>0</v>
      </c>
      <c r="P315" s="4">
        <f t="shared" ref="P315:P323" si="91">IF(O315=0,0,IF(F315="OŽ",IF(L315&gt;35,0,IF(J315&gt;35,(36-L315)*1.836,((36-L315)-(36-J315))*1.836)),0)+IF(F315="PČ",IF(L315&gt;31,0,IF(J315&gt;31,(32-L315)*1.347,((32-L315)-(32-J315))*1.347)),0)+ IF(F315="PČneol",IF(L315&gt;15,0,IF(J315&gt;15,(16-L315)*0.255,((16-L315)-(16-J315))*0.255)),0)+IF(F315="PŽ",IF(L315&gt;31,0,IF(J315&gt;31,(32-L315)*0.255,((32-L315)-(32-J315))*0.255)),0)+IF(F315="EČ",IF(L315&gt;23,0,IF(J315&gt;23,(24-L315)*0.612,((24-L315)-(24-J315))*0.612)),0)+IF(F315="EČneol",IF(L315&gt;7,0,IF(J315&gt;7,(8-L315)*0.204,((8-L315)-(8-J315))*0.204)),0)+IF(F315="EŽ",IF(L315&gt;23,0,IF(J315&gt;23,(24-L315)*0.204,((24-L315)-(24-J315))*0.204)),0)+IF(F315="PT",IF(L315&gt;31,0,IF(J315&gt;31,(32-L315)*0.204,((32-L315)-(32-J315))*0.204)),0)+IF(F315="JOŽ",IF(L315&gt;23,0,IF(J315&gt;23,(24-L315)*0.255,((24-L315)-(24-J315))*0.255)),0)+IF(F315="JPČ",IF(L315&gt;23,0,IF(J315&gt;23,(24-L315)*0.204,((24-L315)-(24-J315))*0.204)),0)+IF(F315="JEČ",IF(L315&gt;15,0,IF(J315&gt;15,(16-L315)*0.102,((16-L315)-(16-J315))*0.102)),0)+IF(F315="JEOF",IF(L315&gt;15,0,IF(J315&gt;15,(16-L315)*0.102,((16-L315)-(16-J315))*0.102)),0)+IF(F315="JnPČ",IF(L315&gt;15,0,IF(J315&gt;15,(16-L315)*0.153,((16-L315)-(16-J315))*0.153)),0)+IF(F315="JnEČ",IF(L315&gt;15,0,IF(J315&gt;15,(16-L315)*0.0765,((16-L315)-(16-J315))*0.0765)),0)+IF(F315="JčPČ",IF(L315&gt;15,0,IF(J315&gt;15,(16-L315)*0.06375,((16-L315)-(16-J315))*0.06375)),0)+IF(F315="JčEČ",IF(L315&gt;15,0,IF(J315&gt;15,(16-L315)*0.051,((16-L315)-(16-J315))*0.051)),0)+IF(F315="NEAK",IF(L315&gt;23,0,IF(J315&gt;23,(24-L315)*0.03444,((24-L315)-(24-J315))*0.03444)),0))</f>
        <v>0</v>
      </c>
      <c r="Q315" s="11">
        <f t="shared" ref="Q315:Q323" si="92">IF(ISERROR(P315*100/N315),0,(P315*100/N315))</f>
        <v>0</v>
      </c>
      <c r="R315" s="10">
        <f t="shared" si="90"/>
        <v>0</v>
      </c>
      <c r="S315" s="8"/>
    </row>
    <row r="316" spans="1:19">
      <c r="A316" s="60">
        <v>3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86"/>
        <v>0</v>
      </c>
      <c r="O316" s="9">
        <f t="shared" si="87"/>
        <v>0</v>
      </c>
      <c r="P316" s="4">
        <f t="shared" si="91"/>
        <v>0</v>
      </c>
      <c r="Q316" s="11">
        <f t="shared" si="92"/>
        <v>0</v>
      </c>
      <c r="R316" s="10">
        <f t="shared" si="90"/>
        <v>0</v>
      </c>
      <c r="S316" s="8"/>
    </row>
    <row r="317" spans="1:19">
      <c r="A317" s="60">
        <v>4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86"/>
        <v>0</v>
      </c>
      <c r="O317" s="9">
        <f t="shared" si="87"/>
        <v>0</v>
      </c>
      <c r="P317" s="4">
        <f t="shared" si="91"/>
        <v>0</v>
      </c>
      <c r="Q317" s="11">
        <f t="shared" si="92"/>
        <v>0</v>
      </c>
      <c r="R317" s="10">
        <f t="shared" si="90"/>
        <v>0</v>
      </c>
      <c r="S317" s="8"/>
    </row>
    <row r="318" spans="1:19">
      <c r="A318" s="60">
        <v>5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86"/>
        <v>0</v>
      </c>
      <c r="O318" s="9">
        <f t="shared" si="87"/>
        <v>0</v>
      </c>
      <c r="P318" s="4">
        <f t="shared" si="91"/>
        <v>0</v>
      </c>
      <c r="Q318" s="11">
        <f t="shared" si="92"/>
        <v>0</v>
      </c>
      <c r="R318" s="10">
        <f t="shared" si="90"/>
        <v>0</v>
      </c>
      <c r="S318" s="8"/>
    </row>
    <row r="319" spans="1:19">
      <c r="A319" s="60">
        <v>6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86"/>
        <v>0</v>
      </c>
      <c r="O319" s="9">
        <f t="shared" si="87"/>
        <v>0</v>
      </c>
      <c r="P319" s="4">
        <f t="shared" si="91"/>
        <v>0</v>
      </c>
      <c r="Q319" s="11">
        <f t="shared" si="92"/>
        <v>0</v>
      </c>
      <c r="R319" s="10">
        <f t="shared" si="90"/>
        <v>0</v>
      </c>
      <c r="S319" s="8"/>
    </row>
    <row r="320" spans="1:19">
      <c r="A320" s="60">
        <v>7</v>
      </c>
      <c r="B320" s="60"/>
      <c r="C320" s="12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3">
        <f t="shared" si="86"/>
        <v>0</v>
      </c>
      <c r="O320" s="9">
        <f t="shared" si="87"/>
        <v>0</v>
      </c>
      <c r="P320" s="4">
        <f t="shared" si="91"/>
        <v>0</v>
      </c>
      <c r="Q320" s="11">
        <f t="shared" si="92"/>
        <v>0</v>
      </c>
      <c r="R320" s="10">
        <f t="shared" si="90"/>
        <v>0</v>
      </c>
      <c r="S320" s="8"/>
    </row>
    <row r="321" spans="1:19">
      <c r="A321" s="60">
        <v>8</v>
      </c>
      <c r="B321" s="60"/>
      <c r="C321" s="12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3">
        <f t="shared" si="86"/>
        <v>0</v>
      </c>
      <c r="O321" s="9">
        <f t="shared" si="87"/>
        <v>0</v>
      </c>
      <c r="P321" s="4">
        <f t="shared" si="91"/>
        <v>0</v>
      </c>
      <c r="Q321" s="11">
        <f t="shared" si="92"/>
        <v>0</v>
      </c>
      <c r="R321" s="10">
        <f t="shared" si="90"/>
        <v>0</v>
      </c>
      <c r="S321" s="8"/>
    </row>
    <row r="322" spans="1:19">
      <c r="A322" s="60">
        <v>9</v>
      </c>
      <c r="B322" s="60"/>
      <c r="C322" s="12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3">
        <f t="shared" si="86"/>
        <v>0</v>
      </c>
      <c r="O322" s="9">
        <f t="shared" si="87"/>
        <v>0</v>
      </c>
      <c r="P322" s="4">
        <f t="shared" si="91"/>
        <v>0</v>
      </c>
      <c r="Q322" s="11">
        <f t="shared" si="92"/>
        <v>0</v>
      </c>
      <c r="R322" s="10">
        <f t="shared" si="90"/>
        <v>0</v>
      </c>
      <c r="S322" s="8"/>
    </row>
    <row r="323" spans="1:19">
      <c r="A323" s="60">
        <v>10</v>
      </c>
      <c r="B323" s="60"/>
      <c r="C323" s="12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3">
        <f t="shared" si="86"/>
        <v>0</v>
      </c>
      <c r="O323" s="9">
        <f t="shared" si="87"/>
        <v>0</v>
      </c>
      <c r="P323" s="4">
        <f t="shared" si="91"/>
        <v>0</v>
      </c>
      <c r="Q323" s="11">
        <f t="shared" si="92"/>
        <v>0</v>
      </c>
      <c r="R323" s="10">
        <f t="shared" si="90"/>
        <v>0</v>
      </c>
      <c r="S323" s="8"/>
    </row>
    <row r="324" spans="1:19">
      <c r="A324" s="70" t="s">
        <v>37</v>
      </c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2"/>
      <c r="R324" s="10">
        <f>SUM(R314:R323)</f>
        <v>0</v>
      </c>
      <c r="S324" s="8"/>
    </row>
    <row r="325" spans="1:19" ht="15.75">
      <c r="A325" s="24" t="s">
        <v>79</v>
      </c>
      <c r="B325" s="2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6"/>
      <c r="S325" s="8"/>
    </row>
    <row r="326" spans="1:19">
      <c r="A326" s="49" t="s">
        <v>57</v>
      </c>
      <c r="B326" s="49"/>
      <c r="C326" s="49"/>
      <c r="D326" s="49"/>
      <c r="E326" s="49"/>
      <c r="F326" s="49"/>
      <c r="G326" s="49"/>
      <c r="H326" s="49"/>
      <c r="I326" s="49"/>
      <c r="J326" s="15"/>
      <c r="K326" s="15"/>
      <c r="L326" s="15"/>
      <c r="M326" s="15"/>
      <c r="N326" s="15"/>
      <c r="O326" s="15"/>
      <c r="P326" s="15"/>
      <c r="Q326" s="15"/>
      <c r="R326" s="16"/>
      <c r="S326" s="8"/>
    </row>
    <row r="327" spans="1:19" s="8" customFormat="1">
      <c r="A327" s="49"/>
      <c r="B327" s="49"/>
      <c r="C327" s="49"/>
      <c r="D327" s="49"/>
      <c r="E327" s="49"/>
      <c r="F327" s="49"/>
      <c r="G327" s="49"/>
      <c r="H327" s="49"/>
      <c r="I327" s="49"/>
      <c r="J327" s="15"/>
      <c r="K327" s="15"/>
      <c r="L327" s="15"/>
      <c r="M327" s="15"/>
      <c r="N327" s="15"/>
      <c r="O327" s="15"/>
      <c r="P327" s="15"/>
      <c r="Q327" s="15"/>
      <c r="R327" s="16"/>
    </row>
    <row r="328" spans="1:19">
      <c r="A328" s="66" t="s">
        <v>78</v>
      </c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56"/>
      <c r="R328" s="8"/>
      <c r="S328" s="8"/>
    </row>
    <row r="329" spans="1:19" ht="18">
      <c r="A329" s="68" t="s">
        <v>27</v>
      </c>
      <c r="B329" s="69"/>
      <c r="C329" s="69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6"/>
      <c r="R329" s="8"/>
      <c r="S329" s="8"/>
    </row>
    <row r="330" spans="1:19">
      <c r="A330" s="66" t="s">
        <v>41</v>
      </c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56"/>
      <c r="R330" s="8"/>
      <c r="S330" s="8"/>
    </row>
    <row r="331" spans="1:19">
      <c r="A331" s="60">
        <v>1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ref="N331:N340" si="93">(IF(F331="OŽ",IF(L331=1,550.8,IF(L331=2,426.38,IF(L331=3,342.14,IF(L331=4,181.44,IF(L331=5,168.48,IF(L331=6,155.52,IF(L331=7,148.5,IF(L331=8,144,0))))))))+IF(L331&lt;=8,0,IF(L331&lt;=16,137.7,IF(L331&lt;=24,108,IF(L331&lt;=32,80.1,IF(L331&lt;=36,52.2,0)))))-IF(L331&lt;=8,0,IF(L331&lt;=16,(L331-9)*2.754,IF(L331&lt;=24,(L331-17)* 2.754,IF(L331&lt;=32,(L331-25)* 2.754,IF(L331&lt;=36,(L331-33)*2.754,0))))),0)+IF(F331="PČ",IF(L331=1,449,IF(L331=2,314.6,IF(L331=3,238,IF(L331=4,172,IF(L331=5,159,IF(L331=6,145,IF(L331=7,132,IF(L331=8,119,0))))))))+IF(L331&lt;=8,0,IF(L331&lt;=16,88,IF(L331&lt;=24,55,IF(L331&lt;=32,22,0))))-IF(L331&lt;=8,0,IF(L331&lt;=16,(L331-9)*2.245,IF(L331&lt;=24,(L331-17)*2.245,IF(L331&lt;=32,(L331-25)*2.245,0)))),0)+IF(F331="PČneol",IF(L331=1,85,IF(L331=2,64.61,IF(L331=3,50.76,IF(L331=4,16.25,IF(L331=5,15,IF(L331=6,13.75,IF(L331=7,12.5,IF(L331=8,11.25,0))))))))+IF(L331&lt;=8,0,IF(L331&lt;=16,9,0))-IF(L331&lt;=8,0,IF(L331&lt;=16,(L331-9)*0.425,0)),0)+IF(F331="PŽ",IF(L331=1,85,IF(L331=2,59.5,IF(L331=3,45,IF(L331=4,32.5,IF(L331=5,30,IF(L331=6,27.5,IF(L331=7,25,IF(L331=8,22.5,0))))))))+IF(L331&lt;=8,0,IF(L331&lt;=16,19,IF(L331&lt;=24,13,IF(L331&lt;=32,8,0))))-IF(L331&lt;=8,0,IF(L331&lt;=16,(L331-9)*0.425,IF(L331&lt;=24,(L331-17)*0.425,IF(L331&lt;=32,(L331-25)*0.425,0)))),0)+IF(F331="EČ",IF(L331=1,204,IF(L331=2,156.24,IF(L331=3,123.84,IF(L331=4,72,IF(L331=5,66,IF(L331=6,60,IF(L331=7,54,IF(L331=8,48,0))))))))+IF(L331&lt;=8,0,IF(L331&lt;=16,40,IF(L331&lt;=24,25,0)))-IF(L331&lt;=8,0,IF(L331&lt;=16,(L331-9)*1.02,IF(L331&lt;=24,(L331-17)*1.02,0))),0)+IF(F331="EČneol",IF(L331=1,68,IF(L331=2,51.69,IF(L331=3,40.61,IF(L331=4,13,IF(L331=5,12,IF(L331=6,11,IF(L331=7,10,IF(L331=8,9,0)))))))))+IF(F331="EŽ",IF(L331=1,68,IF(L331=2,47.6,IF(L331=3,36,IF(L331=4,18,IF(L331=5,16.5,IF(L331=6,15,IF(L331=7,13.5,IF(L331=8,12,0))))))))+IF(L331&lt;=8,0,IF(L331&lt;=16,10,IF(L331&lt;=24,6,0)))-IF(L331&lt;=8,0,IF(L331&lt;=16,(L331-9)*0.34,IF(L331&lt;=24,(L331-17)*0.34,0))),0)+IF(F331="PT",IF(L331=1,68,IF(L331=2,52.08,IF(L331=3,41.28,IF(L331=4,24,IF(L331=5,22,IF(L331=6,20,IF(L331=7,18,IF(L331=8,16,0))))))))+IF(L331&lt;=8,0,IF(L331&lt;=16,13,IF(L331&lt;=24,9,IF(L331&lt;=32,4,0))))-IF(L331&lt;=8,0,IF(L331&lt;=16,(L331-9)*0.34,IF(L331&lt;=24,(L331-17)*0.34,IF(L331&lt;=32,(L331-25)*0.34,0)))),0)+IF(F331="JOŽ",IF(L331=1,85,IF(L331=2,59.5,IF(L331=3,45,IF(L331=4,32.5,IF(L331=5,30,IF(L331=6,27.5,IF(L331=7,25,IF(L331=8,22.5,0))))))))+IF(L331&lt;=8,0,IF(L331&lt;=16,19,IF(L331&lt;=24,13,0)))-IF(L331&lt;=8,0,IF(L331&lt;=16,(L331-9)*0.425,IF(L331&lt;=24,(L331-17)*0.425,0))),0)+IF(F331="JPČ",IF(L331=1,68,IF(L331=2,47.6,IF(L331=3,36,IF(L331=4,26,IF(L331=5,24,IF(L331=6,22,IF(L331=7,20,IF(L331=8,18,0))))))))+IF(L331&lt;=8,0,IF(L331&lt;=16,13,IF(L331&lt;=24,9,0)))-IF(L331&lt;=8,0,IF(L331&lt;=16,(L331-9)*0.34,IF(L331&lt;=24,(L331-17)*0.34,0))),0)+IF(F331="JEČ",IF(L331=1,34,IF(L331=2,26.04,IF(L331=3,20.6,IF(L331=4,12,IF(L331=5,11,IF(L331=6,10,IF(L331=7,9,IF(L331=8,8,0))))))))+IF(L331&lt;=8,0,IF(L331&lt;=16,6,0))-IF(L331&lt;=8,0,IF(L331&lt;=16,(L331-9)*0.17,0)),0)+IF(F331="JEOF",IF(L331=1,34,IF(L331=2,26.04,IF(L331=3,20.6,IF(L331=4,12,IF(L331=5,11,IF(L331=6,10,IF(L331=7,9,IF(L331=8,8,0))))))))+IF(L331&lt;=8,0,IF(L331&lt;=16,6,0))-IF(L331&lt;=8,0,IF(L331&lt;=16,(L331-9)*0.17,0)),0)+IF(F331="JnPČ",IF(L331=1,51,IF(L331=2,35.7,IF(L331=3,27,IF(L331=4,19.5,IF(L331=5,18,IF(L331=6,16.5,IF(L331=7,15,IF(L331=8,13.5,0))))))))+IF(L331&lt;=8,0,IF(L331&lt;=16,10,0))-IF(L331&lt;=8,0,IF(L331&lt;=16,(L331-9)*0.255,0)),0)+IF(F331="JnEČ",IF(L331=1,25.5,IF(L331=2,19.53,IF(L331=3,15.48,IF(L331=4,9,IF(L331=5,8.25,IF(L331=6,7.5,IF(L331=7,6.75,IF(L331=8,6,0))))))))+IF(L331&lt;=8,0,IF(L331&lt;=16,5,0))-IF(L331&lt;=8,0,IF(L331&lt;=16,(L331-9)*0.1275,0)),0)+IF(F331="JčPČ",IF(L331=1,21.25,IF(L331=2,14.5,IF(L331=3,11.5,IF(L331=4,7,IF(L331=5,6.5,IF(L331=6,6,IF(L331=7,5.5,IF(L331=8,5,0))))))))+IF(L331&lt;=8,0,IF(L331&lt;=16,4,0))-IF(L331&lt;=8,0,IF(L331&lt;=16,(L331-9)*0.10625,0)),0)+IF(F331="JčEČ",IF(L331=1,17,IF(L331=2,13.02,IF(L331=3,10.32,IF(L331=4,6,IF(L331=5,5.5,IF(L331=6,5,IF(L331=7,4.5,IF(L331=8,4,0))))))))+IF(L331&lt;=8,0,IF(L331&lt;=16,3,0))-IF(L331&lt;=8,0,IF(L331&lt;=16,(L331-9)*0.085,0)),0)+IF(F331="NEAK",IF(L331=1,11.48,IF(L331=2,8.79,IF(L331=3,6.97,IF(L331=4,4.05,IF(L331=5,3.71,IF(L331=6,3.38,IF(L331=7,3.04,IF(L331=8,2.7,0))))))))+IF(L331&lt;=8,0,IF(L331&lt;=16,2,IF(L331&lt;=24,1.3,0)))-IF(L331&lt;=8,0,IF(L331&lt;=16,(L331-9)*0.0574,IF(L331&lt;=24,(L331-17)*0.0574,0))),0))*IF(L331&lt;0,1,IF(OR(F331="PČ",F331="PŽ",F331="PT"),IF(J331&lt;32,J331/32,1),1))* IF(L331&lt;0,1,IF(OR(F331="EČ",F331="EŽ",F331="JOŽ",F331="JPČ",F331="NEAK"),IF(J331&lt;24,J331/24,1),1))*IF(L331&lt;0,1,IF(OR(F331="PČneol",F331="JEČ",F331="JEOF",F331="JnPČ",F331="JnEČ",F331="JčPČ",F331="JčEČ"),IF(J331&lt;16,J331/16,1),1))*IF(L331&lt;0,1,IF(F331="EČneol",IF(J331&lt;8,J331/8,1),1))</f>
        <v>0</v>
      </c>
      <c r="O331" s="9">
        <f t="shared" ref="O331:O340" si="94">IF(F331="OŽ",N331,IF(H331="Ne",IF(J331*0.3&lt;J331-L331,N331,0),IF(J331*0.1&lt;J331-L331,N331,0)))</f>
        <v>0</v>
      </c>
      <c r="P331" s="4">
        <f t="shared" ref="P331" si="95">IF(O331=0,0,IF(F331="OŽ",IF(L331&gt;35,0,IF(J331&gt;35,(36-L331)*1.836,((36-L331)-(36-J331))*1.836)),0)+IF(F331="PČ",IF(L331&gt;31,0,IF(J331&gt;31,(32-L331)*1.347,((32-L331)-(32-J331))*1.347)),0)+ IF(F331="PČneol",IF(L331&gt;15,0,IF(J331&gt;15,(16-L331)*0.255,((16-L331)-(16-J331))*0.255)),0)+IF(F331="PŽ",IF(L331&gt;31,0,IF(J331&gt;31,(32-L331)*0.255,((32-L331)-(32-J331))*0.255)),0)+IF(F331="EČ",IF(L331&gt;23,0,IF(J331&gt;23,(24-L331)*0.612,((24-L331)-(24-J331))*0.612)),0)+IF(F331="EČneol",IF(L331&gt;7,0,IF(J331&gt;7,(8-L331)*0.204,((8-L331)-(8-J331))*0.204)),0)+IF(F331="EŽ",IF(L331&gt;23,0,IF(J331&gt;23,(24-L331)*0.204,((24-L331)-(24-J331))*0.204)),0)+IF(F331="PT",IF(L331&gt;31,0,IF(J331&gt;31,(32-L331)*0.204,((32-L331)-(32-J331))*0.204)),0)+IF(F331="JOŽ",IF(L331&gt;23,0,IF(J331&gt;23,(24-L331)*0.255,((24-L331)-(24-J331))*0.255)),0)+IF(F331="JPČ",IF(L331&gt;23,0,IF(J331&gt;23,(24-L331)*0.204,((24-L331)-(24-J331))*0.204)),0)+IF(F331="JEČ",IF(L331&gt;15,0,IF(J331&gt;15,(16-L331)*0.102,((16-L331)-(16-J331))*0.102)),0)+IF(F331="JEOF",IF(L331&gt;15,0,IF(J331&gt;15,(16-L331)*0.102,((16-L331)-(16-J331))*0.102)),0)+IF(F331="JnPČ",IF(L331&gt;15,0,IF(J331&gt;15,(16-L331)*0.153,((16-L331)-(16-J331))*0.153)),0)+IF(F331="JnEČ",IF(L331&gt;15,0,IF(J331&gt;15,(16-L331)*0.0765,((16-L331)-(16-J331))*0.0765)),0)+IF(F331="JčPČ",IF(L331&gt;15,0,IF(J331&gt;15,(16-L331)*0.06375,((16-L331)-(16-J331))*0.06375)),0)+IF(F331="JčEČ",IF(L331&gt;15,0,IF(J331&gt;15,(16-L331)*0.051,((16-L331)-(16-J331))*0.051)),0)+IF(F331="NEAK",IF(L331&gt;23,0,IF(J331&gt;23,(24-L331)*0.03444,((24-L331)-(24-J331))*0.03444)),0))</f>
        <v>0</v>
      </c>
      <c r="Q331" s="11">
        <f t="shared" ref="Q331" si="96">IF(ISERROR(P331*100/N331),0,(P331*100/N331))</f>
        <v>0</v>
      </c>
      <c r="R331" s="10">
        <f t="shared" ref="R331:R340" si="97">IF(Q331&lt;=30,O331+P331,O331+O331*0.3)*IF(G331=1,0.4,IF(G331=2,0.75,IF(G331="1 (kas 4 m. 1 k. nerengiamos)",0.52,1)))*IF(D331="olimpinė",1,IF(M331="Ne",0.5,1))*IF(OR(A$5="Lietuvos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federacija"),IF(OR(J331&lt;8,K331&lt;16),0,1),1)*E331*IF(I331&lt;=1,1,1/I331)*IF(OR(A$5="Lietuvos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1" s="8"/>
    </row>
    <row r="332" spans="1:19">
      <c r="A332" s="60">
        <v>2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93"/>
        <v>0</v>
      </c>
      <c r="O332" s="9">
        <f t="shared" si="94"/>
        <v>0</v>
      </c>
      <c r="P332" s="4">
        <f t="shared" ref="P332:P340" si="98">IF(O332=0,0,IF(F332="OŽ",IF(L332&gt;35,0,IF(J332&gt;35,(36-L332)*1.836,((36-L332)-(36-J332))*1.836)),0)+IF(F332="PČ",IF(L332&gt;31,0,IF(J332&gt;31,(32-L332)*1.347,((32-L332)-(32-J332))*1.347)),0)+ IF(F332="PČneol",IF(L332&gt;15,0,IF(J332&gt;15,(16-L332)*0.255,((16-L332)-(16-J332))*0.255)),0)+IF(F332="PŽ",IF(L332&gt;31,0,IF(J332&gt;31,(32-L332)*0.255,((32-L332)-(32-J332))*0.255)),0)+IF(F332="EČ",IF(L332&gt;23,0,IF(J332&gt;23,(24-L332)*0.612,((24-L332)-(24-J332))*0.612)),0)+IF(F332="EČneol",IF(L332&gt;7,0,IF(J332&gt;7,(8-L332)*0.204,((8-L332)-(8-J332))*0.204)),0)+IF(F332="EŽ",IF(L332&gt;23,0,IF(J332&gt;23,(24-L332)*0.204,((24-L332)-(24-J332))*0.204)),0)+IF(F332="PT",IF(L332&gt;31,0,IF(J332&gt;31,(32-L332)*0.204,((32-L332)-(32-J332))*0.204)),0)+IF(F332="JOŽ",IF(L332&gt;23,0,IF(J332&gt;23,(24-L332)*0.255,((24-L332)-(24-J332))*0.255)),0)+IF(F332="JPČ",IF(L332&gt;23,0,IF(J332&gt;23,(24-L332)*0.204,((24-L332)-(24-J332))*0.204)),0)+IF(F332="JEČ",IF(L332&gt;15,0,IF(J332&gt;15,(16-L332)*0.102,((16-L332)-(16-J332))*0.102)),0)+IF(F332="JEOF",IF(L332&gt;15,0,IF(J332&gt;15,(16-L332)*0.102,((16-L332)-(16-J332))*0.102)),0)+IF(F332="JnPČ",IF(L332&gt;15,0,IF(J332&gt;15,(16-L332)*0.153,((16-L332)-(16-J332))*0.153)),0)+IF(F332="JnEČ",IF(L332&gt;15,0,IF(J332&gt;15,(16-L332)*0.0765,((16-L332)-(16-J332))*0.0765)),0)+IF(F332="JčPČ",IF(L332&gt;15,0,IF(J332&gt;15,(16-L332)*0.06375,((16-L332)-(16-J332))*0.06375)),0)+IF(F332="JčEČ",IF(L332&gt;15,0,IF(J332&gt;15,(16-L332)*0.051,((16-L332)-(16-J332))*0.051)),0)+IF(F332="NEAK",IF(L332&gt;23,0,IF(J332&gt;23,(24-L332)*0.03444,((24-L332)-(24-J332))*0.03444)),0))</f>
        <v>0</v>
      </c>
      <c r="Q332" s="11">
        <f t="shared" ref="Q332:Q340" si="99">IF(ISERROR(P332*100/N332),0,(P332*100/N332))</f>
        <v>0</v>
      </c>
      <c r="R332" s="10">
        <f t="shared" si="97"/>
        <v>0</v>
      </c>
      <c r="S332" s="8"/>
    </row>
    <row r="333" spans="1:19">
      <c r="A333" s="60">
        <v>3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93"/>
        <v>0</v>
      </c>
      <c r="O333" s="9">
        <f t="shared" si="94"/>
        <v>0</v>
      </c>
      <c r="P333" s="4">
        <f t="shared" si="98"/>
        <v>0</v>
      </c>
      <c r="Q333" s="11">
        <f t="shared" si="99"/>
        <v>0</v>
      </c>
      <c r="R333" s="10">
        <f t="shared" si="97"/>
        <v>0</v>
      </c>
      <c r="S333" s="8"/>
    </row>
    <row r="334" spans="1:19">
      <c r="A334" s="60">
        <v>4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93"/>
        <v>0</v>
      </c>
      <c r="O334" s="9">
        <f t="shared" si="94"/>
        <v>0</v>
      </c>
      <c r="P334" s="4">
        <f t="shared" si="98"/>
        <v>0</v>
      </c>
      <c r="Q334" s="11">
        <f t="shared" si="99"/>
        <v>0</v>
      </c>
      <c r="R334" s="10">
        <f t="shared" si="97"/>
        <v>0</v>
      </c>
      <c r="S334" s="8"/>
    </row>
    <row r="335" spans="1:19">
      <c r="A335" s="60">
        <v>5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93"/>
        <v>0</v>
      </c>
      <c r="O335" s="9">
        <f t="shared" si="94"/>
        <v>0</v>
      </c>
      <c r="P335" s="4">
        <f t="shared" si="98"/>
        <v>0</v>
      </c>
      <c r="Q335" s="11">
        <f t="shared" si="99"/>
        <v>0</v>
      </c>
      <c r="R335" s="10">
        <f t="shared" si="97"/>
        <v>0</v>
      </c>
      <c r="S335" s="8"/>
    </row>
    <row r="336" spans="1:19">
      <c r="A336" s="60">
        <v>6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93"/>
        <v>0</v>
      </c>
      <c r="O336" s="9">
        <f t="shared" si="94"/>
        <v>0</v>
      </c>
      <c r="P336" s="4">
        <f t="shared" si="98"/>
        <v>0</v>
      </c>
      <c r="Q336" s="11">
        <f t="shared" si="99"/>
        <v>0</v>
      </c>
      <c r="R336" s="10">
        <f t="shared" si="97"/>
        <v>0</v>
      </c>
      <c r="S336" s="8"/>
    </row>
    <row r="337" spans="1:19">
      <c r="A337" s="60">
        <v>7</v>
      </c>
      <c r="B337" s="60"/>
      <c r="C337" s="12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3">
        <f t="shared" si="93"/>
        <v>0</v>
      </c>
      <c r="O337" s="9">
        <f t="shared" si="94"/>
        <v>0</v>
      </c>
      <c r="P337" s="4">
        <f t="shared" si="98"/>
        <v>0</v>
      </c>
      <c r="Q337" s="11">
        <f t="shared" si="99"/>
        <v>0</v>
      </c>
      <c r="R337" s="10">
        <f t="shared" si="97"/>
        <v>0</v>
      </c>
      <c r="S337" s="8"/>
    </row>
    <row r="338" spans="1:19">
      <c r="A338" s="60">
        <v>8</v>
      </c>
      <c r="B338" s="60"/>
      <c r="C338" s="12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3">
        <f t="shared" si="93"/>
        <v>0</v>
      </c>
      <c r="O338" s="9">
        <f t="shared" si="94"/>
        <v>0</v>
      </c>
      <c r="P338" s="4">
        <f t="shared" si="98"/>
        <v>0</v>
      </c>
      <c r="Q338" s="11">
        <f t="shared" si="99"/>
        <v>0</v>
      </c>
      <c r="R338" s="10">
        <f t="shared" si="97"/>
        <v>0</v>
      </c>
      <c r="S338" s="8"/>
    </row>
    <row r="339" spans="1:19">
      <c r="A339" s="60">
        <v>9</v>
      </c>
      <c r="B339" s="60"/>
      <c r="C339" s="12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3">
        <f t="shared" si="93"/>
        <v>0</v>
      </c>
      <c r="O339" s="9">
        <f t="shared" si="94"/>
        <v>0</v>
      </c>
      <c r="P339" s="4">
        <f t="shared" si="98"/>
        <v>0</v>
      </c>
      <c r="Q339" s="11">
        <f t="shared" si="99"/>
        <v>0</v>
      </c>
      <c r="R339" s="10">
        <f t="shared" si="97"/>
        <v>0</v>
      </c>
      <c r="S339" s="8"/>
    </row>
    <row r="340" spans="1:19">
      <c r="A340" s="60">
        <v>10</v>
      </c>
      <c r="B340" s="60"/>
      <c r="C340" s="12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3">
        <f t="shared" si="93"/>
        <v>0</v>
      </c>
      <c r="O340" s="9">
        <f t="shared" si="94"/>
        <v>0</v>
      </c>
      <c r="P340" s="4">
        <f t="shared" si="98"/>
        <v>0</v>
      </c>
      <c r="Q340" s="11">
        <f t="shared" si="99"/>
        <v>0</v>
      </c>
      <c r="R340" s="10">
        <f t="shared" si="97"/>
        <v>0</v>
      </c>
      <c r="S340" s="8"/>
    </row>
    <row r="341" spans="1:19">
      <c r="A341" s="70" t="s">
        <v>37</v>
      </c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2"/>
      <c r="R341" s="10">
        <f>SUM(R331:R340)</f>
        <v>0</v>
      </c>
      <c r="S341" s="8"/>
    </row>
    <row r="342" spans="1:19" ht="15.75">
      <c r="A342" s="24" t="s">
        <v>79</v>
      </c>
      <c r="B342" s="2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6"/>
      <c r="S342" s="8"/>
    </row>
    <row r="343" spans="1:19">
      <c r="A343" s="49" t="s">
        <v>57</v>
      </c>
      <c r="B343" s="49"/>
      <c r="C343" s="49"/>
      <c r="D343" s="49"/>
      <c r="E343" s="49"/>
      <c r="F343" s="49"/>
      <c r="G343" s="49"/>
      <c r="H343" s="49"/>
      <c r="I343" s="49"/>
      <c r="J343" s="15"/>
      <c r="K343" s="15"/>
      <c r="L343" s="15"/>
      <c r="M343" s="15"/>
      <c r="N343" s="15"/>
      <c r="O343" s="15"/>
      <c r="P343" s="15"/>
      <c r="Q343" s="15"/>
      <c r="R343" s="16"/>
      <c r="S343" s="8"/>
    </row>
    <row r="344" spans="1:19" s="8" customFormat="1">
      <c r="A344" s="49"/>
      <c r="B344" s="49"/>
      <c r="C344" s="49"/>
      <c r="D344" s="49"/>
      <c r="E344" s="49"/>
      <c r="F344" s="49"/>
      <c r="G344" s="49"/>
      <c r="H344" s="49"/>
      <c r="I344" s="49"/>
      <c r="J344" s="15"/>
      <c r="K344" s="15"/>
      <c r="L344" s="15"/>
      <c r="M344" s="15"/>
      <c r="N344" s="15"/>
      <c r="O344" s="15"/>
      <c r="P344" s="15"/>
      <c r="Q344" s="15"/>
      <c r="R344" s="16"/>
    </row>
    <row r="345" spans="1:19" ht="13.9" customHeight="1">
      <c r="A345" s="66" t="s">
        <v>78</v>
      </c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56"/>
      <c r="R345" s="8"/>
      <c r="S345" s="8"/>
    </row>
    <row r="346" spans="1:19" ht="16.899999999999999" customHeight="1">
      <c r="A346" s="68" t="s">
        <v>27</v>
      </c>
      <c r="B346" s="69"/>
      <c r="C346" s="69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6"/>
      <c r="R346" s="8"/>
      <c r="S346" s="8"/>
    </row>
    <row r="347" spans="1:19" ht="15.6" customHeight="1">
      <c r="A347" s="66" t="s">
        <v>41</v>
      </c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56"/>
      <c r="R347" s="8"/>
      <c r="S347" s="8"/>
    </row>
    <row r="348" spans="1:19" ht="13.9" customHeight="1">
      <c r="A348" s="60">
        <v>1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ref="N348:N357" si="100">(IF(F348="OŽ",IF(L348=1,550.8,IF(L348=2,426.38,IF(L348=3,342.14,IF(L348=4,181.44,IF(L348=5,168.48,IF(L348=6,155.52,IF(L348=7,148.5,IF(L348=8,144,0))))))))+IF(L348&lt;=8,0,IF(L348&lt;=16,137.7,IF(L348&lt;=24,108,IF(L348&lt;=32,80.1,IF(L348&lt;=36,52.2,0)))))-IF(L348&lt;=8,0,IF(L348&lt;=16,(L348-9)*2.754,IF(L348&lt;=24,(L348-17)* 2.754,IF(L348&lt;=32,(L348-25)* 2.754,IF(L348&lt;=36,(L348-33)*2.754,0))))),0)+IF(F348="PČ",IF(L348=1,449,IF(L348=2,314.6,IF(L348=3,238,IF(L348=4,172,IF(L348=5,159,IF(L348=6,145,IF(L348=7,132,IF(L348=8,119,0))))))))+IF(L348&lt;=8,0,IF(L348&lt;=16,88,IF(L348&lt;=24,55,IF(L348&lt;=32,22,0))))-IF(L348&lt;=8,0,IF(L348&lt;=16,(L348-9)*2.245,IF(L348&lt;=24,(L348-17)*2.245,IF(L348&lt;=32,(L348-25)*2.245,0)))),0)+IF(F348="PČneol",IF(L348=1,85,IF(L348=2,64.61,IF(L348=3,50.76,IF(L348=4,16.25,IF(L348=5,15,IF(L348=6,13.75,IF(L348=7,12.5,IF(L348=8,11.25,0))))))))+IF(L348&lt;=8,0,IF(L348&lt;=16,9,0))-IF(L348&lt;=8,0,IF(L348&lt;=16,(L348-9)*0.425,0)),0)+IF(F348="PŽ",IF(L348=1,85,IF(L348=2,59.5,IF(L348=3,45,IF(L348=4,32.5,IF(L348=5,30,IF(L348=6,27.5,IF(L348=7,25,IF(L348=8,22.5,0))))))))+IF(L348&lt;=8,0,IF(L348&lt;=16,19,IF(L348&lt;=24,13,IF(L348&lt;=32,8,0))))-IF(L348&lt;=8,0,IF(L348&lt;=16,(L348-9)*0.425,IF(L348&lt;=24,(L348-17)*0.425,IF(L348&lt;=32,(L348-25)*0.425,0)))),0)+IF(F348="EČ",IF(L348=1,204,IF(L348=2,156.24,IF(L348=3,123.84,IF(L348=4,72,IF(L348=5,66,IF(L348=6,60,IF(L348=7,54,IF(L348=8,48,0))))))))+IF(L348&lt;=8,0,IF(L348&lt;=16,40,IF(L348&lt;=24,25,0)))-IF(L348&lt;=8,0,IF(L348&lt;=16,(L348-9)*1.02,IF(L348&lt;=24,(L348-17)*1.02,0))),0)+IF(F348="EČneol",IF(L348=1,68,IF(L348=2,51.69,IF(L348=3,40.61,IF(L348=4,13,IF(L348=5,12,IF(L348=6,11,IF(L348=7,10,IF(L348=8,9,0)))))))))+IF(F348="EŽ",IF(L348=1,68,IF(L348=2,47.6,IF(L348=3,36,IF(L348=4,18,IF(L348=5,16.5,IF(L348=6,15,IF(L348=7,13.5,IF(L348=8,12,0))))))))+IF(L348&lt;=8,0,IF(L348&lt;=16,10,IF(L348&lt;=24,6,0)))-IF(L348&lt;=8,0,IF(L348&lt;=16,(L348-9)*0.34,IF(L348&lt;=24,(L348-17)*0.34,0))),0)+IF(F348="PT",IF(L348=1,68,IF(L348=2,52.08,IF(L348=3,41.28,IF(L348=4,24,IF(L348=5,22,IF(L348=6,20,IF(L348=7,18,IF(L348=8,16,0))))))))+IF(L348&lt;=8,0,IF(L348&lt;=16,13,IF(L348&lt;=24,9,IF(L348&lt;=32,4,0))))-IF(L348&lt;=8,0,IF(L348&lt;=16,(L348-9)*0.34,IF(L348&lt;=24,(L348-17)*0.34,IF(L348&lt;=32,(L348-25)*0.34,0)))),0)+IF(F348="JOŽ",IF(L348=1,85,IF(L348=2,59.5,IF(L348=3,45,IF(L348=4,32.5,IF(L348=5,30,IF(L348=6,27.5,IF(L348=7,25,IF(L348=8,22.5,0))))))))+IF(L348&lt;=8,0,IF(L348&lt;=16,19,IF(L348&lt;=24,13,0)))-IF(L348&lt;=8,0,IF(L348&lt;=16,(L348-9)*0.425,IF(L348&lt;=24,(L348-17)*0.425,0))),0)+IF(F348="JPČ",IF(L348=1,68,IF(L348=2,47.6,IF(L348=3,36,IF(L348=4,26,IF(L348=5,24,IF(L348=6,22,IF(L348=7,20,IF(L348=8,18,0))))))))+IF(L348&lt;=8,0,IF(L348&lt;=16,13,IF(L348&lt;=24,9,0)))-IF(L348&lt;=8,0,IF(L348&lt;=16,(L348-9)*0.34,IF(L348&lt;=24,(L348-17)*0.34,0))),0)+IF(F348="JEČ",IF(L348=1,34,IF(L348=2,26.04,IF(L348=3,20.6,IF(L348=4,12,IF(L348=5,11,IF(L348=6,10,IF(L348=7,9,IF(L348=8,8,0))))))))+IF(L348&lt;=8,0,IF(L348&lt;=16,6,0))-IF(L348&lt;=8,0,IF(L348&lt;=16,(L348-9)*0.17,0)),0)+IF(F348="JEOF",IF(L348=1,34,IF(L348=2,26.04,IF(L348=3,20.6,IF(L348=4,12,IF(L348=5,11,IF(L348=6,10,IF(L348=7,9,IF(L348=8,8,0))))))))+IF(L348&lt;=8,0,IF(L348&lt;=16,6,0))-IF(L348&lt;=8,0,IF(L348&lt;=16,(L348-9)*0.17,0)),0)+IF(F348="JnPČ",IF(L348=1,51,IF(L348=2,35.7,IF(L348=3,27,IF(L348=4,19.5,IF(L348=5,18,IF(L348=6,16.5,IF(L348=7,15,IF(L348=8,13.5,0))))))))+IF(L348&lt;=8,0,IF(L348&lt;=16,10,0))-IF(L348&lt;=8,0,IF(L348&lt;=16,(L348-9)*0.255,0)),0)+IF(F348="JnEČ",IF(L348=1,25.5,IF(L348=2,19.53,IF(L348=3,15.48,IF(L348=4,9,IF(L348=5,8.25,IF(L348=6,7.5,IF(L348=7,6.75,IF(L348=8,6,0))))))))+IF(L348&lt;=8,0,IF(L348&lt;=16,5,0))-IF(L348&lt;=8,0,IF(L348&lt;=16,(L348-9)*0.1275,0)),0)+IF(F348="JčPČ",IF(L348=1,21.25,IF(L348=2,14.5,IF(L348=3,11.5,IF(L348=4,7,IF(L348=5,6.5,IF(L348=6,6,IF(L348=7,5.5,IF(L348=8,5,0))))))))+IF(L348&lt;=8,0,IF(L348&lt;=16,4,0))-IF(L348&lt;=8,0,IF(L348&lt;=16,(L348-9)*0.10625,0)),0)+IF(F348="JčEČ",IF(L348=1,17,IF(L348=2,13.02,IF(L348=3,10.32,IF(L348=4,6,IF(L348=5,5.5,IF(L348=6,5,IF(L348=7,4.5,IF(L348=8,4,0))))))))+IF(L348&lt;=8,0,IF(L348&lt;=16,3,0))-IF(L348&lt;=8,0,IF(L348&lt;=16,(L348-9)*0.085,0)),0)+IF(F348="NEAK",IF(L348=1,11.48,IF(L348=2,8.79,IF(L348=3,6.97,IF(L348=4,4.05,IF(L348=5,3.71,IF(L348=6,3.38,IF(L348=7,3.04,IF(L348=8,2.7,0))))))))+IF(L348&lt;=8,0,IF(L348&lt;=16,2,IF(L348&lt;=24,1.3,0)))-IF(L348&lt;=8,0,IF(L348&lt;=16,(L348-9)*0.0574,IF(L348&lt;=24,(L348-17)*0.0574,0))),0))*IF(L348&lt;0,1,IF(OR(F348="PČ",F348="PŽ",F348="PT"),IF(J348&lt;32,J348/32,1),1))* IF(L348&lt;0,1,IF(OR(F348="EČ",F348="EŽ",F348="JOŽ",F348="JPČ",F348="NEAK"),IF(J348&lt;24,J348/24,1),1))*IF(L348&lt;0,1,IF(OR(F348="PČneol",F348="JEČ",F348="JEOF",F348="JnPČ",F348="JnEČ",F348="JčPČ",F348="JčEČ"),IF(J348&lt;16,J348/16,1),1))*IF(L348&lt;0,1,IF(F348="EČneol",IF(J348&lt;8,J348/8,1),1))</f>
        <v>0</v>
      </c>
      <c r="O348" s="9">
        <f t="shared" ref="O348:O357" si="101">IF(F348="OŽ",N348,IF(H348="Ne",IF(J348*0.3&lt;J348-L348,N348,0),IF(J348*0.1&lt;J348-L348,N348,0)))</f>
        <v>0</v>
      </c>
      <c r="P348" s="4">
        <f t="shared" ref="P348" si="102">IF(O348=0,0,IF(F348="OŽ",IF(L348&gt;35,0,IF(J348&gt;35,(36-L348)*1.836,((36-L348)-(36-J348))*1.836)),0)+IF(F348="PČ",IF(L348&gt;31,0,IF(J348&gt;31,(32-L348)*1.347,((32-L348)-(32-J348))*1.347)),0)+ IF(F348="PČneol",IF(L348&gt;15,0,IF(J348&gt;15,(16-L348)*0.255,((16-L348)-(16-J348))*0.255)),0)+IF(F348="PŽ",IF(L348&gt;31,0,IF(J348&gt;31,(32-L348)*0.255,((32-L348)-(32-J348))*0.255)),0)+IF(F348="EČ",IF(L348&gt;23,0,IF(J348&gt;23,(24-L348)*0.612,((24-L348)-(24-J348))*0.612)),0)+IF(F348="EČneol",IF(L348&gt;7,0,IF(J348&gt;7,(8-L348)*0.204,((8-L348)-(8-J348))*0.204)),0)+IF(F348="EŽ",IF(L348&gt;23,0,IF(J348&gt;23,(24-L348)*0.204,((24-L348)-(24-J348))*0.204)),0)+IF(F348="PT",IF(L348&gt;31,0,IF(J348&gt;31,(32-L348)*0.204,((32-L348)-(32-J348))*0.204)),0)+IF(F348="JOŽ",IF(L348&gt;23,0,IF(J348&gt;23,(24-L348)*0.255,((24-L348)-(24-J348))*0.255)),0)+IF(F348="JPČ",IF(L348&gt;23,0,IF(J348&gt;23,(24-L348)*0.204,((24-L348)-(24-J348))*0.204)),0)+IF(F348="JEČ",IF(L348&gt;15,0,IF(J348&gt;15,(16-L348)*0.102,((16-L348)-(16-J348))*0.102)),0)+IF(F348="JEOF",IF(L348&gt;15,0,IF(J348&gt;15,(16-L348)*0.102,((16-L348)-(16-J348))*0.102)),0)+IF(F348="JnPČ",IF(L348&gt;15,0,IF(J348&gt;15,(16-L348)*0.153,((16-L348)-(16-J348))*0.153)),0)+IF(F348="JnEČ",IF(L348&gt;15,0,IF(J348&gt;15,(16-L348)*0.0765,((16-L348)-(16-J348))*0.0765)),0)+IF(F348="JčPČ",IF(L348&gt;15,0,IF(J348&gt;15,(16-L348)*0.06375,((16-L348)-(16-J348))*0.06375)),0)+IF(F348="JčEČ",IF(L348&gt;15,0,IF(J348&gt;15,(16-L348)*0.051,((16-L348)-(16-J348))*0.051)),0)+IF(F348="NEAK",IF(L348&gt;23,0,IF(J348&gt;23,(24-L348)*0.03444,((24-L348)-(24-J348))*0.03444)),0))</f>
        <v>0</v>
      </c>
      <c r="Q348" s="11">
        <f t="shared" ref="Q348" si="103">IF(ISERROR(P348*100/N348),0,(P348*100/N348))</f>
        <v>0</v>
      </c>
      <c r="R348" s="10">
        <f t="shared" ref="R348:R357" si="104">IF(Q348&lt;=30,O348+P348,O348+O348*0.3)*IF(G348=1,0.4,IF(G348=2,0.75,IF(G348="1 (kas 4 m. 1 k. nerengiamos)",0.52,1)))*IF(D348="olimpinė",1,IF(M348="Ne",0.5,1))*IF(OR(A$5="Lietuvos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federacija"),IF(OR(J348&lt;8,K348&lt;16),0,1),1)*E348*IF(I348&lt;=1,1,1/I348)*IF(OR(A$5="Lietuvos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8" s="8"/>
    </row>
    <row r="349" spans="1:19">
      <c r="A349" s="60">
        <v>2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00"/>
        <v>0</v>
      </c>
      <c r="O349" s="9">
        <f t="shared" si="101"/>
        <v>0</v>
      </c>
      <c r="P349" s="4">
        <f t="shared" ref="P349:P357" si="105">IF(O349=0,0,IF(F349="OŽ",IF(L349&gt;35,0,IF(J349&gt;35,(36-L349)*1.836,((36-L349)-(36-J349))*1.836)),0)+IF(F349="PČ",IF(L349&gt;31,0,IF(J349&gt;31,(32-L349)*1.347,((32-L349)-(32-J349))*1.347)),0)+ IF(F349="PČneol",IF(L349&gt;15,0,IF(J349&gt;15,(16-L349)*0.255,((16-L349)-(16-J349))*0.255)),0)+IF(F349="PŽ",IF(L349&gt;31,0,IF(J349&gt;31,(32-L349)*0.255,((32-L349)-(32-J349))*0.255)),0)+IF(F349="EČ",IF(L349&gt;23,0,IF(J349&gt;23,(24-L349)*0.612,((24-L349)-(24-J349))*0.612)),0)+IF(F349="EČneol",IF(L349&gt;7,0,IF(J349&gt;7,(8-L349)*0.204,((8-L349)-(8-J349))*0.204)),0)+IF(F349="EŽ",IF(L349&gt;23,0,IF(J349&gt;23,(24-L349)*0.204,((24-L349)-(24-J349))*0.204)),0)+IF(F349="PT",IF(L349&gt;31,0,IF(J349&gt;31,(32-L349)*0.204,((32-L349)-(32-J349))*0.204)),0)+IF(F349="JOŽ",IF(L349&gt;23,0,IF(J349&gt;23,(24-L349)*0.255,((24-L349)-(24-J349))*0.255)),0)+IF(F349="JPČ",IF(L349&gt;23,0,IF(J349&gt;23,(24-L349)*0.204,((24-L349)-(24-J349))*0.204)),0)+IF(F349="JEČ",IF(L349&gt;15,0,IF(J349&gt;15,(16-L349)*0.102,((16-L349)-(16-J349))*0.102)),0)+IF(F349="JEOF",IF(L349&gt;15,0,IF(J349&gt;15,(16-L349)*0.102,((16-L349)-(16-J349))*0.102)),0)+IF(F349="JnPČ",IF(L349&gt;15,0,IF(J349&gt;15,(16-L349)*0.153,((16-L349)-(16-J349))*0.153)),0)+IF(F349="JnEČ",IF(L349&gt;15,0,IF(J349&gt;15,(16-L349)*0.0765,((16-L349)-(16-J349))*0.0765)),0)+IF(F349="JčPČ",IF(L349&gt;15,0,IF(J349&gt;15,(16-L349)*0.06375,((16-L349)-(16-J349))*0.06375)),0)+IF(F349="JčEČ",IF(L349&gt;15,0,IF(J349&gt;15,(16-L349)*0.051,((16-L349)-(16-J349))*0.051)),0)+IF(F349="NEAK",IF(L349&gt;23,0,IF(J349&gt;23,(24-L349)*0.03444,((24-L349)-(24-J349))*0.03444)),0))</f>
        <v>0</v>
      </c>
      <c r="Q349" s="11">
        <f t="shared" ref="Q349:Q357" si="106">IF(ISERROR(P349*100/N349),0,(P349*100/N349))</f>
        <v>0</v>
      </c>
      <c r="R349" s="10">
        <f t="shared" si="104"/>
        <v>0</v>
      </c>
      <c r="S349" s="8"/>
    </row>
    <row r="350" spans="1:19">
      <c r="A350" s="60">
        <v>3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00"/>
        <v>0</v>
      </c>
      <c r="O350" s="9">
        <f t="shared" si="101"/>
        <v>0</v>
      </c>
      <c r="P350" s="4">
        <f t="shared" si="105"/>
        <v>0</v>
      </c>
      <c r="Q350" s="11">
        <f t="shared" si="106"/>
        <v>0</v>
      </c>
      <c r="R350" s="10">
        <f t="shared" si="104"/>
        <v>0</v>
      </c>
      <c r="S350" s="8"/>
    </row>
    <row r="351" spans="1:19">
      <c r="A351" s="60">
        <v>4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00"/>
        <v>0</v>
      </c>
      <c r="O351" s="9">
        <f t="shared" si="101"/>
        <v>0</v>
      </c>
      <c r="P351" s="4">
        <f t="shared" si="105"/>
        <v>0</v>
      </c>
      <c r="Q351" s="11">
        <f t="shared" si="106"/>
        <v>0</v>
      </c>
      <c r="R351" s="10">
        <f t="shared" si="104"/>
        <v>0</v>
      </c>
      <c r="S351" s="8"/>
    </row>
    <row r="352" spans="1:19">
      <c r="A352" s="60">
        <v>5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00"/>
        <v>0</v>
      </c>
      <c r="O352" s="9">
        <f t="shared" si="101"/>
        <v>0</v>
      </c>
      <c r="P352" s="4">
        <f t="shared" si="105"/>
        <v>0</v>
      </c>
      <c r="Q352" s="11">
        <f t="shared" si="106"/>
        <v>0</v>
      </c>
      <c r="R352" s="10">
        <f t="shared" si="104"/>
        <v>0</v>
      </c>
      <c r="S352" s="8"/>
    </row>
    <row r="353" spans="1:19">
      <c r="A353" s="60">
        <v>6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00"/>
        <v>0</v>
      </c>
      <c r="O353" s="9">
        <f t="shared" si="101"/>
        <v>0</v>
      </c>
      <c r="P353" s="4">
        <f t="shared" si="105"/>
        <v>0</v>
      </c>
      <c r="Q353" s="11">
        <f t="shared" si="106"/>
        <v>0</v>
      </c>
      <c r="R353" s="10">
        <f t="shared" si="104"/>
        <v>0</v>
      </c>
      <c r="S353" s="8"/>
    </row>
    <row r="354" spans="1:19">
      <c r="A354" s="60">
        <v>7</v>
      </c>
      <c r="B354" s="60"/>
      <c r="C354" s="12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3">
        <f t="shared" si="100"/>
        <v>0</v>
      </c>
      <c r="O354" s="9">
        <f t="shared" si="101"/>
        <v>0</v>
      </c>
      <c r="P354" s="4">
        <f t="shared" si="105"/>
        <v>0</v>
      </c>
      <c r="Q354" s="11">
        <f t="shared" si="106"/>
        <v>0</v>
      </c>
      <c r="R354" s="10">
        <f t="shared" si="104"/>
        <v>0</v>
      </c>
      <c r="S354" s="8"/>
    </row>
    <row r="355" spans="1:19">
      <c r="A355" s="60">
        <v>8</v>
      </c>
      <c r="B355" s="60"/>
      <c r="C355" s="12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3">
        <f t="shared" si="100"/>
        <v>0</v>
      </c>
      <c r="O355" s="9">
        <f t="shared" si="101"/>
        <v>0</v>
      </c>
      <c r="P355" s="4">
        <f t="shared" si="105"/>
        <v>0</v>
      </c>
      <c r="Q355" s="11">
        <f t="shared" si="106"/>
        <v>0</v>
      </c>
      <c r="R355" s="10">
        <f t="shared" si="104"/>
        <v>0</v>
      </c>
      <c r="S355" s="8"/>
    </row>
    <row r="356" spans="1:19">
      <c r="A356" s="60">
        <v>9</v>
      </c>
      <c r="B356" s="60"/>
      <c r="C356" s="12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3">
        <f t="shared" si="100"/>
        <v>0</v>
      </c>
      <c r="O356" s="9">
        <f t="shared" si="101"/>
        <v>0</v>
      </c>
      <c r="P356" s="4">
        <f t="shared" si="105"/>
        <v>0</v>
      </c>
      <c r="Q356" s="11">
        <f t="shared" si="106"/>
        <v>0</v>
      </c>
      <c r="R356" s="10">
        <f t="shared" si="104"/>
        <v>0</v>
      </c>
      <c r="S356" s="8"/>
    </row>
    <row r="357" spans="1:19">
      <c r="A357" s="60">
        <v>10</v>
      </c>
      <c r="B357" s="60"/>
      <c r="C357" s="12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3">
        <f t="shared" si="100"/>
        <v>0</v>
      </c>
      <c r="O357" s="9">
        <f t="shared" si="101"/>
        <v>0</v>
      </c>
      <c r="P357" s="4">
        <f t="shared" si="105"/>
        <v>0</v>
      </c>
      <c r="Q357" s="11">
        <f t="shared" si="106"/>
        <v>0</v>
      </c>
      <c r="R357" s="10">
        <f t="shared" si="104"/>
        <v>0</v>
      </c>
      <c r="S357" s="8"/>
    </row>
    <row r="358" spans="1:19" ht="13.9" customHeight="1">
      <c r="A358" s="70" t="s">
        <v>37</v>
      </c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2"/>
      <c r="R358" s="10">
        <f>SUM(R348:R357)</f>
        <v>0</v>
      </c>
      <c r="S358" s="8"/>
    </row>
    <row r="359" spans="1:19" ht="15.75">
      <c r="A359" s="24" t="s">
        <v>79</v>
      </c>
      <c r="B359" s="2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6"/>
      <c r="S359" s="8"/>
    </row>
    <row r="360" spans="1:19">
      <c r="A360" s="49" t="s">
        <v>57</v>
      </c>
      <c r="B360" s="49"/>
      <c r="C360" s="49"/>
      <c r="D360" s="49"/>
      <c r="E360" s="49"/>
      <c r="F360" s="49"/>
      <c r="G360" s="49"/>
      <c r="H360" s="49"/>
      <c r="I360" s="49"/>
      <c r="J360" s="15"/>
      <c r="K360" s="15"/>
      <c r="L360" s="15"/>
      <c r="M360" s="15"/>
      <c r="N360" s="15"/>
      <c r="O360" s="15"/>
      <c r="P360" s="15"/>
      <c r="Q360" s="15"/>
      <c r="R360" s="16"/>
      <c r="S360" s="8"/>
    </row>
    <row r="361" spans="1:19">
      <c r="A361" s="49"/>
      <c r="B361" s="49"/>
      <c r="C361" s="49"/>
      <c r="D361" s="49"/>
      <c r="E361" s="49"/>
      <c r="F361" s="49"/>
      <c r="G361" s="49"/>
      <c r="H361" s="49"/>
      <c r="I361" s="49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66" t="s">
        <v>78</v>
      </c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56"/>
      <c r="R362" s="8"/>
      <c r="S362" s="8"/>
    </row>
    <row r="363" spans="1:19" ht="18">
      <c r="A363" s="68" t="s">
        <v>27</v>
      </c>
      <c r="B363" s="69"/>
      <c r="C363" s="69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6"/>
      <c r="R363" s="8"/>
      <c r="S363" s="8"/>
    </row>
    <row r="364" spans="1:19">
      <c r="A364" s="66" t="s">
        <v>41</v>
      </c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56"/>
      <c r="R364" s="8"/>
      <c r="S364" s="8"/>
    </row>
    <row r="365" spans="1:19">
      <c r="A365" s="60">
        <v>1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ref="N365:N374" si="107">(IF(F365="OŽ",IF(L365=1,550.8,IF(L365=2,426.38,IF(L365=3,342.14,IF(L365=4,181.44,IF(L365=5,168.48,IF(L365=6,155.52,IF(L365=7,148.5,IF(L365=8,144,0))))))))+IF(L365&lt;=8,0,IF(L365&lt;=16,137.7,IF(L365&lt;=24,108,IF(L365&lt;=32,80.1,IF(L365&lt;=36,52.2,0)))))-IF(L365&lt;=8,0,IF(L365&lt;=16,(L365-9)*2.754,IF(L365&lt;=24,(L365-17)* 2.754,IF(L365&lt;=32,(L365-25)* 2.754,IF(L365&lt;=36,(L365-33)*2.754,0))))),0)+IF(F365="PČ",IF(L365=1,449,IF(L365=2,314.6,IF(L365=3,238,IF(L365=4,172,IF(L365=5,159,IF(L365=6,145,IF(L365=7,132,IF(L365=8,119,0))))))))+IF(L365&lt;=8,0,IF(L365&lt;=16,88,IF(L365&lt;=24,55,IF(L365&lt;=32,22,0))))-IF(L365&lt;=8,0,IF(L365&lt;=16,(L365-9)*2.245,IF(L365&lt;=24,(L365-17)*2.245,IF(L365&lt;=32,(L365-25)*2.245,0)))),0)+IF(F365="PČneol",IF(L365=1,85,IF(L365=2,64.61,IF(L365=3,50.76,IF(L365=4,16.25,IF(L365=5,15,IF(L365=6,13.75,IF(L365=7,12.5,IF(L365=8,11.25,0))))))))+IF(L365&lt;=8,0,IF(L365&lt;=16,9,0))-IF(L365&lt;=8,0,IF(L365&lt;=16,(L365-9)*0.425,0)),0)+IF(F365="PŽ",IF(L365=1,85,IF(L365=2,59.5,IF(L365=3,45,IF(L365=4,32.5,IF(L365=5,30,IF(L365=6,27.5,IF(L365=7,25,IF(L365=8,22.5,0))))))))+IF(L365&lt;=8,0,IF(L365&lt;=16,19,IF(L365&lt;=24,13,IF(L365&lt;=32,8,0))))-IF(L365&lt;=8,0,IF(L365&lt;=16,(L365-9)*0.425,IF(L365&lt;=24,(L365-17)*0.425,IF(L365&lt;=32,(L365-25)*0.425,0)))),0)+IF(F365="EČ",IF(L365=1,204,IF(L365=2,156.24,IF(L365=3,123.84,IF(L365=4,72,IF(L365=5,66,IF(L365=6,60,IF(L365=7,54,IF(L365=8,48,0))))))))+IF(L365&lt;=8,0,IF(L365&lt;=16,40,IF(L365&lt;=24,25,0)))-IF(L365&lt;=8,0,IF(L365&lt;=16,(L365-9)*1.02,IF(L365&lt;=24,(L365-17)*1.02,0))),0)+IF(F365="EČneol",IF(L365=1,68,IF(L365=2,51.69,IF(L365=3,40.61,IF(L365=4,13,IF(L365=5,12,IF(L365=6,11,IF(L365=7,10,IF(L365=8,9,0)))))))))+IF(F365="EŽ",IF(L365=1,68,IF(L365=2,47.6,IF(L365=3,36,IF(L365=4,18,IF(L365=5,16.5,IF(L365=6,15,IF(L365=7,13.5,IF(L365=8,12,0))))))))+IF(L365&lt;=8,0,IF(L365&lt;=16,10,IF(L365&lt;=24,6,0)))-IF(L365&lt;=8,0,IF(L365&lt;=16,(L365-9)*0.34,IF(L365&lt;=24,(L365-17)*0.34,0))),0)+IF(F365="PT",IF(L365=1,68,IF(L365=2,52.08,IF(L365=3,41.28,IF(L365=4,24,IF(L365=5,22,IF(L365=6,20,IF(L365=7,18,IF(L365=8,16,0))))))))+IF(L365&lt;=8,0,IF(L365&lt;=16,13,IF(L365&lt;=24,9,IF(L365&lt;=32,4,0))))-IF(L365&lt;=8,0,IF(L365&lt;=16,(L365-9)*0.34,IF(L365&lt;=24,(L365-17)*0.34,IF(L365&lt;=32,(L365-25)*0.34,0)))),0)+IF(F365="JOŽ",IF(L365=1,85,IF(L365=2,59.5,IF(L365=3,45,IF(L365=4,32.5,IF(L365=5,30,IF(L365=6,27.5,IF(L365=7,25,IF(L365=8,22.5,0))))))))+IF(L365&lt;=8,0,IF(L365&lt;=16,19,IF(L365&lt;=24,13,0)))-IF(L365&lt;=8,0,IF(L365&lt;=16,(L365-9)*0.425,IF(L365&lt;=24,(L365-17)*0.425,0))),0)+IF(F365="JPČ",IF(L365=1,68,IF(L365=2,47.6,IF(L365=3,36,IF(L365=4,26,IF(L365=5,24,IF(L365=6,22,IF(L365=7,20,IF(L365=8,18,0))))))))+IF(L365&lt;=8,0,IF(L365&lt;=16,13,IF(L365&lt;=24,9,0)))-IF(L365&lt;=8,0,IF(L365&lt;=16,(L365-9)*0.34,IF(L365&lt;=24,(L365-17)*0.34,0))),0)+IF(F365="JEČ",IF(L365=1,34,IF(L365=2,26.04,IF(L365=3,20.6,IF(L365=4,12,IF(L365=5,11,IF(L365=6,10,IF(L365=7,9,IF(L365=8,8,0))))))))+IF(L365&lt;=8,0,IF(L365&lt;=16,6,0))-IF(L365&lt;=8,0,IF(L365&lt;=16,(L365-9)*0.17,0)),0)+IF(F365="JEOF",IF(L365=1,34,IF(L365=2,26.04,IF(L365=3,20.6,IF(L365=4,12,IF(L365=5,11,IF(L365=6,10,IF(L365=7,9,IF(L365=8,8,0))))))))+IF(L365&lt;=8,0,IF(L365&lt;=16,6,0))-IF(L365&lt;=8,0,IF(L365&lt;=16,(L365-9)*0.17,0)),0)+IF(F365="JnPČ",IF(L365=1,51,IF(L365=2,35.7,IF(L365=3,27,IF(L365=4,19.5,IF(L365=5,18,IF(L365=6,16.5,IF(L365=7,15,IF(L365=8,13.5,0))))))))+IF(L365&lt;=8,0,IF(L365&lt;=16,10,0))-IF(L365&lt;=8,0,IF(L365&lt;=16,(L365-9)*0.255,0)),0)+IF(F365="JnEČ",IF(L365=1,25.5,IF(L365=2,19.53,IF(L365=3,15.48,IF(L365=4,9,IF(L365=5,8.25,IF(L365=6,7.5,IF(L365=7,6.75,IF(L365=8,6,0))))))))+IF(L365&lt;=8,0,IF(L365&lt;=16,5,0))-IF(L365&lt;=8,0,IF(L365&lt;=16,(L365-9)*0.1275,0)),0)+IF(F365="JčPČ",IF(L365=1,21.25,IF(L365=2,14.5,IF(L365=3,11.5,IF(L365=4,7,IF(L365=5,6.5,IF(L365=6,6,IF(L365=7,5.5,IF(L365=8,5,0))))))))+IF(L365&lt;=8,0,IF(L365&lt;=16,4,0))-IF(L365&lt;=8,0,IF(L365&lt;=16,(L365-9)*0.10625,0)),0)+IF(F365="JčEČ",IF(L365=1,17,IF(L365=2,13.02,IF(L365=3,10.32,IF(L365=4,6,IF(L365=5,5.5,IF(L365=6,5,IF(L365=7,4.5,IF(L365=8,4,0))))))))+IF(L365&lt;=8,0,IF(L365&lt;=16,3,0))-IF(L365&lt;=8,0,IF(L365&lt;=16,(L365-9)*0.085,0)),0)+IF(F365="NEAK",IF(L365=1,11.48,IF(L365=2,8.79,IF(L365=3,6.97,IF(L365=4,4.05,IF(L365=5,3.71,IF(L365=6,3.38,IF(L365=7,3.04,IF(L365=8,2.7,0))))))))+IF(L365&lt;=8,0,IF(L365&lt;=16,2,IF(L365&lt;=24,1.3,0)))-IF(L365&lt;=8,0,IF(L365&lt;=16,(L365-9)*0.0574,IF(L365&lt;=24,(L365-17)*0.0574,0))),0))*IF(L365&lt;0,1,IF(OR(F365="PČ",F365="PŽ",F365="PT"),IF(J365&lt;32,J365/32,1),1))* IF(L365&lt;0,1,IF(OR(F365="EČ",F365="EŽ",F365="JOŽ",F365="JPČ",F365="NEAK"),IF(J365&lt;24,J365/24,1),1))*IF(L365&lt;0,1,IF(OR(F365="PČneol",F365="JEČ",F365="JEOF",F365="JnPČ",F365="JnEČ",F365="JčPČ",F365="JčEČ"),IF(J365&lt;16,J365/16,1),1))*IF(L365&lt;0,1,IF(F365="EČneol",IF(J365&lt;8,J365/8,1),1))</f>
        <v>0</v>
      </c>
      <c r="O365" s="9">
        <f t="shared" ref="O365:O374" si="108">IF(F365="OŽ",N365,IF(H365="Ne",IF(J365*0.3&lt;J365-L365,N365,0),IF(J365*0.1&lt;J365-L365,N365,0)))</f>
        <v>0</v>
      </c>
      <c r="P365" s="4">
        <f t="shared" ref="P365" si="109">IF(O365=0,0,IF(F365="OŽ",IF(L365&gt;35,0,IF(J365&gt;35,(36-L365)*1.836,((36-L365)-(36-J365))*1.836)),0)+IF(F365="PČ",IF(L365&gt;31,0,IF(J365&gt;31,(32-L365)*1.347,((32-L365)-(32-J365))*1.347)),0)+ IF(F365="PČneol",IF(L365&gt;15,0,IF(J365&gt;15,(16-L365)*0.255,((16-L365)-(16-J365))*0.255)),0)+IF(F365="PŽ",IF(L365&gt;31,0,IF(J365&gt;31,(32-L365)*0.255,((32-L365)-(32-J365))*0.255)),0)+IF(F365="EČ",IF(L365&gt;23,0,IF(J365&gt;23,(24-L365)*0.612,((24-L365)-(24-J365))*0.612)),0)+IF(F365="EČneol",IF(L365&gt;7,0,IF(J365&gt;7,(8-L365)*0.204,((8-L365)-(8-J365))*0.204)),0)+IF(F365="EŽ",IF(L365&gt;23,0,IF(J365&gt;23,(24-L365)*0.204,((24-L365)-(24-J365))*0.204)),0)+IF(F365="PT",IF(L365&gt;31,0,IF(J365&gt;31,(32-L365)*0.204,((32-L365)-(32-J365))*0.204)),0)+IF(F365="JOŽ",IF(L365&gt;23,0,IF(J365&gt;23,(24-L365)*0.255,((24-L365)-(24-J365))*0.255)),0)+IF(F365="JPČ",IF(L365&gt;23,0,IF(J365&gt;23,(24-L365)*0.204,((24-L365)-(24-J365))*0.204)),0)+IF(F365="JEČ",IF(L365&gt;15,0,IF(J365&gt;15,(16-L365)*0.102,((16-L365)-(16-J365))*0.102)),0)+IF(F365="JEOF",IF(L365&gt;15,0,IF(J365&gt;15,(16-L365)*0.102,((16-L365)-(16-J365))*0.102)),0)+IF(F365="JnPČ",IF(L365&gt;15,0,IF(J365&gt;15,(16-L365)*0.153,((16-L365)-(16-J365))*0.153)),0)+IF(F365="JnEČ",IF(L365&gt;15,0,IF(J365&gt;15,(16-L365)*0.0765,((16-L365)-(16-J365))*0.0765)),0)+IF(F365="JčPČ",IF(L365&gt;15,0,IF(J365&gt;15,(16-L365)*0.06375,((16-L365)-(16-J365))*0.06375)),0)+IF(F365="JčEČ",IF(L365&gt;15,0,IF(J365&gt;15,(16-L365)*0.051,((16-L365)-(16-J365))*0.051)),0)+IF(F365="NEAK",IF(L365&gt;23,0,IF(J365&gt;23,(24-L365)*0.03444,((24-L365)-(24-J365))*0.03444)),0))</f>
        <v>0</v>
      </c>
      <c r="Q365" s="11">
        <f t="shared" ref="Q365" si="110">IF(ISERROR(P365*100/N365),0,(P365*100/N365))</f>
        <v>0</v>
      </c>
      <c r="R365" s="10">
        <f t="shared" ref="R365:R374" si="111">IF(Q365&lt;=30,O365+P365,O365+O365*0.3)*IF(G365=1,0.4,IF(G365=2,0.75,IF(G365="1 (kas 4 m. 1 k. nerengiamos)",0.52,1)))*IF(D365="olimpinė",1,IF(M365="Ne",0.5,1))*IF(OR(A$5="Lietuvos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federacija"),IF(OR(J365&lt;8,K365&lt;16),0,1),1)*E365*IF(I365&lt;=1,1,1/I365)*IF(OR(A$5="Lietuvos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5" s="8"/>
    </row>
    <row r="366" spans="1:19">
      <c r="A366" s="60">
        <v>2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07"/>
        <v>0</v>
      </c>
      <c r="O366" s="9">
        <f t="shared" si="108"/>
        <v>0</v>
      </c>
      <c r="P366" s="4">
        <f t="shared" ref="P366:P374" si="112">IF(O366=0,0,IF(F366="OŽ",IF(L366&gt;35,0,IF(J366&gt;35,(36-L366)*1.836,((36-L366)-(36-J366))*1.836)),0)+IF(F366="PČ",IF(L366&gt;31,0,IF(J366&gt;31,(32-L366)*1.347,((32-L366)-(32-J366))*1.347)),0)+ IF(F366="PČneol",IF(L366&gt;15,0,IF(J366&gt;15,(16-L366)*0.255,((16-L366)-(16-J366))*0.255)),0)+IF(F366="PŽ",IF(L366&gt;31,0,IF(J366&gt;31,(32-L366)*0.255,((32-L366)-(32-J366))*0.255)),0)+IF(F366="EČ",IF(L366&gt;23,0,IF(J366&gt;23,(24-L366)*0.612,((24-L366)-(24-J366))*0.612)),0)+IF(F366="EČneol",IF(L366&gt;7,0,IF(J366&gt;7,(8-L366)*0.204,((8-L366)-(8-J366))*0.204)),0)+IF(F366="EŽ",IF(L366&gt;23,0,IF(J366&gt;23,(24-L366)*0.204,((24-L366)-(24-J366))*0.204)),0)+IF(F366="PT",IF(L366&gt;31,0,IF(J366&gt;31,(32-L366)*0.204,((32-L366)-(32-J366))*0.204)),0)+IF(F366="JOŽ",IF(L366&gt;23,0,IF(J366&gt;23,(24-L366)*0.255,((24-L366)-(24-J366))*0.255)),0)+IF(F366="JPČ",IF(L366&gt;23,0,IF(J366&gt;23,(24-L366)*0.204,((24-L366)-(24-J366))*0.204)),0)+IF(F366="JEČ",IF(L366&gt;15,0,IF(J366&gt;15,(16-L366)*0.102,((16-L366)-(16-J366))*0.102)),0)+IF(F366="JEOF",IF(L366&gt;15,0,IF(J366&gt;15,(16-L366)*0.102,((16-L366)-(16-J366))*0.102)),0)+IF(F366="JnPČ",IF(L366&gt;15,0,IF(J366&gt;15,(16-L366)*0.153,((16-L366)-(16-J366))*0.153)),0)+IF(F366="JnEČ",IF(L366&gt;15,0,IF(J366&gt;15,(16-L366)*0.0765,((16-L366)-(16-J366))*0.0765)),0)+IF(F366="JčPČ",IF(L366&gt;15,0,IF(J366&gt;15,(16-L366)*0.06375,((16-L366)-(16-J366))*0.06375)),0)+IF(F366="JčEČ",IF(L366&gt;15,0,IF(J366&gt;15,(16-L366)*0.051,((16-L366)-(16-J366))*0.051)),0)+IF(F366="NEAK",IF(L366&gt;23,0,IF(J366&gt;23,(24-L366)*0.03444,((24-L366)-(24-J366))*0.03444)),0))</f>
        <v>0</v>
      </c>
      <c r="Q366" s="11">
        <f t="shared" ref="Q366:Q374" si="113">IF(ISERROR(P366*100/N366),0,(P366*100/N366))</f>
        <v>0</v>
      </c>
      <c r="R366" s="10">
        <f t="shared" si="111"/>
        <v>0</v>
      </c>
      <c r="S366" s="8"/>
    </row>
    <row r="367" spans="1:19">
      <c r="A367" s="60">
        <v>3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07"/>
        <v>0</v>
      </c>
      <c r="O367" s="9">
        <f t="shared" si="108"/>
        <v>0</v>
      </c>
      <c r="P367" s="4">
        <f t="shared" si="112"/>
        <v>0</v>
      </c>
      <c r="Q367" s="11">
        <f t="shared" si="113"/>
        <v>0</v>
      </c>
      <c r="R367" s="10">
        <f t="shared" si="111"/>
        <v>0</v>
      </c>
      <c r="S367" s="8"/>
    </row>
    <row r="368" spans="1:19">
      <c r="A368" s="60">
        <v>4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07"/>
        <v>0</v>
      </c>
      <c r="O368" s="9">
        <f t="shared" si="108"/>
        <v>0</v>
      </c>
      <c r="P368" s="4">
        <f t="shared" si="112"/>
        <v>0</v>
      </c>
      <c r="Q368" s="11">
        <f t="shared" si="113"/>
        <v>0</v>
      </c>
      <c r="R368" s="10">
        <f t="shared" si="111"/>
        <v>0</v>
      </c>
      <c r="S368" s="8"/>
    </row>
    <row r="369" spans="1:19">
      <c r="A369" s="60">
        <v>5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07"/>
        <v>0</v>
      </c>
      <c r="O369" s="9">
        <f t="shared" si="108"/>
        <v>0</v>
      </c>
      <c r="P369" s="4">
        <f t="shared" si="112"/>
        <v>0</v>
      </c>
      <c r="Q369" s="11">
        <f t="shared" si="113"/>
        <v>0</v>
      </c>
      <c r="R369" s="10">
        <f t="shared" si="111"/>
        <v>0</v>
      </c>
      <c r="S369" s="8"/>
    </row>
    <row r="370" spans="1:19">
      <c r="A370" s="60">
        <v>6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07"/>
        <v>0</v>
      </c>
      <c r="O370" s="9">
        <f t="shared" si="108"/>
        <v>0</v>
      </c>
      <c r="P370" s="4">
        <f t="shared" si="112"/>
        <v>0</v>
      </c>
      <c r="Q370" s="11">
        <f t="shared" si="113"/>
        <v>0</v>
      </c>
      <c r="R370" s="10">
        <f t="shared" si="111"/>
        <v>0</v>
      </c>
      <c r="S370" s="8"/>
    </row>
    <row r="371" spans="1:19">
      <c r="A371" s="60">
        <v>7</v>
      </c>
      <c r="B371" s="60"/>
      <c r="C371" s="12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3">
        <f t="shared" si="107"/>
        <v>0</v>
      </c>
      <c r="O371" s="9">
        <f t="shared" si="108"/>
        <v>0</v>
      </c>
      <c r="P371" s="4">
        <f t="shared" si="112"/>
        <v>0</v>
      </c>
      <c r="Q371" s="11">
        <f t="shared" si="113"/>
        <v>0</v>
      </c>
      <c r="R371" s="10">
        <f t="shared" si="111"/>
        <v>0</v>
      </c>
      <c r="S371" s="8"/>
    </row>
    <row r="372" spans="1:19">
      <c r="A372" s="60">
        <v>8</v>
      </c>
      <c r="B372" s="60"/>
      <c r="C372" s="12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3">
        <f t="shared" si="107"/>
        <v>0</v>
      </c>
      <c r="O372" s="9">
        <f t="shared" si="108"/>
        <v>0</v>
      </c>
      <c r="P372" s="4">
        <f t="shared" si="112"/>
        <v>0</v>
      </c>
      <c r="Q372" s="11">
        <f t="shared" si="113"/>
        <v>0</v>
      </c>
      <c r="R372" s="10">
        <f t="shared" si="111"/>
        <v>0</v>
      </c>
      <c r="S372" s="8"/>
    </row>
    <row r="373" spans="1:19">
      <c r="A373" s="60">
        <v>9</v>
      </c>
      <c r="B373" s="60"/>
      <c r="C373" s="12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3">
        <f t="shared" si="107"/>
        <v>0</v>
      </c>
      <c r="O373" s="9">
        <f t="shared" si="108"/>
        <v>0</v>
      </c>
      <c r="P373" s="4">
        <f t="shared" si="112"/>
        <v>0</v>
      </c>
      <c r="Q373" s="11">
        <f t="shared" si="113"/>
        <v>0</v>
      </c>
      <c r="R373" s="10">
        <f t="shared" si="111"/>
        <v>0</v>
      </c>
      <c r="S373" s="8"/>
    </row>
    <row r="374" spans="1:19">
      <c r="A374" s="60">
        <v>10</v>
      </c>
      <c r="B374" s="60"/>
      <c r="C374" s="12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3">
        <f t="shared" si="107"/>
        <v>0</v>
      </c>
      <c r="O374" s="9">
        <f t="shared" si="108"/>
        <v>0</v>
      </c>
      <c r="P374" s="4">
        <f t="shared" si="112"/>
        <v>0</v>
      </c>
      <c r="Q374" s="11">
        <f t="shared" si="113"/>
        <v>0</v>
      </c>
      <c r="R374" s="10">
        <f t="shared" si="111"/>
        <v>0</v>
      </c>
      <c r="S374" s="8"/>
    </row>
    <row r="375" spans="1:19">
      <c r="A375" s="70" t="s">
        <v>37</v>
      </c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2"/>
      <c r="R375" s="10">
        <f>SUM(R365:R374)</f>
        <v>0</v>
      </c>
      <c r="S375" s="8"/>
    </row>
    <row r="376" spans="1:19" ht="15.75">
      <c r="A376" s="24" t="s">
        <v>79</v>
      </c>
      <c r="B376" s="2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6"/>
      <c r="S376" s="8"/>
    </row>
    <row r="377" spans="1:19">
      <c r="A377" s="49" t="s">
        <v>57</v>
      </c>
      <c r="B377" s="49"/>
      <c r="C377" s="49"/>
      <c r="D377" s="49"/>
      <c r="E377" s="49"/>
      <c r="F377" s="49"/>
      <c r="G377" s="49"/>
      <c r="H377" s="49"/>
      <c r="I377" s="49"/>
      <c r="J377" s="15"/>
      <c r="K377" s="15"/>
      <c r="L377" s="15"/>
      <c r="M377" s="15"/>
      <c r="N377" s="15"/>
      <c r="O377" s="15"/>
      <c r="P377" s="15"/>
      <c r="Q377" s="15"/>
      <c r="R377" s="16"/>
      <c r="S377" s="8"/>
    </row>
    <row r="378" spans="1:19" s="8" customFormat="1">
      <c r="A378" s="49"/>
      <c r="B378" s="49"/>
      <c r="C378" s="49"/>
      <c r="D378" s="49"/>
      <c r="E378" s="49"/>
      <c r="F378" s="49"/>
      <c r="G378" s="49"/>
      <c r="H378" s="49"/>
      <c r="I378" s="49"/>
      <c r="J378" s="15"/>
      <c r="K378" s="15"/>
      <c r="L378" s="15"/>
      <c r="M378" s="15"/>
      <c r="N378" s="15"/>
      <c r="O378" s="15"/>
      <c r="P378" s="15"/>
      <c r="Q378" s="15"/>
      <c r="R378" s="16"/>
    </row>
    <row r="379" spans="1:19">
      <c r="A379" s="66" t="s">
        <v>78</v>
      </c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56"/>
      <c r="R379" s="8"/>
      <c r="S379" s="8"/>
    </row>
    <row r="380" spans="1:19" ht="18">
      <c r="A380" s="68" t="s">
        <v>27</v>
      </c>
      <c r="B380" s="69"/>
      <c r="C380" s="69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6"/>
      <c r="R380" s="8"/>
      <c r="S380" s="8"/>
    </row>
    <row r="381" spans="1:19">
      <c r="A381" s="66" t="s">
        <v>41</v>
      </c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56"/>
      <c r="R381" s="8"/>
      <c r="S381" s="8"/>
    </row>
    <row r="382" spans="1:19">
      <c r="A382" s="60">
        <v>1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ref="N382:N391" si="114">(IF(F382="OŽ",IF(L382=1,550.8,IF(L382=2,426.38,IF(L382=3,342.14,IF(L382=4,181.44,IF(L382=5,168.48,IF(L382=6,155.52,IF(L382=7,148.5,IF(L382=8,144,0))))))))+IF(L382&lt;=8,0,IF(L382&lt;=16,137.7,IF(L382&lt;=24,108,IF(L382&lt;=32,80.1,IF(L382&lt;=36,52.2,0)))))-IF(L382&lt;=8,0,IF(L382&lt;=16,(L382-9)*2.754,IF(L382&lt;=24,(L382-17)* 2.754,IF(L382&lt;=32,(L382-25)* 2.754,IF(L382&lt;=36,(L382-33)*2.754,0))))),0)+IF(F382="PČ",IF(L382=1,449,IF(L382=2,314.6,IF(L382=3,238,IF(L382=4,172,IF(L382=5,159,IF(L382=6,145,IF(L382=7,132,IF(L382=8,119,0))))))))+IF(L382&lt;=8,0,IF(L382&lt;=16,88,IF(L382&lt;=24,55,IF(L382&lt;=32,22,0))))-IF(L382&lt;=8,0,IF(L382&lt;=16,(L382-9)*2.245,IF(L382&lt;=24,(L382-17)*2.245,IF(L382&lt;=32,(L382-25)*2.245,0)))),0)+IF(F382="PČneol",IF(L382=1,85,IF(L382=2,64.61,IF(L382=3,50.76,IF(L382=4,16.25,IF(L382=5,15,IF(L382=6,13.75,IF(L382=7,12.5,IF(L382=8,11.25,0))))))))+IF(L382&lt;=8,0,IF(L382&lt;=16,9,0))-IF(L382&lt;=8,0,IF(L382&lt;=16,(L382-9)*0.425,0)),0)+IF(F382="PŽ",IF(L382=1,85,IF(L382=2,59.5,IF(L382=3,45,IF(L382=4,32.5,IF(L382=5,30,IF(L382=6,27.5,IF(L382=7,25,IF(L382=8,22.5,0))))))))+IF(L382&lt;=8,0,IF(L382&lt;=16,19,IF(L382&lt;=24,13,IF(L382&lt;=32,8,0))))-IF(L382&lt;=8,0,IF(L382&lt;=16,(L382-9)*0.425,IF(L382&lt;=24,(L382-17)*0.425,IF(L382&lt;=32,(L382-25)*0.425,0)))),0)+IF(F382="EČ",IF(L382=1,204,IF(L382=2,156.24,IF(L382=3,123.84,IF(L382=4,72,IF(L382=5,66,IF(L382=6,60,IF(L382=7,54,IF(L382=8,48,0))))))))+IF(L382&lt;=8,0,IF(L382&lt;=16,40,IF(L382&lt;=24,25,0)))-IF(L382&lt;=8,0,IF(L382&lt;=16,(L382-9)*1.02,IF(L382&lt;=24,(L382-17)*1.02,0))),0)+IF(F382="EČneol",IF(L382=1,68,IF(L382=2,51.69,IF(L382=3,40.61,IF(L382=4,13,IF(L382=5,12,IF(L382=6,11,IF(L382=7,10,IF(L382=8,9,0)))))))))+IF(F382="EŽ",IF(L382=1,68,IF(L382=2,47.6,IF(L382=3,36,IF(L382=4,18,IF(L382=5,16.5,IF(L382=6,15,IF(L382=7,13.5,IF(L382=8,12,0))))))))+IF(L382&lt;=8,0,IF(L382&lt;=16,10,IF(L382&lt;=24,6,0)))-IF(L382&lt;=8,0,IF(L382&lt;=16,(L382-9)*0.34,IF(L382&lt;=24,(L382-17)*0.34,0))),0)+IF(F382="PT",IF(L382=1,68,IF(L382=2,52.08,IF(L382=3,41.28,IF(L382=4,24,IF(L382=5,22,IF(L382=6,20,IF(L382=7,18,IF(L382=8,16,0))))))))+IF(L382&lt;=8,0,IF(L382&lt;=16,13,IF(L382&lt;=24,9,IF(L382&lt;=32,4,0))))-IF(L382&lt;=8,0,IF(L382&lt;=16,(L382-9)*0.34,IF(L382&lt;=24,(L382-17)*0.34,IF(L382&lt;=32,(L382-25)*0.34,0)))),0)+IF(F382="JOŽ",IF(L382=1,85,IF(L382=2,59.5,IF(L382=3,45,IF(L382=4,32.5,IF(L382=5,30,IF(L382=6,27.5,IF(L382=7,25,IF(L382=8,22.5,0))))))))+IF(L382&lt;=8,0,IF(L382&lt;=16,19,IF(L382&lt;=24,13,0)))-IF(L382&lt;=8,0,IF(L382&lt;=16,(L382-9)*0.425,IF(L382&lt;=24,(L382-17)*0.425,0))),0)+IF(F382="JPČ",IF(L382=1,68,IF(L382=2,47.6,IF(L382=3,36,IF(L382=4,26,IF(L382=5,24,IF(L382=6,22,IF(L382=7,20,IF(L382=8,18,0))))))))+IF(L382&lt;=8,0,IF(L382&lt;=16,13,IF(L382&lt;=24,9,0)))-IF(L382&lt;=8,0,IF(L382&lt;=16,(L382-9)*0.34,IF(L382&lt;=24,(L382-17)*0.34,0))),0)+IF(F382="JEČ",IF(L382=1,34,IF(L382=2,26.04,IF(L382=3,20.6,IF(L382=4,12,IF(L382=5,11,IF(L382=6,10,IF(L382=7,9,IF(L382=8,8,0))))))))+IF(L382&lt;=8,0,IF(L382&lt;=16,6,0))-IF(L382&lt;=8,0,IF(L382&lt;=16,(L382-9)*0.17,0)),0)+IF(F382="JEOF",IF(L382=1,34,IF(L382=2,26.04,IF(L382=3,20.6,IF(L382=4,12,IF(L382=5,11,IF(L382=6,10,IF(L382=7,9,IF(L382=8,8,0))))))))+IF(L382&lt;=8,0,IF(L382&lt;=16,6,0))-IF(L382&lt;=8,0,IF(L382&lt;=16,(L382-9)*0.17,0)),0)+IF(F382="JnPČ",IF(L382=1,51,IF(L382=2,35.7,IF(L382=3,27,IF(L382=4,19.5,IF(L382=5,18,IF(L382=6,16.5,IF(L382=7,15,IF(L382=8,13.5,0))))))))+IF(L382&lt;=8,0,IF(L382&lt;=16,10,0))-IF(L382&lt;=8,0,IF(L382&lt;=16,(L382-9)*0.255,0)),0)+IF(F382="JnEČ",IF(L382=1,25.5,IF(L382=2,19.53,IF(L382=3,15.48,IF(L382=4,9,IF(L382=5,8.25,IF(L382=6,7.5,IF(L382=7,6.75,IF(L382=8,6,0))))))))+IF(L382&lt;=8,0,IF(L382&lt;=16,5,0))-IF(L382&lt;=8,0,IF(L382&lt;=16,(L382-9)*0.1275,0)),0)+IF(F382="JčPČ",IF(L382=1,21.25,IF(L382=2,14.5,IF(L382=3,11.5,IF(L382=4,7,IF(L382=5,6.5,IF(L382=6,6,IF(L382=7,5.5,IF(L382=8,5,0))))))))+IF(L382&lt;=8,0,IF(L382&lt;=16,4,0))-IF(L382&lt;=8,0,IF(L382&lt;=16,(L382-9)*0.10625,0)),0)+IF(F382="JčEČ",IF(L382=1,17,IF(L382=2,13.02,IF(L382=3,10.32,IF(L382=4,6,IF(L382=5,5.5,IF(L382=6,5,IF(L382=7,4.5,IF(L382=8,4,0))))))))+IF(L382&lt;=8,0,IF(L382&lt;=16,3,0))-IF(L382&lt;=8,0,IF(L382&lt;=16,(L382-9)*0.085,0)),0)+IF(F382="NEAK",IF(L382=1,11.48,IF(L382=2,8.79,IF(L382=3,6.97,IF(L382=4,4.05,IF(L382=5,3.71,IF(L382=6,3.38,IF(L382=7,3.04,IF(L382=8,2.7,0))))))))+IF(L382&lt;=8,0,IF(L382&lt;=16,2,IF(L382&lt;=24,1.3,0)))-IF(L382&lt;=8,0,IF(L382&lt;=16,(L382-9)*0.0574,IF(L382&lt;=24,(L382-17)*0.0574,0))),0))*IF(L382&lt;0,1,IF(OR(F382="PČ",F382="PŽ",F382="PT"),IF(J382&lt;32,J382/32,1),1))* IF(L382&lt;0,1,IF(OR(F382="EČ",F382="EŽ",F382="JOŽ",F382="JPČ",F382="NEAK"),IF(J382&lt;24,J382/24,1),1))*IF(L382&lt;0,1,IF(OR(F382="PČneol",F382="JEČ",F382="JEOF",F382="JnPČ",F382="JnEČ",F382="JčPČ",F382="JčEČ"),IF(J382&lt;16,J382/16,1),1))*IF(L382&lt;0,1,IF(F382="EČneol",IF(J382&lt;8,J382/8,1),1))</f>
        <v>0</v>
      </c>
      <c r="O382" s="9">
        <f t="shared" ref="O382:O391" si="115">IF(F382="OŽ",N382,IF(H382="Ne",IF(J382*0.3&lt;J382-L382,N382,0),IF(J382*0.1&lt;J382-L382,N382,0)))</f>
        <v>0</v>
      </c>
      <c r="P382" s="4">
        <f t="shared" ref="P382" si="116">IF(O382=0,0,IF(F382="OŽ",IF(L382&gt;35,0,IF(J382&gt;35,(36-L382)*1.836,((36-L382)-(36-J382))*1.836)),0)+IF(F382="PČ",IF(L382&gt;31,0,IF(J382&gt;31,(32-L382)*1.347,((32-L382)-(32-J382))*1.347)),0)+ IF(F382="PČneol",IF(L382&gt;15,0,IF(J382&gt;15,(16-L382)*0.255,((16-L382)-(16-J382))*0.255)),0)+IF(F382="PŽ",IF(L382&gt;31,0,IF(J382&gt;31,(32-L382)*0.255,((32-L382)-(32-J382))*0.255)),0)+IF(F382="EČ",IF(L382&gt;23,0,IF(J382&gt;23,(24-L382)*0.612,((24-L382)-(24-J382))*0.612)),0)+IF(F382="EČneol",IF(L382&gt;7,0,IF(J382&gt;7,(8-L382)*0.204,((8-L382)-(8-J382))*0.204)),0)+IF(F382="EŽ",IF(L382&gt;23,0,IF(J382&gt;23,(24-L382)*0.204,((24-L382)-(24-J382))*0.204)),0)+IF(F382="PT",IF(L382&gt;31,0,IF(J382&gt;31,(32-L382)*0.204,((32-L382)-(32-J382))*0.204)),0)+IF(F382="JOŽ",IF(L382&gt;23,0,IF(J382&gt;23,(24-L382)*0.255,((24-L382)-(24-J382))*0.255)),0)+IF(F382="JPČ",IF(L382&gt;23,0,IF(J382&gt;23,(24-L382)*0.204,((24-L382)-(24-J382))*0.204)),0)+IF(F382="JEČ",IF(L382&gt;15,0,IF(J382&gt;15,(16-L382)*0.102,((16-L382)-(16-J382))*0.102)),0)+IF(F382="JEOF",IF(L382&gt;15,0,IF(J382&gt;15,(16-L382)*0.102,((16-L382)-(16-J382))*0.102)),0)+IF(F382="JnPČ",IF(L382&gt;15,0,IF(J382&gt;15,(16-L382)*0.153,((16-L382)-(16-J382))*0.153)),0)+IF(F382="JnEČ",IF(L382&gt;15,0,IF(J382&gt;15,(16-L382)*0.0765,((16-L382)-(16-J382))*0.0765)),0)+IF(F382="JčPČ",IF(L382&gt;15,0,IF(J382&gt;15,(16-L382)*0.06375,((16-L382)-(16-J382))*0.06375)),0)+IF(F382="JčEČ",IF(L382&gt;15,0,IF(J382&gt;15,(16-L382)*0.051,((16-L382)-(16-J382))*0.051)),0)+IF(F382="NEAK",IF(L382&gt;23,0,IF(J382&gt;23,(24-L382)*0.03444,((24-L382)-(24-J382))*0.03444)),0))</f>
        <v>0</v>
      </c>
      <c r="Q382" s="11">
        <f t="shared" ref="Q382" si="117">IF(ISERROR(P382*100/N382),0,(P382*100/N382))</f>
        <v>0</v>
      </c>
      <c r="R382" s="10">
        <f t="shared" ref="R382:R391" si="118">IF(Q382&lt;=30,O382+P382,O382+O382*0.3)*IF(G382=1,0.4,IF(G382=2,0.75,IF(G382="1 (kas 4 m. 1 k. nerengiamos)",0.52,1)))*IF(D382="olimpinė",1,IF(M382="Ne",0.5,1))*IF(OR(A$5="Lietuvos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federacija"),IF(OR(J382&lt;8,K382&lt;16),0,1),1)*E382*IF(I382&lt;=1,1,1/I382)*IF(OR(A$5="Lietuvos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2" s="8"/>
    </row>
    <row r="383" spans="1:19">
      <c r="A383" s="60">
        <v>2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14"/>
        <v>0</v>
      </c>
      <c r="O383" s="9">
        <f t="shared" si="115"/>
        <v>0</v>
      </c>
      <c r="P383" s="4">
        <f t="shared" ref="P383:P391" si="119">IF(O383=0,0,IF(F383="OŽ",IF(L383&gt;35,0,IF(J383&gt;35,(36-L383)*1.836,((36-L383)-(36-J383))*1.836)),0)+IF(F383="PČ",IF(L383&gt;31,0,IF(J383&gt;31,(32-L383)*1.347,((32-L383)-(32-J383))*1.347)),0)+ IF(F383="PČneol",IF(L383&gt;15,0,IF(J383&gt;15,(16-L383)*0.255,((16-L383)-(16-J383))*0.255)),0)+IF(F383="PŽ",IF(L383&gt;31,0,IF(J383&gt;31,(32-L383)*0.255,((32-L383)-(32-J383))*0.255)),0)+IF(F383="EČ",IF(L383&gt;23,0,IF(J383&gt;23,(24-L383)*0.612,((24-L383)-(24-J383))*0.612)),0)+IF(F383="EČneol",IF(L383&gt;7,0,IF(J383&gt;7,(8-L383)*0.204,((8-L383)-(8-J383))*0.204)),0)+IF(F383="EŽ",IF(L383&gt;23,0,IF(J383&gt;23,(24-L383)*0.204,((24-L383)-(24-J383))*0.204)),0)+IF(F383="PT",IF(L383&gt;31,0,IF(J383&gt;31,(32-L383)*0.204,((32-L383)-(32-J383))*0.204)),0)+IF(F383="JOŽ",IF(L383&gt;23,0,IF(J383&gt;23,(24-L383)*0.255,((24-L383)-(24-J383))*0.255)),0)+IF(F383="JPČ",IF(L383&gt;23,0,IF(J383&gt;23,(24-L383)*0.204,((24-L383)-(24-J383))*0.204)),0)+IF(F383="JEČ",IF(L383&gt;15,0,IF(J383&gt;15,(16-L383)*0.102,((16-L383)-(16-J383))*0.102)),0)+IF(F383="JEOF",IF(L383&gt;15,0,IF(J383&gt;15,(16-L383)*0.102,((16-L383)-(16-J383))*0.102)),0)+IF(F383="JnPČ",IF(L383&gt;15,0,IF(J383&gt;15,(16-L383)*0.153,((16-L383)-(16-J383))*0.153)),0)+IF(F383="JnEČ",IF(L383&gt;15,0,IF(J383&gt;15,(16-L383)*0.0765,((16-L383)-(16-J383))*0.0765)),0)+IF(F383="JčPČ",IF(L383&gt;15,0,IF(J383&gt;15,(16-L383)*0.06375,((16-L383)-(16-J383))*0.06375)),0)+IF(F383="JčEČ",IF(L383&gt;15,0,IF(J383&gt;15,(16-L383)*0.051,((16-L383)-(16-J383))*0.051)),0)+IF(F383="NEAK",IF(L383&gt;23,0,IF(J383&gt;23,(24-L383)*0.03444,((24-L383)-(24-J383))*0.03444)),0))</f>
        <v>0</v>
      </c>
      <c r="Q383" s="11">
        <f t="shared" ref="Q383:Q391" si="120">IF(ISERROR(P383*100/N383),0,(P383*100/N383))</f>
        <v>0</v>
      </c>
      <c r="R383" s="10">
        <f t="shared" si="118"/>
        <v>0</v>
      </c>
      <c r="S383" s="8"/>
    </row>
    <row r="384" spans="1:19">
      <c r="A384" s="60">
        <v>3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14"/>
        <v>0</v>
      </c>
      <c r="O384" s="9">
        <f t="shared" si="115"/>
        <v>0</v>
      </c>
      <c r="P384" s="4">
        <f t="shared" si="119"/>
        <v>0</v>
      </c>
      <c r="Q384" s="11">
        <f t="shared" si="120"/>
        <v>0</v>
      </c>
      <c r="R384" s="10">
        <f t="shared" si="118"/>
        <v>0</v>
      </c>
      <c r="S384" s="8"/>
    </row>
    <row r="385" spans="1:19">
      <c r="A385" s="60">
        <v>4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14"/>
        <v>0</v>
      </c>
      <c r="O385" s="9">
        <f t="shared" si="115"/>
        <v>0</v>
      </c>
      <c r="P385" s="4">
        <f t="shared" si="119"/>
        <v>0</v>
      </c>
      <c r="Q385" s="11">
        <f t="shared" si="120"/>
        <v>0</v>
      </c>
      <c r="R385" s="10">
        <f t="shared" si="118"/>
        <v>0</v>
      </c>
      <c r="S385" s="8"/>
    </row>
    <row r="386" spans="1:19">
      <c r="A386" s="60">
        <v>5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14"/>
        <v>0</v>
      </c>
      <c r="O386" s="9">
        <f t="shared" si="115"/>
        <v>0</v>
      </c>
      <c r="P386" s="4">
        <f t="shared" si="119"/>
        <v>0</v>
      </c>
      <c r="Q386" s="11">
        <f t="shared" si="120"/>
        <v>0</v>
      </c>
      <c r="R386" s="10">
        <f t="shared" si="118"/>
        <v>0</v>
      </c>
      <c r="S386" s="8"/>
    </row>
    <row r="387" spans="1:19">
      <c r="A387" s="60">
        <v>6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14"/>
        <v>0</v>
      </c>
      <c r="O387" s="9">
        <f t="shared" si="115"/>
        <v>0</v>
      </c>
      <c r="P387" s="4">
        <f t="shared" si="119"/>
        <v>0</v>
      </c>
      <c r="Q387" s="11">
        <f t="shared" si="120"/>
        <v>0</v>
      </c>
      <c r="R387" s="10">
        <f t="shared" si="118"/>
        <v>0</v>
      </c>
      <c r="S387" s="8"/>
    </row>
    <row r="388" spans="1:19">
      <c r="A388" s="60">
        <v>7</v>
      </c>
      <c r="B388" s="60"/>
      <c r="C388" s="12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3">
        <f t="shared" si="114"/>
        <v>0</v>
      </c>
      <c r="O388" s="9">
        <f t="shared" si="115"/>
        <v>0</v>
      </c>
      <c r="P388" s="4">
        <f t="shared" si="119"/>
        <v>0</v>
      </c>
      <c r="Q388" s="11">
        <f t="shared" si="120"/>
        <v>0</v>
      </c>
      <c r="R388" s="10">
        <f t="shared" si="118"/>
        <v>0</v>
      </c>
      <c r="S388" s="8"/>
    </row>
    <row r="389" spans="1:19">
      <c r="A389" s="60">
        <v>8</v>
      </c>
      <c r="B389" s="60"/>
      <c r="C389" s="12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3">
        <f t="shared" si="114"/>
        <v>0</v>
      </c>
      <c r="O389" s="9">
        <f t="shared" si="115"/>
        <v>0</v>
      </c>
      <c r="P389" s="4">
        <f t="shared" si="119"/>
        <v>0</v>
      </c>
      <c r="Q389" s="11">
        <f t="shared" si="120"/>
        <v>0</v>
      </c>
      <c r="R389" s="10">
        <f t="shared" si="118"/>
        <v>0</v>
      </c>
      <c r="S389" s="8"/>
    </row>
    <row r="390" spans="1:19">
      <c r="A390" s="60">
        <v>9</v>
      </c>
      <c r="B390" s="60"/>
      <c r="C390" s="12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3">
        <f t="shared" si="114"/>
        <v>0</v>
      </c>
      <c r="O390" s="9">
        <f t="shared" si="115"/>
        <v>0</v>
      </c>
      <c r="P390" s="4">
        <f t="shared" si="119"/>
        <v>0</v>
      </c>
      <c r="Q390" s="11">
        <f t="shared" si="120"/>
        <v>0</v>
      </c>
      <c r="R390" s="10">
        <f t="shared" si="118"/>
        <v>0</v>
      </c>
      <c r="S390" s="8"/>
    </row>
    <row r="391" spans="1:19">
      <c r="A391" s="60">
        <v>10</v>
      </c>
      <c r="B391" s="60"/>
      <c r="C391" s="12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3">
        <f t="shared" si="114"/>
        <v>0</v>
      </c>
      <c r="O391" s="9">
        <f t="shared" si="115"/>
        <v>0</v>
      </c>
      <c r="P391" s="4">
        <f t="shared" si="119"/>
        <v>0</v>
      </c>
      <c r="Q391" s="11">
        <f t="shared" si="120"/>
        <v>0</v>
      </c>
      <c r="R391" s="10">
        <f t="shared" si="118"/>
        <v>0</v>
      </c>
      <c r="S391" s="8"/>
    </row>
    <row r="392" spans="1:19">
      <c r="A392" s="70" t="s">
        <v>37</v>
      </c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2"/>
      <c r="R392" s="10">
        <f>SUM(R382:R391)</f>
        <v>0</v>
      </c>
      <c r="S392" s="8"/>
    </row>
    <row r="393" spans="1:19" ht="15.75">
      <c r="A393" s="24" t="s">
        <v>79</v>
      </c>
      <c r="B393" s="2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6"/>
      <c r="S393" s="8"/>
    </row>
    <row r="394" spans="1:19">
      <c r="A394" s="49" t="s">
        <v>57</v>
      </c>
      <c r="B394" s="49"/>
      <c r="C394" s="49"/>
      <c r="D394" s="49"/>
      <c r="E394" s="49"/>
      <c r="F394" s="49"/>
      <c r="G394" s="49"/>
      <c r="H394" s="49"/>
      <c r="I394" s="49"/>
      <c r="J394" s="15"/>
      <c r="K394" s="15"/>
      <c r="L394" s="15"/>
      <c r="M394" s="15"/>
      <c r="N394" s="15"/>
      <c r="O394" s="15"/>
      <c r="P394" s="15"/>
      <c r="Q394" s="15"/>
      <c r="R394" s="16"/>
      <c r="S394" s="8"/>
    </row>
    <row r="395" spans="1:19" s="8" customFormat="1">
      <c r="A395" s="49"/>
      <c r="B395" s="49"/>
      <c r="C395" s="49"/>
      <c r="D395" s="49"/>
      <c r="E395" s="49"/>
      <c r="F395" s="49"/>
      <c r="G395" s="49"/>
      <c r="H395" s="49"/>
      <c r="I395" s="49"/>
      <c r="J395" s="15"/>
      <c r="K395" s="15"/>
      <c r="L395" s="15"/>
      <c r="M395" s="15"/>
      <c r="N395" s="15"/>
      <c r="O395" s="15"/>
      <c r="P395" s="15"/>
      <c r="Q395" s="15"/>
      <c r="R395" s="16"/>
    </row>
    <row r="396" spans="1:19">
      <c r="A396" s="66" t="s">
        <v>78</v>
      </c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56"/>
      <c r="R396" s="8"/>
      <c r="S396" s="8"/>
    </row>
    <row r="397" spans="1:19" ht="18">
      <c r="A397" s="68" t="s">
        <v>27</v>
      </c>
      <c r="B397" s="69"/>
      <c r="C397" s="69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6"/>
      <c r="R397" s="8"/>
      <c r="S397" s="8"/>
    </row>
    <row r="398" spans="1:19">
      <c r="A398" s="66" t="s">
        <v>41</v>
      </c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56"/>
      <c r="R398" s="8"/>
      <c r="S398" s="8"/>
    </row>
    <row r="399" spans="1:19">
      <c r="A399" s="60">
        <v>1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ref="N399:N408" si="121">(IF(F399="OŽ",IF(L399=1,550.8,IF(L399=2,426.38,IF(L399=3,342.14,IF(L399=4,181.44,IF(L399=5,168.48,IF(L399=6,155.52,IF(L399=7,148.5,IF(L399=8,144,0))))))))+IF(L399&lt;=8,0,IF(L399&lt;=16,137.7,IF(L399&lt;=24,108,IF(L399&lt;=32,80.1,IF(L399&lt;=36,52.2,0)))))-IF(L399&lt;=8,0,IF(L399&lt;=16,(L399-9)*2.754,IF(L399&lt;=24,(L399-17)* 2.754,IF(L399&lt;=32,(L399-25)* 2.754,IF(L399&lt;=36,(L399-33)*2.754,0))))),0)+IF(F399="PČ",IF(L399=1,449,IF(L399=2,314.6,IF(L399=3,238,IF(L399=4,172,IF(L399=5,159,IF(L399=6,145,IF(L399=7,132,IF(L399=8,119,0))))))))+IF(L399&lt;=8,0,IF(L399&lt;=16,88,IF(L399&lt;=24,55,IF(L399&lt;=32,22,0))))-IF(L399&lt;=8,0,IF(L399&lt;=16,(L399-9)*2.245,IF(L399&lt;=24,(L399-17)*2.245,IF(L399&lt;=32,(L399-25)*2.245,0)))),0)+IF(F399="PČneol",IF(L399=1,85,IF(L399=2,64.61,IF(L399=3,50.76,IF(L399=4,16.25,IF(L399=5,15,IF(L399=6,13.75,IF(L399=7,12.5,IF(L399=8,11.25,0))))))))+IF(L399&lt;=8,0,IF(L399&lt;=16,9,0))-IF(L399&lt;=8,0,IF(L399&lt;=16,(L399-9)*0.425,0)),0)+IF(F399="PŽ",IF(L399=1,85,IF(L399=2,59.5,IF(L399=3,45,IF(L399=4,32.5,IF(L399=5,30,IF(L399=6,27.5,IF(L399=7,25,IF(L399=8,22.5,0))))))))+IF(L399&lt;=8,0,IF(L399&lt;=16,19,IF(L399&lt;=24,13,IF(L399&lt;=32,8,0))))-IF(L399&lt;=8,0,IF(L399&lt;=16,(L399-9)*0.425,IF(L399&lt;=24,(L399-17)*0.425,IF(L399&lt;=32,(L399-25)*0.425,0)))),0)+IF(F399="EČ",IF(L399=1,204,IF(L399=2,156.24,IF(L399=3,123.84,IF(L399=4,72,IF(L399=5,66,IF(L399=6,60,IF(L399=7,54,IF(L399=8,48,0))))))))+IF(L399&lt;=8,0,IF(L399&lt;=16,40,IF(L399&lt;=24,25,0)))-IF(L399&lt;=8,0,IF(L399&lt;=16,(L399-9)*1.02,IF(L399&lt;=24,(L399-17)*1.02,0))),0)+IF(F399="EČneol",IF(L399=1,68,IF(L399=2,51.69,IF(L399=3,40.61,IF(L399=4,13,IF(L399=5,12,IF(L399=6,11,IF(L399=7,10,IF(L399=8,9,0)))))))))+IF(F399="EŽ",IF(L399=1,68,IF(L399=2,47.6,IF(L399=3,36,IF(L399=4,18,IF(L399=5,16.5,IF(L399=6,15,IF(L399=7,13.5,IF(L399=8,12,0))))))))+IF(L399&lt;=8,0,IF(L399&lt;=16,10,IF(L399&lt;=24,6,0)))-IF(L399&lt;=8,0,IF(L399&lt;=16,(L399-9)*0.34,IF(L399&lt;=24,(L399-17)*0.34,0))),0)+IF(F399="PT",IF(L399=1,68,IF(L399=2,52.08,IF(L399=3,41.28,IF(L399=4,24,IF(L399=5,22,IF(L399=6,20,IF(L399=7,18,IF(L399=8,16,0))))))))+IF(L399&lt;=8,0,IF(L399&lt;=16,13,IF(L399&lt;=24,9,IF(L399&lt;=32,4,0))))-IF(L399&lt;=8,0,IF(L399&lt;=16,(L399-9)*0.34,IF(L399&lt;=24,(L399-17)*0.34,IF(L399&lt;=32,(L399-25)*0.34,0)))),0)+IF(F399="JOŽ",IF(L399=1,85,IF(L399=2,59.5,IF(L399=3,45,IF(L399=4,32.5,IF(L399=5,30,IF(L399=6,27.5,IF(L399=7,25,IF(L399=8,22.5,0))))))))+IF(L399&lt;=8,0,IF(L399&lt;=16,19,IF(L399&lt;=24,13,0)))-IF(L399&lt;=8,0,IF(L399&lt;=16,(L399-9)*0.425,IF(L399&lt;=24,(L399-17)*0.425,0))),0)+IF(F399="JPČ",IF(L399=1,68,IF(L399=2,47.6,IF(L399=3,36,IF(L399=4,26,IF(L399=5,24,IF(L399=6,22,IF(L399=7,20,IF(L399=8,18,0))))))))+IF(L399&lt;=8,0,IF(L399&lt;=16,13,IF(L399&lt;=24,9,0)))-IF(L399&lt;=8,0,IF(L399&lt;=16,(L399-9)*0.34,IF(L399&lt;=24,(L399-17)*0.34,0))),0)+IF(F399="JEČ",IF(L399=1,34,IF(L399=2,26.04,IF(L399=3,20.6,IF(L399=4,12,IF(L399=5,11,IF(L399=6,10,IF(L399=7,9,IF(L399=8,8,0))))))))+IF(L399&lt;=8,0,IF(L399&lt;=16,6,0))-IF(L399&lt;=8,0,IF(L399&lt;=16,(L399-9)*0.17,0)),0)+IF(F399="JEOF",IF(L399=1,34,IF(L399=2,26.04,IF(L399=3,20.6,IF(L399=4,12,IF(L399=5,11,IF(L399=6,10,IF(L399=7,9,IF(L399=8,8,0))))))))+IF(L399&lt;=8,0,IF(L399&lt;=16,6,0))-IF(L399&lt;=8,0,IF(L399&lt;=16,(L399-9)*0.17,0)),0)+IF(F399="JnPČ",IF(L399=1,51,IF(L399=2,35.7,IF(L399=3,27,IF(L399=4,19.5,IF(L399=5,18,IF(L399=6,16.5,IF(L399=7,15,IF(L399=8,13.5,0))))))))+IF(L399&lt;=8,0,IF(L399&lt;=16,10,0))-IF(L399&lt;=8,0,IF(L399&lt;=16,(L399-9)*0.255,0)),0)+IF(F399="JnEČ",IF(L399=1,25.5,IF(L399=2,19.53,IF(L399=3,15.48,IF(L399=4,9,IF(L399=5,8.25,IF(L399=6,7.5,IF(L399=7,6.75,IF(L399=8,6,0))))))))+IF(L399&lt;=8,0,IF(L399&lt;=16,5,0))-IF(L399&lt;=8,0,IF(L399&lt;=16,(L399-9)*0.1275,0)),0)+IF(F399="JčPČ",IF(L399=1,21.25,IF(L399=2,14.5,IF(L399=3,11.5,IF(L399=4,7,IF(L399=5,6.5,IF(L399=6,6,IF(L399=7,5.5,IF(L399=8,5,0))))))))+IF(L399&lt;=8,0,IF(L399&lt;=16,4,0))-IF(L399&lt;=8,0,IF(L399&lt;=16,(L399-9)*0.10625,0)),0)+IF(F399="JčEČ",IF(L399=1,17,IF(L399=2,13.02,IF(L399=3,10.32,IF(L399=4,6,IF(L399=5,5.5,IF(L399=6,5,IF(L399=7,4.5,IF(L399=8,4,0))))))))+IF(L399&lt;=8,0,IF(L399&lt;=16,3,0))-IF(L399&lt;=8,0,IF(L399&lt;=16,(L399-9)*0.085,0)),0)+IF(F399="NEAK",IF(L399=1,11.48,IF(L399=2,8.79,IF(L399=3,6.97,IF(L399=4,4.05,IF(L399=5,3.71,IF(L399=6,3.38,IF(L399=7,3.04,IF(L399=8,2.7,0))))))))+IF(L399&lt;=8,0,IF(L399&lt;=16,2,IF(L399&lt;=24,1.3,0)))-IF(L399&lt;=8,0,IF(L399&lt;=16,(L399-9)*0.0574,IF(L399&lt;=24,(L399-17)*0.0574,0))),0))*IF(L399&lt;0,1,IF(OR(F399="PČ",F399="PŽ",F399="PT"),IF(J399&lt;32,J399/32,1),1))* IF(L399&lt;0,1,IF(OR(F399="EČ",F399="EŽ",F399="JOŽ",F399="JPČ",F399="NEAK"),IF(J399&lt;24,J399/24,1),1))*IF(L399&lt;0,1,IF(OR(F399="PČneol",F399="JEČ",F399="JEOF",F399="JnPČ",F399="JnEČ",F399="JčPČ",F399="JčEČ"),IF(J399&lt;16,J399/16,1),1))*IF(L399&lt;0,1,IF(F399="EČneol",IF(J399&lt;8,J399/8,1),1))</f>
        <v>0</v>
      </c>
      <c r="O399" s="9">
        <f t="shared" ref="O399:O408" si="122">IF(F399="OŽ",N399,IF(H399="Ne",IF(J399*0.3&lt;J399-L399,N399,0),IF(J399*0.1&lt;J399-L399,N399,0)))</f>
        <v>0</v>
      </c>
      <c r="P399" s="4">
        <f t="shared" ref="P399" si="123">IF(O399=0,0,IF(F399="OŽ",IF(L399&gt;35,0,IF(J399&gt;35,(36-L399)*1.836,((36-L399)-(36-J399))*1.836)),0)+IF(F399="PČ",IF(L399&gt;31,0,IF(J399&gt;31,(32-L399)*1.347,((32-L399)-(32-J399))*1.347)),0)+ IF(F399="PČneol",IF(L399&gt;15,0,IF(J399&gt;15,(16-L399)*0.255,((16-L399)-(16-J399))*0.255)),0)+IF(F399="PŽ",IF(L399&gt;31,0,IF(J399&gt;31,(32-L399)*0.255,((32-L399)-(32-J399))*0.255)),0)+IF(F399="EČ",IF(L399&gt;23,0,IF(J399&gt;23,(24-L399)*0.612,((24-L399)-(24-J399))*0.612)),0)+IF(F399="EČneol",IF(L399&gt;7,0,IF(J399&gt;7,(8-L399)*0.204,((8-L399)-(8-J399))*0.204)),0)+IF(F399="EŽ",IF(L399&gt;23,0,IF(J399&gt;23,(24-L399)*0.204,((24-L399)-(24-J399))*0.204)),0)+IF(F399="PT",IF(L399&gt;31,0,IF(J399&gt;31,(32-L399)*0.204,((32-L399)-(32-J399))*0.204)),0)+IF(F399="JOŽ",IF(L399&gt;23,0,IF(J399&gt;23,(24-L399)*0.255,((24-L399)-(24-J399))*0.255)),0)+IF(F399="JPČ",IF(L399&gt;23,0,IF(J399&gt;23,(24-L399)*0.204,((24-L399)-(24-J399))*0.204)),0)+IF(F399="JEČ",IF(L399&gt;15,0,IF(J399&gt;15,(16-L399)*0.102,((16-L399)-(16-J399))*0.102)),0)+IF(F399="JEOF",IF(L399&gt;15,0,IF(J399&gt;15,(16-L399)*0.102,((16-L399)-(16-J399))*0.102)),0)+IF(F399="JnPČ",IF(L399&gt;15,0,IF(J399&gt;15,(16-L399)*0.153,((16-L399)-(16-J399))*0.153)),0)+IF(F399="JnEČ",IF(L399&gt;15,0,IF(J399&gt;15,(16-L399)*0.0765,((16-L399)-(16-J399))*0.0765)),0)+IF(F399="JčPČ",IF(L399&gt;15,0,IF(J399&gt;15,(16-L399)*0.06375,((16-L399)-(16-J399))*0.06375)),0)+IF(F399="JčEČ",IF(L399&gt;15,0,IF(J399&gt;15,(16-L399)*0.051,((16-L399)-(16-J399))*0.051)),0)+IF(F399="NEAK",IF(L399&gt;23,0,IF(J399&gt;23,(24-L399)*0.03444,((24-L399)-(24-J399))*0.03444)),0))</f>
        <v>0</v>
      </c>
      <c r="Q399" s="11">
        <f t="shared" ref="Q399" si="124">IF(ISERROR(P399*100/N399),0,(P399*100/N399))</f>
        <v>0</v>
      </c>
      <c r="R399" s="10">
        <f t="shared" ref="R399:R408" si="125">IF(Q399&lt;=30,O399+P399,O399+O399*0.3)*IF(G399=1,0.4,IF(G399=2,0.75,IF(G399="1 (kas 4 m. 1 k. nerengiamos)",0.52,1)))*IF(D399="olimpinė",1,IF(M399="Ne",0.5,1))*IF(OR(A$5="Lietuvos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federacija"),IF(OR(J399&lt;8,K399&lt;16),0,1),1)*E399*IF(I399&lt;=1,1,1/I399)*IF(OR(A$5="Lietuvos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9" s="8"/>
    </row>
    <row r="400" spans="1:19">
      <c r="A400" s="60">
        <v>2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21"/>
        <v>0</v>
      </c>
      <c r="O400" s="9">
        <f t="shared" si="122"/>
        <v>0</v>
      </c>
      <c r="P400" s="4">
        <f t="shared" ref="P400:P408" si="126">IF(O400=0,0,IF(F400="OŽ",IF(L400&gt;35,0,IF(J400&gt;35,(36-L400)*1.836,((36-L400)-(36-J400))*1.836)),0)+IF(F400="PČ",IF(L400&gt;31,0,IF(J400&gt;31,(32-L400)*1.347,((32-L400)-(32-J400))*1.347)),0)+ IF(F400="PČneol",IF(L400&gt;15,0,IF(J400&gt;15,(16-L400)*0.255,((16-L400)-(16-J400))*0.255)),0)+IF(F400="PŽ",IF(L400&gt;31,0,IF(J400&gt;31,(32-L400)*0.255,((32-L400)-(32-J400))*0.255)),0)+IF(F400="EČ",IF(L400&gt;23,0,IF(J400&gt;23,(24-L400)*0.612,((24-L400)-(24-J400))*0.612)),0)+IF(F400="EČneol",IF(L400&gt;7,0,IF(J400&gt;7,(8-L400)*0.204,((8-L400)-(8-J400))*0.204)),0)+IF(F400="EŽ",IF(L400&gt;23,0,IF(J400&gt;23,(24-L400)*0.204,((24-L400)-(24-J400))*0.204)),0)+IF(F400="PT",IF(L400&gt;31,0,IF(J400&gt;31,(32-L400)*0.204,((32-L400)-(32-J400))*0.204)),0)+IF(F400="JOŽ",IF(L400&gt;23,0,IF(J400&gt;23,(24-L400)*0.255,((24-L400)-(24-J400))*0.255)),0)+IF(F400="JPČ",IF(L400&gt;23,0,IF(J400&gt;23,(24-L400)*0.204,((24-L400)-(24-J400))*0.204)),0)+IF(F400="JEČ",IF(L400&gt;15,0,IF(J400&gt;15,(16-L400)*0.102,((16-L400)-(16-J400))*0.102)),0)+IF(F400="JEOF",IF(L400&gt;15,0,IF(J400&gt;15,(16-L400)*0.102,((16-L400)-(16-J400))*0.102)),0)+IF(F400="JnPČ",IF(L400&gt;15,0,IF(J400&gt;15,(16-L400)*0.153,((16-L400)-(16-J400))*0.153)),0)+IF(F400="JnEČ",IF(L400&gt;15,0,IF(J400&gt;15,(16-L400)*0.0765,((16-L400)-(16-J400))*0.0765)),0)+IF(F400="JčPČ",IF(L400&gt;15,0,IF(J400&gt;15,(16-L400)*0.06375,((16-L400)-(16-J400))*0.06375)),0)+IF(F400="JčEČ",IF(L400&gt;15,0,IF(J400&gt;15,(16-L400)*0.051,((16-L400)-(16-J400))*0.051)),0)+IF(F400="NEAK",IF(L400&gt;23,0,IF(J400&gt;23,(24-L400)*0.03444,((24-L400)-(24-J400))*0.03444)),0))</f>
        <v>0</v>
      </c>
      <c r="Q400" s="11">
        <f t="shared" ref="Q400:Q408" si="127">IF(ISERROR(P400*100/N400),0,(P400*100/N400))</f>
        <v>0</v>
      </c>
      <c r="R400" s="10">
        <f t="shared" si="125"/>
        <v>0</v>
      </c>
      <c r="S400" s="8"/>
    </row>
    <row r="401" spans="1:19">
      <c r="A401" s="60">
        <v>3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21"/>
        <v>0</v>
      </c>
      <c r="O401" s="9">
        <f t="shared" si="122"/>
        <v>0</v>
      </c>
      <c r="P401" s="4">
        <f t="shared" si="126"/>
        <v>0</v>
      </c>
      <c r="Q401" s="11">
        <f t="shared" si="127"/>
        <v>0</v>
      </c>
      <c r="R401" s="10">
        <f t="shared" si="125"/>
        <v>0</v>
      </c>
      <c r="S401" s="8"/>
    </row>
    <row r="402" spans="1:19">
      <c r="A402" s="60">
        <v>4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21"/>
        <v>0</v>
      </c>
      <c r="O402" s="9">
        <f t="shared" si="122"/>
        <v>0</v>
      </c>
      <c r="P402" s="4">
        <f t="shared" si="126"/>
        <v>0</v>
      </c>
      <c r="Q402" s="11">
        <f t="shared" si="127"/>
        <v>0</v>
      </c>
      <c r="R402" s="10">
        <f t="shared" si="125"/>
        <v>0</v>
      </c>
      <c r="S402" s="8"/>
    </row>
    <row r="403" spans="1:19">
      <c r="A403" s="60">
        <v>5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21"/>
        <v>0</v>
      </c>
      <c r="O403" s="9">
        <f t="shared" si="122"/>
        <v>0</v>
      </c>
      <c r="P403" s="4">
        <f t="shared" si="126"/>
        <v>0</v>
      </c>
      <c r="Q403" s="11">
        <f t="shared" si="127"/>
        <v>0</v>
      </c>
      <c r="R403" s="10">
        <f t="shared" si="125"/>
        <v>0</v>
      </c>
      <c r="S403" s="8"/>
    </row>
    <row r="404" spans="1:19">
      <c r="A404" s="60">
        <v>6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21"/>
        <v>0</v>
      </c>
      <c r="O404" s="9">
        <f t="shared" si="122"/>
        <v>0</v>
      </c>
      <c r="P404" s="4">
        <f t="shared" si="126"/>
        <v>0</v>
      </c>
      <c r="Q404" s="11">
        <f t="shared" si="127"/>
        <v>0</v>
      </c>
      <c r="R404" s="10">
        <f t="shared" si="125"/>
        <v>0</v>
      </c>
      <c r="S404" s="8"/>
    </row>
    <row r="405" spans="1:19">
      <c r="A405" s="60">
        <v>7</v>
      </c>
      <c r="B405" s="60"/>
      <c r="C405" s="12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3">
        <f t="shared" si="121"/>
        <v>0</v>
      </c>
      <c r="O405" s="9">
        <f t="shared" si="122"/>
        <v>0</v>
      </c>
      <c r="P405" s="4">
        <f t="shared" si="126"/>
        <v>0</v>
      </c>
      <c r="Q405" s="11">
        <f t="shared" si="127"/>
        <v>0</v>
      </c>
      <c r="R405" s="10">
        <f t="shared" si="125"/>
        <v>0</v>
      </c>
      <c r="S405" s="8"/>
    </row>
    <row r="406" spans="1:19">
      <c r="A406" s="60">
        <v>8</v>
      </c>
      <c r="B406" s="60"/>
      <c r="C406" s="12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3">
        <f t="shared" si="121"/>
        <v>0</v>
      </c>
      <c r="O406" s="9">
        <f t="shared" si="122"/>
        <v>0</v>
      </c>
      <c r="P406" s="4">
        <f t="shared" si="126"/>
        <v>0</v>
      </c>
      <c r="Q406" s="11">
        <f t="shared" si="127"/>
        <v>0</v>
      </c>
      <c r="R406" s="10">
        <f t="shared" si="125"/>
        <v>0</v>
      </c>
      <c r="S406" s="8"/>
    </row>
    <row r="407" spans="1:19">
      <c r="A407" s="60">
        <v>9</v>
      </c>
      <c r="B407" s="60"/>
      <c r="C407" s="12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3">
        <f t="shared" si="121"/>
        <v>0</v>
      </c>
      <c r="O407" s="9">
        <f t="shared" si="122"/>
        <v>0</v>
      </c>
      <c r="P407" s="4">
        <f t="shared" si="126"/>
        <v>0</v>
      </c>
      <c r="Q407" s="11">
        <f t="shared" si="127"/>
        <v>0</v>
      </c>
      <c r="R407" s="10">
        <f t="shared" si="125"/>
        <v>0</v>
      </c>
      <c r="S407" s="8"/>
    </row>
    <row r="408" spans="1:19">
      <c r="A408" s="60">
        <v>10</v>
      </c>
      <c r="B408" s="60"/>
      <c r="C408" s="12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3">
        <f t="shared" si="121"/>
        <v>0</v>
      </c>
      <c r="O408" s="9">
        <f t="shared" si="122"/>
        <v>0</v>
      </c>
      <c r="P408" s="4">
        <f t="shared" si="126"/>
        <v>0</v>
      </c>
      <c r="Q408" s="11">
        <f t="shared" si="127"/>
        <v>0</v>
      </c>
      <c r="R408" s="10">
        <f t="shared" si="125"/>
        <v>0</v>
      </c>
      <c r="S408" s="8"/>
    </row>
    <row r="409" spans="1:19">
      <c r="A409" s="70" t="s">
        <v>37</v>
      </c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2"/>
      <c r="R409" s="10">
        <f>SUM(R399:R408)</f>
        <v>0</v>
      </c>
      <c r="S409" s="8"/>
    </row>
    <row r="410" spans="1:19" ht="15.75">
      <c r="A410" s="24" t="s">
        <v>79</v>
      </c>
      <c r="B410" s="2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6"/>
      <c r="S410" s="8"/>
    </row>
    <row r="411" spans="1:19">
      <c r="A411" s="49" t="s">
        <v>57</v>
      </c>
      <c r="B411" s="49"/>
      <c r="C411" s="49"/>
      <c r="D411" s="49"/>
      <c r="E411" s="49"/>
      <c r="F411" s="49"/>
      <c r="G411" s="49"/>
      <c r="H411" s="49"/>
      <c r="I411" s="49"/>
      <c r="J411" s="15"/>
      <c r="K411" s="15"/>
      <c r="L411" s="15"/>
      <c r="M411" s="15"/>
      <c r="N411" s="15"/>
      <c r="O411" s="15"/>
      <c r="P411" s="15"/>
      <c r="Q411" s="15"/>
      <c r="R411" s="16"/>
      <c r="S411" s="8"/>
    </row>
    <row r="412" spans="1:19" s="8" customFormat="1">
      <c r="A412" s="49"/>
      <c r="B412" s="49"/>
      <c r="C412" s="49"/>
      <c r="D412" s="49"/>
      <c r="E412" s="49"/>
      <c r="F412" s="49"/>
      <c r="G412" s="49"/>
      <c r="H412" s="49"/>
      <c r="I412" s="49"/>
      <c r="J412" s="15"/>
      <c r="K412" s="15"/>
      <c r="L412" s="15"/>
      <c r="M412" s="15"/>
      <c r="N412" s="15"/>
      <c r="O412" s="15"/>
      <c r="P412" s="15"/>
      <c r="Q412" s="15"/>
      <c r="R412" s="16"/>
    </row>
    <row r="413" spans="1:19">
      <c r="A413" s="66" t="s">
        <v>78</v>
      </c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56"/>
      <c r="R413" s="8"/>
      <c r="S413" s="8"/>
    </row>
    <row r="414" spans="1:19" ht="18">
      <c r="A414" s="68" t="s">
        <v>27</v>
      </c>
      <c r="B414" s="69"/>
      <c r="C414" s="69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6"/>
      <c r="R414" s="8"/>
      <c r="S414" s="8"/>
    </row>
    <row r="415" spans="1:19">
      <c r="A415" s="66" t="s">
        <v>41</v>
      </c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56"/>
      <c r="R415" s="8"/>
      <c r="S415" s="8"/>
    </row>
    <row r="416" spans="1:19">
      <c r="A416" s="60">
        <v>1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ref="N416:N425" si="128">(IF(F416="OŽ",IF(L416=1,550.8,IF(L416=2,426.38,IF(L416=3,342.14,IF(L416=4,181.44,IF(L416=5,168.48,IF(L416=6,155.52,IF(L416=7,148.5,IF(L416=8,144,0))))))))+IF(L416&lt;=8,0,IF(L416&lt;=16,137.7,IF(L416&lt;=24,108,IF(L416&lt;=32,80.1,IF(L416&lt;=36,52.2,0)))))-IF(L416&lt;=8,0,IF(L416&lt;=16,(L416-9)*2.754,IF(L416&lt;=24,(L416-17)* 2.754,IF(L416&lt;=32,(L416-25)* 2.754,IF(L416&lt;=36,(L416-33)*2.754,0))))),0)+IF(F416="PČ",IF(L416=1,449,IF(L416=2,314.6,IF(L416=3,238,IF(L416=4,172,IF(L416=5,159,IF(L416=6,145,IF(L416=7,132,IF(L416=8,119,0))))))))+IF(L416&lt;=8,0,IF(L416&lt;=16,88,IF(L416&lt;=24,55,IF(L416&lt;=32,22,0))))-IF(L416&lt;=8,0,IF(L416&lt;=16,(L416-9)*2.245,IF(L416&lt;=24,(L416-17)*2.245,IF(L416&lt;=32,(L416-25)*2.245,0)))),0)+IF(F416="PČneol",IF(L416=1,85,IF(L416=2,64.61,IF(L416=3,50.76,IF(L416=4,16.25,IF(L416=5,15,IF(L416=6,13.75,IF(L416=7,12.5,IF(L416=8,11.25,0))))))))+IF(L416&lt;=8,0,IF(L416&lt;=16,9,0))-IF(L416&lt;=8,0,IF(L416&lt;=16,(L416-9)*0.425,0)),0)+IF(F416="PŽ",IF(L416=1,85,IF(L416=2,59.5,IF(L416=3,45,IF(L416=4,32.5,IF(L416=5,30,IF(L416=6,27.5,IF(L416=7,25,IF(L416=8,22.5,0))))))))+IF(L416&lt;=8,0,IF(L416&lt;=16,19,IF(L416&lt;=24,13,IF(L416&lt;=32,8,0))))-IF(L416&lt;=8,0,IF(L416&lt;=16,(L416-9)*0.425,IF(L416&lt;=24,(L416-17)*0.425,IF(L416&lt;=32,(L416-25)*0.425,0)))),0)+IF(F416="EČ",IF(L416=1,204,IF(L416=2,156.24,IF(L416=3,123.84,IF(L416=4,72,IF(L416=5,66,IF(L416=6,60,IF(L416=7,54,IF(L416=8,48,0))))))))+IF(L416&lt;=8,0,IF(L416&lt;=16,40,IF(L416&lt;=24,25,0)))-IF(L416&lt;=8,0,IF(L416&lt;=16,(L416-9)*1.02,IF(L416&lt;=24,(L416-17)*1.02,0))),0)+IF(F416="EČneol",IF(L416=1,68,IF(L416=2,51.69,IF(L416=3,40.61,IF(L416=4,13,IF(L416=5,12,IF(L416=6,11,IF(L416=7,10,IF(L416=8,9,0)))))))))+IF(F416="EŽ",IF(L416=1,68,IF(L416=2,47.6,IF(L416=3,36,IF(L416=4,18,IF(L416=5,16.5,IF(L416=6,15,IF(L416=7,13.5,IF(L416=8,12,0))))))))+IF(L416&lt;=8,0,IF(L416&lt;=16,10,IF(L416&lt;=24,6,0)))-IF(L416&lt;=8,0,IF(L416&lt;=16,(L416-9)*0.34,IF(L416&lt;=24,(L416-17)*0.34,0))),0)+IF(F416="PT",IF(L416=1,68,IF(L416=2,52.08,IF(L416=3,41.28,IF(L416=4,24,IF(L416=5,22,IF(L416=6,20,IF(L416=7,18,IF(L416=8,16,0))))))))+IF(L416&lt;=8,0,IF(L416&lt;=16,13,IF(L416&lt;=24,9,IF(L416&lt;=32,4,0))))-IF(L416&lt;=8,0,IF(L416&lt;=16,(L416-9)*0.34,IF(L416&lt;=24,(L416-17)*0.34,IF(L416&lt;=32,(L416-25)*0.34,0)))),0)+IF(F416="JOŽ",IF(L416=1,85,IF(L416=2,59.5,IF(L416=3,45,IF(L416=4,32.5,IF(L416=5,30,IF(L416=6,27.5,IF(L416=7,25,IF(L416=8,22.5,0))))))))+IF(L416&lt;=8,0,IF(L416&lt;=16,19,IF(L416&lt;=24,13,0)))-IF(L416&lt;=8,0,IF(L416&lt;=16,(L416-9)*0.425,IF(L416&lt;=24,(L416-17)*0.425,0))),0)+IF(F416="JPČ",IF(L416=1,68,IF(L416=2,47.6,IF(L416=3,36,IF(L416=4,26,IF(L416=5,24,IF(L416=6,22,IF(L416=7,20,IF(L416=8,18,0))))))))+IF(L416&lt;=8,0,IF(L416&lt;=16,13,IF(L416&lt;=24,9,0)))-IF(L416&lt;=8,0,IF(L416&lt;=16,(L416-9)*0.34,IF(L416&lt;=24,(L416-17)*0.34,0))),0)+IF(F416="JEČ",IF(L416=1,34,IF(L416=2,26.04,IF(L416=3,20.6,IF(L416=4,12,IF(L416=5,11,IF(L416=6,10,IF(L416=7,9,IF(L416=8,8,0))))))))+IF(L416&lt;=8,0,IF(L416&lt;=16,6,0))-IF(L416&lt;=8,0,IF(L416&lt;=16,(L416-9)*0.17,0)),0)+IF(F416="JEOF",IF(L416=1,34,IF(L416=2,26.04,IF(L416=3,20.6,IF(L416=4,12,IF(L416=5,11,IF(L416=6,10,IF(L416=7,9,IF(L416=8,8,0))))))))+IF(L416&lt;=8,0,IF(L416&lt;=16,6,0))-IF(L416&lt;=8,0,IF(L416&lt;=16,(L416-9)*0.17,0)),0)+IF(F416="JnPČ",IF(L416=1,51,IF(L416=2,35.7,IF(L416=3,27,IF(L416=4,19.5,IF(L416=5,18,IF(L416=6,16.5,IF(L416=7,15,IF(L416=8,13.5,0))))))))+IF(L416&lt;=8,0,IF(L416&lt;=16,10,0))-IF(L416&lt;=8,0,IF(L416&lt;=16,(L416-9)*0.255,0)),0)+IF(F416="JnEČ",IF(L416=1,25.5,IF(L416=2,19.53,IF(L416=3,15.48,IF(L416=4,9,IF(L416=5,8.25,IF(L416=6,7.5,IF(L416=7,6.75,IF(L416=8,6,0))))))))+IF(L416&lt;=8,0,IF(L416&lt;=16,5,0))-IF(L416&lt;=8,0,IF(L416&lt;=16,(L416-9)*0.1275,0)),0)+IF(F416="JčPČ",IF(L416=1,21.25,IF(L416=2,14.5,IF(L416=3,11.5,IF(L416=4,7,IF(L416=5,6.5,IF(L416=6,6,IF(L416=7,5.5,IF(L416=8,5,0))))))))+IF(L416&lt;=8,0,IF(L416&lt;=16,4,0))-IF(L416&lt;=8,0,IF(L416&lt;=16,(L416-9)*0.10625,0)),0)+IF(F416="JčEČ",IF(L416=1,17,IF(L416=2,13.02,IF(L416=3,10.32,IF(L416=4,6,IF(L416=5,5.5,IF(L416=6,5,IF(L416=7,4.5,IF(L416=8,4,0))))))))+IF(L416&lt;=8,0,IF(L416&lt;=16,3,0))-IF(L416&lt;=8,0,IF(L416&lt;=16,(L416-9)*0.085,0)),0)+IF(F416="NEAK",IF(L416=1,11.48,IF(L416=2,8.79,IF(L416=3,6.97,IF(L416=4,4.05,IF(L416=5,3.71,IF(L416=6,3.38,IF(L416=7,3.04,IF(L416=8,2.7,0))))))))+IF(L416&lt;=8,0,IF(L416&lt;=16,2,IF(L416&lt;=24,1.3,0)))-IF(L416&lt;=8,0,IF(L416&lt;=16,(L416-9)*0.0574,IF(L416&lt;=24,(L416-17)*0.0574,0))),0))*IF(L416&lt;0,1,IF(OR(F416="PČ",F416="PŽ",F416="PT"),IF(J416&lt;32,J416/32,1),1))* IF(L416&lt;0,1,IF(OR(F416="EČ",F416="EŽ",F416="JOŽ",F416="JPČ",F416="NEAK"),IF(J416&lt;24,J416/24,1),1))*IF(L416&lt;0,1,IF(OR(F416="PČneol",F416="JEČ",F416="JEOF",F416="JnPČ",F416="JnEČ",F416="JčPČ",F416="JčEČ"),IF(J416&lt;16,J416/16,1),1))*IF(L416&lt;0,1,IF(F416="EČneol",IF(J416&lt;8,J416/8,1),1))</f>
        <v>0</v>
      </c>
      <c r="O416" s="9">
        <f t="shared" ref="O416:O425" si="129">IF(F416="OŽ",N416,IF(H416="Ne",IF(J416*0.3&lt;J416-L416,N416,0),IF(J416*0.1&lt;J416-L416,N416,0)))</f>
        <v>0</v>
      </c>
      <c r="P416" s="4">
        <f t="shared" ref="P416" si="130">IF(O416=0,0,IF(F416="OŽ",IF(L416&gt;35,0,IF(J416&gt;35,(36-L416)*1.836,((36-L416)-(36-J416))*1.836)),0)+IF(F416="PČ",IF(L416&gt;31,0,IF(J416&gt;31,(32-L416)*1.347,((32-L416)-(32-J416))*1.347)),0)+ IF(F416="PČneol",IF(L416&gt;15,0,IF(J416&gt;15,(16-L416)*0.255,((16-L416)-(16-J416))*0.255)),0)+IF(F416="PŽ",IF(L416&gt;31,0,IF(J416&gt;31,(32-L416)*0.255,((32-L416)-(32-J416))*0.255)),0)+IF(F416="EČ",IF(L416&gt;23,0,IF(J416&gt;23,(24-L416)*0.612,((24-L416)-(24-J416))*0.612)),0)+IF(F416="EČneol",IF(L416&gt;7,0,IF(J416&gt;7,(8-L416)*0.204,((8-L416)-(8-J416))*0.204)),0)+IF(F416="EŽ",IF(L416&gt;23,0,IF(J416&gt;23,(24-L416)*0.204,((24-L416)-(24-J416))*0.204)),0)+IF(F416="PT",IF(L416&gt;31,0,IF(J416&gt;31,(32-L416)*0.204,((32-L416)-(32-J416))*0.204)),0)+IF(F416="JOŽ",IF(L416&gt;23,0,IF(J416&gt;23,(24-L416)*0.255,((24-L416)-(24-J416))*0.255)),0)+IF(F416="JPČ",IF(L416&gt;23,0,IF(J416&gt;23,(24-L416)*0.204,((24-L416)-(24-J416))*0.204)),0)+IF(F416="JEČ",IF(L416&gt;15,0,IF(J416&gt;15,(16-L416)*0.102,((16-L416)-(16-J416))*0.102)),0)+IF(F416="JEOF",IF(L416&gt;15,0,IF(J416&gt;15,(16-L416)*0.102,((16-L416)-(16-J416))*0.102)),0)+IF(F416="JnPČ",IF(L416&gt;15,0,IF(J416&gt;15,(16-L416)*0.153,((16-L416)-(16-J416))*0.153)),0)+IF(F416="JnEČ",IF(L416&gt;15,0,IF(J416&gt;15,(16-L416)*0.0765,((16-L416)-(16-J416))*0.0765)),0)+IF(F416="JčPČ",IF(L416&gt;15,0,IF(J416&gt;15,(16-L416)*0.06375,((16-L416)-(16-J416))*0.06375)),0)+IF(F416="JčEČ",IF(L416&gt;15,0,IF(J416&gt;15,(16-L416)*0.051,((16-L416)-(16-J416))*0.051)),0)+IF(F416="NEAK",IF(L416&gt;23,0,IF(J416&gt;23,(24-L416)*0.03444,((24-L416)-(24-J416))*0.03444)),0))</f>
        <v>0</v>
      </c>
      <c r="Q416" s="11">
        <f t="shared" ref="Q416" si="131">IF(ISERROR(P416*100/N416),0,(P416*100/N416))</f>
        <v>0</v>
      </c>
      <c r="R416" s="10">
        <f t="shared" ref="R416:R425" si="132">IF(Q416&lt;=30,O416+P416,O416+O416*0.3)*IF(G416=1,0.4,IF(G416=2,0.75,IF(G416="1 (kas 4 m. 1 k. nerengiamos)",0.52,1)))*IF(D416="olimpinė",1,IF(M416="Ne",0.5,1))*IF(OR(A$5="Lietuvos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federacija"),IF(OR(J416&lt;8,K416&lt;16),0,1),1)*E416*IF(I416&lt;=1,1,1/I416)*IF(OR(A$5="Lietuvos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6" s="8"/>
    </row>
    <row r="417" spans="1:19">
      <c r="A417" s="60">
        <v>2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28"/>
        <v>0</v>
      </c>
      <c r="O417" s="9">
        <f t="shared" si="129"/>
        <v>0</v>
      </c>
      <c r="P417" s="4">
        <f t="shared" ref="P417:P425" si="133">IF(O417=0,0,IF(F417="OŽ",IF(L417&gt;35,0,IF(J417&gt;35,(36-L417)*1.836,((36-L417)-(36-J417))*1.836)),0)+IF(F417="PČ",IF(L417&gt;31,0,IF(J417&gt;31,(32-L417)*1.347,((32-L417)-(32-J417))*1.347)),0)+ IF(F417="PČneol",IF(L417&gt;15,0,IF(J417&gt;15,(16-L417)*0.255,((16-L417)-(16-J417))*0.255)),0)+IF(F417="PŽ",IF(L417&gt;31,0,IF(J417&gt;31,(32-L417)*0.255,((32-L417)-(32-J417))*0.255)),0)+IF(F417="EČ",IF(L417&gt;23,0,IF(J417&gt;23,(24-L417)*0.612,((24-L417)-(24-J417))*0.612)),0)+IF(F417="EČneol",IF(L417&gt;7,0,IF(J417&gt;7,(8-L417)*0.204,((8-L417)-(8-J417))*0.204)),0)+IF(F417="EŽ",IF(L417&gt;23,0,IF(J417&gt;23,(24-L417)*0.204,((24-L417)-(24-J417))*0.204)),0)+IF(F417="PT",IF(L417&gt;31,0,IF(J417&gt;31,(32-L417)*0.204,((32-L417)-(32-J417))*0.204)),0)+IF(F417="JOŽ",IF(L417&gt;23,0,IF(J417&gt;23,(24-L417)*0.255,((24-L417)-(24-J417))*0.255)),0)+IF(F417="JPČ",IF(L417&gt;23,0,IF(J417&gt;23,(24-L417)*0.204,((24-L417)-(24-J417))*0.204)),0)+IF(F417="JEČ",IF(L417&gt;15,0,IF(J417&gt;15,(16-L417)*0.102,((16-L417)-(16-J417))*0.102)),0)+IF(F417="JEOF",IF(L417&gt;15,0,IF(J417&gt;15,(16-L417)*0.102,((16-L417)-(16-J417))*0.102)),0)+IF(F417="JnPČ",IF(L417&gt;15,0,IF(J417&gt;15,(16-L417)*0.153,((16-L417)-(16-J417))*0.153)),0)+IF(F417="JnEČ",IF(L417&gt;15,0,IF(J417&gt;15,(16-L417)*0.0765,((16-L417)-(16-J417))*0.0765)),0)+IF(F417="JčPČ",IF(L417&gt;15,0,IF(J417&gt;15,(16-L417)*0.06375,((16-L417)-(16-J417))*0.06375)),0)+IF(F417="JčEČ",IF(L417&gt;15,0,IF(J417&gt;15,(16-L417)*0.051,((16-L417)-(16-J417))*0.051)),0)+IF(F417="NEAK",IF(L417&gt;23,0,IF(J417&gt;23,(24-L417)*0.03444,((24-L417)-(24-J417))*0.03444)),0))</f>
        <v>0</v>
      </c>
      <c r="Q417" s="11">
        <f t="shared" ref="Q417:Q425" si="134">IF(ISERROR(P417*100/N417),0,(P417*100/N417))</f>
        <v>0</v>
      </c>
      <c r="R417" s="10">
        <f t="shared" si="132"/>
        <v>0</v>
      </c>
      <c r="S417" s="8"/>
    </row>
    <row r="418" spans="1:19">
      <c r="A418" s="60">
        <v>3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28"/>
        <v>0</v>
      </c>
      <c r="O418" s="9">
        <f t="shared" si="129"/>
        <v>0</v>
      </c>
      <c r="P418" s="4">
        <f t="shared" si="133"/>
        <v>0</v>
      </c>
      <c r="Q418" s="11">
        <f t="shared" si="134"/>
        <v>0</v>
      </c>
      <c r="R418" s="10">
        <f t="shared" si="132"/>
        <v>0</v>
      </c>
      <c r="S418" s="8"/>
    </row>
    <row r="419" spans="1:19">
      <c r="A419" s="60">
        <v>4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28"/>
        <v>0</v>
      </c>
      <c r="O419" s="9">
        <f t="shared" si="129"/>
        <v>0</v>
      </c>
      <c r="P419" s="4">
        <f t="shared" si="133"/>
        <v>0</v>
      </c>
      <c r="Q419" s="11">
        <f t="shared" si="134"/>
        <v>0</v>
      </c>
      <c r="R419" s="10">
        <f t="shared" si="132"/>
        <v>0</v>
      </c>
      <c r="S419" s="8"/>
    </row>
    <row r="420" spans="1:19">
      <c r="A420" s="60">
        <v>5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28"/>
        <v>0</v>
      </c>
      <c r="O420" s="9">
        <f t="shared" si="129"/>
        <v>0</v>
      </c>
      <c r="P420" s="4">
        <f t="shared" si="133"/>
        <v>0</v>
      </c>
      <c r="Q420" s="11">
        <f t="shared" si="134"/>
        <v>0</v>
      </c>
      <c r="R420" s="10">
        <f t="shared" si="132"/>
        <v>0</v>
      </c>
      <c r="S420" s="8"/>
    </row>
    <row r="421" spans="1:19">
      <c r="A421" s="60">
        <v>6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28"/>
        <v>0</v>
      </c>
      <c r="O421" s="9">
        <f t="shared" si="129"/>
        <v>0</v>
      </c>
      <c r="P421" s="4">
        <f t="shared" si="133"/>
        <v>0</v>
      </c>
      <c r="Q421" s="11">
        <f t="shared" si="134"/>
        <v>0</v>
      </c>
      <c r="R421" s="10">
        <f t="shared" si="132"/>
        <v>0</v>
      </c>
      <c r="S421" s="8"/>
    </row>
    <row r="422" spans="1:19">
      <c r="A422" s="60">
        <v>7</v>
      </c>
      <c r="B422" s="60"/>
      <c r="C422" s="12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3">
        <f t="shared" si="128"/>
        <v>0</v>
      </c>
      <c r="O422" s="9">
        <f t="shared" si="129"/>
        <v>0</v>
      </c>
      <c r="P422" s="4">
        <f t="shared" si="133"/>
        <v>0</v>
      </c>
      <c r="Q422" s="11">
        <f t="shared" si="134"/>
        <v>0</v>
      </c>
      <c r="R422" s="10">
        <f t="shared" si="132"/>
        <v>0</v>
      </c>
      <c r="S422" s="8"/>
    </row>
    <row r="423" spans="1:19">
      <c r="A423" s="60">
        <v>8</v>
      </c>
      <c r="B423" s="60"/>
      <c r="C423" s="12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3">
        <f t="shared" si="128"/>
        <v>0</v>
      </c>
      <c r="O423" s="9">
        <f t="shared" si="129"/>
        <v>0</v>
      </c>
      <c r="P423" s="4">
        <f t="shared" si="133"/>
        <v>0</v>
      </c>
      <c r="Q423" s="11">
        <f t="shared" si="134"/>
        <v>0</v>
      </c>
      <c r="R423" s="10">
        <f t="shared" si="132"/>
        <v>0</v>
      </c>
      <c r="S423" s="8"/>
    </row>
    <row r="424" spans="1:19">
      <c r="A424" s="60">
        <v>9</v>
      </c>
      <c r="B424" s="60"/>
      <c r="C424" s="12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3">
        <f t="shared" si="128"/>
        <v>0</v>
      </c>
      <c r="O424" s="9">
        <f t="shared" si="129"/>
        <v>0</v>
      </c>
      <c r="P424" s="4">
        <f t="shared" si="133"/>
        <v>0</v>
      </c>
      <c r="Q424" s="11">
        <f t="shared" si="134"/>
        <v>0</v>
      </c>
      <c r="R424" s="10">
        <f t="shared" si="132"/>
        <v>0</v>
      </c>
      <c r="S424" s="8"/>
    </row>
    <row r="425" spans="1:19">
      <c r="A425" s="60">
        <v>10</v>
      </c>
      <c r="B425" s="60"/>
      <c r="C425" s="12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3">
        <f t="shared" si="128"/>
        <v>0</v>
      </c>
      <c r="O425" s="9">
        <f t="shared" si="129"/>
        <v>0</v>
      </c>
      <c r="P425" s="4">
        <f t="shared" si="133"/>
        <v>0</v>
      </c>
      <c r="Q425" s="11">
        <f t="shared" si="134"/>
        <v>0</v>
      </c>
      <c r="R425" s="10">
        <f t="shared" si="132"/>
        <v>0</v>
      </c>
      <c r="S425" s="8"/>
    </row>
    <row r="426" spans="1:19">
      <c r="A426" s="70" t="s">
        <v>37</v>
      </c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2"/>
      <c r="R426" s="10">
        <f>SUM(R416:R425)</f>
        <v>0</v>
      </c>
      <c r="S426" s="8"/>
    </row>
    <row r="427" spans="1:19" ht="15.75">
      <c r="A427" s="24" t="s">
        <v>79</v>
      </c>
      <c r="B427" s="2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6"/>
      <c r="S427" s="8"/>
    </row>
    <row r="428" spans="1:19">
      <c r="A428" s="49" t="s">
        <v>57</v>
      </c>
      <c r="B428" s="49"/>
      <c r="C428" s="49"/>
      <c r="D428" s="49"/>
      <c r="E428" s="49"/>
      <c r="F428" s="49"/>
      <c r="G428" s="49"/>
      <c r="H428" s="49"/>
      <c r="I428" s="49"/>
      <c r="J428" s="15"/>
      <c r="K428" s="15"/>
      <c r="L428" s="15"/>
      <c r="M428" s="15"/>
      <c r="N428" s="15"/>
      <c r="O428" s="15"/>
      <c r="P428" s="15"/>
      <c r="Q428" s="15"/>
      <c r="R428" s="16"/>
      <c r="S428" s="8"/>
    </row>
    <row r="429" spans="1:19" s="8" customFormat="1">
      <c r="A429" s="49"/>
      <c r="B429" s="49"/>
      <c r="C429" s="49"/>
      <c r="D429" s="49"/>
      <c r="E429" s="49"/>
      <c r="F429" s="49"/>
      <c r="G429" s="49"/>
      <c r="H429" s="49"/>
      <c r="I429" s="49"/>
      <c r="J429" s="15"/>
      <c r="K429" s="15"/>
      <c r="L429" s="15"/>
      <c r="M429" s="15"/>
      <c r="N429" s="15"/>
      <c r="O429" s="15"/>
      <c r="P429" s="15"/>
      <c r="Q429" s="15"/>
      <c r="R429" s="16"/>
    </row>
    <row r="430" spans="1:19">
      <c r="A430" s="66" t="s">
        <v>78</v>
      </c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56"/>
      <c r="R430" s="8"/>
      <c r="S430" s="8"/>
    </row>
    <row r="431" spans="1:19" ht="18">
      <c r="A431" s="68" t="s">
        <v>27</v>
      </c>
      <c r="B431" s="69"/>
      <c r="C431" s="69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6"/>
      <c r="R431" s="8"/>
      <c r="S431" s="8"/>
    </row>
    <row r="432" spans="1:19">
      <c r="A432" s="66" t="s">
        <v>41</v>
      </c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56"/>
      <c r="R432" s="8"/>
      <c r="S432" s="8"/>
    </row>
    <row r="433" spans="1:19">
      <c r="A433" s="60">
        <v>1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ref="N433:N442" si="135">(IF(F433="OŽ",IF(L433=1,550.8,IF(L433=2,426.38,IF(L433=3,342.14,IF(L433=4,181.44,IF(L433=5,168.48,IF(L433=6,155.52,IF(L433=7,148.5,IF(L433=8,144,0))))))))+IF(L433&lt;=8,0,IF(L433&lt;=16,137.7,IF(L433&lt;=24,108,IF(L433&lt;=32,80.1,IF(L433&lt;=36,52.2,0)))))-IF(L433&lt;=8,0,IF(L433&lt;=16,(L433-9)*2.754,IF(L433&lt;=24,(L433-17)* 2.754,IF(L433&lt;=32,(L433-25)* 2.754,IF(L433&lt;=36,(L433-33)*2.754,0))))),0)+IF(F433="PČ",IF(L433=1,449,IF(L433=2,314.6,IF(L433=3,238,IF(L433=4,172,IF(L433=5,159,IF(L433=6,145,IF(L433=7,132,IF(L433=8,119,0))))))))+IF(L433&lt;=8,0,IF(L433&lt;=16,88,IF(L433&lt;=24,55,IF(L433&lt;=32,22,0))))-IF(L433&lt;=8,0,IF(L433&lt;=16,(L433-9)*2.245,IF(L433&lt;=24,(L433-17)*2.245,IF(L433&lt;=32,(L433-25)*2.245,0)))),0)+IF(F433="PČneol",IF(L433=1,85,IF(L433=2,64.61,IF(L433=3,50.76,IF(L433=4,16.25,IF(L433=5,15,IF(L433=6,13.75,IF(L433=7,12.5,IF(L433=8,11.25,0))))))))+IF(L433&lt;=8,0,IF(L433&lt;=16,9,0))-IF(L433&lt;=8,0,IF(L433&lt;=16,(L433-9)*0.425,0)),0)+IF(F433="PŽ",IF(L433=1,85,IF(L433=2,59.5,IF(L433=3,45,IF(L433=4,32.5,IF(L433=5,30,IF(L433=6,27.5,IF(L433=7,25,IF(L433=8,22.5,0))))))))+IF(L433&lt;=8,0,IF(L433&lt;=16,19,IF(L433&lt;=24,13,IF(L433&lt;=32,8,0))))-IF(L433&lt;=8,0,IF(L433&lt;=16,(L433-9)*0.425,IF(L433&lt;=24,(L433-17)*0.425,IF(L433&lt;=32,(L433-25)*0.425,0)))),0)+IF(F433="EČ",IF(L433=1,204,IF(L433=2,156.24,IF(L433=3,123.84,IF(L433=4,72,IF(L433=5,66,IF(L433=6,60,IF(L433=7,54,IF(L433=8,48,0))))))))+IF(L433&lt;=8,0,IF(L433&lt;=16,40,IF(L433&lt;=24,25,0)))-IF(L433&lt;=8,0,IF(L433&lt;=16,(L433-9)*1.02,IF(L433&lt;=24,(L433-17)*1.02,0))),0)+IF(F433="EČneol",IF(L433=1,68,IF(L433=2,51.69,IF(L433=3,40.61,IF(L433=4,13,IF(L433=5,12,IF(L433=6,11,IF(L433=7,10,IF(L433=8,9,0)))))))))+IF(F433="EŽ",IF(L433=1,68,IF(L433=2,47.6,IF(L433=3,36,IF(L433=4,18,IF(L433=5,16.5,IF(L433=6,15,IF(L433=7,13.5,IF(L433=8,12,0))))))))+IF(L433&lt;=8,0,IF(L433&lt;=16,10,IF(L433&lt;=24,6,0)))-IF(L433&lt;=8,0,IF(L433&lt;=16,(L433-9)*0.34,IF(L433&lt;=24,(L433-17)*0.34,0))),0)+IF(F433="PT",IF(L433=1,68,IF(L433=2,52.08,IF(L433=3,41.28,IF(L433=4,24,IF(L433=5,22,IF(L433=6,20,IF(L433=7,18,IF(L433=8,16,0))))))))+IF(L433&lt;=8,0,IF(L433&lt;=16,13,IF(L433&lt;=24,9,IF(L433&lt;=32,4,0))))-IF(L433&lt;=8,0,IF(L433&lt;=16,(L433-9)*0.34,IF(L433&lt;=24,(L433-17)*0.34,IF(L433&lt;=32,(L433-25)*0.34,0)))),0)+IF(F433="JOŽ",IF(L433=1,85,IF(L433=2,59.5,IF(L433=3,45,IF(L433=4,32.5,IF(L433=5,30,IF(L433=6,27.5,IF(L433=7,25,IF(L433=8,22.5,0))))))))+IF(L433&lt;=8,0,IF(L433&lt;=16,19,IF(L433&lt;=24,13,0)))-IF(L433&lt;=8,0,IF(L433&lt;=16,(L433-9)*0.425,IF(L433&lt;=24,(L433-17)*0.425,0))),0)+IF(F433="JPČ",IF(L433=1,68,IF(L433=2,47.6,IF(L433=3,36,IF(L433=4,26,IF(L433=5,24,IF(L433=6,22,IF(L433=7,20,IF(L433=8,18,0))))))))+IF(L433&lt;=8,0,IF(L433&lt;=16,13,IF(L433&lt;=24,9,0)))-IF(L433&lt;=8,0,IF(L433&lt;=16,(L433-9)*0.34,IF(L433&lt;=24,(L433-17)*0.34,0))),0)+IF(F433="JEČ",IF(L433=1,34,IF(L433=2,26.04,IF(L433=3,20.6,IF(L433=4,12,IF(L433=5,11,IF(L433=6,10,IF(L433=7,9,IF(L433=8,8,0))))))))+IF(L433&lt;=8,0,IF(L433&lt;=16,6,0))-IF(L433&lt;=8,0,IF(L433&lt;=16,(L433-9)*0.17,0)),0)+IF(F433="JEOF",IF(L433=1,34,IF(L433=2,26.04,IF(L433=3,20.6,IF(L433=4,12,IF(L433=5,11,IF(L433=6,10,IF(L433=7,9,IF(L433=8,8,0))))))))+IF(L433&lt;=8,0,IF(L433&lt;=16,6,0))-IF(L433&lt;=8,0,IF(L433&lt;=16,(L433-9)*0.17,0)),0)+IF(F433="JnPČ",IF(L433=1,51,IF(L433=2,35.7,IF(L433=3,27,IF(L433=4,19.5,IF(L433=5,18,IF(L433=6,16.5,IF(L433=7,15,IF(L433=8,13.5,0))))))))+IF(L433&lt;=8,0,IF(L433&lt;=16,10,0))-IF(L433&lt;=8,0,IF(L433&lt;=16,(L433-9)*0.255,0)),0)+IF(F433="JnEČ",IF(L433=1,25.5,IF(L433=2,19.53,IF(L433=3,15.48,IF(L433=4,9,IF(L433=5,8.25,IF(L433=6,7.5,IF(L433=7,6.75,IF(L433=8,6,0))))))))+IF(L433&lt;=8,0,IF(L433&lt;=16,5,0))-IF(L433&lt;=8,0,IF(L433&lt;=16,(L433-9)*0.1275,0)),0)+IF(F433="JčPČ",IF(L433=1,21.25,IF(L433=2,14.5,IF(L433=3,11.5,IF(L433=4,7,IF(L433=5,6.5,IF(L433=6,6,IF(L433=7,5.5,IF(L433=8,5,0))))))))+IF(L433&lt;=8,0,IF(L433&lt;=16,4,0))-IF(L433&lt;=8,0,IF(L433&lt;=16,(L433-9)*0.10625,0)),0)+IF(F433="JčEČ",IF(L433=1,17,IF(L433=2,13.02,IF(L433=3,10.32,IF(L433=4,6,IF(L433=5,5.5,IF(L433=6,5,IF(L433=7,4.5,IF(L433=8,4,0))))))))+IF(L433&lt;=8,0,IF(L433&lt;=16,3,0))-IF(L433&lt;=8,0,IF(L433&lt;=16,(L433-9)*0.085,0)),0)+IF(F433="NEAK",IF(L433=1,11.48,IF(L433=2,8.79,IF(L433=3,6.97,IF(L433=4,4.05,IF(L433=5,3.71,IF(L433=6,3.38,IF(L433=7,3.04,IF(L433=8,2.7,0))))))))+IF(L433&lt;=8,0,IF(L433&lt;=16,2,IF(L433&lt;=24,1.3,0)))-IF(L433&lt;=8,0,IF(L433&lt;=16,(L433-9)*0.0574,IF(L433&lt;=24,(L433-17)*0.0574,0))),0))*IF(L433&lt;0,1,IF(OR(F433="PČ",F433="PŽ",F433="PT"),IF(J433&lt;32,J433/32,1),1))* IF(L433&lt;0,1,IF(OR(F433="EČ",F433="EŽ",F433="JOŽ",F433="JPČ",F433="NEAK"),IF(J433&lt;24,J433/24,1),1))*IF(L433&lt;0,1,IF(OR(F433="PČneol",F433="JEČ",F433="JEOF",F433="JnPČ",F433="JnEČ",F433="JčPČ",F433="JčEČ"),IF(J433&lt;16,J433/16,1),1))*IF(L433&lt;0,1,IF(F433="EČneol",IF(J433&lt;8,J433/8,1),1))</f>
        <v>0</v>
      </c>
      <c r="O433" s="9">
        <f t="shared" ref="O433:O442" si="136">IF(F433="OŽ",N433,IF(H433="Ne",IF(J433*0.3&lt;J433-L433,N433,0),IF(J433*0.1&lt;J433-L433,N433,0)))</f>
        <v>0</v>
      </c>
      <c r="P433" s="4">
        <f t="shared" ref="P433" si="137">IF(O433=0,0,IF(F433="OŽ",IF(L433&gt;35,0,IF(J433&gt;35,(36-L433)*1.836,((36-L433)-(36-J433))*1.836)),0)+IF(F433="PČ",IF(L433&gt;31,0,IF(J433&gt;31,(32-L433)*1.347,((32-L433)-(32-J433))*1.347)),0)+ IF(F433="PČneol",IF(L433&gt;15,0,IF(J433&gt;15,(16-L433)*0.255,((16-L433)-(16-J433))*0.255)),0)+IF(F433="PŽ",IF(L433&gt;31,0,IF(J433&gt;31,(32-L433)*0.255,((32-L433)-(32-J433))*0.255)),0)+IF(F433="EČ",IF(L433&gt;23,0,IF(J433&gt;23,(24-L433)*0.612,((24-L433)-(24-J433))*0.612)),0)+IF(F433="EČneol",IF(L433&gt;7,0,IF(J433&gt;7,(8-L433)*0.204,((8-L433)-(8-J433))*0.204)),0)+IF(F433="EŽ",IF(L433&gt;23,0,IF(J433&gt;23,(24-L433)*0.204,((24-L433)-(24-J433))*0.204)),0)+IF(F433="PT",IF(L433&gt;31,0,IF(J433&gt;31,(32-L433)*0.204,((32-L433)-(32-J433))*0.204)),0)+IF(F433="JOŽ",IF(L433&gt;23,0,IF(J433&gt;23,(24-L433)*0.255,((24-L433)-(24-J433))*0.255)),0)+IF(F433="JPČ",IF(L433&gt;23,0,IF(J433&gt;23,(24-L433)*0.204,((24-L433)-(24-J433))*0.204)),0)+IF(F433="JEČ",IF(L433&gt;15,0,IF(J433&gt;15,(16-L433)*0.102,((16-L433)-(16-J433))*0.102)),0)+IF(F433="JEOF",IF(L433&gt;15,0,IF(J433&gt;15,(16-L433)*0.102,((16-L433)-(16-J433))*0.102)),0)+IF(F433="JnPČ",IF(L433&gt;15,0,IF(J433&gt;15,(16-L433)*0.153,((16-L433)-(16-J433))*0.153)),0)+IF(F433="JnEČ",IF(L433&gt;15,0,IF(J433&gt;15,(16-L433)*0.0765,((16-L433)-(16-J433))*0.0765)),0)+IF(F433="JčPČ",IF(L433&gt;15,0,IF(J433&gt;15,(16-L433)*0.06375,((16-L433)-(16-J433))*0.06375)),0)+IF(F433="JčEČ",IF(L433&gt;15,0,IF(J433&gt;15,(16-L433)*0.051,((16-L433)-(16-J433))*0.051)),0)+IF(F433="NEAK",IF(L433&gt;23,0,IF(J433&gt;23,(24-L433)*0.03444,((24-L433)-(24-J433))*0.03444)),0))</f>
        <v>0</v>
      </c>
      <c r="Q433" s="11">
        <f t="shared" ref="Q433" si="138">IF(ISERROR(P433*100/N433),0,(P433*100/N433))</f>
        <v>0</v>
      </c>
      <c r="R433" s="10">
        <f t="shared" ref="R433:R442" si="139">IF(Q433&lt;=30,O433+P433,O433+O433*0.3)*IF(G433=1,0.4,IF(G433=2,0.75,IF(G433="1 (kas 4 m. 1 k. nerengiamos)",0.52,1)))*IF(D433="olimpinė",1,IF(M433="Ne",0.5,1))*IF(OR(A$5="Lietuvos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federacija"),IF(OR(J433&lt;8,K433&lt;16),0,1),1)*E433*IF(I433&lt;=1,1,1/I433)*IF(OR(A$5="Lietuvos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3" s="8"/>
    </row>
    <row r="434" spans="1:19">
      <c r="A434" s="60">
        <v>2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35"/>
        <v>0</v>
      </c>
      <c r="O434" s="9">
        <f t="shared" si="136"/>
        <v>0</v>
      </c>
      <c r="P434" s="4">
        <f t="shared" ref="P434:P442" si="140">IF(O434=0,0,IF(F434="OŽ",IF(L434&gt;35,0,IF(J434&gt;35,(36-L434)*1.836,((36-L434)-(36-J434))*1.836)),0)+IF(F434="PČ",IF(L434&gt;31,0,IF(J434&gt;31,(32-L434)*1.347,((32-L434)-(32-J434))*1.347)),0)+ IF(F434="PČneol",IF(L434&gt;15,0,IF(J434&gt;15,(16-L434)*0.255,((16-L434)-(16-J434))*0.255)),0)+IF(F434="PŽ",IF(L434&gt;31,0,IF(J434&gt;31,(32-L434)*0.255,((32-L434)-(32-J434))*0.255)),0)+IF(F434="EČ",IF(L434&gt;23,0,IF(J434&gt;23,(24-L434)*0.612,((24-L434)-(24-J434))*0.612)),0)+IF(F434="EČneol",IF(L434&gt;7,0,IF(J434&gt;7,(8-L434)*0.204,((8-L434)-(8-J434))*0.204)),0)+IF(F434="EŽ",IF(L434&gt;23,0,IF(J434&gt;23,(24-L434)*0.204,((24-L434)-(24-J434))*0.204)),0)+IF(F434="PT",IF(L434&gt;31,0,IF(J434&gt;31,(32-L434)*0.204,((32-L434)-(32-J434))*0.204)),0)+IF(F434="JOŽ",IF(L434&gt;23,0,IF(J434&gt;23,(24-L434)*0.255,((24-L434)-(24-J434))*0.255)),0)+IF(F434="JPČ",IF(L434&gt;23,0,IF(J434&gt;23,(24-L434)*0.204,((24-L434)-(24-J434))*0.204)),0)+IF(F434="JEČ",IF(L434&gt;15,0,IF(J434&gt;15,(16-L434)*0.102,((16-L434)-(16-J434))*0.102)),0)+IF(F434="JEOF",IF(L434&gt;15,0,IF(J434&gt;15,(16-L434)*0.102,((16-L434)-(16-J434))*0.102)),0)+IF(F434="JnPČ",IF(L434&gt;15,0,IF(J434&gt;15,(16-L434)*0.153,((16-L434)-(16-J434))*0.153)),0)+IF(F434="JnEČ",IF(L434&gt;15,0,IF(J434&gt;15,(16-L434)*0.0765,((16-L434)-(16-J434))*0.0765)),0)+IF(F434="JčPČ",IF(L434&gt;15,0,IF(J434&gt;15,(16-L434)*0.06375,((16-L434)-(16-J434))*0.06375)),0)+IF(F434="JčEČ",IF(L434&gt;15,0,IF(J434&gt;15,(16-L434)*0.051,((16-L434)-(16-J434))*0.051)),0)+IF(F434="NEAK",IF(L434&gt;23,0,IF(J434&gt;23,(24-L434)*0.03444,((24-L434)-(24-J434))*0.03444)),0))</f>
        <v>0</v>
      </c>
      <c r="Q434" s="11">
        <f t="shared" ref="Q434:Q442" si="141">IF(ISERROR(P434*100/N434),0,(P434*100/N434))</f>
        <v>0</v>
      </c>
      <c r="R434" s="10">
        <f t="shared" si="139"/>
        <v>0</v>
      </c>
      <c r="S434" s="8"/>
    </row>
    <row r="435" spans="1:19">
      <c r="A435" s="60">
        <v>3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35"/>
        <v>0</v>
      </c>
      <c r="O435" s="9">
        <f t="shared" si="136"/>
        <v>0</v>
      </c>
      <c r="P435" s="4">
        <f t="shared" si="140"/>
        <v>0</v>
      </c>
      <c r="Q435" s="11">
        <f t="shared" si="141"/>
        <v>0</v>
      </c>
      <c r="R435" s="10">
        <f t="shared" si="139"/>
        <v>0</v>
      </c>
      <c r="S435" s="8"/>
    </row>
    <row r="436" spans="1:19">
      <c r="A436" s="60">
        <v>4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35"/>
        <v>0</v>
      </c>
      <c r="O436" s="9">
        <f t="shared" si="136"/>
        <v>0</v>
      </c>
      <c r="P436" s="4">
        <f t="shared" si="140"/>
        <v>0</v>
      </c>
      <c r="Q436" s="11">
        <f t="shared" si="141"/>
        <v>0</v>
      </c>
      <c r="R436" s="10">
        <f t="shared" si="139"/>
        <v>0</v>
      </c>
      <c r="S436" s="8"/>
    </row>
    <row r="437" spans="1:19">
      <c r="A437" s="60">
        <v>5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35"/>
        <v>0</v>
      </c>
      <c r="O437" s="9">
        <f t="shared" si="136"/>
        <v>0</v>
      </c>
      <c r="P437" s="4">
        <f t="shared" si="140"/>
        <v>0</v>
      </c>
      <c r="Q437" s="11">
        <f t="shared" si="141"/>
        <v>0</v>
      </c>
      <c r="R437" s="10">
        <f t="shared" si="139"/>
        <v>0</v>
      </c>
      <c r="S437" s="8"/>
    </row>
    <row r="438" spans="1:19">
      <c r="A438" s="60">
        <v>6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35"/>
        <v>0</v>
      </c>
      <c r="O438" s="9">
        <f t="shared" si="136"/>
        <v>0</v>
      </c>
      <c r="P438" s="4">
        <f t="shared" si="140"/>
        <v>0</v>
      </c>
      <c r="Q438" s="11">
        <f t="shared" si="141"/>
        <v>0</v>
      </c>
      <c r="R438" s="10">
        <f t="shared" si="139"/>
        <v>0</v>
      </c>
      <c r="S438" s="8"/>
    </row>
    <row r="439" spans="1:19">
      <c r="A439" s="60">
        <v>7</v>
      </c>
      <c r="B439" s="60"/>
      <c r="C439" s="12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3">
        <f t="shared" si="135"/>
        <v>0</v>
      </c>
      <c r="O439" s="9">
        <f t="shared" si="136"/>
        <v>0</v>
      </c>
      <c r="P439" s="4">
        <f t="shared" si="140"/>
        <v>0</v>
      </c>
      <c r="Q439" s="11">
        <f t="shared" si="141"/>
        <v>0</v>
      </c>
      <c r="R439" s="10">
        <f t="shared" si="139"/>
        <v>0</v>
      </c>
      <c r="S439" s="8"/>
    </row>
    <row r="440" spans="1:19">
      <c r="A440" s="60">
        <v>8</v>
      </c>
      <c r="B440" s="60"/>
      <c r="C440" s="12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3">
        <f t="shared" si="135"/>
        <v>0</v>
      </c>
      <c r="O440" s="9">
        <f t="shared" si="136"/>
        <v>0</v>
      </c>
      <c r="P440" s="4">
        <f t="shared" si="140"/>
        <v>0</v>
      </c>
      <c r="Q440" s="11">
        <f t="shared" si="141"/>
        <v>0</v>
      </c>
      <c r="R440" s="10">
        <f t="shared" si="139"/>
        <v>0</v>
      </c>
      <c r="S440" s="8"/>
    </row>
    <row r="441" spans="1:19">
      <c r="A441" s="60">
        <v>9</v>
      </c>
      <c r="B441" s="60"/>
      <c r="C441" s="12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3">
        <f t="shared" si="135"/>
        <v>0</v>
      </c>
      <c r="O441" s="9">
        <f t="shared" si="136"/>
        <v>0</v>
      </c>
      <c r="P441" s="4">
        <f t="shared" si="140"/>
        <v>0</v>
      </c>
      <c r="Q441" s="11">
        <f t="shared" si="141"/>
        <v>0</v>
      </c>
      <c r="R441" s="10">
        <f t="shared" si="139"/>
        <v>0</v>
      </c>
      <c r="S441" s="8"/>
    </row>
    <row r="442" spans="1:19">
      <c r="A442" s="60">
        <v>10</v>
      </c>
      <c r="B442" s="60"/>
      <c r="C442" s="12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3">
        <f t="shared" si="135"/>
        <v>0</v>
      </c>
      <c r="O442" s="9">
        <f t="shared" si="136"/>
        <v>0</v>
      </c>
      <c r="P442" s="4">
        <f t="shared" si="140"/>
        <v>0</v>
      </c>
      <c r="Q442" s="11">
        <f t="shared" si="141"/>
        <v>0</v>
      </c>
      <c r="R442" s="10">
        <f t="shared" si="139"/>
        <v>0</v>
      </c>
      <c r="S442" s="8"/>
    </row>
    <row r="443" spans="1:19">
      <c r="A443" s="70" t="s">
        <v>37</v>
      </c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2"/>
      <c r="R443" s="10">
        <f>SUM(R433:R442)</f>
        <v>0</v>
      </c>
      <c r="S443" s="8"/>
    </row>
    <row r="444" spans="1:19" ht="15.75">
      <c r="A444" s="24" t="s">
        <v>79</v>
      </c>
      <c r="B444" s="2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6"/>
      <c r="S444" s="8"/>
    </row>
    <row r="445" spans="1:19">
      <c r="A445" s="49" t="s">
        <v>57</v>
      </c>
      <c r="B445" s="49"/>
      <c r="C445" s="49"/>
      <c r="D445" s="49"/>
      <c r="E445" s="49"/>
      <c r="F445" s="49"/>
      <c r="G445" s="49"/>
      <c r="H445" s="49"/>
      <c r="I445" s="49"/>
      <c r="J445" s="15"/>
      <c r="K445" s="15"/>
      <c r="L445" s="15"/>
      <c r="M445" s="15"/>
      <c r="N445" s="15"/>
      <c r="O445" s="15"/>
      <c r="P445" s="15"/>
      <c r="Q445" s="15"/>
      <c r="R445" s="16"/>
      <c r="S445" s="8"/>
    </row>
    <row r="446" spans="1:19" s="8" customFormat="1">
      <c r="A446" s="49"/>
      <c r="B446" s="49"/>
      <c r="C446" s="49"/>
      <c r="D446" s="49"/>
      <c r="E446" s="49"/>
      <c r="F446" s="49"/>
      <c r="G446" s="49"/>
      <c r="H446" s="49"/>
      <c r="I446" s="49"/>
      <c r="J446" s="15"/>
      <c r="K446" s="15"/>
      <c r="L446" s="15"/>
      <c r="M446" s="15"/>
      <c r="N446" s="15"/>
      <c r="O446" s="15"/>
      <c r="P446" s="15"/>
      <c r="Q446" s="15"/>
      <c r="R446" s="16"/>
    </row>
    <row r="447" spans="1:19">
      <c r="A447" s="66" t="s">
        <v>78</v>
      </c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56"/>
      <c r="R447" s="8"/>
      <c r="S447" s="8"/>
    </row>
    <row r="448" spans="1:19" ht="18">
      <c r="A448" s="68" t="s">
        <v>27</v>
      </c>
      <c r="B448" s="69"/>
      <c r="C448" s="69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6"/>
      <c r="R448" s="8"/>
      <c r="S448" s="8"/>
    </row>
    <row r="449" spans="1:19">
      <c r="A449" s="66" t="s">
        <v>41</v>
      </c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56"/>
      <c r="R449" s="8"/>
      <c r="S449" s="8"/>
    </row>
    <row r="450" spans="1:19">
      <c r="A450" s="60">
        <v>1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ref="N450:N459" si="142">(IF(F450="OŽ",IF(L450=1,550.8,IF(L450=2,426.38,IF(L450=3,342.14,IF(L450=4,181.44,IF(L450=5,168.48,IF(L450=6,155.52,IF(L450=7,148.5,IF(L450=8,144,0))))))))+IF(L450&lt;=8,0,IF(L450&lt;=16,137.7,IF(L450&lt;=24,108,IF(L450&lt;=32,80.1,IF(L450&lt;=36,52.2,0)))))-IF(L450&lt;=8,0,IF(L450&lt;=16,(L450-9)*2.754,IF(L450&lt;=24,(L450-17)* 2.754,IF(L450&lt;=32,(L450-25)* 2.754,IF(L450&lt;=36,(L450-33)*2.754,0))))),0)+IF(F450="PČ",IF(L450=1,449,IF(L450=2,314.6,IF(L450=3,238,IF(L450=4,172,IF(L450=5,159,IF(L450=6,145,IF(L450=7,132,IF(L450=8,119,0))))))))+IF(L450&lt;=8,0,IF(L450&lt;=16,88,IF(L450&lt;=24,55,IF(L450&lt;=32,22,0))))-IF(L450&lt;=8,0,IF(L450&lt;=16,(L450-9)*2.245,IF(L450&lt;=24,(L450-17)*2.245,IF(L450&lt;=32,(L450-25)*2.245,0)))),0)+IF(F450="PČneol",IF(L450=1,85,IF(L450=2,64.61,IF(L450=3,50.76,IF(L450=4,16.25,IF(L450=5,15,IF(L450=6,13.75,IF(L450=7,12.5,IF(L450=8,11.25,0))))))))+IF(L450&lt;=8,0,IF(L450&lt;=16,9,0))-IF(L450&lt;=8,0,IF(L450&lt;=16,(L450-9)*0.425,0)),0)+IF(F450="PŽ",IF(L450=1,85,IF(L450=2,59.5,IF(L450=3,45,IF(L450=4,32.5,IF(L450=5,30,IF(L450=6,27.5,IF(L450=7,25,IF(L450=8,22.5,0))))))))+IF(L450&lt;=8,0,IF(L450&lt;=16,19,IF(L450&lt;=24,13,IF(L450&lt;=32,8,0))))-IF(L450&lt;=8,0,IF(L450&lt;=16,(L450-9)*0.425,IF(L450&lt;=24,(L450-17)*0.425,IF(L450&lt;=32,(L450-25)*0.425,0)))),0)+IF(F450="EČ",IF(L450=1,204,IF(L450=2,156.24,IF(L450=3,123.84,IF(L450=4,72,IF(L450=5,66,IF(L450=6,60,IF(L450=7,54,IF(L450=8,48,0))))))))+IF(L450&lt;=8,0,IF(L450&lt;=16,40,IF(L450&lt;=24,25,0)))-IF(L450&lt;=8,0,IF(L450&lt;=16,(L450-9)*1.02,IF(L450&lt;=24,(L450-17)*1.02,0))),0)+IF(F450="EČneol",IF(L450=1,68,IF(L450=2,51.69,IF(L450=3,40.61,IF(L450=4,13,IF(L450=5,12,IF(L450=6,11,IF(L450=7,10,IF(L450=8,9,0)))))))))+IF(F450="EŽ",IF(L450=1,68,IF(L450=2,47.6,IF(L450=3,36,IF(L450=4,18,IF(L450=5,16.5,IF(L450=6,15,IF(L450=7,13.5,IF(L450=8,12,0))))))))+IF(L450&lt;=8,0,IF(L450&lt;=16,10,IF(L450&lt;=24,6,0)))-IF(L450&lt;=8,0,IF(L450&lt;=16,(L450-9)*0.34,IF(L450&lt;=24,(L450-17)*0.34,0))),0)+IF(F450="PT",IF(L450=1,68,IF(L450=2,52.08,IF(L450=3,41.28,IF(L450=4,24,IF(L450=5,22,IF(L450=6,20,IF(L450=7,18,IF(L450=8,16,0))))))))+IF(L450&lt;=8,0,IF(L450&lt;=16,13,IF(L450&lt;=24,9,IF(L450&lt;=32,4,0))))-IF(L450&lt;=8,0,IF(L450&lt;=16,(L450-9)*0.34,IF(L450&lt;=24,(L450-17)*0.34,IF(L450&lt;=32,(L450-25)*0.34,0)))),0)+IF(F450="JOŽ",IF(L450=1,85,IF(L450=2,59.5,IF(L450=3,45,IF(L450=4,32.5,IF(L450=5,30,IF(L450=6,27.5,IF(L450=7,25,IF(L450=8,22.5,0))))))))+IF(L450&lt;=8,0,IF(L450&lt;=16,19,IF(L450&lt;=24,13,0)))-IF(L450&lt;=8,0,IF(L450&lt;=16,(L450-9)*0.425,IF(L450&lt;=24,(L450-17)*0.425,0))),0)+IF(F450="JPČ",IF(L450=1,68,IF(L450=2,47.6,IF(L450=3,36,IF(L450=4,26,IF(L450=5,24,IF(L450=6,22,IF(L450=7,20,IF(L450=8,18,0))))))))+IF(L450&lt;=8,0,IF(L450&lt;=16,13,IF(L450&lt;=24,9,0)))-IF(L450&lt;=8,0,IF(L450&lt;=16,(L450-9)*0.34,IF(L450&lt;=24,(L450-17)*0.34,0))),0)+IF(F450="JEČ",IF(L450=1,34,IF(L450=2,26.04,IF(L450=3,20.6,IF(L450=4,12,IF(L450=5,11,IF(L450=6,10,IF(L450=7,9,IF(L450=8,8,0))))))))+IF(L450&lt;=8,0,IF(L450&lt;=16,6,0))-IF(L450&lt;=8,0,IF(L450&lt;=16,(L450-9)*0.17,0)),0)+IF(F450="JEOF",IF(L450=1,34,IF(L450=2,26.04,IF(L450=3,20.6,IF(L450=4,12,IF(L450=5,11,IF(L450=6,10,IF(L450=7,9,IF(L450=8,8,0))))))))+IF(L450&lt;=8,0,IF(L450&lt;=16,6,0))-IF(L450&lt;=8,0,IF(L450&lt;=16,(L450-9)*0.17,0)),0)+IF(F450="JnPČ",IF(L450=1,51,IF(L450=2,35.7,IF(L450=3,27,IF(L450=4,19.5,IF(L450=5,18,IF(L450=6,16.5,IF(L450=7,15,IF(L450=8,13.5,0))))))))+IF(L450&lt;=8,0,IF(L450&lt;=16,10,0))-IF(L450&lt;=8,0,IF(L450&lt;=16,(L450-9)*0.255,0)),0)+IF(F450="JnEČ",IF(L450=1,25.5,IF(L450=2,19.53,IF(L450=3,15.48,IF(L450=4,9,IF(L450=5,8.25,IF(L450=6,7.5,IF(L450=7,6.75,IF(L450=8,6,0))))))))+IF(L450&lt;=8,0,IF(L450&lt;=16,5,0))-IF(L450&lt;=8,0,IF(L450&lt;=16,(L450-9)*0.1275,0)),0)+IF(F450="JčPČ",IF(L450=1,21.25,IF(L450=2,14.5,IF(L450=3,11.5,IF(L450=4,7,IF(L450=5,6.5,IF(L450=6,6,IF(L450=7,5.5,IF(L450=8,5,0))))))))+IF(L450&lt;=8,0,IF(L450&lt;=16,4,0))-IF(L450&lt;=8,0,IF(L450&lt;=16,(L450-9)*0.10625,0)),0)+IF(F450="JčEČ",IF(L450=1,17,IF(L450=2,13.02,IF(L450=3,10.32,IF(L450=4,6,IF(L450=5,5.5,IF(L450=6,5,IF(L450=7,4.5,IF(L450=8,4,0))))))))+IF(L450&lt;=8,0,IF(L450&lt;=16,3,0))-IF(L450&lt;=8,0,IF(L450&lt;=16,(L450-9)*0.085,0)),0)+IF(F450="NEAK",IF(L450=1,11.48,IF(L450=2,8.79,IF(L450=3,6.97,IF(L450=4,4.05,IF(L450=5,3.71,IF(L450=6,3.38,IF(L450=7,3.04,IF(L450=8,2.7,0))))))))+IF(L450&lt;=8,0,IF(L450&lt;=16,2,IF(L450&lt;=24,1.3,0)))-IF(L450&lt;=8,0,IF(L450&lt;=16,(L450-9)*0.0574,IF(L450&lt;=24,(L450-17)*0.0574,0))),0))*IF(L450&lt;0,1,IF(OR(F450="PČ",F450="PŽ",F450="PT"),IF(J450&lt;32,J450/32,1),1))* IF(L450&lt;0,1,IF(OR(F450="EČ",F450="EŽ",F450="JOŽ",F450="JPČ",F450="NEAK"),IF(J450&lt;24,J450/24,1),1))*IF(L450&lt;0,1,IF(OR(F450="PČneol",F450="JEČ",F450="JEOF",F450="JnPČ",F450="JnEČ",F450="JčPČ",F450="JčEČ"),IF(J450&lt;16,J450/16,1),1))*IF(L450&lt;0,1,IF(F450="EČneol",IF(J450&lt;8,J450/8,1),1))</f>
        <v>0</v>
      </c>
      <c r="O450" s="9">
        <f t="shared" ref="O450:O459" si="143">IF(F450="OŽ",N450,IF(H450="Ne",IF(J450*0.3&lt;J450-L450,N450,0),IF(J450*0.1&lt;J450-L450,N450,0)))</f>
        <v>0</v>
      </c>
      <c r="P450" s="4">
        <f t="shared" ref="P450" si="144">IF(O450=0,0,IF(F450="OŽ",IF(L450&gt;35,0,IF(J450&gt;35,(36-L450)*1.836,((36-L450)-(36-J450))*1.836)),0)+IF(F450="PČ",IF(L450&gt;31,0,IF(J450&gt;31,(32-L450)*1.347,((32-L450)-(32-J450))*1.347)),0)+ IF(F450="PČneol",IF(L450&gt;15,0,IF(J450&gt;15,(16-L450)*0.255,((16-L450)-(16-J450))*0.255)),0)+IF(F450="PŽ",IF(L450&gt;31,0,IF(J450&gt;31,(32-L450)*0.255,((32-L450)-(32-J450))*0.255)),0)+IF(F450="EČ",IF(L450&gt;23,0,IF(J450&gt;23,(24-L450)*0.612,((24-L450)-(24-J450))*0.612)),0)+IF(F450="EČneol",IF(L450&gt;7,0,IF(J450&gt;7,(8-L450)*0.204,((8-L450)-(8-J450))*0.204)),0)+IF(F450="EŽ",IF(L450&gt;23,0,IF(J450&gt;23,(24-L450)*0.204,((24-L450)-(24-J450))*0.204)),0)+IF(F450="PT",IF(L450&gt;31,0,IF(J450&gt;31,(32-L450)*0.204,((32-L450)-(32-J450))*0.204)),0)+IF(F450="JOŽ",IF(L450&gt;23,0,IF(J450&gt;23,(24-L450)*0.255,((24-L450)-(24-J450))*0.255)),0)+IF(F450="JPČ",IF(L450&gt;23,0,IF(J450&gt;23,(24-L450)*0.204,((24-L450)-(24-J450))*0.204)),0)+IF(F450="JEČ",IF(L450&gt;15,0,IF(J450&gt;15,(16-L450)*0.102,((16-L450)-(16-J450))*0.102)),0)+IF(F450="JEOF",IF(L450&gt;15,0,IF(J450&gt;15,(16-L450)*0.102,((16-L450)-(16-J450))*0.102)),0)+IF(F450="JnPČ",IF(L450&gt;15,0,IF(J450&gt;15,(16-L450)*0.153,((16-L450)-(16-J450))*0.153)),0)+IF(F450="JnEČ",IF(L450&gt;15,0,IF(J450&gt;15,(16-L450)*0.0765,((16-L450)-(16-J450))*0.0765)),0)+IF(F450="JčPČ",IF(L450&gt;15,0,IF(J450&gt;15,(16-L450)*0.06375,((16-L450)-(16-J450))*0.06375)),0)+IF(F450="JčEČ",IF(L450&gt;15,0,IF(J450&gt;15,(16-L450)*0.051,((16-L450)-(16-J450))*0.051)),0)+IF(F450="NEAK",IF(L450&gt;23,0,IF(J450&gt;23,(24-L450)*0.03444,((24-L450)-(24-J450))*0.03444)),0))</f>
        <v>0</v>
      </c>
      <c r="Q450" s="11">
        <f t="shared" ref="Q450" si="145">IF(ISERROR(P450*100/N450),0,(P450*100/N450))</f>
        <v>0</v>
      </c>
      <c r="R450" s="10">
        <f t="shared" ref="R450:R459" si="146">IF(Q450&lt;=30,O450+P450,O450+O450*0.3)*IF(G450=1,0.4,IF(G450=2,0.75,IF(G450="1 (kas 4 m. 1 k. nerengiamos)",0.52,1)))*IF(D450="olimpinė",1,IF(M450="Ne",0.5,1))*IF(OR(A$5="Lietuvos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federacija"),IF(OR(J450&lt;8,K450&lt;16),0,1),1)*E450*IF(I450&lt;=1,1,1/I450)*IF(OR(A$5="Lietuvos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0" s="8"/>
    </row>
    <row r="451" spans="1:19">
      <c r="A451" s="60">
        <v>2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42"/>
        <v>0</v>
      </c>
      <c r="O451" s="9">
        <f t="shared" si="143"/>
        <v>0</v>
      </c>
      <c r="P451" s="4">
        <f t="shared" ref="P451:P459" si="147">IF(O451=0,0,IF(F451="OŽ",IF(L451&gt;35,0,IF(J451&gt;35,(36-L451)*1.836,((36-L451)-(36-J451))*1.836)),0)+IF(F451="PČ",IF(L451&gt;31,0,IF(J451&gt;31,(32-L451)*1.347,((32-L451)-(32-J451))*1.347)),0)+ IF(F451="PČneol",IF(L451&gt;15,0,IF(J451&gt;15,(16-L451)*0.255,((16-L451)-(16-J451))*0.255)),0)+IF(F451="PŽ",IF(L451&gt;31,0,IF(J451&gt;31,(32-L451)*0.255,((32-L451)-(32-J451))*0.255)),0)+IF(F451="EČ",IF(L451&gt;23,0,IF(J451&gt;23,(24-L451)*0.612,((24-L451)-(24-J451))*0.612)),0)+IF(F451="EČneol",IF(L451&gt;7,0,IF(J451&gt;7,(8-L451)*0.204,((8-L451)-(8-J451))*0.204)),0)+IF(F451="EŽ",IF(L451&gt;23,0,IF(J451&gt;23,(24-L451)*0.204,((24-L451)-(24-J451))*0.204)),0)+IF(F451="PT",IF(L451&gt;31,0,IF(J451&gt;31,(32-L451)*0.204,((32-L451)-(32-J451))*0.204)),0)+IF(F451="JOŽ",IF(L451&gt;23,0,IF(J451&gt;23,(24-L451)*0.255,((24-L451)-(24-J451))*0.255)),0)+IF(F451="JPČ",IF(L451&gt;23,0,IF(J451&gt;23,(24-L451)*0.204,((24-L451)-(24-J451))*0.204)),0)+IF(F451="JEČ",IF(L451&gt;15,0,IF(J451&gt;15,(16-L451)*0.102,((16-L451)-(16-J451))*0.102)),0)+IF(F451="JEOF",IF(L451&gt;15,0,IF(J451&gt;15,(16-L451)*0.102,((16-L451)-(16-J451))*0.102)),0)+IF(F451="JnPČ",IF(L451&gt;15,0,IF(J451&gt;15,(16-L451)*0.153,((16-L451)-(16-J451))*0.153)),0)+IF(F451="JnEČ",IF(L451&gt;15,0,IF(J451&gt;15,(16-L451)*0.0765,((16-L451)-(16-J451))*0.0765)),0)+IF(F451="JčPČ",IF(L451&gt;15,0,IF(J451&gt;15,(16-L451)*0.06375,((16-L451)-(16-J451))*0.06375)),0)+IF(F451="JčEČ",IF(L451&gt;15,0,IF(J451&gt;15,(16-L451)*0.051,((16-L451)-(16-J451))*0.051)),0)+IF(F451="NEAK",IF(L451&gt;23,0,IF(J451&gt;23,(24-L451)*0.03444,((24-L451)-(24-J451))*0.03444)),0))</f>
        <v>0</v>
      </c>
      <c r="Q451" s="11">
        <f t="shared" ref="Q451:Q459" si="148">IF(ISERROR(P451*100/N451),0,(P451*100/N451))</f>
        <v>0</v>
      </c>
      <c r="R451" s="10">
        <f t="shared" si="146"/>
        <v>0</v>
      </c>
      <c r="S451" s="8"/>
    </row>
    <row r="452" spans="1:19">
      <c r="A452" s="60">
        <v>3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42"/>
        <v>0</v>
      </c>
      <c r="O452" s="9">
        <f t="shared" si="143"/>
        <v>0</v>
      </c>
      <c r="P452" s="4">
        <f t="shared" si="147"/>
        <v>0</v>
      </c>
      <c r="Q452" s="11">
        <f t="shared" si="148"/>
        <v>0</v>
      </c>
      <c r="R452" s="10">
        <f t="shared" si="146"/>
        <v>0</v>
      </c>
      <c r="S452" s="8"/>
    </row>
    <row r="453" spans="1:19">
      <c r="A453" s="60">
        <v>4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42"/>
        <v>0</v>
      </c>
      <c r="O453" s="9">
        <f t="shared" si="143"/>
        <v>0</v>
      </c>
      <c r="P453" s="4">
        <f t="shared" si="147"/>
        <v>0</v>
      </c>
      <c r="Q453" s="11">
        <f t="shared" si="148"/>
        <v>0</v>
      </c>
      <c r="R453" s="10">
        <f t="shared" si="146"/>
        <v>0</v>
      </c>
      <c r="S453" s="8"/>
    </row>
    <row r="454" spans="1:19">
      <c r="A454" s="60">
        <v>5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42"/>
        <v>0</v>
      </c>
      <c r="O454" s="9">
        <f t="shared" si="143"/>
        <v>0</v>
      </c>
      <c r="P454" s="4">
        <f t="shared" si="147"/>
        <v>0</v>
      </c>
      <c r="Q454" s="11">
        <f t="shared" si="148"/>
        <v>0</v>
      </c>
      <c r="R454" s="10">
        <f t="shared" si="146"/>
        <v>0</v>
      </c>
      <c r="S454" s="8"/>
    </row>
    <row r="455" spans="1:19">
      <c r="A455" s="60">
        <v>6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42"/>
        <v>0</v>
      </c>
      <c r="O455" s="9">
        <f t="shared" si="143"/>
        <v>0</v>
      </c>
      <c r="P455" s="4">
        <f t="shared" si="147"/>
        <v>0</v>
      </c>
      <c r="Q455" s="11">
        <f t="shared" si="148"/>
        <v>0</v>
      </c>
      <c r="R455" s="10">
        <f t="shared" si="146"/>
        <v>0</v>
      </c>
      <c r="S455" s="8"/>
    </row>
    <row r="456" spans="1:19">
      <c r="A456" s="60">
        <v>7</v>
      </c>
      <c r="B456" s="60"/>
      <c r="C456" s="12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3">
        <f t="shared" si="142"/>
        <v>0</v>
      </c>
      <c r="O456" s="9">
        <f t="shared" si="143"/>
        <v>0</v>
      </c>
      <c r="P456" s="4">
        <f t="shared" si="147"/>
        <v>0</v>
      </c>
      <c r="Q456" s="11">
        <f t="shared" si="148"/>
        <v>0</v>
      </c>
      <c r="R456" s="10">
        <f t="shared" si="146"/>
        <v>0</v>
      </c>
      <c r="S456" s="8"/>
    </row>
    <row r="457" spans="1:19">
      <c r="A457" s="60">
        <v>8</v>
      </c>
      <c r="B457" s="60"/>
      <c r="C457" s="12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3">
        <f t="shared" si="142"/>
        <v>0</v>
      </c>
      <c r="O457" s="9">
        <f t="shared" si="143"/>
        <v>0</v>
      </c>
      <c r="P457" s="4">
        <f t="shared" si="147"/>
        <v>0</v>
      </c>
      <c r="Q457" s="11">
        <f t="shared" si="148"/>
        <v>0</v>
      </c>
      <c r="R457" s="10">
        <f t="shared" si="146"/>
        <v>0</v>
      </c>
      <c r="S457" s="8"/>
    </row>
    <row r="458" spans="1:19">
      <c r="A458" s="60">
        <v>9</v>
      </c>
      <c r="B458" s="60"/>
      <c r="C458" s="12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3">
        <f t="shared" si="142"/>
        <v>0</v>
      </c>
      <c r="O458" s="9">
        <f t="shared" si="143"/>
        <v>0</v>
      </c>
      <c r="P458" s="4">
        <f t="shared" si="147"/>
        <v>0</v>
      </c>
      <c r="Q458" s="11">
        <f t="shared" si="148"/>
        <v>0</v>
      </c>
      <c r="R458" s="10">
        <f t="shared" si="146"/>
        <v>0</v>
      </c>
      <c r="S458" s="8"/>
    </row>
    <row r="459" spans="1:19">
      <c r="A459" s="60">
        <v>10</v>
      </c>
      <c r="B459" s="60"/>
      <c r="C459" s="12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3">
        <f t="shared" si="142"/>
        <v>0</v>
      </c>
      <c r="O459" s="9">
        <f t="shared" si="143"/>
        <v>0</v>
      </c>
      <c r="P459" s="4">
        <f t="shared" si="147"/>
        <v>0</v>
      </c>
      <c r="Q459" s="11">
        <f t="shared" si="148"/>
        <v>0</v>
      </c>
      <c r="R459" s="10">
        <f t="shared" si="146"/>
        <v>0</v>
      </c>
      <c r="S459" s="8"/>
    </row>
    <row r="460" spans="1:19">
      <c r="A460" s="70" t="s">
        <v>37</v>
      </c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2"/>
      <c r="R460" s="10">
        <f>SUM(R450:R459)</f>
        <v>0</v>
      </c>
      <c r="S460" s="8"/>
    </row>
    <row r="461" spans="1:19" ht="15.75">
      <c r="A461" s="24" t="s">
        <v>79</v>
      </c>
      <c r="B461" s="2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6"/>
      <c r="S461" s="8"/>
    </row>
    <row r="462" spans="1:19">
      <c r="A462" s="49" t="s">
        <v>57</v>
      </c>
      <c r="B462" s="49"/>
      <c r="C462" s="49"/>
      <c r="D462" s="49"/>
      <c r="E462" s="49"/>
      <c r="F462" s="49"/>
      <c r="G462" s="49"/>
      <c r="H462" s="49"/>
      <c r="I462" s="49"/>
      <c r="J462" s="15"/>
      <c r="K462" s="15"/>
      <c r="L462" s="15"/>
      <c r="M462" s="15"/>
      <c r="N462" s="15"/>
      <c r="O462" s="15"/>
      <c r="P462" s="15"/>
      <c r="Q462" s="15"/>
      <c r="R462" s="16"/>
      <c r="S462" s="8"/>
    </row>
    <row r="463" spans="1:19" s="8" customFormat="1">
      <c r="A463" s="49"/>
      <c r="B463" s="49"/>
      <c r="C463" s="49"/>
      <c r="D463" s="49"/>
      <c r="E463" s="49"/>
      <c r="F463" s="49"/>
      <c r="G463" s="49"/>
      <c r="H463" s="49"/>
      <c r="I463" s="49"/>
      <c r="J463" s="15"/>
      <c r="K463" s="15"/>
      <c r="L463" s="15"/>
      <c r="M463" s="15"/>
      <c r="N463" s="15"/>
      <c r="O463" s="15"/>
      <c r="P463" s="15"/>
      <c r="Q463" s="15"/>
      <c r="R463" s="16"/>
    </row>
    <row r="464" spans="1:19">
      <c r="A464" s="66" t="s">
        <v>78</v>
      </c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56"/>
      <c r="R464" s="8"/>
      <c r="S464" s="8"/>
    </row>
    <row r="465" spans="1:19" ht="18">
      <c r="A465" s="68" t="s">
        <v>27</v>
      </c>
      <c r="B465" s="69"/>
      <c r="C465" s="69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6"/>
      <c r="R465" s="8"/>
      <c r="S465" s="8"/>
    </row>
    <row r="466" spans="1:19">
      <c r="A466" s="66" t="s">
        <v>41</v>
      </c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56"/>
      <c r="R466" s="8"/>
      <c r="S466" s="8"/>
    </row>
    <row r="467" spans="1:19">
      <c r="A467" s="60">
        <v>1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ref="N467:N476" si="149">(IF(F467="OŽ",IF(L467=1,550.8,IF(L467=2,426.38,IF(L467=3,342.14,IF(L467=4,181.44,IF(L467=5,168.48,IF(L467=6,155.52,IF(L467=7,148.5,IF(L467=8,144,0))))))))+IF(L467&lt;=8,0,IF(L467&lt;=16,137.7,IF(L467&lt;=24,108,IF(L467&lt;=32,80.1,IF(L467&lt;=36,52.2,0)))))-IF(L467&lt;=8,0,IF(L467&lt;=16,(L467-9)*2.754,IF(L467&lt;=24,(L467-17)* 2.754,IF(L467&lt;=32,(L467-25)* 2.754,IF(L467&lt;=36,(L467-33)*2.754,0))))),0)+IF(F467="PČ",IF(L467=1,449,IF(L467=2,314.6,IF(L467=3,238,IF(L467=4,172,IF(L467=5,159,IF(L467=6,145,IF(L467=7,132,IF(L467=8,119,0))))))))+IF(L467&lt;=8,0,IF(L467&lt;=16,88,IF(L467&lt;=24,55,IF(L467&lt;=32,22,0))))-IF(L467&lt;=8,0,IF(L467&lt;=16,(L467-9)*2.245,IF(L467&lt;=24,(L467-17)*2.245,IF(L467&lt;=32,(L467-25)*2.245,0)))),0)+IF(F467="PČneol",IF(L467=1,85,IF(L467=2,64.61,IF(L467=3,50.76,IF(L467=4,16.25,IF(L467=5,15,IF(L467=6,13.75,IF(L467=7,12.5,IF(L467=8,11.25,0))))))))+IF(L467&lt;=8,0,IF(L467&lt;=16,9,0))-IF(L467&lt;=8,0,IF(L467&lt;=16,(L467-9)*0.425,0)),0)+IF(F467="PŽ",IF(L467=1,85,IF(L467=2,59.5,IF(L467=3,45,IF(L467=4,32.5,IF(L467=5,30,IF(L467=6,27.5,IF(L467=7,25,IF(L467=8,22.5,0))))))))+IF(L467&lt;=8,0,IF(L467&lt;=16,19,IF(L467&lt;=24,13,IF(L467&lt;=32,8,0))))-IF(L467&lt;=8,0,IF(L467&lt;=16,(L467-9)*0.425,IF(L467&lt;=24,(L467-17)*0.425,IF(L467&lt;=32,(L467-25)*0.425,0)))),0)+IF(F467="EČ",IF(L467=1,204,IF(L467=2,156.24,IF(L467=3,123.84,IF(L467=4,72,IF(L467=5,66,IF(L467=6,60,IF(L467=7,54,IF(L467=8,48,0))))))))+IF(L467&lt;=8,0,IF(L467&lt;=16,40,IF(L467&lt;=24,25,0)))-IF(L467&lt;=8,0,IF(L467&lt;=16,(L467-9)*1.02,IF(L467&lt;=24,(L467-17)*1.02,0))),0)+IF(F467="EČneol",IF(L467=1,68,IF(L467=2,51.69,IF(L467=3,40.61,IF(L467=4,13,IF(L467=5,12,IF(L467=6,11,IF(L467=7,10,IF(L467=8,9,0)))))))))+IF(F467="EŽ",IF(L467=1,68,IF(L467=2,47.6,IF(L467=3,36,IF(L467=4,18,IF(L467=5,16.5,IF(L467=6,15,IF(L467=7,13.5,IF(L467=8,12,0))))))))+IF(L467&lt;=8,0,IF(L467&lt;=16,10,IF(L467&lt;=24,6,0)))-IF(L467&lt;=8,0,IF(L467&lt;=16,(L467-9)*0.34,IF(L467&lt;=24,(L467-17)*0.34,0))),0)+IF(F467="PT",IF(L467=1,68,IF(L467=2,52.08,IF(L467=3,41.28,IF(L467=4,24,IF(L467=5,22,IF(L467=6,20,IF(L467=7,18,IF(L467=8,16,0))))))))+IF(L467&lt;=8,0,IF(L467&lt;=16,13,IF(L467&lt;=24,9,IF(L467&lt;=32,4,0))))-IF(L467&lt;=8,0,IF(L467&lt;=16,(L467-9)*0.34,IF(L467&lt;=24,(L467-17)*0.34,IF(L467&lt;=32,(L467-25)*0.34,0)))),0)+IF(F467="JOŽ",IF(L467=1,85,IF(L467=2,59.5,IF(L467=3,45,IF(L467=4,32.5,IF(L467=5,30,IF(L467=6,27.5,IF(L467=7,25,IF(L467=8,22.5,0))))))))+IF(L467&lt;=8,0,IF(L467&lt;=16,19,IF(L467&lt;=24,13,0)))-IF(L467&lt;=8,0,IF(L467&lt;=16,(L467-9)*0.425,IF(L467&lt;=24,(L467-17)*0.425,0))),0)+IF(F467="JPČ",IF(L467=1,68,IF(L467=2,47.6,IF(L467=3,36,IF(L467=4,26,IF(L467=5,24,IF(L467=6,22,IF(L467=7,20,IF(L467=8,18,0))))))))+IF(L467&lt;=8,0,IF(L467&lt;=16,13,IF(L467&lt;=24,9,0)))-IF(L467&lt;=8,0,IF(L467&lt;=16,(L467-9)*0.34,IF(L467&lt;=24,(L467-17)*0.34,0))),0)+IF(F467="JEČ",IF(L467=1,34,IF(L467=2,26.04,IF(L467=3,20.6,IF(L467=4,12,IF(L467=5,11,IF(L467=6,10,IF(L467=7,9,IF(L467=8,8,0))))))))+IF(L467&lt;=8,0,IF(L467&lt;=16,6,0))-IF(L467&lt;=8,0,IF(L467&lt;=16,(L467-9)*0.17,0)),0)+IF(F467="JEOF",IF(L467=1,34,IF(L467=2,26.04,IF(L467=3,20.6,IF(L467=4,12,IF(L467=5,11,IF(L467=6,10,IF(L467=7,9,IF(L467=8,8,0))))))))+IF(L467&lt;=8,0,IF(L467&lt;=16,6,0))-IF(L467&lt;=8,0,IF(L467&lt;=16,(L467-9)*0.17,0)),0)+IF(F467="JnPČ",IF(L467=1,51,IF(L467=2,35.7,IF(L467=3,27,IF(L467=4,19.5,IF(L467=5,18,IF(L467=6,16.5,IF(L467=7,15,IF(L467=8,13.5,0))))))))+IF(L467&lt;=8,0,IF(L467&lt;=16,10,0))-IF(L467&lt;=8,0,IF(L467&lt;=16,(L467-9)*0.255,0)),0)+IF(F467="JnEČ",IF(L467=1,25.5,IF(L467=2,19.53,IF(L467=3,15.48,IF(L467=4,9,IF(L467=5,8.25,IF(L467=6,7.5,IF(L467=7,6.75,IF(L467=8,6,0))))))))+IF(L467&lt;=8,0,IF(L467&lt;=16,5,0))-IF(L467&lt;=8,0,IF(L467&lt;=16,(L467-9)*0.1275,0)),0)+IF(F467="JčPČ",IF(L467=1,21.25,IF(L467=2,14.5,IF(L467=3,11.5,IF(L467=4,7,IF(L467=5,6.5,IF(L467=6,6,IF(L467=7,5.5,IF(L467=8,5,0))))))))+IF(L467&lt;=8,0,IF(L467&lt;=16,4,0))-IF(L467&lt;=8,0,IF(L467&lt;=16,(L467-9)*0.10625,0)),0)+IF(F467="JčEČ",IF(L467=1,17,IF(L467=2,13.02,IF(L467=3,10.32,IF(L467=4,6,IF(L467=5,5.5,IF(L467=6,5,IF(L467=7,4.5,IF(L467=8,4,0))))))))+IF(L467&lt;=8,0,IF(L467&lt;=16,3,0))-IF(L467&lt;=8,0,IF(L467&lt;=16,(L467-9)*0.085,0)),0)+IF(F467="NEAK",IF(L467=1,11.48,IF(L467=2,8.79,IF(L467=3,6.97,IF(L467=4,4.05,IF(L467=5,3.71,IF(L467=6,3.38,IF(L467=7,3.04,IF(L467=8,2.7,0))))))))+IF(L467&lt;=8,0,IF(L467&lt;=16,2,IF(L467&lt;=24,1.3,0)))-IF(L467&lt;=8,0,IF(L467&lt;=16,(L467-9)*0.0574,IF(L467&lt;=24,(L467-17)*0.0574,0))),0))*IF(L467&lt;0,1,IF(OR(F467="PČ",F467="PŽ",F467="PT"),IF(J467&lt;32,J467/32,1),1))* IF(L467&lt;0,1,IF(OR(F467="EČ",F467="EŽ",F467="JOŽ",F467="JPČ",F467="NEAK"),IF(J467&lt;24,J467/24,1),1))*IF(L467&lt;0,1,IF(OR(F467="PČneol",F467="JEČ",F467="JEOF",F467="JnPČ",F467="JnEČ",F467="JčPČ",F467="JčEČ"),IF(J467&lt;16,J467/16,1),1))*IF(L467&lt;0,1,IF(F467="EČneol",IF(J467&lt;8,J467/8,1),1))</f>
        <v>0</v>
      </c>
      <c r="O467" s="9">
        <f t="shared" ref="O467:O476" si="150">IF(F467="OŽ",N467,IF(H467="Ne",IF(J467*0.3&lt;J467-L467,N467,0),IF(J467*0.1&lt;J467-L467,N467,0)))</f>
        <v>0</v>
      </c>
      <c r="P467" s="4">
        <f t="shared" ref="P467" si="151">IF(O467=0,0,IF(F467="OŽ",IF(L467&gt;35,0,IF(J467&gt;35,(36-L467)*1.836,((36-L467)-(36-J467))*1.836)),0)+IF(F467="PČ",IF(L467&gt;31,0,IF(J467&gt;31,(32-L467)*1.347,((32-L467)-(32-J467))*1.347)),0)+ IF(F467="PČneol",IF(L467&gt;15,0,IF(J467&gt;15,(16-L467)*0.255,((16-L467)-(16-J467))*0.255)),0)+IF(F467="PŽ",IF(L467&gt;31,0,IF(J467&gt;31,(32-L467)*0.255,((32-L467)-(32-J467))*0.255)),0)+IF(F467="EČ",IF(L467&gt;23,0,IF(J467&gt;23,(24-L467)*0.612,((24-L467)-(24-J467))*0.612)),0)+IF(F467="EČneol",IF(L467&gt;7,0,IF(J467&gt;7,(8-L467)*0.204,((8-L467)-(8-J467))*0.204)),0)+IF(F467="EŽ",IF(L467&gt;23,0,IF(J467&gt;23,(24-L467)*0.204,((24-L467)-(24-J467))*0.204)),0)+IF(F467="PT",IF(L467&gt;31,0,IF(J467&gt;31,(32-L467)*0.204,((32-L467)-(32-J467))*0.204)),0)+IF(F467="JOŽ",IF(L467&gt;23,0,IF(J467&gt;23,(24-L467)*0.255,((24-L467)-(24-J467))*0.255)),0)+IF(F467="JPČ",IF(L467&gt;23,0,IF(J467&gt;23,(24-L467)*0.204,((24-L467)-(24-J467))*0.204)),0)+IF(F467="JEČ",IF(L467&gt;15,0,IF(J467&gt;15,(16-L467)*0.102,((16-L467)-(16-J467))*0.102)),0)+IF(F467="JEOF",IF(L467&gt;15,0,IF(J467&gt;15,(16-L467)*0.102,((16-L467)-(16-J467))*0.102)),0)+IF(F467="JnPČ",IF(L467&gt;15,0,IF(J467&gt;15,(16-L467)*0.153,((16-L467)-(16-J467))*0.153)),0)+IF(F467="JnEČ",IF(L467&gt;15,0,IF(J467&gt;15,(16-L467)*0.0765,((16-L467)-(16-J467))*0.0765)),0)+IF(F467="JčPČ",IF(L467&gt;15,0,IF(J467&gt;15,(16-L467)*0.06375,((16-L467)-(16-J467))*0.06375)),0)+IF(F467="JčEČ",IF(L467&gt;15,0,IF(J467&gt;15,(16-L467)*0.051,((16-L467)-(16-J467))*0.051)),0)+IF(F467="NEAK",IF(L467&gt;23,0,IF(J467&gt;23,(24-L467)*0.03444,((24-L467)-(24-J467))*0.03444)),0))</f>
        <v>0</v>
      </c>
      <c r="Q467" s="11">
        <f t="shared" ref="Q467" si="152">IF(ISERROR(P467*100/N467),0,(P467*100/N467))</f>
        <v>0</v>
      </c>
      <c r="R467" s="10">
        <f t="shared" ref="R467:R476" si="153">IF(Q467&lt;=30,O467+P467,O467+O467*0.3)*IF(G467=1,0.4,IF(G467=2,0.75,IF(G467="1 (kas 4 m. 1 k. nerengiamos)",0.52,1)))*IF(D467="olimpinė",1,IF(M467="Ne",0.5,1))*IF(OR(A$5="Lietuvos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federacija"),IF(OR(J467&lt;8,K467&lt;16),0,1),1)*E467*IF(I467&lt;=1,1,1/I467)*IF(OR(A$5="Lietuvos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7" s="8"/>
    </row>
    <row r="468" spans="1:19">
      <c r="A468" s="60">
        <v>2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49"/>
        <v>0</v>
      </c>
      <c r="O468" s="9">
        <f t="shared" si="150"/>
        <v>0</v>
      </c>
      <c r="P468" s="4">
        <f t="shared" ref="P468:P476" si="154">IF(O468=0,0,IF(F468="OŽ",IF(L468&gt;35,0,IF(J468&gt;35,(36-L468)*1.836,((36-L468)-(36-J468))*1.836)),0)+IF(F468="PČ",IF(L468&gt;31,0,IF(J468&gt;31,(32-L468)*1.347,((32-L468)-(32-J468))*1.347)),0)+ IF(F468="PČneol",IF(L468&gt;15,0,IF(J468&gt;15,(16-L468)*0.255,((16-L468)-(16-J468))*0.255)),0)+IF(F468="PŽ",IF(L468&gt;31,0,IF(J468&gt;31,(32-L468)*0.255,((32-L468)-(32-J468))*0.255)),0)+IF(F468="EČ",IF(L468&gt;23,0,IF(J468&gt;23,(24-L468)*0.612,((24-L468)-(24-J468))*0.612)),0)+IF(F468="EČneol",IF(L468&gt;7,0,IF(J468&gt;7,(8-L468)*0.204,((8-L468)-(8-J468))*0.204)),0)+IF(F468="EŽ",IF(L468&gt;23,0,IF(J468&gt;23,(24-L468)*0.204,((24-L468)-(24-J468))*0.204)),0)+IF(F468="PT",IF(L468&gt;31,0,IF(J468&gt;31,(32-L468)*0.204,((32-L468)-(32-J468))*0.204)),0)+IF(F468="JOŽ",IF(L468&gt;23,0,IF(J468&gt;23,(24-L468)*0.255,((24-L468)-(24-J468))*0.255)),0)+IF(F468="JPČ",IF(L468&gt;23,0,IF(J468&gt;23,(24-L468)*0.204,((24-L468)-(24-J468))*0.204)),0)+IF(F468="JEČ",IF(L468&gt;15,0,IF(J468&gt;15,(16-L468)*0.102,((16-L468)-(16-J468))*0.102)),0)+IF(F468="JEOF",IF(L468&gt;15,0,IF(J468&gt;15,(16-L468)*0.102,((16-L468)-(16-J468))*0.102)),0)+IF(F468="JnPČ",IF(L468&gt;15,0,IF(J468&gt;15,(16-L468)*0.153,((16-L468)-(16-J468))*0.153)),0)+IF(F468="JnEČ",IF(L468&gt;15,0,IF(J468&gt;15,(16-L468)*0.0765,((16-L468)-(16-J468))*0.0765)),0)+IF(F468="JčPČ",IF(L468&gt;15,0,IF(J468&gt;15,(16-L468)*0.06375,((16-L468)-(16-J468))*0.06375)),0)+IF(F468="JčEČ",IF(L468&gt;15,0,IF(J468&gt;15,(16-L468)*0.051,((16-L468)-(16-J468))*0.051)),0)+IF(F468="NEAK",IF(L468&gt;23,0,IF(J468&gt;23,(24-L468)*0.03444,((24-L468)-(24-J468))*0.03444)),0))</f>
        <v>0</v>
      </c>
      <c r="Q468" s="11">
        <f t="shared" ref="Q468:Q476" si="155">IF(ISERROR(P468*100/N468),0,(P468*100/N468))</f>
        <v>0</v>
      </c>
      <c r="R468" s="10">
        <f t="shared" si="153"/>
        <v>0</v>
      </c>
      <c r="S468" s="8"/>
    </row>
    <row r="469" spans="1:19">
      <c r="A469" s="60">
        <v>3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49"/>
        <v>0</v>
      </c>
      <c r="O469" s="9">
        <f t="shared" si="150"/>
        <v>0</v>
      </c>
      <c r="P469" s="4">
        <f t="shared" si="154"/>
        <v>0</v>
      </c>
      <c r="Q469" s="11">
        <f t="shared" si="155"/>
        <v>0</v>
      </c>
      <c r="R469" s="10">
        <f t="shared" si="153"/>
        <v>0</v>
      </c>
      <c r="S469" s="8"/>
    </row>
    <row r="470" spans="1:19">
      <c r="A470" s="60">
        <v>4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49"/>
        <v>0</v>
      </c>
      <c r="O470" s="9">
        <f t="shared" si="150"/>
        <v>0</v>
      </c>
      <c r="P470" s="4">
        <f t="shared" si="154"/>
        <v>0</v>
      </c>
      <c r="Q470" s="11">
        <f t="shared" si="155"/>
        <v>0</v>
      </c>
      <c r="R470" s="10">
        <f t="shared" si="153"/>
        <v>0</v>
      </c>
      <c r="S470" s="8"/>
    </row>
    <row r="471" spans="1:19">
      <c r="A471" s="60">
        <v>5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49"/>
        <v>0</v>
      </c>
      <c r="O471" s="9">
        <f t="shared" si="150"/>
        <v>0</v>
      </c>
      <c r="P471" s="4">
        <f t="shared" si="154"/>
        <v>0</v>
      </c>
      <c r="Q471" s="11">
        <f t="shared" si="155"/>
        <v>0</v>
      </c>
      <c r="R471" s="10">
        <f t="shared" si="153"/>
        <v>0</v>
      </c>
      <c r="S471" s="8"/>
    </row>
    <row r="472" spans="1:19">
      <c r="A472" s="60">
        <v>6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49"/>
        <v>0</v>
      </c>
      <c r="O472" s="9">
        <f t="shared" si="150"/>
        <v>0</v>
      </c>
      <c r="P472" s="4">
        <f t="shared" si="154"/>
        <v>0</v>
      </c>
      <c r="Q472" s="11">
        <f t="shared" si="155"/>
        <v>0</v>
      </c>
      <c r="R472" s="10">
        <f t="shared" si="153"/>
        <v>0</v>
      </c>
      <c r="S472" s="8"/>
    </row>
    <row r="473" spans="1:19">
      <c r="A473" s="60">
        <v>7</v>
      </c>
      <c r="B473" s="60"/>
      <c r="C473" s="12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3">
        <f t="shared" si="149"/>
        <v>0</v>
      </c>
      <c r="O473" s="9">
        <f t="shared" si="150"/>
        <v>0</v>
      </c>
      <c r="P473" s="4">
        <f t="shared" si="154"/>
        <v>0</v>
      </c>
      <c r="Q473" s="11">
        <f t="shared" si="155"/>
        <v>0</v>
      </c>
      <c r="R473" s="10">
        <f t="shared" si="153"/>
        <v>0</v>
      </c>
      <c r="S473" s="8"/>
    </row>
    <row r="474" spans="1:19">
      <c r="A474" s="60">
        <v>8</v>
      </c>
      <c r="B474" s="60"/>
      <c r="C474" s="12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3">
        <f t="shared" si="149"/>
        <v>0</v>
      </c>
      <c r="O474" s="9">
        <f t="shared" si="150"/>
        <v>0</v>
      </c>
      <c r="P474" s="4">
        <f t="shared" si="154"/>
        <v>0</v>
      </c>
      <c r="Q474" s="11">
        <f t="shared" si="155"/>
        <v>0</v>
      </c>
      <c r="R474" s="10">
        <f t="shared" si="153"/>
        <v>0</v>
      </c>
      <c r="S474" s="8"/>
    </row>
    <row r="475" spans="1:19">
      <c r="A475" s="60">
        <v>9</v>
      </c>
      <c r="B475" s="60"/>
      <c r="C475" s="12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3">
        <f t="shared" si="149"/>
        <v>0</v>
      </c>
      <c r="O475" s="9">
        <f t="shared" si="150"/>
        <v>0</v>
      </c>
      <c r="P475" s="4">
        <f t="shared" si="154"/>
        <v>0</v>
      </c>
      <c r="Q475" s="11">
        <f t="shared" si="155"/>
        <v>0</v>
      </c>
      <c r="R475" s="10">
        <f t="shared" si="153"/>
        <v>0</v>
      </c>
      <c r="S475" s="8"/>
    </row>
    <row r="476" spans="1:19">
      <c r="A476" s="60">
        <v>10</v>
      </c>
      <c r="B476" s="60"/>
      <c r="C476" s="12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3">
        <f t="shared" si="149"/>
        <v>0</v>
      </c>
      <c r="O476" s="9">
        <f t="shared" si="150"/>
        <v>0</v>
      </c>
      <c r="P476" s="4">
        <f t="shared" si="154"/>
        <v>0</v>
      </c>
      <c r="Q476" s="11">
        <f t="shared" si="155"/>
        <v>0</v>
      </c>
      <c r="R476" s="10">
        <f t="shared" si="153"/>
        <v>0</v>
      </c>
      <c r="S476" s="8"/>
    </row>
    <row r="477" spans="1:19">
      <c r="A477" s="70" t="s">
        <v>37</v>
      </c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2"/>
      <c r="R477" s="10">
        <f>SUM(R467:R476)</f>
        <v>0</v>
      </c>
      <c r="S477" s="8"/>
    </row>
    <row r="478" spans="1:19" ht="15.75">
      <c r="A478" s="24" t="s">
        <v>79</v>
      </c>
      <c r="B478" s="2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6"/>
      <c r="S478" s="8"/>
    </row>
    <row r="479" spans="1:19">
      <c r="A479" s="49" t="s">
        <v>57</v>
      </c>
      <c r="B479" s="49"/>
      <c r="C479" s="49"/>
      <c r="D479" s="49"/>
      <c r="E479" s="49"/>
      <c r="F479" s="49"/>
      <c r="G479" s="49"/>
      <c r="H479" s="49"/>
      <c r="I479" s="49"/>
      <c r="J479" s="15"/>
      <c r="K479" s="15"/>
      <c r="L479" s="15"/>
      <c r="M479" s="15"/>
      <c r="N479" s="15"/>
      <c r="O479" s="15"/>
      <c r="P479" s="15"/>
      <c r="Q479" s="15"/>
      <c r="R479" s="16"/>
      <c r="S479" s="8"/>
    </row>
    <row r="480" spans="1:19" s="8" customFormat="1">
      <c r="A480" s="49"/>
      <c r="B480" s="49"/>
      <c r="C480" s="49"/>
      <c r="D480" s="49"/>
      <c r="E480" s="49"/>
      <c r="F480" s="49"/>
      <c r="G480" s="49"/>
      <c r="H480" s="49"/>
      <c r="I480" s="49"/>
      <c r="J480" s="15"/>
      <c r="K480" s="15"/>
      <c r="L480" s="15"/>
      <c r="M480" s="15"/>
      <c r="N480" s="15"/>
      <c r="O480" s="15"/>
      <c r="P480" s="15"/>
      <c r="Q480" s="15"/>
      <c r="R480" s="16"/>
    </row>
    <row r="481" spans="1:19">
      <c r="A481" s="66" t="s">
        <v>78</v>
      </c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56"/>
      <c r="R481" s="8"/>
      <c r="S481" s="8"/>
    </row>
    <row r="482" spans="1:19" ht="18">
      <c r="A482" s="68" t="s">
        <v>27</v>
      </c>
      <c r="B482" s="69"/>
      <c r="C482" s="69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6"/>
      <c r="R482" s="8"/>
      <c r="S482" s="8"/>
    </row>
    <row r="483" spans="1:19">
      <c r="A483" s="66" t="s">
        <v>41</v>
      </c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56"/>
      <c r="R483" s="8"/>
      <c r="S483" s="8"/>
    </row>
    <row r="484" spans="1:19">
      <c r="A484" s="60">
        <v>1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ref="N484:N493" si="156">(IF(F484="OŽ",IF(L484=1,550.8,IF(L484=2,426.38,IF(L484=3,342.14,IF(L484=4,181.44,IF(L484=5,168.48,IF(L484=6,155.52,IF(L484=7,148.5,IF(L484=8,144,0))))))))+IF(L484&lt;=8,0,IF(L484&lt;=16,137.7,IF(L484&lt;=24,108,IF(L484&lt;=32,80.1,IF(L484&lt;=36,52.2,0)))))-IF(L484&lt;=8,0,IF(L484&lt;=16,(L484-9)*2.754,IF(L484&lt;=24,(L484-17)* 2.754,IF(L484&lt;=32,(L484-25)* 2.754,IF(L484&lt;=36,(L484-33)*2.754,0))))),0)+IF(F484="PČ",IF(L484=1,449,IF(L484=2,314.6,IF(L484=3,238,IF(L484=4,172,IF(L484=5,159,IF(L484=6,145,IF(L484=7,132,IF(L484=8,119,0))))))))+IF(L484&lt;=8,0,IF(L484&lt;=16,88,IF(L484&lt;=24,55,IF(L484&lt;=32,22,0))))-IF(L484&lt;=8,0,IF(L484&lt;=16,(L484-9)*2.245,IF(L484&lt;=24,(L484-17)*2.245,IF(L484&lt;=32,(L484-25)*2.245,0)))),0)+IF(F484="PČneol",IF(L484=1,85,IF(L484=2,64.61,IF(L484=3,50.76,IF(L484=4,16.25,IF(L484=5,15,IF(L484=6,13.75,IF(L484=7,12.5,IF(L484=8,11.25,0))))))))+IF(L484&lt;=8,0,IF(L484&lt;=16,9,0))-IF(L484&lt;=8,0,IF(L484&lt;=16,(L484-9)*0.425,0)),0)+IF(F484="PŽ",IF(L484=1,85,IF(L484=2,59.5,IF(L484=3,45,IF(L484=4,32.5,IF(L484=5,30,IF(L484=6,27.5,IF(L484=7,25,IF(L484=8,22.5,0))))))))+IF(L484&lt;=8,0,IF(L484&lt;=16,19,IF(L484&lt;=24,13,IF(L484&lt;=32,8,0))))-IF(L484&lt;=8,0,IF(L484&lt;=16,(L484-9)*0.425,IF(L484&lt;=24,(L484-17)*0.425,IF(L484&lt;=32,(L484-25)*0.425,0)))),0)+IF(F484="EČ",IF(L484=1,204,IF(L484=2,156.24,IF(L484=3,123.84,IF(L484=4,72,IF(L484=5,66,IF(L484=6,60,IF(L484=7,54,IF(L484=8,48,0))))))))+IF(L484&lt;=8,0,IF(L484&lt;=16,40,IF(L484&lt;=24,25,0)))-IF(L484&lt;=8,0,IF(L484&lt;=16,(L484-9)*1.02,IF(L484&lt;=24,(L484-17)*1.02,0))),0)+IF(F484="EČneol",IF(L484=1,68,IF(L484=2,51.69,IF(L484=3,40.61,IF(L484=4,13,IF(L484=5,12,IF(L484=6,11,IF(L484=7,10,IF(L484=8,9,0)))))))))+IF(F484="EŽ",IF(L484=1,68,IF(L484=2,47.6,IF(L484=3,36,IF(L484=4,18,IF(L484=5,16.5,IF(L484=6,15,IF(L484=7,13.5,IF(L484=8,12,0))))))))+IF(L484&lt;=8,0,IF(L484&lt;=16,10,IF(L484&lt;=24,6,0)))-IF(L484&lt;=8,0,IF(L484&lt;=16,(L484-9)*0.34,IF(L484&lt;=24,(L484-17)*0.34,0))),0)+IF(F484="PT",IF(L484=1,68,IF(L484=2,52.08,IF(L484=3,41.28,IF(L484=4,24,IF(L484=5,22,IF(L484=6,20,IF(L484=7,18,IF(L484=8,16,0))))))))+IF(L484&lt;=8,0,IF(L484&lt;=16,13,IF(L484&lt;=24,9,IF(L484&lt;=32,4,0))))-IF(L484&lt;=8,0,IF(L484&lt;=16,(L484-9)*0.34,IF(L484&lt;=24,(L484-17)*0.34,IF(L484&lt;=32,(L484-25)*0.34,0)))),0)+IF(F484="JOŽ",IF(L484=1,85,IF(L484=2,59.5,IF(L484=3,45,IF(L484=4,32.5,IF(L484=5,30,IF(L484=6,27.5,IF(L484=7,25,IF(L484=8,22.5,0))))))))+IF(L484&lt;=8,0,IF(L484&lt;=16,19,IF(L484&lt;=24,13,0)))-IF(L484&lt;=8,0,IF(L484&lt;=16,(L484-9)*0.425,IF(L484&lt;=24,(L484-17)*0.425,0))),0)+IF(F484="JPČ",IF(L484=1,68,IF(L484=2,47.6,IF(L484=3,36,IF(L484=4,26,IF(L484=5,24,IF(L484=6,22,IF(L484=7,20,IF(L484=8,18,0))))))))+IF(L484&lt;=8,0,IF(L484&lt;=16,13,IF(L484&lt;=24,9,0)))-IF(L484&lt;=8,0,IF(L484&lt;=16,(L484-9)*0.34,IF(L484&lt;=24,(L484-17)*0.34,0))),0)+IF(F484="JEČ",IF(L484=1,34,IF(L484=2,26.04,IF(L484=3,20.6,IF(L484=4,12,IF(L484=5,11,IF(L484=6,10,IF(L484=7,9,IF(L484=8,8,0))))))))+IF(L484&lt;=8,0,IF(L484&lt;=16,6,0))-IF(L484&lt;=8,0,IF(L484&lt;=16,(L484-9)*0.17,0)),0)+IF(F484="JEOF",IF(L484=1,34,IF(L484=2,26.04,IF(L484=3,20.6,IF(L484=4,12,IF(L484=5,11,IF(L484=6,10,IF(L484=7,9,IF(L484=8,8,0))))))))+IF(L484&lt;=8,0,IF(L484&lt;=16,6,0))-IF(L484&lt;=8,0,IF(L484&lt;=16,(L484-9)*0.17,0)),0)+IF(F484="JnPČ",IF(L484=1,51,IF(L484=2,35.7,IF(L484=3,27,IF(L484=4,19.5,IF(L484=5,18,IF(L484=6,16.5,IF(L484=7,15,IF(L484=8,13.5,0))))))))+IF(L484&lt;=8,0,IF(L484&lt;=16,10,0))-IF(L484&lt;=8,0,IF(L484&lt;=16,(L484-9)*0.255,0)),0)+IF(F484="JnEČ",IF(L484=1,25.5,IF(L484=2,19.53,IF(L484=3,15.48,IF(L484=4,9,IF(L484=5,8.25,IF(L484=6,7.5,IF(L484=7,6.75,IF(L484=8,6,0))))))))+IF(L484&lt;=8,0,IF(L484&lt;=16,5,0))-IF(L484&lt;=8,0,IF(L484&lt;=16,(L484-9)*0.1275,0)),0)+IF(F484="JčPČ",IF(L484=1,21.25,IF(L484=2,14.5,IF(L484=3,11.5,IF(L484=4,7,IF(L484=5,6.5,IF(L484=6,6,IF(L484=7,5.5,IF(L484=8,5,0))))))))+IF(L484&lt;=8,0,IF(L484&lt;=16,4,0))-IF(L484&lt;=8,0,IF(L484&lt;=16,(L484-9)*0.10625,0)),0)+IF(F484="JčEČ",IF(L484=1,17,IF(L484=2,13.02,IF(L484=3,10.32,IF(L484=4,6,IF(L484=5,5.5,IF(L484=6,5,IF(L484=7,4.5,IF(L484=8,4,0))))))))+IF(L484&lt;=8,0,IF(L484&lt;=16,3,0))-IF(L484&lt;=8,0,IF(L484&lt;=16,(L484-9)*0.085,0)),0)+IF(F484="NEAK",IF(L484=1,11.48,IF(L484=2,8.79,IF(L484=3,6.97,IF(L484=4,4.05,IF(L484=5,3.71,IF(L484=6,3.38,IF(L484=7,3.04,IF(L484=8,2.7,0))))))))+IF(L484&lt;=8,0,IF(L484&lt;=16,2,IF(L484&lt;=24,1.3,0)))-IF(L484&lt;=8,0,IF(L484&lt;=16,(L484-9)*0.0574,IF(L484&lt;=24,(L484-17)*0.0574,0))),0))*IF(L484&lt;0,1,IF(OR(F484="PČ",F484="PŽ",F484="PT"),IF(J484&lt;32,J484/32,1),1))* IF(L484&lt;0,1,IF(OR(F484="EČ",F484="EŽ",F484="JOŽ",F484="JPČ",F484="NEAK"),IF(J484&lt;24,J484/24,1),1))*IF(L484&lt;0,1,IF(OR(F484="PČneol",F484="JEČ",F484="JEOF",F484="JnPČ",F484="JnEČ",F484="JčPČ",F484="JčEČ"),IF(J484&lt;16,J484/16,1),1))*IF(L484&lt;0,1,IF(F484="EČneol",IF(J484&lt;8,J484/8,1),1))</f>
        <v>0</v>
      </c>
      <c r="O484" s="9">
        <f t="shared" ref="O484:O493" si="157">IF(F484="OŽ",N484,IF(H484="Ne",IF(J484*0.3&lt;J484-L484,N484,0),IF(J484*0.1&lt;J484-L484,N484,0)))</f>
        <v>0</v>
      </c>
      <c r="P484" s="4">
        <f t="shared" ref="P484" si="158">IF(O484=0,0,IF(F484="OŽ",IF(L484&gt;35,0,IF(J484&gt;35,(36-L484)*1.836,((36-L484)-(36-J484))*1.836)),0)+IF(F484="PČ",IF(L484&gt;31,0,IF(J484&gt;31,(32-L484)*1.347,((32-L484)-(32-J484))*1.347)),0)+ IF(F484="PČneol",IF(L484&gt;15,0,IF(J484&gt;15,(16-L484)*0.255,((16-L484)-(16-J484))*0.255)),0)+IF(F484="PŽ",IF(L484&gt;31,0,IF(J484&gt;31,(32-L484)*0.255,((32-L484)-(32-J484))*0.255)),0)+IF(F484="EČ",IF(L484&gt;23,0,IF(J484&gt;23,(24-L484)*0.612,((24-L484)-(24-J484))*0.612)),0)+IF(F484="EČneol",IF(L484&gt;7,0,IF(J484&gt;7,(8-L484)*0.204,((8-L484)-(8-J484))*0.204)),0)+IF(F484="EŽ",IF(L484&gt;23,0,IF(J484&gt;23,(24-L484)*0.204,((24-L484)-(24-J484))*0.204)),0)+IF(F484="PT",IF(L484&gt;31,0,IF(J484&gt;31,(32-L484)*0.204,((32-L484)-(32-J484))*0.204)),0)+IF(F484="JOŽ",IF(L484&gt;23,0,IF(J484&gt;23,(24-L484)*0.255,((24-L484)-(24-J484))*0.255)),0)+IF(F484="JPČ",IF(L484&gt;23,0,IF(J484&gt;23,(24-L484)*0.204,((24-L484)-(24-J484))*0.204)),0)+IF(F484="JEČ",IF(L484&gt;15,0,IF(J484&gt;15,(16-L484)*0.102,((16-L484)-(16-J484))*0.102)),0)+IF(F484="JEOF",IF(L484&gt;15,0,IF(J484&gt;15,(16-L484)*0.102,((16-L484)-(16-J484))*0.102)),0)+IF(F484="JnPČ",IF(L484&gt;15,0,IF(J484&gt;15,(16-L484)*0.153,((16-L484)-(16-J484))*0.153)),0)+IF(F484="JnEČ",IF(L484&gt;15,0,IF(J484&gt;15,(16-L484)*0.0765,((16-L484)-(16-J484))*0.0765)),0)+IF(F484="JčPČ",IF(L484&gt;15,0,IF(J484&gt;15,(16-L484)*0.06375,((16-L484)-(16-J484))*0.06375)),0)+IF(F484="JčEČ",IF(L484&gt;15,0,IF(J484&gt;15,(16-L484)*0.051,((16-L484)-(16-J484))*0.051)),0)+IF(F484="NEAK",IF(L484&gt;23,0,IF(J484&gt;23,(24-L484)*0.03444,((24-L484)-(24-J484))*0.03444)),0))</f>
        <v>0</v>
      </c>
      <c r="Q484" s="11">
        <f t="shared" ref="Q484" si="159">IF(ISERROR(P484*100/N484),0,(P484*100/N484))</f>
        <v>0</v>
      </c>
      <c r="R484" s="10">
        <f t="shared" ref="R484:R493" si="160">IF(Q484&lt;=30,O484+P484,O484+O484*0.3)*IF(G484=1,0.4,IF(G484=2,0.75,IF(G484="1 (kas 4 m. 1 k. nerengiamos)",0.52,1)))*IF(D484="olimpinė",1,IF(M484="Ne",0.5,1))*IF(OR(A$5="Lietuvos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federacija"),IF(OR(J484&lt;8,K484&lt;16),0,1),1)*E484*IF(I484&lt;=1,1,1/I484)*IF(OR(A$5="Lietuvos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4" s="8"/>
    </row>
    <row r="485" spans="1:19">
      <c r="A485" s="60">
        <v>2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56"/>
        <v>0</v>
      </c>
      <c r="O485" s="9">
        <f t="shared" si="157"/>
        <v>0</v>
      </c>
      <c r="P485" s="4">
        <f t="shared" ref="P485:P493" si="161">IF(O485=0,0,IF(F485="OŽ",IF(L485&gt;35,0,IF(J485&gt;35,(36-L485)*1.836,((36-L485)-(36-J485))*1.836)),0)+IF(F485="PČ",IF(L485&gt;31,0,IF(J485&gt;31,(32-L485)*1.347,((32-L485)-(32-J485))*1.347)),0)+ IF(F485="PČneol",IF(L485&gt;15,0,IF(J485&gt;15,(16-L485)*0.255,((16-L485)-(16-J485))*0.255)),0)+IF(F485="PŽ",IF(L485&gt;31,0,IF(J485&gt;31,(32-L485)*0.255,((32-L485)-(32-J485))*0.255)),0)+IF(F485="EČ",IF(L485&gt;23,0,IF(J485&gt;23,(24-L485)*0.612,((24-L485)-(24-J485))*0.612)),0)+IF(F485="EČneol",IF(L485&gt;7,0,IF(J485&gt;7,(8-L485)*0.204,((8-L485)-(8-J485))*0.204)),0)+IF(F485="EŽ",IF(L485&gt;23,0,IF(J485&gt;23,(24-L485)*0.204,((24-L485)-(24-J485))*0.204)),0)+IF(F485="PT",IF(L485&gt;31,0,IF(J485&gt;31,(32-L485)*0.204,((32-L485)-(32-J485))*0.204)),0)+IF(F485="JOŽ",IF(L485&gt;23,0,IF(J485&gt;23,(24-L485)*0.255,((24-L485)-(24-J485))*0.255)),0)+IF(F485="JPČ",IF(L485&gt;23,0,IF(J485&gt;23,(24-L485)*0.204,((24-L485)-(24-J485))*0.204)),0)+IF(F485="JEČ",IF(L485&gt;15,0,IF(J485&gt;15,(16-L485)*0.102,((16-L485)-(16-J485))*0.102)),0)+IF(F485="JEOF",IF(L485&gt;15,0,IF(J485&gt;15,(16-L485)*0.102,((16-L485)-(16-J485))*0.102)),0)+IF(F485="JnPČ",IF(L485&gt;15,0,IF(J485&gt;15,(16-L485)*0.153,((16-L485)-(16-J485))*0.153)),0)+IF(F485="JnEČ",IF(L485&gt;15,0,IF(J485&gt;15,(16-L485)*0.0765,((16-L485)-(16-J485))*0.0765)),0)+IF(F485="JčPČ",IF(L485&gt;15,0,IF(J485&gt;15,(16-L485)*0.06375,((16-L485)-(16-J485))*0.06375)),0)+IF(F485="JčEČ",IF(L485&gt;15,0,IF(J485&gt;15,(16-L485)*0.051,((16-L485)-(16-J485))*0.051)),0)+IF(F485="NEAK",IF(L485&gt;23,0,IF(J485&gt;23,(24-L485)*0.03444,((24-L485)-(24-J485))*0.03444)),0))</f>
        <v>0</v>
      </c>
      <c r="Q485" s="11">
        <f t="shared" ref="Q485:Q493" si="162">IF(ISERROR(P485*100/N485),0,(P485*100/N485))</f>
        <v>0</v>
      </c>
      <c r="R485" s="10">
        <f t="shared" si="160"/>
        <v>0</v>
      </c>
      <c r="S485" s="8"/>
    </row>
    <row r="486" spans="1:19">
      <c r="A486" s="60">
        <v>3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56"/>
        <v>0</v>
      </c>
      <c r="O486" s="9">
        <f t="shared" si="157"/>
        <v>0</v>
      </c>
      <c r="P486" s="4">
        <f t="shared" si="161"/>
        <v>0</v>
      </c>
      <c r="Q486" s="11">
        <f t="shared" si="162"/>
        <v>0</v>
      </c>
      <c r="R486" s="10">
        <f t="shared" si="160"/>
        <v>0</v>
      </c>
      <c r="S486" s="8"/>
    </row>
    <row r="487" spans="1:19">
      <c r="A487" s="60">
        <v>4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56"/>
        <v>0</v>
      </c>
      <c r="O487" s="9">
        <f t="shared" si="157"/>
        <v>0</v>
      </c>
      <c r="P487" s="4">
        <f t="shared" si="161"/>
        <v>0</v>
      </c>
      <c r="Q487" s="11">
        <f t="shared" si="162"/>
        <v>0</v>
      </c>
      <c r="R487" s="10">
        <f t="shared" si="160"/>
        <v>0</v>
      </c>
      <c r="S487" s="8"/>
    </row>
    <row r="488" spans="1:19">
      <c r="A488" s="60">
        <v>5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56"/>
        <v>0</v>
      </c>
      <c r="O488" s="9">
        <f t="shared" si="157"/>
        <v>0</v>
      </c>
      <c r="P488" s="4">
        <f t="shared" si="161"/>
        <v>0</v>
      </c>
      <c r="Q488" s="11">
        <f t="shared" si="162"/>
        <v>0</v>
      </c>
      <c r="R488" s="10">
        <f t="shared" si="160"/>
        <v>0</v>
      </c>
      <c r="S488" s="8"/>
    </row>
    <row r="489" spans="1:19">
      <c r="A489" s="60">
        <v>6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56"/>
        <v>0</v>
      </c>
      <c r="O489" s="9">
        <f t="shared" si="157"/>
        <v>0</v>
      </c>
      <c r="P489" s="4">
        <f t="shared" si="161"/>
        <v>0</v>
      </c>
      <c r="Q489" s="11">
        <f t="shared" si="162"/>
        <v>0</v>
      </c>
      <c r="R489" s="10">
        <f t="shared" si="160"/>
        <v>0</v>
      </c>
      <c r="S489" s="8"/>
    </row>
    <row r="490" spans="1:19">
      <c r="A490" s="60">
        <v>7</v>
      </c>
      <c r="B490" s="60"/>
      <c r="C490" s="12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3">
        <f t="shared" si="156"/>
        <v>0</v>
      </c>
      <c r="O490" s="9">
        <f t="shared" si="157"/>
        <v>0</v>
      </c>
      <c r="P490" s="4">
        <f t="shared" si="161"/>
        <v>0</v>
      </c>
      <c r="Q490" s="11">
        <f t="shared" si="162"/>
        <v>0</v>
      </c>
      <c r="R490" s="10">
        <f t="shared" si="160"/>
        <v>0</v>
      </c>
      <c r="S490" s="8"/>
    </row>
    <row r="491" spans="1:19">
      <c r="A491" s="60">
        <v>8</v>
      </c>
      <c r="B491" s="60"/>
      <c r="C491" s="12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3">
        <f t="shared" si="156"/>
        <v>0</v>
      </c>
      <c r="O491" s="9">
        <f t="shared" si="157"/>
        <v>0</v>
      </c>
      <c r="P491" s="4">
        <f t="shared" si="161"/>
        <v>0</v>
      </c>
      <c r="Q491" s="11">
        <f t="shared" si="162"/>
        <v>0</v>
      </c>
      <c r="R491" s="10">
        <f t="shared" si="160"/>
        <v>0</v>
      </c>
      <c r="S491" s="8"/>
    </row>
    <row r="492" spans="1:19">
      <c r="A492" s="60">
        <v>9</v>
      </c>
      <c r="B492" s="60"/>
      <c r="C492" s="12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3">
        <f t="shared" si="156"/>
        <v>0</v>
      </c>
      <c r="O492" s="9">
        <f t="shared" si="157"/>
        <v>0</v>
      </c>
      <c r="P492" s="4">
        <f t="shared" si="161"/>
        <v>0</v>
      </c>
      <c r="Q492" s="11">
        <f t="shared" si="162"/>
        <v>0</v>
      </c>
      <c r="R492" s="10">
        <f t="shared" si="160"/>
        <v>0</v>
      </c>
      <c r="S492" s="8"/>
    </row>
    <row r="493" spans="1:19">
      <c r="A493" s="60">
        <v>10</v>
      </c>
      <c r="B493" s="60"/>
      <c r="C493" s="12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3">
        <f t="shared" si="156"/>
        <v>0</v>
      </c>
      <c r="O493" s="9">
        <f t="shared" si="157"/>
        <v>0</v>
      </c>
      <c r="P493" s="4">
        <f t="shared" si="161"/>
        <v>0</v>
      </c>
      <c r="Q493" s="11">
        <f t="shared" si="162"/>
        <v>0</v>
      </c>
      <c r="R493" s="10">
        <f t="shared" si="160"/>
        <v>0</v>
      </c>
      <c r="S493" s="8"/>
    </row>
    <row r="494" spans="1:19">
      <c r="A494" s="70" t="s">
        <v>37</v>
      </c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2"/>
      <c r="R494" s="10">
        <f>SUM(R484:R493)</f>
        <v>0</v>
      </c>
      <c r="S494" s="8"/>
    </row>
    <row r="495" spans="1:19" ht="15.75">
      <c r="A495" s="24" t="s">
        <v>79</v>
      </c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6"/>
      <c r="S495" s="8"/>
    </row>
    <row r="496" spans="1:19">
      <c r="A496" s="49" t="s">
        <v>57</v>
      </c>
      <c r="B496" s="49"/>
      <c r="C496" s="49"/>
      <c r="D496" s="49"/>
      <c r="E496" s="49"/>
      <c r="F496" s="49"/>
      <c r="G496" s="49"/>
      <c r="H496" s="49"/>
      <c r="I496" s="49"/>
      <c r="J496" s="15"/>
      <c r="K496" s="15"/>
      <c r="L496" s="15"/>
      <c r="M496" s="15"/>
      <c r="N496" s="15"/>
      <c r="O496" s="15"/>
      <c r="P496" s="15"/>
      <c r="Q496" s="15"/>
      <c r="R496" s="16"/>
      <c r="S496" s="8"/>
    </row>
    <row r="497" spans="1:19" s="8" customFormat="1">
      <c r="A497" s="49"/>
      <c r="B497" s="49"/>
      <c r="C497" s="49"/>
      <c r="D497" s="49"/>
      <c r="E497" s="49"/>
      <c r="F497" s="49"/>
      <c r="G497" s="49"/>
      <c r="H497" s="49"/>
      <c r="I497" s="49"/>
      <c r="J497" s="15"/>
      <c r="K497" s="15"/>
      <c r="L497" s="15"/>
      <c r="M497" s="15"/>
      <c r="N497" s="15"/>
      <c r="O497" s="15"/>
      <c r="P497" s="15"/>
      <c r="Q497" s="15"/>
      <c r="R497" s="16"/>
    </row>
    <row r="498" spans="1:19">
      <c r="A498" s="66" t="s">
        <v>78</v>
      </c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56"/>
      <c r="R498" s="8"/>
      <c r="S498" s="8"/>
    </row>
    <row r="499" spans="1:19" ht="18">
      <c r="A499" s="68" t="s">
        <v>27</v>
      </c>
      <c r="B499" s="69"/>
      <c r="C499" s="69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6"/>
      <c r="R499" s="8"/>
      <c r="S499" s="8"/>
    </row>
    <row r="500" spans="1:19">
      <c r="A500" s="66" t="s">
        <v>41</v>
      </c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56"/>
      <c r="R500" s="8"/>
      <c r="S500" s="8"/>
    </row>
    <row r="501" spans="1:19">
      <c r="A501" s="60">
        <v>1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ref="N501:N510" si="163">(IF(F501="OŽ",IF(L501=1,550.8,IF(L501=2,426.38,IF(L501=3,342.14,IF(L501=4,181.44,IF(L501=5,168.48,IF(L501=6,155.52,IF(L501=7,148.5,IF(L501=8,144,0))))))))+IF(L501&lt;=8,0,IF(L501&lt;=16,137.7,IF(L501&lt;=24,108,IF(L501&lt;=32,80.1,IF(L501&lt;=36,52.2,0)))))-IF(L501&lt;=8,0,IF(L501&lt;=16,(L501-9)*2.754,IF(L501&lt;=24,(L501-17)* 2.754,IF(L501&lt;=32,(L501-25)* 2.754,IF(L501&lt;=36,(L501-33)*2.754,0))))),0)+IF(F501="PČ",IF(L501=1,449,IF(L501=2,314.6,IF(L501=3,238,IF(L501=4,172,IF(L501=5,159,IF(L501=6,145,IF(L501=7,132,IF(L501=8,119,0))))))))+IF(L501&lt;=8,0,IF(L501&lt;=16,88,IF(L501&lt;=24,55,IF(L501&lt;=32,22,0))))-IF(L501&lt;=8,0,IF(L501&lt;=16,(L501-9)*2.245,IF(L501&lt;=24,(L501-17)*2.245,IF(L501&lt;=32,(L501-25)*2.245,0)))),0)+IF(F501="PČneol",IF(L501=1,85,IF(L501=2,64.61,IF(L501=3,50.76,IF(L501=4,16.25,IF(L501=5,15,IF(L501=6,13.75,IF(L501=7,12.5,IF(L501=8,11.25,0))))))))+IF(L501&lt;=8,0,IF(L501&lt;=16,9,0))-IF(L501&lt;=8,0,IF(L501&lt;=16,(L501-9)*0.425,0)),0)+IF(F501="PŽ",IF(L501=1,85,IF(L501=2,59.5,IF(L501=3,45,IF(L501=4,32.5,IF(L501=5,30,IF(L501=6,27.5,IF(L501=7,25,IF(L501=8,22.5,0))))))))+IF(L501&lt;=8,0,IF(L501&lt;=16,19,IF(L501&lt;=24,13,IF(L501&lt;=32,8,0))))-IF(L501&lt;=8,0,IF(L501&lt;=16,(L501-9)*0.425,IF(L501&lt;=24,(L501-17)*0.425,IF(L501&lt;=32,(L501-25)*0.425,0)))),0)+IF(F501="EČ",IF(L501=1,204,IF(L501=2,156.24,IF(L501=3,123.84,IF(L501=4,72,IF(L501=5,66,IF(L501=6,60,IF(L501=7,54,IF(L501=8,48,0))))))))+IF(L501&lt;=8,0,IF(L501&lt;=16,40,IF(L501&lt;=24,25,0)))-IF(L501&lt;=8,0,IF(L501&lt;=16,(L501-9)*1.02,IF(L501&lt;=24,(L501-17)*1.02,0))),0)+IF(F501="EČneol",IF(L501=1,68,IF(L501=2,51.69,IF(L501=3,40.61,IF(L501=4,13,IF(L501=5,12,IF(L501=6,11,IF(L501=7,10,IF(L501=8,9,0)))))))))+IF(F501="EŽ",IF(L501=1,68,IF(L501=2,47.6,IF(L501=3,36,IF(L501=4,18,IF(L501=5,16.5,IF(L501=6,15,IF(L501=7,13.5,IF(L501=8,12,0))))))))+IF(L501&lt;=8,0,IF(L501&lt;=16,10,IF(L501&lt;=24,6,0)))-IF(L501&lt;=8,0,IF(L501&lt;=16,(L501-9)*0.34,IF(L501&lt;=24,(L501-17)*0.34,0))),0)+IF(F501="PT",IF(L501=1,68,IF(L501=2,52.08,IF(L501=3,41.28,IF(L501=4,24,IF(L501=5,22,IF(L501=6,20,IF(L501=7,18,IF(L501=8,16,0))))))))+IF(L501&lt;=8,0,IF(L501&lt;=16,13,IF(L501&lt;=24,9,IF(L501&lt;=32,4,0))))-IF(L501&lt;=8,0,IF(L501&lt;=16,(L501-9)*0.34,IF(L501&lt;=24,(L501-17)*0.34,IF(L501&lt;=32,(L501-25)*0.34,0)))),0)+IF(F501="JOŽ",IF(L501=1,85,IF(L501=2,59.5,IF(L501=3,45,IF(L501=4,32.5,IF(L501=5,30,IF(L501=6,27.5,IF(L501=7,25,IF(L501=8,22.5,0))))))))+IF(L501&lt;=8,0,IF(L501&lt;=16,19,IF(L501&lt;=24,13,0)))-IF(L501&lt;=8,0,IF(L501&lt;=16,(L501-9)*0.425,IF(L501&lt;=24,(L501-17)*0.425,0))),0)+IF(F501="JPČ",IF(L501=1,68,IF(L501=2,47.6,IF(L501=3,36,IF(L501=4,26,IF(L501=5,24,IF(L501=6,22,IF(L501=7,20,IF(L501=8,18,0))))))))+IF(L501&lt;=8,0,IF(L501&lt;=16,13,IF(L501&lt;=24,9,0)))-IF(L501&lt;=8,0,IF(L501&lt;=16,(L501-9)*0.34,IF(L501&lt;=24,(L501-17)*0.34,0))),0)+IF(F501="JEČ",IF(L501=1,34,IF(L501=2,26.04,IF(L501=3,20.6,IF(L501=4,12,IF(L501=5,11,IF(L501=6,10,IF(L501=7,9,IF(L501=8,8,0))))))))+IF(L501&lt;=8,0,IF(L501&lt;=16,6,0))-IF(L501&lt;=8,0,IF(L501&lt;=16,(L501-9)*0.17,0)),0)+IF(F501="JEOF",IF(L501=1,34,IF(L501=2,26.04,IF(L501=3,20.6,IF(L501=4,12,IF(L501=5,11,IF(L501=6,10,IF(L501=7,9,IF(L501=8,8,0))))))))+IF(L501&lt;=8,0,IF(L501&lt;=16,6,0))-IF(L501&lt;=8,0,IF(L501&lt;=16,(L501-9)*0.17,0)),0)+IF(F501="JnPČ",IF(L501=1,51,IF(L501=2,35.7,IF(L501=3,27,IF(L501=4,19.5,IF(L501=5,18,IF(L501=6,16.5,IF(L501=7,15,IF(L501=8,13.5,0))))))))+IF(L501&lt;=8,0,IF(L501&lt;=16,10,0))-IF(L501&lt;=8,0,IF(L501&lt;=16,(L501-9)*0.255,0)),0)+IF(F501="JnEČ",IF(L501=1,25.5,IF(L501=2,19.53,IF(L501=3,15.48,IF(L501=4,9,IF(L501=5,8.25,IF(L501=6,7.5,IF(L501=7,6.75,IF(L501=8,6,0))))))))+IF(L501&lt;=8,0,IF(L501&lt;=16,5,0))-IF(L501&lt;=8,0,IF(L501&lt;=16,(L501-9)*0.1275,0)),0)+IF(F501="JčPČ",IF(L501=1,21.25,IF(L501=2,14.5,IF(L501=3,11.5,IF(L501=4,7,IF(L501=5,6.5,IF(L501=6,6,IF(L501=7,5.5,IF(L501=8,5,0))))))))+IF(L501&lt;=8,0,IF(L501&lt;=16,4,0))-IF(L501&lt;=8,0,IF(L501&lt;=16,(L501-9)*0.10625,0)),0)+IF(F501="JčEČ",IF(L501=1,17,IF(L501=2,13.02,IF(L501=3,10.32,IF(L501=4,6,IF(L501=5,5.5,IF(L501=6,5,IF(L501=7,4.5,IF(L501=8,4,0))))))))+IF(L501&lt;=8,0,IF(L501&lt;=16,3,0))-IF(L501&lt;=8,0,IF(L501&lt;=16,(L501-9)*0.085,0)),0)+IF(F501="NEAK",IF(L501=1,11.48,IF(L501=2,8.79,IF(L501=3,6.97,IF(L501=4,4.05,IF(L501=5,3.71,IF(L501=6,3.38,IF(L501=7,3.04,IF(L501=8,2.7,0))))))))+IF(L501&lt;=8,0,IF(L501&lt;=16,2,IF(L501&lt;=24,1.3,0)))-IF(L501&lt;=8,0,IF(L501&lt;=16,(L501-9)*0.0574,IF(L501&lt;=24,(L501-17)*0.0574,0))),0))*IF(L501&lt;0,1,IF(OR(F501="PČ",F501="PŽ",F501="PT"),IF(J501&lt;32,J501/32,1),1))* IF(L501&lt;0,1,IF(OR(F501="EČ",F501="EŽ",F501="JOŽ",F501="JPČ",F501="NEAK"),IF(J501&lt;24,J501/24,1),1))*IF(L501&lt;0,1,IF(OR(F501="PČneol",F501="JEČ",F501="JEOF",F501="JnPČ",F501="JnEČ",F501="JčPČ",F501="JčEČ"),IF(J501&lt;16,J501/16,1),1))*IF(L501&lt;0,1,IF(F501="EČneol",IF(J501&lt;8,J501/8,1),1))</f>
        <v>0</v>
      </c>
      <c r="O501" s="9">
        <f t="shared" ref="O501:O510" si="164">IF(F501="OŽ",N501,IF(H501="Ne",IF(J501*0.3&lt;J501-L501,N501,0),IF(J501*0.1&lt;J501-L501,N501,0)))</f>
        <v>0</v>
      </c>
      <c r="P501" s="4">
        <f t="shared" ref="P501" si="165">IF(O501=0,0,IF(F501="OŽ",IF(L501&gt;35,0,IF(J501&gt;35,(36-L501)*1.836,((36-L501)-(36-J501))*1.836)),0)+IF(F501="PČ",IF(L501&gt;31,0,IF(J501&gt;31,(32-L501)*1.347,((32-L501)-(32-J501))*1.347)),0)+ IF(F501="PČneol",IF(L501&gt;15,0,IF(J501&gt;15,(16-L501)*0.255,((16-L501)-(16-J501))*0.255)),0)+IF(F501="PŽ",IF(L501&gt;31,0,IF(J501&gt;31,(32-L501)*0.255,((32-L501)-(32-J501))*0.255)),0)+IF(F501="EČ",IF(L501&gt;23,0,IF(J501&gt;23,(24-L501)*0.612,((24-L501)-(24-J501))*0.612)),0)+IF(F501="EČneol",IF(L501&gt;7,0,IF(J501&gt;7,(8-L501)*0.204,((8-L501)-(8-J501))*0.204)),0)+IF(F501="EŽ",IF(L501&gt;23,0,IF(J501&gt;23,(24-L501)*0.204,((24-L501)-(24-J501))*0.204)),0)+IF(F501="PT",IF(L501&gt;31,0,IF(J501&gt;31,(32-L501)*0.204,((32-L501)-(32-J501))*0.204)),0)+IF(F501="JOŽ",IF(L501&gt;23,0,IF(J501&gt;23,(24-L501)*0.255,((24-L501)-(24-J501))*0.255)),0)+IF(F501="JPČ",IF(L501&gt;23,0,IF(J501&gt;23,(24-L501)*0.204,((24-L501)-(24-J501))*0.204)),0)+IF(F501="JEČ",IF(L501&gt;15,0,IF(J501&gt;15,(16-L501)*0.102,((16-L501)-(16-J501))*0.102)),0)+IF(F501="JEOF",IF(L501&gt;15,0,IF(J501&gt;15,(16-L501)*0.102,((16-L501)-(16-J501))*0.102)),0)+IF(F501="JnPČ",IF(L501&gt;15,0,IF(J501&gt;15,(16-L501)*0.153,((16-L501)-(16-J501))*0.153)),0)+IF(F501="JnEČ",IF(L501&gt;15,0,IF(J501&gt;15,(16-L501)*0.0765,((16-L501)-(16-J501))*0.0765)),0)+IF(F501="JčPČ",IF(L501&gt;15,0,IF(J501&gt;15,(16-L501)*0.06375,((16-L501)-(16-J501))*0.06375)),0)+IF(F501="JčEČ",IF(L501&gt;15,0,IF(J501&gt;15,(16-L501)*0.051,((16-L501)-(16-J501))*0.051)),0)+IF(F501="NEAK",IF(L501&gt;23,0,IF(J501&gt;23,(24-L501)*0.03444,((24-L501)-(24-J501))*0.03444)),0))</f>
        <v>0</v>
      </c>
      <c r="Q501" s="11">
        <f t="shared" ref="Q501" si="166">IF(ISERROR(P501*100/N501),0,(P501*100/N501))</f>
        <v>0</v>
      </c>
      <c r="R501" s="10">
        <f t="shared" ref="R501:R510" si="167">IF(Q501&lt;=30,O501+P501,O501+O501*0.3)*IF(G501=1,0.4,IF(G501=2,0.75,IF(G501="1 (kas 4 m. 1 k. nerengiamos)",0.52,1)))*IF(D501="olimpinė",1,IF(M501="Ne",0.5,1))*IF(OR(A$5="Lietuvos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federacija"),IF(OR(J501&lt;8,K501&lt;16),0,1),1)*E501*IF(I501&lt;=1,1,1/I501)*IF(OR(A$5="Lietuvos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1" s="8"/>
    </row>
    <row r="502" spans="1:19">
      <c r="A502" s="60">
        <v>2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63"/>
        <v>0</v>
      </c>
      <c r="O502" s="9">
        <f t="shared" si="164"/>
        <v>0</v>
      </c>
      <c r="P502" s="4">
        <f t="shared" ref="P502:P510" si="168">IF(O502=0,0,IF(F502="OŽ",IF(L502&gt;35,0,IF(J502&gt;35,(36-L502)*1.836,((36-L502)-(36-J502))*1.836)),0)+IF(F502="PČ",IF(L502&gt;31,0,IF(J502&gt;31,(32-L502)*1.347,((32-L502)-(32-J502))*1.347)),0)+ IF(F502="PČneol",IF(L502&gt;15,0,IF(J502&gt;15,(16-L502)*0.255,((16-L502)-(16-J502))*0.255)),0)+IF(F502="PŽ",IF(L502&gt;31,0,IF(J502&gt;31,(32-L502)*0.255,((32-L502)-(32-J502))*0.255)),0)+IF(F502="EČ",IF(L502&gt;23,0,IF(J502&gt;23,(24-L502)*0.612,((24-L502)-(24-J502))*0.612)),0)+IF(F502="EČneol",IF(L502&gt;7,0,IF(J502&gt;7,(8-L502)*0.204,((8-L502)-(8-J502))*0.204)),0)+IF(F502="EŽ",IF(L502&gt;23,0,IF(J502&gt;23,(24-L502)*0.204,((24-L502)-(24-J502))*0.204)),0)+IF(F502="PT",IF(L502&gt;31,0,IF(J502&gt;31,(32-L502)*0.204,((32-L502)-(32-J502))*0.204)),0)+IF(F502="JOŽ",IF(L502&gt;23,0,IF(J502&gt;23,(24-L502)*0.255,((24-L502)-(24-J502))*0.255)),0)+IF(F502="JPČ",IF(L502&gt;23,0,IF(J502&gt;23,(24-L502)*0.204,((24-L502)-(24-J502))*0.204)),0)+IF(F502="JEČ",IF(L502&gt;15,0,IF(J502&gt;15,(16-L502)*0.102,((16-L502)-(16-J502))*0.102)),0)+IF(F502="JEOF",IF(L502&gt;15,0,IF(J502&gt;15,(16-L502)*0.102,((16-L502)-(16-J502))*0.102)),0)+IF(F502="JnPČ",IF(L502&gt;15,0,IF(J502&gt;15,(16-L502)*0.153,((16-L502)-(16-J502))*0.153)),0)+IF(F502="JnEČ",IF(L502&gt;15,0,IF(J502&gt;15,(16-L502)*0.0765,((16-L502)-(16-J502))*0.0765)),0)+IF(F502="JčPČ",IF(L502&gt;15,0,IF(J502&gt;15,(16-L502)*0.06375,((16-L502)-(16-J502))*0.06375)),0)+IF(F502="JčEČ",IF(L502&gt;15,0,IF(J502&gt;15,(16-L502)*0.051,((16-L502)-(16-J502))*0.051)),0)+IF(F502="NEAK",IF(L502&gt;23,0,IF(J502&gt;23,(24-L502)*0.03444,((24-L502)-(24-J502))*0.03444)),0))</f>
        <v>0</v>
      </c>
      <c r="Q502" s="11">
        <f t="shared" ref="Q502:Q510" si="169">IF(ISERROR(P502*100/N502),0,(P502*100/N502))</f>
        <v>0</v>
      </c>
      <c r="R502" s="10">
        <f t="shared" si="167"/>
        <v>0</v>
      </c>
      <c r="S502" s="8"/>
    </row>
    <row r="503" spans="1:19">
      <c r="A503" s="60">
        <v>3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63"/>
        <v>0</v>
      </c>
      <c r="O503" s="9">
        <f t="shared" si="164"/>
        <v>0</v>
      </c>
      <c r="P503" s="4">
        <f t="shared" si="168"/>
        <v>0</v>
      </c>
      <c r="Q503" s="11">
        <f t="shared" si="169"/>
        <v>0</v>
      </c>
      <c r="R503" s="10">
        <f t="shared" si="167"/>
        <v>0</v>
      </c>
      <c r="S503" s="8"/>
    </row>
    <row r="504" spans="1:19">
      <c r="A504" s="60">
        <v>4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63"/>
        <v>0</v>
      </c>
      <c r="O504" s="9">
        <f t="shared" si="164"/>
        <v>0</v>
      </c>
      <c r="P504" s="4">
        <f t="shared" si="168"/>
        <v>0</v>
      </c>
      <c r="Q504" s="11">
        <f t="shared" si="169"/>
        <v>0</v>
      </c>
      <c r="R504" s="10">
        <f t="shared" si="167"/>
        <v>0</v>
      </c>
      <c r="S504" s="8"/>
    </row>
    <row r="505" spans="1:19">
      <c r="A505" s="60">
        <v>5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63"/>
        <v>0</v>
      </c>
      <c r="O505" s="9">
        <f t="shared" si="164"/>
        <v>0</v>
      </c>
      <c r="P505" s="4">
        <f t="shared" si="168"/>
        <v>0</v>
      </c>
      <c r="Q505" s="11">
        <f t="shared" si="169"/>
        <v>0</v>
      </c>
      <c r="R505" s="10">
        <f t="shared" si="167"/>
        <v>0</v>
      </c>
      <c r="S505" s="8"/>
    </row>
    <row r="506" spans="1:19">
      <c r="A506" s="60">
        <v>6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63"/>
        <v>0</v>
      </c>
      <c r="O506" s="9">
        <f t="shared" si="164"/>
        <v>0</v>
      </c>
      <c r="P506" s="4">
        <f t="shared" si="168"/>
        <v>0</v>
      </c>
      <c r="Q506" s="11">
        <f t="shared" si="169"/>
        <v>0</v>
      </c>
      <c r="R506" s="10">
        <f t="shared" si="167"/>
        <v>0</v>
      </c>
      <c r="S506" s="8"/>
    </row>
    <row r="507" spans="1:19">
      <c r="A507" s="60">
        <v>7</v>
      </c>
      <c r="B507" s="60"/>
      <c r="C507" s="12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3">
        <f t="shared" si="163"/>
        <v>0</v>
      </c>
      <c r="O507" s="9">
        <f t="shared" si="164"/>
        <v>0</v>
      </c>
      <c r="P507" s="4">
        <f t="shared" si="168"/>
        <v>0</v>
      </c>
      <c r="Q507" s="11">
        <f t="shared" si="169"/>
        <v>0</v>
      </c>
      <c r="R507" s="10">
        <f t="shared" si="167"/>
        <v>0</v>
      </c>
      <c r="S507" s="8"/>
    </row>
    <row r="508" spans="1:19">
      <c r="A508" s="60">
        <v>8</v>
      </c>
      <c r="B508" s="60"/>
      <c r="C508" s="12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3">
        <f t="shared" si="163"/>
        <v>0</v>
      </c>
      <c r="O508" s="9">
        <f t="shared" si="164"/>
        <v>0</v>
      </c>
      <c r="P508" s="4">
        <f t="shared" si="168"/>
        <v>0</v>
      </c>
      <c r="Q508" s="11">
        <f t="shared" si="169"/>
        <v>0</v>
      </c>
      <c r="R508" s="10">
        <f t="shared" si="167"/>
        <v>0</v>
      </c>
      <c r="S508" s="8"/>
    </row>
    <row r="509" spans="1:19">
      <c r="A509" s="60">
        <v>9</v>
      </c>
      <c r="B509" s="60"/>
      <c r="C509" s="12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3">
        <f t="shared" si="163"/>
        <v>0</v>
      </c>
      <c r="O509" s="9">
        <f t="shared" si="164"/>
        <v>0</v>
      </c>
      <c r="P509" s="4">
        <f t="shared" si="168"/>
        <v>0</v>
      </c>
      <c r="Q509" s="11">
        <f t="shared" si="169"/>
        <v>0</v>
      </c>
      <c r="R509" s="10">
        <f t="shared" si="167"/>
        <v>0</v>
      </c>
      <c r="S509" s="8"/>
    </row>
    <row r="510" spans="1:19">
      <c r="A510" s="60">
        <v>10</v>
      </c>
      <c r="B510" s="60"/>
      <c r="C510" s="12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3">
        <f t="shared" si="163"/>
        <v>0</v>
      </c>
      <c r="O510" s="9">
        <f t="shared" si="164"/>
        <v>0</v>
      </c>
      <c r="P510" s="4">
        <f t="shared" si="168"/>
        <v>0</v>
      </c>
      <c r="Q510" s="11">
        <f t="shared" si="169"/>
        <v>0</v>
      </c>
      <c r="R510" s="10">
        <f t="shared" si="167"/>
        <v>0</v>
      </c>
      <c r="S510" s="8"/>
    </row>
    <row r="511" spans="1:19">
      <c r="A511" s="70" t="s">
        <v>37</v>
      </c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2"/>
      <c r="R511" s="10">
        <f>SUM(R501:R510)</f>
        <v>0</v>
      </c>
      <c r="S511" s="8"/>
    </row>
    <row r="512" spans="1:19" ht="15.75">
      <c r="A512" s="24" t="s">
        <v>79</v>
      </c>
      <c r="B512" s="2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6"/>
      <c r="S512" s="8"/>
    </row>
    <row r="513" spans="1:19">
      <c r="A513" s="49" t="s">
        <v>57</v>
      </c>
      <c r="B513" s="49"/>
      <c r="C513" s="49"/>
      <c r="D513" s="49"/>
      <c r="E513" s="49"/>
      <c r="F513" s="49"/>
      <c r="G513" s="49"/>
      <c r="H513" s="49"/>
      <c r="I513" s="49"/>
      <c r="J513" s="15"/>
      <c r="K513" s="15"/>
      <c r="L513" s="15"/>
      <c r="M513" s="15"/>
      <c r="N513" s="15"/>
      <c r="O513" s="15"/>
      <c r="P513" s="15"/>
      <c r="Q513" s="15"/>
      <c r="R513" s="16"/>
      <c r="S513" s="8"/>
    </row>
    <row r="514" spans="1:19" s="8" customFormat="1">
      <c r="A514" s="49"/>
      <c r="B514" s="49"/>
      <c r="C514" s="49"/>
      <c r="D514" s="49"/>
      <c r="E514" s="49"/>
      <c r="F514" s="49"/>
      <c r="G514" s="49"/>
      <c r="H514" s="49"/>
      <c r="I514" s="49"/>
      <c r="J514" s="15"/>
      <c r="K514" s="15"/>
      <c r="L514" s="15"/>
      <c r="M514" s="15"/>
      <c r="N514" s="15"/>
      <c r="O514" s="15"/>
      <c r="P514" s="15"/>
      <c r="Q514" s="15"/>
      <c r="R514" s="16"/>
    </row>
    <row r="515" spans="1:19" ht="13.9" customHeight="1">
      <c r="A515" s="66" t="s">
        <v>78</v>
      </c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56"/>
      <c r="R515" s="8"/>
      <c r="S515" s="8"/>
    </row>
    <row r="516" spans="1:19" ht="15.6" customHeight="1">
      <c r="A516" s="68" t="s">
        <v>27</v>
      </c>
      <c r="B516" s="69"/>
      <c r="C516" s="69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6"/>
      <c r="R516" s="8"/>
      <c r="S516" s="8"/>
    </row>
    <row r="517" spans="1:19" ht="13.9" customHeight="1">
      <c r="A517" s="66" t="s">
        <v>41</v>
      </c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56"/>
      <c r="R517" s="8"/>
      <c r="S517" s="8"/>
    </row>
    <row r="518" spans="1:19">
      <c r="A518" s="60">
        <v>1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ref="N518:N527" si="170">(IF(F518="OŽ",IF(L518=1,550.8,IF(L518=2,426.38,IF(L518=3,342.14,IF(L518=4,181.44,IF(L518=5,168.48,IF(L518=6,155.52,IF(L518=7,148.5,IF(L518=8,144,0))))))))+IF(L518&lt;=8,0,IF(L518&lt;=16,137.7,IF(L518&lt;=24,108,IF(L518&lt;=32,80.1,IF(L518&lt;=36,52.2,0)))))-IF(L518&lt;=8,0,IF(L518&lt;=16,(L518-9)*2.754,IF(L518&lt;=24,(L518-17)* 2.754,IF(L518&lt;=32,(L518-25)* 2.754,IF(L518&lt;=36,(L518-33)*2.754,0))))),0)+IF(F518="PČ",IF(L518=1,449,IF(L518=2,314.6,IF(L518=3,238,IF(L518=4,172,IF(L518=5,159,IF(L518=6,145,IF(L518=7,132,IF(L518=8,119,0))))))))+IF(L518&lt;=8,0,IF(L518&lt;=16,88,IF(L518&lt;=24,55,IF(L518&lt;=32,22,0))))-IF(L518&lt;=8,0,IF(L518&lt;=16,(L518-9)*2.245,IF(L518&lt;=24,(L518-17)*2.245,IF(L518&lt;=32,(L518-25)*2.245,0)))),0)+IF(F518="PČneol",IF(L518=1,85,IF(L518=2,64.61,IF(L518=3,50.76,IF(L518=4,16.25,IF(L518=5,15,IF(L518=6,13.75,IF(L518=7,12.5,IF(L518=8,11.25,0))))))))+IF(L518&lt;=8,0,IF(L518&lt;=16,9,0))-IF(L518&lt;=8,0,IF(L518&lt;=16,(L518-9)*0.425,0)),0)+IF(F518="PŽ",IF(L518=1,85,IF(L518=2,59.5,IF(L518=3,45,IF(L518=4,32.5,IF(L518=5,30,IF(L518=6,27.5,IF(L518=7,25,IF(L518=8,22.5,0))))))))+IF(L518&lt;=8,0,IF(L518&lt;=16,19,IF(L518&lt;=24,13,IF(L518&lt;=32,8,0))))-IF(L518&lt;=8,0,IF(L518&lt;=16,(L518-9)*0.425,IF(L518&lt;=24,(L518-17)*0.425,IF(L518&lt;=32,(L518-25)*0.425,0)))),0)+IF(F518="EČ",IF(L518=1,204,IF(L518=2,156.24,IF(L518=3,123.84,IF(L518=4,72,IF(L518=5,66,IF(L518=6,60,IF(L518=7,54,IF(L518=8,48,0))))))))+IF(L518&lt;=8,0,IF(L518&lt;=16,40,IF(L518&lt;=24,25,0)))-IF(L518&lt;=8,0,IF(L518&lt;=16,(L518-9)*1.02,IF(L518&lt;=24,(L518-17)*1.02,0))),0)+IF(F518="EČneol",IF(L518=1,68,IF(L518=2,51.69,IF(L518=3,40.61,IF(L518=4,13,IF(L518=5,12,IF(L518=6,11,IF(L518=7,10,IF(L518=8,9,0)))))))))+IF(F518="EŽ",IF(L518=1,68,IF(L518=2,47.6,IF(L518=3,36,IF(L518=4,18,IF(L518=5,16.5,IF(L518=6,15,IF(L518=7,13.5,IF(L518=8,12,0))))))))+IF(L518&lt;=8,0,IF(L518&lt;=16,10,IF(L518&lt;=24,6,0)))-IF(L518&lt;=8,0,IF(L518&lt;=16,(L518-9)*0.34,IF(L518&lt;=24,(L518-17)*0.34,0))),0)+IF(F518="PT",IF(L518=1,68,IF(L518=2,52.08,IF(L518=3,41.28,IF(L518=4,24,IF(L518=5,22,IF(L518=6,20,IF(L518=7,18,IF(L518=8,16,0))))))))+IF(L518&lt;=8,0,IF(L518&lt;=16,13,IF(L518&lt;=24,9,IF(L518&lt;=32,4,0))))-IF(L518&lt;=8,0,IF(L518&lt;=16,(L518-9)*0.34,IF(L518&lt;=24,(L518-17)*0.34,IF(L518&lt;=32,(L518-25)*0.34,0)))),0)+IF(F518="JOŽ",IF(L518=1,85,IF(L518=2,59.5,IF(L518=3,45,IF(L518=4,32.5,IF(L518=5,30,IF(L518=6,27.5,IF(L518=7,25,IF(L518=8,22.5,0))))))))+IF(L518&lt;=8,0,IF(L518&lt;=16,19,IF(L518&lt;=24,13,0)))-IF(L518&lt;=8,0,IF(L518&lt;=16,(L518-9)*0.425,IF(L518&lt;=24,(L518-17)*0.425,0))),0)+IF(F518="JPČ",IF(L518=1,68,IF(L518=2,47.6,IF(L518=3,36,IF(L518=4,26,IF(L518=5,24,IF(L518=6,22,IF(L518=7,20,IF(L518=8,18,0))))))))+IF(L518&lt;=8,0,IF(L518&lt;=16,13,IF(L518&lt;=24,9,0)))-IF(L518&lt;=8,0,IF(L518&lt;=16,(L518-9)*0.34,IF(L518&lt;=24,(L518-17)*0.34,0))),0)+IF(F518="JEČ",IF(L518=1,34,IF(L518=2,26.04,IF(L518=3,20.6,IF(L518=4,12,IF(L518=5,11,IF(L518=6,10,IF(L518=7,9,IF(L518=8,8,0))))))))+IF(L518&lt;=8,0,IF(L518&lt;=16,6,0))-IF(L518&lt;=8,0,IF(L518&lt;=16,(L518-9)*0.17,0)),0)+IF(F518="JEOF",IF(L518=1,34,IF(L518=2,26.04,IF(L518=3,20.6,IF(L518=4,12,IF(L518=5,11,IF(L518=6,10,IF(L518=7,9,IF(L518=8,8,0))))))))+IF(L518&lt;=8,0,IF(L518&lt;=16,6,0))-IF(L518&lt;=8,0,IF(L518&lt;=16,(L518-9)*0.17,0)),0)+IF(F518="JnPČ",IF(L518=1,51,IF(L518=2,35.7,IF(L518=3,27,IF(L518=4,19.5,IF(L518=5,18,IF(L518=6,16.5,IF(L518=7,15,IF(L518=8,13.5,0))))))))+IF(L518&lt;=8,0,IF(L518&lt;=16,10,0))-IF(L518&lt;=8,0,IF(L518&lt;=16,(L518-9)*0.255,0)),0)+IF(F518="JnEČ",IF(L518=1,25.5,IF(L518=2,19.53,IF(L518=3,15.48,IF(L518=4,9,IF(L518=5,8.25,IF(L518=6,7.5,IF(L518=7,6.75,IF(L518=8,6,0))))))))+IF(L518&lt;=8,0,IF(L518&lt;=16,5,0))-IF(L518&lt;=8,0,IF(L518&lt;=16,(L518-9)*0.1275,0)),0)+IF(F518="JčPČ",IF(L518=1,21.25,IF(L518=2,14.5,IF(L518=3,11.5,IF(L518=4,7,IF(L518=5,6.5,IF(L518=6,6,IF(L518=7,5.5,IF(L518=8,5,0))))))))+IF(L518&lt;=8,0,IF(L518&lt;=16,4,0))-IF(L518&lt;=8,0,IF(L518&lt;=16,(L518-9)*0.10625,0)),0)+IF(F518="JčEČ",IF(L518=1,17,IF(L518=2,13.02,IF(L518=3,10.32,IF(L518=4,6,IF(L518=5,5.5,IF(L518=6,5,IF(L518=7,4.5,IF(L518=8,4,0))))))))+IF(L518&lt;=8,0,IF(L518&lt;=16,3,0))-IF(L518&lt;=8,0,IF(L518&lt;=16,(L518-9)*0.085,0)),0)+IF(F518="NEAK",IF(L518=1,11.48,IF(L518=2,8.79,IF(L518=3,6.97,IF(L518=4,4.05,IF(L518=5,3.71,IF(L518=6,3.38,IF(L518=7,3.04,IF(L518=8,2.7,0))))))))+IF(L518&lt;=8,0,IF(L518&lt;=16,2,IF(L518&lt;=24,1.3,0)))-IF(L518&lt;=8,0,IF(L518&lt;=16,(L518-9)*0.0574,IF(L518&lt;=24,(L518-17)*0.0574,0))),0))*IF(L518&lt;0,1,IF(OR(F518="PČ",F518="PŽ",F518="PT"),IF(J518&lt;32,J518/32,1),1))* IF(L518&lt;0,1,IF(OR(F518="EČ",F518="EŽ",F518="JOŽ",F518="JPČ",F518="NEAK"),IF(J518&lt;24,J518/24,1),1))*IF(L518&lt;0,1,IF(OR(F518="PČneol",F518="JEČ",F518="JEOF",F518="JnPČ",F518="JnEČ",F518="JčPČ",F518="JčEČ"),IF(J518&lt;16,J518/16,1),1))*IF(L518&lt;0,1,IF(F518="EČneol",IF(J518&lt;8,J518/8,1),1))</f>
        <v>0</v>
      </c>
      <c r="O518" s="9">
        <f t="shared" ref="O518:O527" si="171">IF(F518="OŽ",N518,IF(H518="Ne",IF(J518*0.3&lt;J518-L518,N518,0),IF(J518*0.1&lt;J518-L518,N518,0)))</f>
        <v>0</v>
      </c>
      <c r="P518" s="4">
        <f t="shared" ref="P518" si="172">IF(O518=0,0,IF(F518="OŽ",IF(L518&gt;35,0,IF(J518&gt;35,(36-L518)*1.836,((36-L518)-(36-J518))*1.836)),0)+IF(F518="PČ",IF(L518&gt;31,0,IF(J518&gt;31,(32-L518)*1.347,((32-L518)-(32-J518))*1.347)),0)+ IF(F518="PČneol",IF(L518&gt;15,0,IF(J518&gt;15,(16-L518)*0.255,((16-L518)-(16-J518))*0.255)),0)+IF(F518="PŽ",IF(L518&gt;31,0,IF(J518&gt;31,(32-L518)*0.255,((32-L518)-(32-J518))*0.255)),0)+IF(F518="EČ",IF(L518&gt;23,0,IF(J518&gt;23,(24-L518)*0.612,((24-L518)-(24-J518))*0.612)),0)+IF(F518="EČneol",IF(L518&gt;7,0,IF(J518&gt;7,(8-L518)*0.204,((8-L518)-(8-J518))*0.204)),0)+IF(F518="EŽ",IF(L518&gt;23,0,IF(J518&gt;23,(24-L518)*0.204,((24-L518)-(24-J518))*0.204)),0)+IF(F518="PT",IF(L518&gt;31,0,IF(J518&gt;31,(32-L518)*0.204,((32-L518)-(32-J518))*0.204)),0)+IF(F518="JOŽ",IF(L518&gt;23,0,IF(J518&gt;23,(24-L518)*0.255,((24-L518)-(24-J518))*0.255)),0)+IF(F518="JPČ",IF(L518&gt;23,0,IF(J518&gt;23,(24-L518)*0.204,((24-L518)-(24-J518))*0.204)),0)+IF(F518="JEČ",IF(L518&gt;15,0,IF(J518&gt;15,(16-L518)*0.102,((16-L518)-(16-J518))*0.102)),0)+IF(F518="JEOF",IF(L518&gt;15,0,IF(J518&gt;15,(16-L518)*0.102,((16-L518)-(16-J518))*0.102)),0)+IF(F518="JnPČ",IF(L518&gt;15,0,IF(J518&gt;15,(16-L518)*0.153,((16-L518)-(16-J518))*0.153)),0)+IF(F518="JnEČ",IF(L518&gt;15,0,IF(J518&gt;15,(16-L518)*0.0765,((16-L518)-(16-J518))*0.0765)),0)+IF(F518="JčPČ",IF(L518&gt;15,0,IF(J518&gt;15,(16-L518)*0.06375,((16-L518)-(16-J518))*0.06375)),0)+IF(F518="JčEČ",IF(L518&gt;15,0,IF(J518&gt;15,(16-L518)*0.051,((16-L518)-(16-J518))*0.051)),0)+IF(F518="NEAK",IF(L518&gt;23,0,IF(J518&gt;23,(24-L518)*0.03444,((24-L518)-(24-J518))*0.03444)),0))</f>
        <v>0</v>
      </c>
      <c r="Q518" s="11">
        <f t="shared" ref="Q518" si="173">IF(ISERROR(P518*100/N518),0,(P518*100/N518))</f>
        <v>0</v>
      </c>
      <c r="R518" s="10">
        <f t="shared" ref="R518:R527" si="174">IF(Q518&lt;=30,O518+P518,O518+O518*0.3)*IF(G518=1,0.4,IF(G518=2,0.75,IF(G518="1 (kas 4 m. 1 k. nerengiamos)",0.52,1)))*IF(D518="olimpinė",1,IF(M518="Ne",0.5,1))*IF(OR(A$5="Lietuvos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federacija"),IF(OR(J518&lt;8,K518&lt;16),0,1),1)*E518*IF(I518&lt;=1,1,1/I518)*IF(OR(A$5="Lietuvos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8" s="8"/>
    </row>
    <row r="519" spans="1:19">
      <c r="A519" s="60">
        <v>2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70"/>
        <v>0</v>
      </c>
      <c r="O519" s="9">
        <f t="shared" si="171"/>
        <v>0</v>
      </c>
      <c r="P519" s="4">
        <f t="shared" ref="P519:P527" si="175">IF(O519=0,0,IF(F519="OŽ",IF(L519&gt;35,0,IF(J519&gt;35,(36-L519)*1.836,((36-L519)-(36-J519))*1.836)),0)+IF(F519="PČ",IF(L519&gt;31,0,IF(J519&gt;31,(32-L519)*1.347,((32-L519)-(32-J519))*1.347)),0)+ IF(F519="PČneol",IF(L519&gt;15,0,IF(J519&gt;15,(16-L519)*0.255,((16-L519)-(16-J519))*0.255)),0)+IF(F519="PŽ",IF(L519&gt;31,0,IF(J519&gt;31,(32-L519)*0.255,((32-L519)-(32-J519))*0.255)),0)+IF(F519="EČ",IF(L519&gt;23,0,IF(J519&gt;23,(24-L519)*0.612,((24-L519)-(24-J519))*0.612)),0)+IF(F519="EČneol",IF(L519&gt;7,0,IF(J519&gt;7,(8-L519)*0.204,((8-L519)-(8-J519))*0.204)),0)+IF(F519="EŽ",IF(L519&gt;23,0,IF(J519&gt;23,(24-L519)*0.204,((24-L519)-(24-J519))*0.204)),0)+IF(F519="PT",IF(L519&gt;31,0,IF(J519&gt;31,(32-L519)*0.204,((32-L519)-(32-J519))*0.204)),0)+IF(F519="JOŽ",IF(L519&gt;23,0,IF(J519&gt;23,(24-L519)*0.255,((24-L519)-(24-J519))*0.255)),0)+IF(F519="JPČ",IF(L519&gt;23,0,IF(J519&gt;23,(24-L519)*0.204,((24-L519)-(24-J519))*0.204)),0)+IF(F519="JEČ",IF(L519&gt;15,0,IF(J519&gt;15,(16-L519)*0.102,((16-L519)-(16-J519))*0.102)),0)+IF(F519="JEOF",IF(L519&gt;15,0,IF(J519&gt;15,(16-L519)*0.102,((16-L519)-(16-J519))*0.102)),0)+IF(F519="JnPČ",IF(L519&gt;15,0,IF(J519&gt;15,(16-L519)*0.153,((16-L519)-(16-J519))*0.153)),0)+IF(F519="JnEČ",IF(L519&gt;15,0,IF(J519&gt;15,(16-L519)*0.0765,((16-L519)-(16-J519))*0.0765)),0)+IF(F519="JčPČ",IF(L519&gt;15,0,IF(J519&gt;15,(16-L519)*0.06375,((16-L519)-(16-J519))*0.06375)),0)+IF(F519="JčEČ",IF(L519&gt;15,0,IF(J519&gt;15,(16-L519)*0.051,((16-L519)-(16-J519))*0.051)),0)+IF(F519="NEAK",IF(L519&gt;23,0,IF(J519&gt;23,(24-L519)*0.03444,((24-L519)-(24-J519))*0.03444)),0))</f>
        <v>0</v>
      </c>
      <c r="Q519" s="11">
        <f t="shared" ref="Q519:Q527" si="176">IF(ISERROR(P519*100/N519),0,(P519*100/N519))</f>
        <v>0</v>
      </c>
      <c r="R519" s="10">
        <f t="shared" si="174"/>
        <v>0</v>
      </c>
      <c r="S519" s="8"/>
    </row>
    <row r="520" spans="1:19">
      <c r="A520" s="60">
        <v>3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70"/>
        <v>0</v>
      </c>
      <c r="O520" s="9">
        <f t="shared" si="171"/>
        <v>0</v>
      </c>
      <c r="P520" s="4">
        <f t="shared" si="175"/>
        <v>0</v>
      </c>
      <c r="Q520" s="11">
        <f t="shared" si="176"/>
        <v>0</v>
      </c>
      <c r="R520" s="10">
        <f t="shared" si="174"/>
        <v>0</v>
      </c>
      <c r="S520" s="8"/>
    </row>
    <row r="521" spans="1:19">
      <c r="A521" s="60">
        <v>4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70"/>
        <v>0</v>
      </c>
      <c r="O521" s="9">
        <f t="shared" si="171"/>
        <v>0</v>
      </c>
      <c r="P521" s="4">
        <f t="shared" si="175"/>
        <v>0</v>
      </c>
      <c r="Q521" s="11">
        <f t="shared" si="176"/>
        <v>0</v>
      </c>
      <c r="R521" s="10">
        <f t="shared" si="174"/>
        <v>0</v>
      </c>
      <c r="S521" s="8"/>
    </row>
    <row r="522" spans="1:19">
      <c r="A522" s="60">
        <v>5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70"/>
        <v>0</v>
      </c>
      <c r="O522" s="9">
        <f t="shared" si="171"/>
        <v>0</v>
      </c>
      <c r="P522" s="4">
        <f t="shared" si="175"/>
        <v>0</v>
      </c>
      <c r="Q522" s="11">
        <f t="shared" si="176"/>
        <v>0</v>
      </c>
      <c r="R522" s="10">
        <f t="shared" si="174"/>
        <v>0</v>
      </c>
      <c r="S522" s="8"/>
    </row>
    <row r="523" spans="1:19">
      <c r="A523" s="60">
        <v>6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70"/>
        <v>0</v>
      </c>
      <c r="O523" s="9">
        <f t="shared" si="171"/>
        <v>0</v>
      </c>
      <c r="P523" s="4">
        <f t="shared" si="175"/>
        <v>0</v>
      </c>
      <c r="Q523" s="11">
        <f t="shared" si="176"/>
        <v>0</v>
      </c>
      <c r="R523" s="10">
        <f t="shared" si="174"/>
        <v>0</v>
      </c>
      <c r="S523" s="8"/>
    </row>
    <row r="524" spans="1:19">
      <c r="A524" s="60">
        <v>7</v>
      </c>
      <c r="B524" s="60"/>
      <c r="C524" s="12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3">
        <f t="shared" si="170"/>
        <v>0</v>
      </c>
      <c r="O524" s="9">
        <f t="shared" si="171"/>
        <v>0</v>
      </c>
      <c r="P524" s="4">
        <f t="shared" si="175"/>
        <v>0</v>
      </c>
      <c r="Q524" s="11">
        <f t="shared" si="176"/>
        <v>0</v>
      </c>
      <c r="R524" s="10">
        <f t="shared" si="174"/>
        <v>0</v>
      </c>
      <c r="S524" s="8"/>
    </row>
    <row r="525" spans="1:19">
      <c r="A525" s="60">
        <v>8</v>
      </c>
      <c r="B525" s="60"/>
      <c r="C525" s="12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3">
        <f t="shared" si="170"/>
        <v>0</v>
      </c>
      <c r="O525" s="9">
        <f t="shared" si="171"/>
        <v>0</v>
      </c>
      <c r="P525" s="4">
        <f t="shared" si="175"/>
        <v>0</v>
      </c>
      <c r="Q525" s="11">
        <f t="shared" si="176"/>
        <v>0</v>
      </c>
      <c r="R525" s="10">
        <f t="shared" si="174"/>
        <v>0</v>
      </c>
      <c r="S525" s="8"/>
    </row>
    <row r="526" spans="1:19">
      <c r="A526" s="60">
        <v>9</v>
      </c>
      <c r="B526" s="60"/>
      <c r="C526" s="12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3">
        <f t="shared" si="170"/>
        <v>0</v>
      </c>
      <c r="O526" s="9">
        <f t="shared" si="171"/>
        <v>0</v>
      </c>
      <c r="P526" s="4">
        <f t="shared" si="175"/>
        <v>0</v>
      </c>
      <c r="Q526" s="11">
        <f t="shared" si="176"/>
        <v>0</v>
      </c>
      <c r="R526" s="10">
        <f t="shared" si="174"/>
        <v>0</v>
      </c>
      <c r="S526" s="8"/>
    </row>
    <row r="527" spans="1:19">
      <c r="A527" s="60">
        <v>10</v>
      </c>
      <c r="B527" s="60"/>
      <c r="C527" s="12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3">
        <f t="shared" si="170"/>
        <v>0</v>
      </c>
      <c r="O527" s="9">
        <f t="shared" si="171"/>
        <v>0</v>
      </c>
      <c r="P527" s="4">
        <f t="shared" si="175"/>
        <v>0</v>
      </c>
      <c r="Q527" s="11">
        <f t="shared" si="176"/>
        <v>0</v>
      </c>
      <c r="R527" s="10">
        <f t="shared" si="174"/>
        <v>0</v>
      </c>
      <c r="S527" s="8"/>
    </row>
    <row r="528" spans="1:19" ht="13.9" customHeight="1">
      <c r="A528" s="70" t="s">
        <v>37</v>
      </c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2"/>
      <c r="R528" s="10">
        <f>SUM(R518:R527)</f>
        <v>0</v>
      </c>
      <c r="S528" s="8"/>
    </row>
    <row r="529" spans="1:19" ht="15.75">
      <c r="A529" s="24" t="s">
        <v>79</v>
      </c>
      <c r="B529" s="2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6"/>
      <c r="S529" s="8"/>
    </row>
    <row r="530" spans="1:19">
      <c r="A530" s="49" t="s">
        <v>57</v>
      </c>
      <c r="B530" s="49"/>
      <c r="C530" s="49"/>
      <c r="D530" s="49"/>
      <c r="E530" s="49"/>
      <c r="F530" s="49"/>
      <c r="G530" s="49"/>
      <c r="H530" s="49"/>
      <c r="I530" s="49"/>
      <c r="J530" s="15"/>
      <c r="K530" s="15"/>
      <c r="L530" s="15"/>
      <c r="M530" s="15"/>
      <c r="N530" s="15"/>
      <c r="O530" s="15"/>
      <c r="P530" s="15"/>
      <c r="Q530" s="15"/>
      <c r="R530" s="16"/>
      <c r="S530" s="8"/>
    </row>
    <row r="531" spans="1:19" s="8" customFormat="1">
      <c r="A531" s="49"/>
      <c r="B531" s="49"/>
      <c r="C531" s="49"/>
      <c r="D531" s="49"/>
      <c r="E531" s="49"/>
      <c r="F531" s="49"/>
      <c r="G531" s="49"/>
      <c r="H531" s="49"/>
      <c r="I531" s="49"/>
      <c r="J531" s="15"/>
      <c r="K531" s="15"/>
      <c r="L531" s="15"/>
      <c r="M531" s="15"/>
      <c r="N531" s="15"/>
      <c r="O531" s="15"/>
      <c r="P531" s="15"/>
      <c r="Q531" s="15"/>
      <c r="R531" s="16"/>
    </row>
    <row r="532" spans="1:19">
      <c r="A532" s="66" t="s">
        <v>78</v>
      </c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56"/>
      <c r="R532" s="8"/>
      <c r="S532" s="8"/>
    </row>
    <row r="533" spans="1:19" ht="18">
      <c r="A533" s="68" t="s">
        <v>27</v>
      </c>
      <c r="B533" s="69"/>
      <c r="C533" s="69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6"/>
      <c r="R533" s="8"/>
      <c r="S533" s="8"/>
    </row>
    <row r="534" spans="1:19">
      <c r="A534" s="66" t="s">
        <v>41</v>
      </c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56"/>
      <c r="R534" s="8"/>
      <c r="S534" s="8"/>
    </row>
    <row r="535" spans="1:19">
      <c r="A535" s="60">
        <v>1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ref="N535:N544" si="177">(IF(F535="OŽ",IF(L535=1,550.8,IF(L535=2,426.38,IF(L535=3,342.14,IF(L535=4,181.44,IF(L535=5,168.48,IF(L535=6,155.52,IF(L535=7,148.5,IF(L535=8,144,0))))))))+IF(L535&lt;=8,0,IF(L535&lt;=16,137.7,IF(L535&lt;=24,108,IF(L535&lt;=32,80.1,IF(L535&lt;=36,52.2,0)))))-IF(L535&lt;=8,0,IF(L535&lt;=16,(L535-9)*2.754,IF(L535&lt;=24,(L535-17)* 2.754,IF(L535&lt;=32,(L535-25)* 2.754,IF(L535&lt;=36,(L535-33)*2.754,0))))),0)+IF(F535="PČ",IF(L535=1,449,IF(L535=2,314.6,IF(L535=3,238,IF(L535=4,172,IF(L535=5,159,IF(L535=6,145,IF(L535=7,132,IF(L535=8,119,0))))))))+IF(L535&lt;=8,0,IF(L535&lt;=16,88,IF(L535&lt;=24,55,IF(L535&lt;=32,22,0))))-IF(L535&lt;=8,0,IF(L535&lt;=16,(L535-9)*2.245,IF(L535&lt;=24,(L535-17)*2.245,IF(L535&lt;=32,(L535-25)*2.245,0)))),0)+IF(F535="PČneol",IF(L535=1,85,IF(L535=2,64.61,IF(L535=3,50.76,IF(L535=4,16.25,IF(L535=5,15,IF(L535=6,13.75,IF(L535=7,12.5,IF(L535=8,11.25,0))))))))+IF(L535&lt;=8,0,IF(L535&lt;=16,9,0))-IF(L535&lt;=8,0,IF(L535&lt;=16,(L535-9)*0.425,0)),0)+IF(F535="PŽ",IF(L535=1,85,IF(L535=2,59.5,IF(L535=3,45,IF(L535=4,32.5,IF(L535=5,30,IF(L535=6,27.5,IF(L535=7,25,IF(L535=8,22.5,0))))))))+IF(L535&lt;=8,0,IF(L535&lt;=16,19,IF(L535&lt;=24,13,IF(L535&lt;=32,8,0))))-IF(L535&lt;=8,0,IF(L535&lt;=16,(L535-9)*0.425,IF(L535&lt;=24,(L535-17)*0.425,IF(L535&lt;=32,(L535-25)*0.425,0)))),0)+IF(F535="EČ",IF(L535=1,204,IF(L535=2,156.24,IF(L535=3,123.84,IF(L535=4,72,IF(L535=5,66,IF(L535=6,60,IF(L535=7,54,IF(L535=8,48,0))))))))+IF(L535&lt;=8,0,IF(L535&lt;=16,40,IF(L535&lt;=24,25,0)))-IF(L535&lt;=8,0,IF(L535&lt;=16,(L535-9)*1.02,IF(L535&lt;=24,(L535-17)*1.02,0))),0)+IF(F535="EČneol",IF(L535=1,68,IF(L535=2,51.69,IF(L535=3,40.61,IF(L535=4,13,IF(L535=5,12,IF(L535=6,11,IF(L535=7,10,IF(L535=8,9,0)))))))))+IF(F535="EŽ",IF(L535=1,68,IF(L535=2,47.6,IF(L535=3,36,IF(L535=4,18,IF(L535=5,16.5,IF(L535=6,15,IF(L535=7,13.5,IF(L535=8,12,0))))))))+IF(L535&lt;=8,0,IF(L535&lt;=16,10,IF(L535&lt;=24,6,0)))-IF(L535&lt;=8,0,IF(L535&lt;=16,(L535-9)*0.34,IF(L535&lt;=24,(L535-17)*0.34,0))),0)+IF(F535="PT",IF(L535=1,68,IF(L535=2,52.08,IF(L535=3,41.28,IF(L535=4,24,IF(L535=5,22,IF(L535=6,20,IF(L535=7,18,IF(L535=8,16,0))))))))+IF(L535&lt;=8,0,IF(L535&lt;=16,13,IF(L535&lt;=24,9,IF(L535&lt;=32,4,0))))-IF(L535&lt;=8,0,IF(L535&lt;=16,(L535-9)*0.34,IF(L535&lt;=24,(L535-17)*0.34,IF(L535&lt;=32,(L535-25)*0.34,0)))),0)+IF(F535="JOŽ",IF(L535=1,85,IF(L535=2,59.5,IF(L535=3,45,IF(L535=4,32.5,IF(L535=5,30,IF(L535=6,27.5,IF(L535=7,25,IF(L535=8,22.5,0))))))))+IF(L535&lt;=8,0,IF(L535&lt;=16,19,IF(L535&lt;=24,13,0)))-IF(L535&lt;=8,0,IF(L535&lt;=16,(L535-9)*0.425,IF(L535&lt;=24,(L535-17)*0.425,0))),0)+IF(F535="JPČ",IF(L535=1,68,IF(L535=2,47.6,IF(L535=3,36,IF(L535=4,26,IF(L535=5,24,IF(L535=6,22,IF(L535=7,20,IF(L535=8,18,0))))))))+IF(L535&lt;=8,0,IF(L535&lt;=16,13,IF(L535&lt;=24,9,0)))-IF(L535&lt;=8,0,IF(L535&lt;=16,(L535-9)*0.34,IF(L535&lt;=24,(L535-17)*0.34,0))),0)+IF(F535="JEČ",IF(L535=1,34,IF(L535=2,26.04,IF(L535=3,20.6,IF(L535=4,12,IF(L535=5,11,IF(L535=6,10,IF(L535=7,9,IF(L535=8,8,0))))))))+IF(L535&lt;=8,0,IF(L535&lt;=16,6,0))-IF(L535&lt;=8,0,IF(L535&lt;=16,(L535-9)*0.17,0)),0)+IF(F535="JEOF",IF(L535=1,34,IF(L535=2,26.04,IF(L535=3,20.6,IF(L535=4,12,IF(L535=5,11,IF(L535=6,10,IF(L535=7,9,IF(L535=8,8,0))))))))+IF(L535&lt;=8,0,IF(L535&lt;=16,6,0))-IF(L535&lt;=8,0,IF(L535&lt;=16,(L535-9)*0.17,0)),0)+IF(F535="JnPČ",IF(L535=1,51,IF(L535=2,35.7,IF(L535=3,27,IF(L535=4,19.5,IF(L535=5,18,IF(L535=6,16.5,IF(L535=7,15,IF(L535=8,13.5,0))))))))+IF(L535&lt;=8,0,IF(L535&lt;=16,10,0))-IF(L535&lt;=8,0,IF(L535&lt;=16,(L535-9)*0.255,0)),0)+IF(F535="JnEČ",IF(L535=1,25.5,IF(L535=2,19.53,IF(L535=3,15.48,IF(L535=4,9,IF(L535=5,8.25,IF(L535=6,7.5,IF(L535=7,6.75,IF(L535=8,6,0))))))))+IF(L535&lt;=8,0,IF(L535&lt;=16,5,0))-IF(L535&lt;=8,0,IF(L535&lt;=16,(L535-9)*0.1275,0)),0)+IF(F535="JčPČ",IF(L535=1,21.25,IF(L535=2,14.5,IF(L535=3,11.5,IF(L535=4,7,IF(L535=5,6.5,IF(L535=6,6,IF(L535=7,5.5,IF(L535=8,5,0))))))))+IF(L535&lt;=8,0,IF(L535&lt;=16,4,0))-IF(L535&lt;=8,0,IF(L535&lt;=16,(L535-9)*0.10625,0)),0)+IF(F535="JčEČ",IF(L535=1,17,IF(L535=2,13.02,IF(L535=3,10.32,IF(L535=4,6,IF(L535=5,5.5,IF(L535=6,5,IF(L535=7,4.5,IF(L535=8,4,0))))))))+IF(L535&lt;=8,0,IF(L535&lt;=16,3,0))-IF(L535&lt;=8,0,IF(L535&lt;=16,(L535-9)*0.085,0)),0)+IF(F535="NEAK",IF(L535=1,11.48,IF(L535=2,8.79,IF(L535=3,6.97,IF(L535=4,4.05,IF(L535=5,3.71,IF(L535=6,3.38,IF(L535=7,3.04,IF(L535=8,2.7,0))))))))+IF(L535&lt;=8,0,IF(L535&lt;=16,2,IF(L535&lt;=24,1.3,0)))-IF(L535&lt;=8,0,IF(L535&lt;=16,(L535-9)*0.0574,IF(L535&lt;=24,(L535-17)*0.0574,0))),0))*IF(L535&lt;0,1,IF(OR(F535="PČ",F535="PŽ",F535="PT"),IF(J535&lt;32,J535/32,1),1))* IF(L535&lt;0,1,IF(OR(F535="EČ",F535="EŽ",F535="JOŽ",F535="JPČ",F535="NEAK"),IF(J535&lt;24,J535/24,1),1))*IF(L535&lt;0,1,IF(OR(F535="PČneol",F535="JEČ",F535="JEOF",F535="JnPČ",F535="JnEČ",F535="JčPČ",F535="JčEČ"),IF(J535&lt;16,J535/16,1),1))*IF(L535&lt;0,1,IF(F535="EČneol",IF(J535&lt;8,J535/8,1),1))</f>
        <v>0</v>
      </c>
      <c r="O535" s="9">
        <f t="shared" ref="O535:O544" si="178">IF(F535="OŽ",N535,IF(H535="Ne",IF(J535*0.3&lt;J535-L535,N535,0),IF(J535*0.1&lt;J535-L535,N535,0)))</f>
        <v>0</v>
      </c>
      <c r="P535" s="4">
        <f t="shared" ref="P535" si="179">IF(O535=0,0,IF(F535="OŽ",IF(L535&gt;35,0,IF(J535&gt;35,(36-L535)*1.836,((36-L535)-(36-J535))*1.836)),0)+IF(F535="PČ",IF(L535&gt;31,0,IF(J535&gt;31,(32-L535)*1.347,((32-L535)-(32-J535))*1.347)),0)+ IF(F535="PČneol",IF(L535&gt;15,0,IF(J535&gt;15,(16-L535)*0.255,((16-L535)-(16-J535))*0.255)),0)+IF(F535="PŽ",IF(L535&gt;31,0,IF(J535&gt;31,(32-L535)*0.255,((32-L535)-(32-J535))*0.255)),0)+IF(F535="EČ",IF(L535&gt;23,0,IF(J535&gt;23,(24-L535)*0.612,((24-L535)-(24-J535))*0.612)),0)+IF(F535="EČneol",IF(L535&gt;7,0,IF(J535&gt;7,(8-L535)*0.204,((8-L535)-(8-J535))*0.204)),0)+IF(F535="EŽ",IF(L535&gt;23,0,IF(J535&gt;23,(24-L535)*0.204,((24-L535)-(24-J535))*0.204)),0)+IF(F535="PT",IF(L535&gt;31,0,IF(J535&gt;31,(32-L535)*0.204,((32-L535)-(32-J535))*0.204)),0)+IF(F535="JOŽ",IF(L535&gt;23,0,IF(J535&gt;23,(24-L535)*0.255,((24-L535)-(24-J535))*0.255)),0)+IF(F535="JPČ",IF(L535&gt;23,0,IF(J535&gt;23,(24-L535)*0.204,((24-L535)-(24-J535))*0.204)),0)+IF(F535="JEČ",IF(L535&gt;15,0,IF(J535&gt;15,(16-L535)*0.102,((16-L535)-(16-J535))*0.102)),0)+IF(F535="JEOF",IF(L535&gt;15,0,IF(J535&gt;15,(16-L535)*0.102,((16-L535)-(16-J535))*0.102)),0)+IF(F535="JnPČ",IF(L535&gt;15,0,IF(J535&gt;15,(16-L535)*0.153,((16-L535)-(16-J535))*0.153)),0)+IF(F535="JnEČ",IF(L535&gt;15,0,IF(J535&gt;15,(16-L535)*0.0765,((16-L535)-(16-J535))*0.0765)),0)+IF(F535="JčPČ",IF(L535&gt;15,0,IF(J535&gt;15,(16-L535)*0.06375,((16-L535)-(16-J535))*0.06375)),0)+IF(F535="JčEČ",IF(L535&gt;15,0,IF(J535&gt;15,(16-L535)*0.051,((16-L535)-(16-J535))*0.051)),0)+IF(F535="NEAK",IF(L535&gt;23,0,IF(J535&gt;23,(24-L535)*0.03444,((24-L535)-(24-J535))*0.03444)),0))</f>
        <v>0</v>
      </c>
      <c r="Q535" s="11">
        <f t="shared" ref="Q535" si="180">IF(ISERROR(P535*100/N535),0,(P535*100/N535))</f>
        <v>0</v>
      </c>
      <c r="R535" s="10">
        <f t="shared" ref="R535:R544" si="181">IF(Q535&lt;=30,O535+P535,O535+O535*0.3)*IF(G535=1,0.4,IF(G535=2,0.75,IF(G535="1 (kas 4 m. 1 k. nerengiamos)",0.52,1)))*IF(D535="olimpinė",1,IF(M535="Ne",0.5,1))*IF(OR(A$5="Lietuvos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federacija"),IF(OR(J535&lt;8,K535&lt;16),0,1),1)*E535*IF(I535&lt;=1,1,1/I535)*IF(OR(A$5="Lietuvos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5" s="8"/>
    </row>
    <row r="536" spans="1:19">
      <c r="A536" s="60">
        <v>2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177"/>
        <v>0</v>
      </c>
      <c r="O536" s="9">
        <f t="shared" si="178"/>
        <v>0</v>
      </c>
      <c r="P536" s="4">
        <f t="shared" ref="P536:P544" si="182">IF(O536=0,0,IF(F536="OŽ",IF(L536&gt;35,0,IF(J536&gt;35,(36-L536)*1.836,((36-L536)-(36-J536))*1.836)),0)+IF(F536="PČ",IF(L536&gt;31,0,IF(J536&gt;31,(32-L536)*1.347,((32-L536)-(32-J536))*1.347)),0)+ IF(F536="PČneol",IF(L536&gt;15,0,IF(J536&gt;15,(16-L536)*0.255,((16-L536)-(16-J536))*0.255)),0)+IF(F536="PŽ",IF(L536&gt;31,0,IF(J536&gt;31,(32-L536)*0.255,((32-L536)-(32-J536))*0.255)),0)+IF(F536="EČ",IF(L536&gt;23,0,IF(J536&gt;23,(24-L536)*0.612,((24-L536)-(24-J536))*0.612)),0)+IF(F536="EČneol",IF(L536&gt;7,0,IF(J536&gt;7,(8-L536)*0.204,((8-L536)-(8-J536))*0.204)),0)+IF(F536="EŽ",IF(L536&gt;23,0,IF(J536&gt;23,(24-L536)*0.204,((24-L536)-(24-J536))*0.204)),0)+IF(F536="PT",IF(L536&gt;31,0,IF(J536&gt;31,(32-L536)*0.204,((32-L536)-(32-J536))*0.204)),0)+IF(F536="JOŽ",IF(L536&gt;23,0,IF(J536&gt;23,(24-L536)*0.255,((24-L536)-(24-J536))*0.255)),0)+IF(F536="JPČ",IF(L536&gt;23,0,IF(J536&gt;23,(24-L536)*0.204,((24-L536)-(24-J536))*0.204)),0)+IF(F536="JEČ",IF(L536&gt;15,0,IF(J536&gt;15,(16-L536)*0.102,((16-L536)-(16-J536))*0.102)),0)+IF(F536="JEOF",IF(L536&gt;15,0,IF(J536&gt;15,(16-L536)*0.102,((16-L536)-(16-J536))*0.102)),0)+IF(F536="JnPČ",IF(L536&gt;15,0,IF(J536&gt;15,(16-L536)*0.153,((16-L536)-(16-J536))*0.153)),0)+IF(F536="JnEČ",IF(L536&gt;15,0,IF(J536&gt;15,(16-L536)*0.0765,((16-L536)-(16-J536))*0.0765)),0)+IF(F536="JčPČ",IF(L536&gt;15,0,IF(J536&gt;15,(16-L536)*0.06375,((16-L536)-(16-J536))*0.06375)),0)+IF(F536="JčEČ",IF(L536&gt;15,0,IF(J536&gt;15,(16-L536)*0.051,((16-L536)-(16-J536))*0.051)),0)+IF(F536="NEAK",IF(L536&gt;23,0,IF(J536&gt;23,(24-L536)*0.03444,((24-L536)-(24-J536))*0.03444)),0))</f>
        <v>0</v>
      </c>
      <c r="Q536" s="11">
        <f t="shared" ref="Q536:Q544" si="183">IF(ISERROR(P536*100/N536),0,(P536*100/N536))</f>
        <v>0</v>
      </c>
      <c r="R536" s="10">
        <f t="shared" si="181"/>
        <v>0</v>
      </c>
      <c r="S536" s="8"/>
    </row>
    <row r="537" spans="1:19">
      <c r="A537" s="60">
        <v>3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177"/>
        <v>0</v>
      </c>
      <c r="O537" s="9">
        <f t="shared" si="178"/>
        <v>0</v>
      </c>
      <c r="P537" s="4">
        <f t="shared" si="182"/>
        <v>0</v>
      </c>
      <c r="Q537" s="11">
        <f t="shared" si="183"/>
        <v>0</v>
      </c>
      <c r="R537" s="10">
        <f t="shared" si="181"/>
        <v>0</v>
      </c>
      <c r="S537" s="8"/>
    </row>
    <row r="538" spans="1:19">
      <c r="A538" s="60">
        <v>4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177"/>
        <v>0</v>
      </c>
      <c r="O538" s="9">
        <f t="shared" si="178"/>
        <v>0</v>
      </c>
      <c r="P538" s="4">
        <f t="shared" si="182"/>
        <v>0</v>
      </c>
      <c r="Q538" s="11">
        <f t="shared" si="183"/>
        <v>0</v>
      </c>
      <c r="R538" s="10">
        <f t="shared" si="181"/>
        <v>0</v>
      </c>
      <c r="S538" s="8"/>
    </row>
    <row r="539" spans="1:19">
      <c r="A539" s="60">
        <v>5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177"/>
        <v>0</v>
      </c>
      <c r="O539" s="9">
        <f t="shared" si="178"/>
        <v>0</v>
      </c>
      <c r="P539" s="4">
        <f t="shared" si="182"/>
        <v>0</v>
      </c>
      <c r="Q539" s="11">
        <f t="shared" si="183"/>
        <v>0</v>
      </c>
      <c r="R539" s="10">
        <f t="shared" si="181"/>
        <v>0</v>
      </c>
      <c r="S539" s="8"/>
    </row>
    <row r="540" spans="1:19">
      <c r="A540" s="60">
        <v>6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177"/>
        <v>0</v>
      </c>
      <c r="O540" s="9">
        <f t="shared" si="178"/>
        <v>0</v>
      </c>
      <c r="P540" s="4">
        <f t="shared" si="182"/>
        <v>0</v>
      </c>
      <c r="Q540" s="11">
        <f t="shared" si="183"/>
        <v>0</v>
      </c>
      <c r="R540" s="10">
        <f t="shared" si="181"/>
        <v>0</v>
      </c>
      <c r="S540" s="8"/>
    </row>
    <row r="541" spans="1:19">
      <c r="A541" s="60">
        <v>7</v>
      </c>
      <c r="B541" s="60"/>
      <c r="C541" s="12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3">
        <f t="shared" si="177"/>
        <v>0</v>
      </c>
      <c r="O541" s="9">
        <f t="shared" si="178"/>
        <v>0</v>
      </c>
      <c r="P541" s="4">
        <f t="shared" si="182"/>
        <v>0</v>
      </c>
      <c r="Q541" s="11">
        <f t="shared" si="183"/>
        <v>0</v>
      </c>
      <c r="R541" s="10">
        <f t="shared" si="181"/>
        <v>0</v>
      </c>
      <c r="S541" s="8"/>
    </row>
    <row r="542" spans="1:19">
      <c r="A542" s="60">
        <v>8</v>
      </c>
      <c r="B542" s="60"/>
      <c r="C542" s="12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3">
        <f t="shared" si="177"/>
        <v>0</v>
      </c>
      <c r="O542" s="9">
        <f t="shared" si="178"/>
        <v>0</v>
      </c>
      <c r="P542" s="4">
        <f t="shared" si="182"/>
        <v>0</v>
      </c>
      <c r="Q542" s="11">
        <f t="shared" si="183"/>
        <v>0</v>
      </c>
      <c r="R542" s="10">
        <f t="shared" si="181"/>
        <v>0</v>
      </c>
      <c r="S542" s="8"/>
    </row>
    <row r="543" spans="1:19">
      <c r="A543" s="60">
        <v>9</v>
      </c>
      <c r="B543" s="60"/>
      <c r="C543" s="12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3">
        <f t="shared" si="177"/>
        <v>0</v>
      </c>
      <c r="O543" s="9">
        <f t="shared" si="178"/>
        <v>0</v>
      </c>
      <c r="P543" s="4">
        <f t="shared" si="182"/>
        <v>0</v>
      </c>
      <c r="Q543" s="11">
        <f t="shared" si="183"/>
        <v>0</v>
      </c>
      <c r="R543" s="10">
        <f t="shared" si="181"/>
        <v>0</v>
      </c>
      <c r="S543" s="8"/>
    </row>
    <row r="544" spans="1:19">
      <c r="A544" s="60">
        <v>10</v>
      </c>
      <c r="B544" s="60"/>
      <c r="C544" s="12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3">
        <f t="shared" si="177"/>
        <v>0</v>
      </c>
      <c r="O544" s="9">
        <f t="shared" si="178"/>
        <v>0</v>
      </c>
      <c r="P544" s="4">
        <f t="shared" si="182"/>
        <v>0</v>
      </c>
      <c r="Q544" s="11">
        <f t="shared" si="183"/>
        <v>0</v>
      </c>
      <c r="R544" s="10">
        <f t="shared" si="181"/>
        <v>0</v>
      </c>
      <c r="S544" s="8"/>
    </row>
    <row r="545" spans="1:19">
      <c r="A545" s="70" t="s">
        <v>37</v>
      </c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2"/>
      <c r="R545" s="10">
        <f>SUM(R535:R544)</f>
        <v>0</v>
      </c>
      <c r="S545" s="8"/>
    </row>
    <row r="546" spans="1:19" ht="15.75">
      <c r="A546" s="24" t="s">
        <v>79</v>
      </c>
      <c r="B546" s="2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6"/>
      <c r="S546" s="8"/>
    </row>
    <row r="547" spans="1:19">
      <c r="A547" s="49" t="s">
        <v>57</v>
      </c>
      <c r="B547" s="49"/>
      <c r="C547" s="49"/>
      <c r="D547" s="49"/>
      <c r="E547" s="49"/>
      <c r="F547" s="49"/>
      <c r="G547" s="49"/>
      <c r="H547" s="49"/>
      <c r="I547" s="49"/>
      <c r="J547" s="15"/>
      <c r="K547" s="15"/>
      <c r="L547" s="15"/>
      <c r="M547" s="15"/>
      <c r="N547" s="15"/>
      <c r="O547" s="15"/>
      <c r="P547" s="15"/>
      <c r="Q547" s="15"/>
      <c r="R547" s="16"/>
      <c r="S547" s="8"/>
    </row>
    <row r="548" spans="1:19" s="8" customFormat="1">
      <c r="A548" s="49"/>
      <c r="B548" s="49"/>
      <c r="C548" s="49"/>
      <c r="D548" s="49"/>
      <c r="E548" s="49"/>
      <c r="F548" s="49"/>
      <c r="G548" s="49"/>
      <c r="H548" s="49"/>
      <c r="I548" s="49"/>
      <c r="J548" s="15"/>
      <c r="K548" s="15"/>
      <c r="L548" s="15"/>
      <c r="M548" s="15"/>
      <c r="N548" s="15"/>
      <c r="O548" s="15"/>
      <c r="P548" s="15"/>
      <c r="Q548" s="15"/>
      <c r="R548" s="16"/>
    </row>
    <row r="549" spans="1:19">
      <c r="A549" s="66" t="s">
        <v>78</v>
      </c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56"/>
      <c r="R549" s="8"/>
      <c r="S549" s="8"/>
    </row>
    <row r="550" spans="1:19" ht="18">
      <c r="A550" s="68" t="s">
        <v>27</v>
      </c>
      <c r="B550" s="69"/>
      <c r="C550" s="69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6"/>
      <c r="R550" s="8"/>
      <c r="S550" s="8"/>
    </row>
    <row r="551" spans="1:19">
      <c r="A551" s="66" t="s">
        <v>41</v>
      </c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56"/>
      <c r="R551" s="8"/>
      <c r="S551" s="8"/>
    </row>
    <row r="552" spans="1:19">
      <c r="A552" s="60">
        <v>1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ref="N552:N561" si="184">(IF(F552="OŽ",IF(L552=1,550.8,IF(L552=2,426.38,IF(L552=3,342.14,IF(L552=4,181.44,IF(L552=5,168.48,IF(L552=6,155.52,IF(L552=7,148.5,IF(L552=8,144,0))))))))+IF(L552&lt;=8,0,IF(L552&lt;=16,137.7,IF(L552&lt;=24,108,IF(L552&lt;=32,80.1,IF(L552&lt;=36,52.2,0)))))-IF(L552&lt;=8,0,IF(L552&lt;=16,(L552-9)*2.754,IF(L552&lt;=24,(L552-17)* 2.754,IF(L552&lt;=32,(L552-25)* 2.754,IF(L552&lt;=36,(L552-33)*2.754,0))))),0)+IF(F552="PČ",IF(L552=1,449,IF(L552=2,314.6,IF(L552=3,238,IF(L552=4,172,IF(L552=5,159,IF(L552=6,145,IF(L552=7,132,IF(L552=8,119,0))))))))+IF(L552&lt;=8,0,IF(L552&lt;=16,88,IF(L552&lt;=24,55,IF(L552&lt;=32,22,0))))-IF(L552&lt;=8,0,IF(L552&lt;=16,(L552-9)*2.245,IF(L552&lt;=24,(L552-17)*2.245,IF(L552&lt;=32,(L552-25)*2.245,0)))),0)+IF(F552="PČneol",IF(L552=1,85,IF(L552=2,64.61,IF(L552=3,50.76,IF(L552=4,16.25,IF(L552=5,15,IF(L552=6,13.75,IF(L552=7,12.5,IF(L552=8,11.25,0))))))))+IF(L552&lt;=8,0,IF(L552&lt;=16,9,0))-IF(L552&lt;=8,0,IF(L552&lt;=16,(L552-9)*0.425,0)),0)+IF(F552="PŽ",IF(L552=1,85,IF(L552=2,59.5,IF(L552=3,45,IF(L552=4,32.5,IF(L552=5,30,IF(L552=6,27.5,IF(L552=7,25,IF(L552=8,22.5,0))))))))+IF(L552&lt;=8,0,IF(L552&lt;=16,19,IF(L552&lt;=24,13,IF(L552&lt;=32,8,0))))-IF(L552&lt;=8,0,IF(L552&lt;=16,(L552-9)*0.425,IF(L552&lt;=24,(L552-17)*0.425,IF(L552&lt;=32,(L552-25)*0.425,0)))),0)+IF(F552="EČ",IF(L552=1,204,IF(L552=2,156.24,IF(L552=3,123.84,IF(L552=4,72,IF(L552=5,66,IF(L552=6,60,IF(L552=7,54,IF(L552=8,48,0))))))))+IF(L552&lt;=8,0,IF(L552&lt;=16,40,IF(L552&lt;=24,25,0)))-IF(L552&lt;=8,0,IF(L552&lt;=16,(L552-9)*1.02,IF(L552&lt;=24,(L552-17)*1.02,0))),0)+IF(F552="EČneol",IF(L552=1,68,IF(L552=2,51.69,IF(L552=3,40.61,IF(L552=4,13,IF(L552=5,12,IF(L552=6,11,IF(L552=7,10,IF(L552=8,9,0)))))))))+IF(F552="EŽ",IF(L552=1,68,IF(L552=2,47.6,IF(L552=3,36,IF(L552=4,18,IF(L552=5,16.5,IF(L552=6,15,IF(L552=7,13.5,IF(L552=8,12,0))))))))+IF(L552&lt;=8,0,IF(L552&lt;=16,10,IF(L552&lt;=24,6,0)))-IF(L552&lt;=8,0,IF(L552&lt;=16,(L552-9)*0.34,IF(L552&lt;=24,(L552-17)*0.34,0))),0)+IF(F552="PT",IF(L552=1,68,IF(L552=2,52.08,IF(L552=3,41.28,IF(L552=4,24,IF(L552=5,22,IF(L552=6,20,IF(L552=7,18,IF(L552=8,16,0))))))))+IF(L552&lt;=8,0,IF(L552&lt;=16,13,IF(L552&lt;=24,9,IF(L552&lt;=32,4,0))))-IF(L552&lt;=8,0,IF(L552&lt;=16,(L552-9)*0.34,IF(L552&lt;=24,(L552-17)*0.34,IF(L552&lt;=32,(L552-25)*0.34,0)))),0)+IF(F552="JOŽ",IF(L552=1,85,IF(L552=2,59.5,IF(L552=3,45,IF(L552=4,32.5,IF(L552=5,30,IF(L552=6,27.5,IF(L552=7,25,IF(L552=8,22.5,0))))))))+IF(L552&lt;=8,0,IF(L552&lt;=16,19,IF(L552&lt;=24,13,0)))-IF(L552&lt;=8,0,IF(L552&lt;=16,(L552-9)*0.425,IF(L552&lt;=24,(L552-17)*0.425,0))),0)+IF(F552="JPČ",IF(L552=1,68,IF(L552=2,47.6,IF(L552=3,36,IF(L552=4,26,IF(L552=5,24,IF(L552=6,22,IF(L552=7,20,IF(L552=8,18,0))))))))+IF(L552&lt;=8,0,IF(L552&lt;=16,13,IF(L552&lt;=24,9,0)))-IF(L552&lt;=8,0,IF(L552&lt;=16,(L552-9)*0.34,IF(L552&lt;=24,(L552-17)*0.34,0))),0)+IF(F552="JEČ",IF(L552=1,34,IF(L552=2,26.04,IF(L552=3,20.6,IF(L552=4,12,IF(L552=5,11,IF(L552=6,10,IF(L552=7,9,IF(L552=8,8,0))))))))+IF(L552&lt;=8,0,IF(L552&lt;=16,6,0))-IF(L552&lt;=8,0,IF(L552&lt;=16,(L552-9)*0.17,0)),0)+IF(F552="JEOF",IF(L552=1,34,IF(L552=2,26.04,IF(L552=3,20.6,IF(L552=4,12,IF(L552=5,11,IF(L552=6,10,IF(L552=7,9,IF(L552=8,8,0))))))))+IF(L552&lt;=8,0,IF(L552&lt;=16,6,0))-IF(L552&lt;=8,0,IF(L552&lt;=16,(L552-9)*0.17,0)),0)+IF(F552="JnPČ",IF(L552=1,51,IF(L552=2,35.7,IF(L552=3,27,IF(L552=4,19.5,IF(L552=5,18,IF(L552=6,16.5,IF(L552=7,15,IF(L552=8,13.5,0))))))))+IF(L552&lt;=8,0,IF(L552&lt;=16,10,0))-IF(L552&lt;=8,0,IF(L552&lt;=16,(L552-9)*0.255,0)),0)+IF(F552="JnEČ",IF(L552=1,25.5,IF(L552=2,19.53,IF(L552=3,15.48,IF(L552=4,9,IF(L552=5,8.25,IF(L552=6,7.5,IF(L552=7,6.75,IF(L552=8,6,0))))))))+IF(L552&lt;=8,0,IF(L552&lt;=16,5,0))-IF(L552&lt;=8,0,IF(L552&lt;=16,(L552-9)*0.1275,0)),0)+IF(F552="JčPČ",IF(L552=1,21.25,IF(L552=2,14.5,IF(L552=3,11.5,IF(L552=4,7,IF(L552=5,6.5,IF(L552=6,6,IF(L552=7,5.5,IF(L552=8,5,0))))))))+IF(L552&lt;=8,0,IF(L552&lt;=16,4,0))-IF(L552&lt;=8,0,IF(L552&lt;=16,(L552-9)*0.10625,0)),0)+IF(F552="JčEČ",IF(L552=1,17,IF(L552=2,13.02,IF(L552=3,10.32,IF(L552=4,6,IF(L552=5,5.5,IF(L552=6,5,IF(L552=7,4.5,IF(L552=8,4,0))))))))+IF(L552&lt;=8,0,IF(L552&lt;=16,3,0))-IF(L552&lt;=8,0,IF(L552&lt;=16,(L552-9)*0.085,0)),0)+IF(F552="NEAK",IF(L552=1,11.48,IF(L552=2,8.79,IF(L552=3,6.97,IF(L552=4,4.05,IF(L552=5,3.71,IF(L552=6,3.38,IF(L552=7,3.04,IF(L552=8,2.7,0))))))))+IF(L552&lt;=8,0,IF(L552&lt;=16,2,IF(L552&lt;=24,1.3,0)))-IF(L552&lt;=8,0,IF(L552&lt;=16,(L552-9)*0.0574,IF(L552&lt;=24,(L552-17)*0.0574,0))),0))*IF(L552&lt;0,1,IF(OR(F552="PČ",F552="PŽ",F552="PT"),IF(J552&lt;32,J552/32,1),1))* IF(L552&lt;0,1,IF(OR(F552="EČ",F552="EŽ",F552="JOŽ",F552="JPČ",F552="NEAK"),IF(J552&lt;24,J552/24,1),1))*IF(L552&lt;0,1,IF(OR(F552="PČneol",F552="JEČ",F552="JEOF",F552="JnPČ",F552="JnEČ",F552="JčPČ",F552="JčEČ"),IF(J552&lt;16,J552/16,1),1))*IF(L552&lt;0,1,IF(F552="EČneol",IF(J552&lt;8,J552/8,1),1))</f>
        <v>0</v>
      </c>
      <c r="O552" s="9">
        <f t="shared" ref="O552:O561" si="185">IF(F552="OŽ",N552,IF(H552="Ne",IF(J552*0.3&lt;J552-L552,N552,0),IF(J552*0.1&lt;J552-L552,N552,0)))</f>
        <v>0</v>
      </c>
      <c r="P552" s="4">
        <f t="shared" ref="P552" si="186">IF(O552=0,0,IF(F552="OŽ",IF(L552&gt;35,0,IF(J552&gt;35,(36-L552)*1.836,((36-L552)-(36-J552))*1.836)),0)+IF(F552="PČ",IF(L552&gt;31,0,IF(J552&gt;31,(32-L552)*1.347,((32-L552)-(32-J552))*1.347)),0)+ IF(F552="PČneol",IF(L552&gt;15,0,IF(J552&gt;15,(16-L552)*0.255,((16-L552)-(16-J552))*0.255)),0)+IF(F552="PŽ",IF(L552&gt;31,0,IF(J552&gt;31,(32-L552)*0.255,((32-L552)-(32-J552))*0.255)),0)+IF(F552="EČ",IF(L552&gt;23,0,IF(J552&gt;23,(24-L552)*0.612,((24-L552)-(24-J552))*0.612)),0)+IF(F552="EČneol",IF(L552&gt;7,0,IF(J552&gt;7,(8-L552)*0.204,((8-L552)-(8-J552))*0.204)),0)+IF(F552="EŽ",IF(L552&gt;23,0,IF(J552&gt;23,(24-L552)*0.204,((24-L552)-(24-J552))*0.204)),0)+IF(F552="PT",IF(L552&gt;31,0,IF(J552&gt;31,(32-L552)*0.204,((32-L552)-(32-J552))*0.204)),0)+IF(F552="JOŽ",IF(L552&gt;23,0,IF(J552&gt;23,(24-L552)*0.255,((24-L552)-(24-J552))*0.255)),0)+IF(F552="JPČ",IF(L552&gt;23,0,IF(J552&gt;23,(24-L552)*0.204,((24-L552)-(24-J552))*0.204)),0)+IF(F552="JEČ",IF(L552&gt;15,0,IF(J552&gt;15,(16-L552)*0.102,((16-L552)-(16-J552))*0.102)),0)+IF(F552="JEOF",IF(L552&gt;15,0,IF(J552&gt;15,(16-L552)*0.102,((16-L552)-(16-J552))*0.102)),0)+IF(F552="JnPČ",IF(L552&gt;15,0,IF(J552&gt;15,(16-L552)*0.153,((16-L552)-(16-J552))*0.153)),0)+IF(F552="JnEČ",IF(L552&gt;15,0,IF(J552&gt;15,(16-L552)*0.0765,((16-L552)-(16-J552))*0.0765)),0)+IF(F552="JčPČ",IF(L552&gt;15,0,IF(J552&gt;15,(16-L552)*0.06375,((16-L552)-(16-J552))*0.06375)),0)+IF(F552="JčEČ",IF(L552&gt;15,0,IF(J552&gt;15,(16-L552)*0.051,((16-L552)-(16-J552))*0.051)),0)+IF(F552="NEAK",IF(L552&gt;23,0,IF(J552&gt;23,(24-L552)*0.03444,((24-L552)-(24-J552))*0.03444)),0))</f>
        <v>0</v>
      </c>
      <c r="Q552" s="11">
        <f t="shared" ref="Q552" si="187">IF(ISERROR(P552*100/N552),0,(P552*100/N552))</f>
        <v>0</v>
      </c>
      <c r="R552" s="10">
        <f t="shared" ref="R552:R561" si="188">IF(Q552&lt;=30,O552+P552,O552+O552*0.3)*IF(G552=1,0.4,IF(G552=2,0.75,IF(G552="1 (kas 4 m. 1 k. nerengiamos)",0.52,1)))*IF(D552="olimpinė",1,IF(M552="Ne",0.5,1))*IF(OR(A$5="Lietuvos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federacija"),IF(OR(J552&lt;8,K552&lt;16),0,1),1)*E552*IF(I552&lt;=1,1,1/I552)*IF(OR(A$5="Lietuvos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2" s="8"/>
    </row>
    <row r="553" spans="1:19">
      <c r="A553" s="60">
        <v>2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184"/>
        <v>0</v>
      </c>
      <c r="O553" s="9">
        <f t="shared" si="185"/>
        <v>0</v>
      </c>
      <c r="P553" s="4">
        <f t="shared" ref="P553:P561" si="189">IF(O553=0,0,IF(F553="OŽ",IF(L553&gt;35,0,IF(J553&gt;35,(36-L553)*1.836,((36-L553)-(36-J553))*1.836)),0)+IF(F553="PČ",IF(L553&gt;31,0,IF(J553&gt;31,(32-L553)*1.347,((32-L553)-(32-J553))*1.347)),0)+ IF(F553="PČneol",IF(L553&gt;15,0,IF(J553&gt;15,(16-L553)*0.255,((16-L553)-(16-J553))*0.255)),0)+IF(F553="PŽ",IF(L553&gt;31,0,IF(J553&gt;31,(32-L553)*0.255,((32-L553)-(32-J553))*0.255)),0)+IF(F553="EČ",IF(L553&gt;23,0,IF(J553&gt;23,(24-L553)*0.612,((24-L553)-(24-J553))*0.612)),0)+IF(F553="EČneol",IF(L553&gt;7,0,IF(J553&gt;7,(8-L553)*0.204,((8-L553)-(8-J553))*0.204)),0)+IF(F553="EŽ",IF(L553&gt;23,0,IF(J553&gt;23,(24-L553)*0.204,((24-L553)-(24-J553))*0.204)),0)+IF(F553="PT",IF(L553&gt;31,0,IF(J553&gt;31,(32-L553)*0.204,((32-L553)-(32-J553))*0.204)),0)+IF(F553="JOŽ",IF(L553&gt;23,0,IF(J553&gt;23,(24-L553)*0.255,((24-L553)-(24-J553))*0.255)),0)+IF(F553="JPČ",IF(L553&gt;23,0,IF(J553&gt;23,(24-L553)*0.204,((24-L553)-(24-J553))*0.204)),0)+IF(F553="JEČ",IF(L553&gt;15,0,IF(J553&gt;15,(16-L553)*0.102,((16-L553)-(16-J553))*0.102)),0)+IF(F553="JEOF",IF(L553&gt;15,0,IF(J553&gt;15,(16-L553)*0.102,((16-L553)-(16-J553))*0.102)),0)+IF(F553="JnPČ",IF(L553&gt;15,0,IF(J553&gt;15,(16-L553)*0.153,((16-L553)-(16-J553))*0.153)),0)+IF(F553="JnEČ",IF(L553&gt;15,0,IF(J553&gt;15,(16-L553)*0.0765,((16-L553)-(16-J553))*0.0765)),0)+IF(F553="JčPČ",IF(L553&gt;15,0,IF(J553&gt;15,(16-L553)*0.06375,((16-L553)-(16-J553))*0.06375)),0)+IF(F553="JčEČ",IF(L553&gt;15,0,IF(J553&gt;15,(16-L553)*0.051,((16-L553)-(16-J553))*0.051)),0)+IF(F553="NEAK",IF(L553&gt;23,0,IF(J553&gt;23,(24-L553)*0.03444,((24-L553)-(24-J553))*0.03444)),0))</f>
        <v>0</v>
      </c>
      <c r="Q553" s="11">
        <f t="shared" ref="Q553:Q561" si="190">IF(ISERROR(P553*100/N553),0,(P553*100/N553))</f>
        <v>0</v>
      </c>
      <c r="R553" s="10">
        <f t="shared" si="188"/>
        <v>0</v>
      </c>
      <c r="S553" s="8"/>
    </row>
    <row r="554" spans="1:19">
      <c r="A554" s="60">
        <v>3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184"/>
        <v>0</v>
      </c>
      <c r="O554" s="9">
        <f t="shared" si="185"/>
        <v>0</v>
      </c>
      <c r="P554" s="4">
        <f t="shared" si="189"/>
        <v>0</v>
      </c>
      <c r="Q554" s="11">
        <f t="shared" si="190"/>
        <v>0</v>
      </c>
      <c r="R554" s="10">
        <f t="shared" si="188"/>
        <v>0</v>
      </c>
      <c r="S554" s="8"/>
    </row>
    <row r="555" spans="1:19">
      <c r="A555" s="60">
        <v>4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184"/>
        <v>0</v>
      </c>
      <c r="O555" s="9">
        <f t="shared" si="185"/>
        <v>0</v>
      </c>
      <c r="P555" s="4">
        <f t="shared" si="189"/>
        <v>0</v>
      </c>
      <c r="Q555" s="11">
        <f t="shared" si="190"/>
        <v>0</v>
      </c>
      <c r="R555" s="10">
        <f t="shared" si="188"/>
        <v>0</v>
      </c>
      <c r="S555" s="8"/>
    </row>
    <row r="556" spans="1:19">
      <c r="A556" s="60">
        <v>5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184"/>
        <v>0</v>
      </c>
      <c r="O556" s="9">
        <f t="shared" si="185"/>
        <v>0</v>
      </c>
      <c r="P556" s="4">
        <f t="shared" si="189"/>
        <v>0</v>
      </c>
      <c r="Q556" s="11">
        <f t="shared" si="190"/>
        <v>0</v>
      </c>
      <c r="R556" s="10">
        <f t="shared" si="188"/>
        <v>0</v>
      </c>
      <c r="S556" s="8"/>
    </row>
    <row r="557" spans="1:19">
      <c r="A557" s="60">
        <v>6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184"/>
        <v>0</v>
      </c>
      <c r="O557" s="9">
        <f t="shared" si="185"/>
        <v>0</v>
      </c>
      <c r="P557" s="4">
        <f t="shared" si="189"/>
        <v>0</v>
      </c>
      <c r="Q557" s="11">
        <f t="shared" si="190"/>
        <v>0</v>
      </c>
      <c r="R557" s="10">
        <f t="shared" si="188"/>
        <v>0</v>
      </c>
      <c r="S557" s="8"/>
    </row>
    <row r="558" spans="1:19">
      <c r="A558" s="60">
        <v>7</v>
      </c>
      <c r="B558" s="60"/>
      <c r="C558" s="12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3">
        <f t="shared" si="184"/>
        <v>0</v>
      </c>
      <c r="O558" s="9">
        <f t="shared" si="185"/>
        <v>0</v>
      </c>
      <c r="P558" s="4">
        <f t="shared" si="189"/>
        <v>0</v>
      </c>
      <c r="Q558" s="11">
        <f t="shared" si="190"/>
        <v>0</v>
      </c>
      <c r="R558" s="10">
        <f t="shared" si="188"/>
        <v>0</v>
      </c>
      <c r="S558" s="8"/>
    </row>
    <row r="559" spans="1:19">
      <c r="A559" s="60">
        <v>8</v>
      </c>
      <c r="B559" s="60"/>
      <c r="C559" s="12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3">
        <f t="shared" si="184"/>
        <v>0</v>
      </c>
      <c r="O559" s="9">
        <f t="shared" si="185"/>
        <v>0</v>
      </c>
      <c r="P559" s="4">
        <f t="shared" si="189"/>
        <v>0</v>
      </c>
      <c r="Q559" s="11">
        <f t="shared" si="190"/>
        <v>0</v>
      </c>
      <c r="R559" s="10">
        <f t="shared" si="188"/>
        <v>0</v>
      </c>
      <c r="S559" s="8"/>
    </row>
    <row r="560" spans="1:19">
      <c r="A560" s="60">
        <v>9</v>
      </c>
      <c r="B560" s="60"/>
      <c r="C560" s="12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3">
        <f t="shared" si="184"/>
        <v>0</v>
      </c>
      <c r="O560" s="9">
        <f t="shared" si="185"/>
        <v>0</v>
      </c>
      <c r="P560" s="4">
        <f t="shared" si="189"/>
        <v>0</v>
      </c>
      <c r="Q560" s="11">
        <f t="shared" si="190"/>
        <v>0</v>
      </c>
      <c r="R560" s="10">
        <f t="shared" si="188"/>
        <v>0</v>
      </c>
      <c r="S560" s="8"/>
    </row>
    <row r="561" spans="1:19">
      <c r="A561" s="60">
        <v>10</v>
      </c>
      <c r="B561" s="60"/>
      <c r="C561" s="12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3">
        <f t="shared" si="184"/>
        <v>0</v>
      </c>
      <c r="O561" s="9">
        <f t="shared" si="185"/>
        <v>0</v>
      </c>
      <c r="P561" s="4">
        <f t="shared" si="189"/>
        <v>0</v>
      </c>
      <c r="Q561" s="11">
        <f t="shared" si="190"/>
        <v>0</v>
      </c>
      <c r="R561" s="10">
        <f t="shared" si="188"/>
        <v>0</v>
      </c>
      <c r="S561" s="8"/>
    </row>
    <row r="562" spans="1:19">
      <c r="A562" s="70" t="s">
        <v>37</v>
      </c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2"/>
      <c r="R562" s="10">
        <f>SUM(R552:R561)</f>
        <v>0</v>
      </c>
      <c r="S562" s="8"/>
    </row>
    <row r="563" spans="1:19" ht="15.75">
      <c r="A563" s="24" t="s">
        <v>79</v>
      </c>
      <c r="B563" s="24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6"/>
      <c r="S563" s="8"/>
    </row>
    <row r="564" spans="1:19">
      <c r="A564" s="49" t="s">
        <v>57</v>
      </c>
      <c r="B564" s="49"/>
      <c r="C564" s="49"/>
      <c r="D564" s="49"/>
      <c r="E564" s="49"/>
      <c r="F564" s="49"/>
      <c r="G564" s="49"/>
      <c r="H564" s="49"/>
      <c r="I564" s="49"/>
      <c r="J564" s="15"/>
      <c r="K564" s="15"/>
      <c r="L564" s="15"/>
      <c r="M564" s="15"/>
      <c r="N564" s="15"/>
      <c r="O564" s="15"/>
      <c r="P564" s="15"/>
      <c r="Q564" s="15"/>
      <c r="R564" s="16"/>
      <c r="S564" s="8"/>
    </row>
    <row r="565" spans="1:19" s="8" customFormat="1">
      <c r="A565" s="49"/>
      <c r="B565" s="49"/>
      <c r="C565" s="49"/>
      <c r="D565" s="49"/>
      <c r="E565" s="49"/>
      <c r="F565" s="49"/>
      <c r="G565" s="49"/>
      <c r="H565" s="49"/>
      <c r="I565" s="49"/>
      <c r="J565" s="15"/>
      <c r="K565" s="15"/>
      <c r="L565" s="15"/>
      <c r="M565" s="15"/>
      <c r="N565" s="15"/>
      <c r="O565" s="15"/>
      <c r="P565" s="15"/>
      <c r="Q565" s="15"/>
      <c r="R565" s="16"/>
    </row>
    <row r="566" spans="1:19">
      <c r="A566" s="66" t="s">
        <v>78</v>
      </c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56"/>
      <c r="R566" s="8"/>
      <c r="S566" s="8"/>
    </row>
    <row r="567" spans="1:19" ht="18">
      <c r="A567" s="68" t="s">
        <v>27</v>
      </c>
      <c r="B567" s="69"/>
      <c r="C567" s="69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6"/>
      <c r="R567" s="8"/>
      <c r="S567" s="8"/>
    </row>
    <row r="568" spans="1:19">
      <c r="A568" s="66" t="s">
        <v>41</v>
      </c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56"/>
      <c r="R568" s="8"/>
      <c r="S568" s="8"/>
    </row>
    <row r="569" spans="1:19">
      <c r="A569" s="60">
        <v>1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ref="N569:N577" si="191">(IF(F569="OŽ",IF(L569=1,550.8,IF(L569=2,426.38,IF(L569=3,342.14,IF(L569=4,181.44,IF(L569=5,168.48,IF(L569=6,155.52,IF(L569=7,148.5,IF(L569=8,144,0))))))))+IF(L569&lt;=8,0,IF(L569&lt;=16,137.7,IF(L569&lt;=24,108,IF(L569&lt;=32,80.1,IF(L569&lt;=36,52.2,0)))))-IF(L569&lt;=8,0,IF(L569&lt;=16,(L569-9)*2.754,IF(L569&lt;=24,(L569-17)* 2.754,IF(L569&lt;=32,(L569-25)* 2.754,IF(L569&lt;=36,(L569-33)*2.754,0))))),0)+IF(F569="PČ",IF(L569=1,449,IF(L569=2,314.6,IF(L569=3,238,IF(L569=4,172,IF(L569=5,159,IF(L569=6,145,IF(L569=7,132,IF(L569=8,119,0))))))))+IF(L569&lt;=8,0,IF(L569&lt;=16,88,IF(L569&lt;=24,55,IF(L569&lt;=32,22,0))))-IF(L569&lt;=8,0,IF(L569&lt;=16,(L569-9)*2.245,IF(L569&lt;=24,(L569-17)*2.245,IF(L569&lt;=32,(L569-25)*2.245,0)))),0)+IF(F569="PČneol",IF(L569=1,85,IF(L569=2,64.61,IF(L569=3,50.76,IF(L569=4,16.25,IF(L569=5,15,IF(L569=6,13.75,IF(L569=7,12.5,IF(L569=8,11.25,0))))))))+IF(L569&lt;=8,0,IF(L569&lt;=16,9,0))-IF(L569&lt;=8,0,IF(L569&lt;=16,(L569-9)*0.425,0)),0)+IF(F569="PŽ",IF(L569=1,85,IF(L569=2,59.5,IF(L569=3,45,IF(L569=4,32.5,IF(L569=5,30,IF(L569=6,27.5,IF(L569=7,25,IF(L569=8,22.5,0))))))))+IF(L569&lt;=8,0,IF(L569&lt;=16,19,IF(L569&lt;=24,13,IF(L569&lt;=32,8,0))))-IF(L569&lt;=8,0,IF(L569&lt;=16,(L569-9)*0.425,IF(L569&lt;=24,(L569-17)*0.425,IF(L569&lt;=32,(L569-25)*0.425,0)))),0)+IF(F569="EČ",IF(L569=1,204,IF(L569=2,156.24,IF(L569=3,123.84,IF(L569=4,72,IF(L569=5,66,IF(L569=6,60,IF(L569=7,54,IF(L569=8,48,0))))))))+IF(L569&lt;=8,0,IF(L569&lt;=16,40,IF(L569&lt;=24,25,0)))-IF(L569&lt;=8,0,IF(L569&lt;=16,(L569-9)*1.02,IF(L569&lt;=24,(L569-17)*1.02,0))),0)+IF(F569="EČneol",IF(L569=1,68,IF(L569=2,51.69,IF(L569=3,40.61,IF(L569=4,13,IF(L569=5,12,IF(L569=6,11,IF(L569=7,10,IF(L569=8,9,0)))))))))+IF(F569="EŽ",IF(L569=1,68,IF(L569=2,47.6,IF(L569=3,36,IF(L569=4,18,IF(L569=5,16.5,IF(L569=6,15,IF(L569=7,13.5,IF(L569=8,12,0))))))))+IF(L569&lt;=8,0,IF(L569&lt;=16,10,IF(L569&lt;=24,6,0)))-IF(L569&lt;=8,0,IF(L569&lt;=16,(L569-9)*0.34,IF(L569&lt;=24,(L569-17)*0.34,0))),0)+IF(F569="PT",IF(L569=1,68,IF(L569=2,52.08,IF(L569=3,41.28,IF(L569=4,24,IF(L569=5,22,IF(L569=6,20,IF(L569=7,18,IF(L569=8,16,0))))))))+IF(L569&lt;=8,0,IF(L569&lt;=16,13,IF(L569&lt;=24,9,IF(L569&lt;=32,4,0))))-IF(L569&lt;=8,0,IF(L569&lt;=16,(L569-9)*0.34,IF(L569&lt;=24,(L569-17)*0.34,IF(L569&lt;=32,(L569-25)*0.34,0)))),0)+IF(F569="JOŽ",IF(L569=1,85,IF(L569=2,59.5,IF(L569=3,45,IF(L569=4,32.5,IF(L569=5,30,IF(L569=6,27.5,IF(L569=7,25,IF(L569=8,22.5,0))))))))+IF(L569&lt;=8,0,IF(L569&lt;=16,19,IF(L569&lt;=24,13,0)))-IF(L569&lt;=8,0,IF(L569&lt;=16,(L569-9)*0.425,IF(L569&lt;=24,(L569-17)*0.425,0))),0)+IF(F569="JPČ",IF(L569=1,68,IF(L569=2,47.6,IF(L569=3,36,IF(L569=4,26,IF(L569=5,24,IF(L569=6,22,IF(L569=7,20,IF(L569=8,18,0))))))))+IF(L569&lt;=8,0,IF(L569&lt;=16,13,IF(L569&lt;=24,9,0)))-IF(L569&lt;=8,0,IF(L569&lt;=16,(L569-9)*0.34,IF(L569&lt;=24,(L569-17)*0.34,0))),0)+IF(F569="JEČ",IF(L569=1,34,IF(L569=2,26.04,IF(L569=3,20.6,IF(L569=4,12,IF(L569=5,11,IF(L569=6,10,IF(L569=7,9,IF(L569=8,8,0))))))))+IF(L569&lt;=8,0,IF(L569&lt;=16,6,0))-IF(L569&lt;=8,0,IF(L569&lt;=16,(L569-9)*0.17,0)),0)+IF(F569="JEOF",IF(L569=1,34,IF(L569=2,26.04,IF(L569=3,20.6,IF(L569=4,12,IF(L569=5,11,IF(L569=6,10,IF(L569=7,9,IF(L569=8,8,0))))))))+IF(L569&lt;=8,0,IF(L569&lt;=16,6,0))-IF(L569&lt;=8,0,IF(L569&lt;=16,(L569-9)*0.17,0)),0)+IF(F569="JnPČ",IF(L569=1,51,IF(L569=2,35.7,IF(L569=3,27,IF(L569=4,19.5,IF(L569=5,18,IF(L569=6,16.5,IF(L569=7,15,IF(L569=8,13.5,0))))))))+IF(L569&lt;=8,0,IF(L569&lt;=16,10,0))-IF(L569&lt;=8,0,IF(L569&lt;=16,(L569-9)*0.255,0)),0)+IF(F569="JnEČ",IF(L569=1,25.5,IF(L569=2,19.53,IF(L569=3,15.48,IF(L569=4,9,IF(L569=5,8.25,IF(L569=6,7.5,IF(L569=7,6.75,IF(L569=8,6,0))))))))+IF(L569&lt;=8,0,IF(L569&lt;=16,5,0))-IF(L569&lt;=8,0,IF(L569&lt;=16,(L569-9)*0.1275,0)),0)+IF(F569="JčPČ",IF(L569=1,21.25,IF(L569=2,14.5,IF(L569=3,11.5,IF(L569=4,7,IF(L569=5,6.5,IF(L569=6,6,IF(L569=7,5.5,IF(L569=8,5,0))))))))+IF(L569&lt;=8,0,IF(L569&lt;=16,4,0))-IF(L569&lt;=8,0,IF(L569&lt;=16,(L569-9)*0.10625,0)),0)+IF(F569="JčEČ",IF(L569=1,17,IF(L569=2,13.02,IF(L569=3,10.32,IF(L569=4,6,IF(L569=5,5.5,IF(L569=6,5,IF(L569=7,4.5,IF(L569=8,4,0))))))))+IF(L569&lt;=8,0,IF(L569&lt;=16,3,0))-IF(L569&lt;=8,0,IF(L569&lt;=16,(L569-9)*0.085,0)),0)+IF(F569="NEAK",IF(L569=1,11.48,IF(L569=2,8.79,IF(L569=3,6.97,IF(L569=4,4.05,IF(L569=5,3.71,IF(L569=6,3.38,IF(L569=7,3.04,IF(L569=8,2.7,0))))))))+IF(L569&lt;=8,0,IF(L569&lt;=16,2,IF(L569&lt;=24,1.3,0)))-IF(L569&lt;=8,0,IF(L569&lt;=16,(L569-9)*0.0574,IF(L569&lt;=24,(L569-17)*0.0574,0))),0))*IF(L569&lt;0,1,IF(OR(F569="PČ",F569="PŽ",F569="PT"),IF(J569&lt;32,J569/32,1),1))* IF(L569&lt;0,1,IF(OR(F569="EČ",F569="EŽ",F569="JOŽ",F569="JPČ",F569="NEAK"),IF(J569&lt;24,J569/24,1),1))*IF(L569&lt;0,1,IF(OR(F569="PČneol",F569="JEČ",F569="JEOF",F569="JnPČ",F569="JnEČ",F569="JčPČ",F569="JčEČ"),IF(J569&lt;16,J569/16,1),1))*IF(L569&lt;0,1,IF(F569="EČneol",IF(J569&lt;8,J569/8,1),1))</f>
        <v>0</v>
      </c>
      <c r="O569" s="9">
        <f t="shared" ref="O569:O577" si="192">IF(F569="OŽ",N569,IF(H569="Ne",IF(J569*0.3&lt;J569-L569,N569,0),IF(J569*0.1&lt;J569-L569,N569,0)))</f>
        <v>0</v>
      </c>
      <c r="P569" s="4">
        <f t="shared" ref="P569" si="193">IF(O569=0,0,IF(F569="OŽ",IF(L569&gt;35,0,IF(J569&gt;35,(36-L569)*1.836,((36-L569)-(36-J569))*1.836)),0)+IF(F569="PČ",IF(L569&gt;31,0,IF(J569&gt;31,(32-L569)*1.347,((32-L569)-(32-J569))*1.347)),0)+ IF(F569="PČneol",IF(L569&gt;15,0,IF(J569&gt;15,(16-L569)*0.255,((16-L569)-(16-J569))*0.255)),0)+IF(F569="PŽ",IF(L569&gt;31,0,IF(J569&gt;31,(32-L569)*0.255,((32-L569)-(32-J569))*0.255)),0)+IF(F569="EČ",IF(L569&gt;23,0,IF(J569&gt;23,(24-L569)*0.612,((24-L569)-(24-J569))*0.612)),0)+IF(F569="EČneol",IF(L569&gt;7,0,IF(J569&gt;7,(8-L569)*0.204,((8-L569)-(8-J569))*0.204)),0)+IF(F569="EŽ",IF(L569&gt;23,0,IF(J569&gt;23,(24-L569)*0.204,((24-L569)-(24-J569))*0.204)),0)+IF(F569="PT",IF(L569&gt;31,0,IF(J569&gt;31,(32-L569)*0.204,((32-L569)-(32-J569))*0.204)),0)+IF(F569="JOŽ",IF(L569&gt;23,0,IF(J569&gt;23,(24-L569)*0.255,((24-L569)-(24-J569))*0.255)),0)+IF(F569="JPČ",IF(L569&gt;23,0,IF(J569&gt;23,(24-L569)*0.204,((24-L569)-(24-J569))*0.204)),0)+IF(F569="JEČ",IF(L569&gt;15,0,IF(J569&gt;15,(16-L569)*0.102,((16-L569)-(16-J569))*0.102)),0)+IF(F569="JEOF",IF(L569&gt;15,0,IF(J569&gt;15,(16-L569)*0.102,((16-L569)-(16-J569))*0.102)),0)+IF(F569="JnPČ",IF(L569&gt;15,0,IF(J569&gt;15,(16-L569)*0.153,((16-L569)-(16-J569))*0.153)),0)+IF(F569="JnEČ",IF(L569&gt;15,0,IF(J569&gt;15,(16-L569)*0.0765,((16-L569)-(16-J569))*0.0765)),0)+IF(F569="JčPČ",IF(L569&gt;15,0,IF(J569&gt;15,(16-L569)*0.06375,((16-L569)-(16-J569))*0.06375)),0)+IF(F569="JčEČ",IF(L569&gt;15,0,IF(J569&gt;15,(16-L569)*0.051,((16-L569)-(16-J569))*0.051)),0)+IF(F569="NEAK",IF(L569&gt;23,0,IF(J569&gt;23,(24-L569)*0.03444,((24-L569)-(24-J569))*0.03444)),0))</f>
        <v>0</v>
      </c>
      <c r="Q569" s="11">
        <f t="shared" ref="Q569" si="194">IF(ISERROR(P569*100/N569),0,(P569*100/N569))</f>
        <v>0</v>
      </c>
      <c r="R569" s="10">
        <f t="shared" ref="R569:R577" si="195">IF(Q569&lt;=30,O569+P569,O569+O569*0.3)*IF(G569=1,0.4,IF(G569=2,0.75,IF(G569="1 (kas 4 m. 1 k. nerengiamos)",0.52,1)))*IF(D569="olimpinė",1,IF(M569="Ne",0.5,1))*IF(OR(A$5="Lietuvos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federacija"),IF(OR(J569&lt;8,K569&lt;16),0,1),1)*E569*IF(I569&lt;=1,1,1/I569)*IF(OR(A$5="Lietuvos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9" s="8"/>
    </row>
    <row r="570" spans="1:19">
      <c r="A570" s="60">
        <v>2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191"/>
        <v>0</v>
      </c>
      <c r="O570" s="9">
        <f t="shared" si="192"/>
        <v>0</v>
      </c>
      <c r="P570" s="4">
        <f t="shared" ref="P570:P578" si="196">IF(O570=0,0,IF(F570="OŽ",IF(L570&gt;35,0,IF(J570&gt;35,(36-L570)*1.836,((36-L570)-(36-J570))*1.836)),0)+IF(F570="PČ",IF(L570&gt;31,0,IF(J570&gt;31,(32-L570)*1.347,((32-L570)-(32-J570))*1.347)),0)+ IF(F570="PČneol",IF(L570&gt;15,0,IF(J570&gt;15,(16-L570)*0.255,((16-L570)-(16-J570))*0.255)),0)+IF(F570="PŽ",IF(L570&gt;31,0,IF(J570&gt;31,(32-L570)*0.255,((32-L570)-(32-J570))*0.255)),0)+IF(F570="EČ",IF(L570&gt;23,0,IF(J570&gt;23,(24-L570)*0.612,((24-L570)-(24-J570))*0.612)),0)+IF(F570="EČneol",IF(L570&gt;7,0,IF(J570&gt;7,(8-L570)*0.204,((8-L570)-(8-J570))*0.204)),0)+IF(F570="EŽ",IF(L570&gt;23,0,IF(J570&gt;23,(24-L570)*0.204,((24-L570)-(24-J570))*0.204)),0)+IF(F570="PT",IF(L570&gt;31,0,IF(J570&gt;31,(32-L570)*0.204,((32-L570)-(32-J570))*0.204)),0)+IF(F570="JOŽ",IF(L570&gt;23,0,IF(J570&gt;23,(24-L570)*0.255,((24-L570)-(24-J570))*0.255)),0)+IF(F570="JPČ",IF(L570&gt;23,0,IF(J570&gt;23,(24-L570)*0.204,((24-L570)-(24-J570))*0.204)),0)+IF(F570="JEČ",IF(L570&gt;15,0,IF(J570&gt;15,(16-L570)*0.102,((16-L570)-(16-J570))*0.102)),0)+IF(F570="JEOF",IF(L570&gt;15,0,IF(J570&gt;15,(16-L570)*0.102,((16-L570)-(16-J570))*0.102)),0)+IF(F570="JnPČ",IF(L570&gt;15,0,IF(J570&gt;15,(16-L570)*0.153,((16-L570)-(16-J570))*0.153)),0)+IF(F570="JnEČ",IF(L570&gt;15,0,IF(J570&gt;15,(16-L570)*0.0765,((16-L570)-(16-J570))*0.0765)),0)+IF(F570="JčPČ",IF(L570&gt;15,0,IF(J570&gt;15,(16-L570)*0.06375,((16-L570)-(16-J570))*0.06375)),0)+IF(F570="JčEČ",IF(L570&gt;15,0,IF(J570&gt;15,(16-L570)*0.051,((16-L570)-(16-J570))*0.051)),0)+IF(F570="NEAK",IF(L570&gt;23,0,IF(J570&gt;23,(24-L570)*0.03444,((24-L570)-(24-J570))*0.03444)),0))</f>
        <v>0</v>
      </c>
      <c r="Q570" s="11">
        <f t="shared" ref="Q570:Q578" si="197">IF(ISERROR(P570*100/N570),0,(P570*100/N570))</f>
        <v>0</v>
      </c>
      <c r="R570" s="10">
        <f t="shared" si="195"/>
        <v>0</v>
      </c>
      <c r="S570" s="8"/>
    </row>
    <row r="571" spans="1:19">
      <c r="A571" s="60">
        <v>3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191"/>
        <v>0</v>
      </c>
      <c r="O571" s="9">
        <f t="shared" si="192"/>
        <v>0</v>
      </c>
      <c r="P571" s="4">
        <f t="shared" si="196"/>
        <v>0</v>
      </c>
      <c r="Q571" s="11">
        <f t="shared" si="197"/>
        <v>0</v>
      </c>
      <c r="R571" s="10">
        <f t="shared" si="195"/>
        <v>0</v>
      </c>
      <c r="S571" s="8"/>
    </row>
    <row r="572" spans="1:19">
      <c r="A572" s="60">
        <v>4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191"/>
        <v>0</v>
      </c>
      <c r="O572" s="9">
        <f t="shared" si="192"/>
        <v>0</v>
      </c>
      <c r="P572" s="4">
        <f t="shared" si="196"/>
        <v>0</v>
      </c>
      <c r="Q572" s="11">
        <f t="shared" si="197"/>
        <v>0</v>
      </c>
      <c r="R572" s="10">
        <f t="shared" si="195"/>
        <v>0</v>
      </c>
      <c r="S572" s="8"/>
    </row>
    <row r="573" spans="1:19">
      <c r="A573" s="60">
        <v>5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191"/>
        <v>0</v>
      </c>
      <c r="O573" s="9">
        <f t="shared" si="192"/>
        <v>0</v>
      </c>
      <c r="P573" s="4">
        <f t="shared" si="196"/>
        <v>0</v>
      </c>
      <c r="Q573" s="11">
        <f t="shared" si="197"/>
        <v>0</v>
      </c>
      <c r="R573" s="10">
        <f t="shared" si="195"/>
        <v>0</v>
      </c>
      <c r="S573" s="8"/>
    </row>
    <row r="574" spans="1:19">
      <c r="A574" s="60">
        <v>6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191"/>
        <v>0</v>
      </c>
      <c r="O574" s="9">
        <f t="shared" si="192"/>
        <v>0</v>
      </c>
      <c r="P574" s="4">
        <f t="shared" si="196"/>
        <v>0</v>
      </c>
      <c r="Q574" s="11">
        <f t="shared" si="197"/>
        <v>0</v>
      </c>
      <c r="R574" s="10">
        <f t="shared" si="195"/>
        <v>0</v>
      </c>
      <c r="S574" s="8"/>
    </row>
    <row r="575" spans="1:19">
      <c r="A575" s="60">
        <v>7</v>
      </c>
      <c r="B575" s="60"/>
      <c r="C575" s="12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3">
        <f t="shared" si="191"/>
        <v>0</v>
      </c>
      <c r="O575" s="9">
        <f t="shared" si="192"/>
        <v>0</v>
      </c>
      <c r="P575" s="4">
        <f t="shared" si="196"/>
        <v>0</v>
      </c>
      <c r="Q575" s="11">
        <f t="shared" si="197"/>
        <v>0</v>
      </c>
      <c r="R575" s="10">
        <f t="shared" si="195"/>
        <v>0</v>
      </c>
      <c r="S575" s="8"/>
    </row>
    <row r="576" spans="1:19">
      <c r="A576" s="60">
        <v>8</v>
      </c>
      <c r="B576" s="60"/>
      <c r="C576" s="12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3">
        <f t="shared" si="191"/>
        <v>0</v>
      </c>
      <c r="O576" s="9">
        <f t="shared" si="192"/>
        <v>0</v>
      </c>
      <c r="P576" s="4">
        <f t="shared" si="196"/>
        <v>0</v>
      </c>
      <c r="Q576" s="11">
        <f t="shared" si="197"/>
        <v>0</v>
      </c>
      <c r="R576" s="10">
        <f t="shared" si="195"/>
        <v>0</v>
      </c>
      <c r="S576" s="8"/>
    </row>
    <row r="577" spans="1:19">
      <c r="A577" s="60">
        <v>9</v>
      </c>
      <c r="B577" s="60"/>
      <c r="C577" s="12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3">
        <f t="shared" si="191"/>
        <v>0</v>
      </c>
      <c r="O577" s="9">
        <f t="shared" si="192"/>
        <v>0</v>
      </c>
      <c r="P577" s="4">
        <f t="shared" si="196"/>
        <v>0</v>
      </c>
      <c r="Q577" s="11">
        <f t="shared" si="197"/>
        <v>0</v>
      </c>
      <c r="R577" s="10">
        <f t="shared" si="195"/>
        <v>0</v>
      </c>
      <c r="S577" s="8"/>
    </row>
    <row r="578" spans="1:19">
      <c r="A578" s="60">
        <v>10</v>
      </c>
      <c r="B578" s="60"/>
      <c r="C578" s="12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3">
        <f>(IF(F578="OŽ",IF(L578=1,550.8,IF(L578=2,426.38,IF(L578=3,342.14,IF(L578=4,181.44,IF(L578=5,168.48,IF(L578=6,155.52,IF(L578=7,148.5,IF(L578=8,144,0))))))))+IF(L578&lt;=8,0,IF(L578&lt;=16,137.7,IF(L578&lt;=24,108,IF(L578&lt;=32,80.1,IF(L578&lt;=36,52.2,0)))))-IF(L578&lt;=8,0,IF(L578&lt;=16,(L578-9)*2.754,IF(L578&lt;=24,(L578-17)* 2.754,IF(L578&lt;=32,(L578-25)* 2.754,IF(L578&lt;=36,(L578-33)*2.754,0))))),0)+IF(F578="PČ",IF(L578=1,449,IF(L578=2,314.6,IF(L578=3,238,IF(L578=4,172,IF(L578=5,159,IF(L578=6,145,IF(L578=7,132,IF(L578=8,119,0))))))))+IF(L578&lt;=8,0,IF(L578&lt;=16,88,IF(L578&lt;=24,55,IF(L578&lt;=32,22,0))))-IF(L578&lt;=8,0,IF(L578&lt;=16,(L578-9)*2.245,IF(L578&lt;=24,(L578-17)*2.245,IF(L578&lt;=32,(L578-25)*2.245,0)))),0)+IF(F578="PČneol",IF(L578=1,85,IF(L578=2,64.61,IF(L578=3,50.76,IF(L578=4,16.25,IF(L578=5,15,IF(L578=6,13.75,IF(L578=7,12.5,IF(L578=8,11.25,0))))))))+IF(L578&lt;=8,0,IF(L578&lt;=16,9,0))-IF(L578&lt;=8,0,IF(L578&lt;=16,(L578-9)*0.425,0)),0)+IF(F578="PŽ",IF(L578=1,85,IF(L578=2,59.5,IF(L578=3,45,IF(L578=4,32.5,IF(L578=5,30,IF(L578=6,27.5,IF(L578=7,25,IF(L578=8,22.5,0))))))))+IF(L578&lt;=8,0,IF(L578&lt;=16,19,IF(L578&lt;=24,13,IF(L578&lt;=32,8,0))))-IF(L578&lt;=8,0,IF(L578&lt;=16,(L578-9)*0.425,IF(L578&lt;=24,(L578-17)*0.425,IF(L578&lt;=32,(L578-25)*0.425,0)))),0)+IF(F578="EČ",IF(L578=1,204,IF(L578=2,156.24,IF(L578=3,123.84,IF(L578=4,72,IF(L578=5,66,IF(L578=6,60,IF(L578=7,54,IF(L578=8,48,0))))))))+IF(L578&lt;=8,0,IF(L578&lt;=16,40,IF(L578&lt;=24,25,0)))-IF(L578&lt;=8,0,IF(L578&lt;=16,(L578-9)*1.02,IF(L578&lt;=24,(L578-17)*1.02,0))),0)+IF(F578="EČneol",IF(L578=1,68,IF(L578=2,51.69,IF(L578=3,40.61,IF(L578=4,13,IF(L578=5,12,IF(L578=6,11,IF(L578=7,10,IF(L578=8,9,0)))))))))+IF(F578="EŽ",IF(L578=1,68,IF(L578=2,47.6,IF(L578=3,36,IF(L578=4,18,IF(L578=5,16.5,IF(L578=6,15,IF(L578=7,13.5,IF(L578=8,12,0))))))))+IF(L578&lt;=8,0,IF(L578&lt;=16,10,IF(L578&lt;=24,6,0)))-IF(L578&lt;=8,0,IF(L578&lt;=16,(L578-9)*0.34,IF(L578&lt;=24,(L578-17)*0.34,0))),0)+IF(F578="PT",IF(L578=1,68,IF(L578=2,52.08,IF(L578=3,41.28,IF(L578=4,24,IF(L578=5,22,IF(L578=6,20,IF(L578=7,18,IF(L578=8,16,0))))))))+IF(L578&lt;=8,0,IF(L578&lt;=16,13,IF(L578&lt;=24,9,IF(L578&lt;=32,4,0))))-IF(L578&lt;=8,0,IF(L578&lt;=16,(L578-9)*0.34,IF(L578&lt;=24,(L578-17)*0.34,IF(L578&lt;=32,(L578-25)*0.34,0)))),0)+IF(F578="JOŽ",IF(L578=1,85,IF(L578=2,59.5,IF(L578=3,45,IF(L578=4,32.5,IF(L578=5,30,IF(L578=6,27.5,IF(L578=7,25,IF(L578=8,22.5,0))))))))+IF(L578&lt;=8,0,IF(L578&lt;=16,19,IF(L578&lt;=24,13,0)))-IF(L578&lt;=8,0,IF(L578&lt;=16,(L578-9)*0.425,IF(L578&lt;=24,(L578-17)*0.425,0))),0)+IF(F578="JPČ",IF(L578=1,68,IF(L578=2,47.6,IF(L578=3,36,IF(L578=4,26,IF(L578=5,24,IF(L578=6,22,IF(L578=7,20,IF(L578=8,18,0))))))))+IF(L578&lt;=8,0,IF(L578&lt;=16,13,IF(L578&lt;=24,9,0)))-IF(L578&lt;=8,0,IF(L578&lt;=16,(L578-9)*0.34,IF(L578&lt;=24,(L578-17)*0.34,0))),0)+IF(F578="JEČ",IF(L578=1,34,IF(L578=2,26.04,IF(L578=3,20.6,IF(L578=4,12,IF(L578=5,11,IF(L578=6,10,IF(L578=7,9,IF(L578=8,8,0))))))))+IF(L578&lt;=8,0,IF(L578&lt;=16,6,0))-IF(L578&lt;=8,0,IF(L578&lt;=16,(L578-9)*0.17,0)),0)+IF(F578="JEOF",IF(L578=1,34,IF(L578=2,26.04,IF(L578=3,20.6,IF(L578=4,12,IF(L578=5,11,IF(L578=6,10,IF(L578=7,9,IF(L578=8,8,0))))))))+IF(L578&lt;=8,0,IF(L578&lt;=16,6,0))-IF(L578&lt;=8,0,IF(L578&lt;=16,(L578-9)*0.17,0)),0)+IF(F578="JnPČ",IF(L578=1,51,IF(L578=2,35.7,IF(L578=3,27,IF(L578=4,19.5,IF(L578=5,18,IF(L578=6,16.5,IF(L578=7,15,IF(L578=8,13.5,0))))))))+IF(L578&lt;=8,0,IF(L578&lt;=16,10,0))-IF(L578&lt;=8,0,IF(L578&lt;=16,(L578-9)*0.255,0)),0)+IF(F578="JnEČ",IF(L578=1,25.5,IF(L578=2,19.53,IF(L578=3,15.48,IF(L578=4,9,IF(L578=5,8.25,IF(L578=6,7.5,IF(L578=7,6.75,IF(L578=8,6,0))))))))+IF(L578&lt;=8,0,IF(L578&lt;=16,5,0))-IF(L578&lt;=8,0,IF(L578&lt;=16,(L578-9)*0.1275,0)),0)+IF(F578="JčPČ",IF(L578=1,21.25,IF(L578=2,14.5,IF(L578=3,11.5,IF(L578=4,7,IF(L578=5,6.5,IF(L578=6,6,IF(L578=7,5.5,IF(L578=8,5,0))))))))+IF(L578&lt;=8,0,IF(L578&lt;=16,4,0))-IF(L578&lt;=8,0,IF(L578&lt;=16,(L578-9)*0.10625,0)),0)+IF(F578="JčEČ",IF(L578=1,17,IF(L578=2,13.02,IF(L578=3,10.32,IF(L578=4,6,IF(L578=5,5.5,IF(L578=6,5,IF(L578=7,4.5,IF(L578=8,4,0))))))))+IF(L578&lt;=8,0,IF(L578&lt;=16,3,0))-IF(L578&lt;=8,0,IF(L578&lt;=16,(L578-9)*0.085,0)),0)+IF(F578="NEAK",IF(L578=1,11.48,IF(L578=2,8.79,IF(L578=3,6.97,IF(L578=4,4.05,IF(L578=5,3.71,IF(L578=6,3.38,IF(L578=7,3.04,IF(L578=8,2.7,0))))))))+IF(L578&lt;=8,0,IF(L578&lt;=16,2,IF(L578&lt;=24,1.3,0)))-IF(L578&lt;=8,0,IF(L578&lt;=16,(L578-9)*0.0574,IF(L578&lt;=24,(L578-17)*0.0574,0))),0))*IF(L578&lt;0,1,IF(OR(F578="PČ",F578="PŽ",F578="PT"),IF(J578&lt;32,J578/32,1),1))* IF(L578&lt;0,1,IF(OR(F578="EČ",F578="EŽ",F578="JOŽ",F578="JPČ",F578="NEAK"),IF(J578&lt;24,J578/24,1),1))*IF(L578&lt;0,1,IF(OR(F578="PČneol",F578="JEČ",F578="JEOF",F578="JnPČ",F578="JnEČ",F578="JčPČ",F578="JčEČ"),IF(J578&lt;16,J578/16,1),1))*IF(L578&lt;0,1,IF(F578="EČneol",IF(J578&lt;8,J578/8,1),1))</f>
        <v>0</v>
      </c>
      <c r="O578" s="9">
        <f>IF(F578="OŽ",N578,IF(H578="Ne",IF(J578*0.3&lt;J578-L578,N578,0),IF(J578*0.1&lt;J578-L578,N578,0)))</f>
        <v>0</v>
      </c>
      <c r="P578" s="4">
        <f t="shared" si="196"/>
        <v>0</v>
      </c>
      <c r="Q578" s="11">
        <f t="shared" si="197"/>
        <v>0</v>
      </c>
      <c r="R578" s="10">
        <f>IF(Q578&lt;=30,O578+P578,O578+O578*0.3)*IF(G578=1,0.4,IF(G578=2,0.75,IF(G578="1 (kas 4 m. 1 k. nerengiamos)",0.52,1)))*IF(D578="olimpinė",1,IF(M578="Ne",0.5,1))*IF(OR(A$5="Lietuvos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federacija"),IF(OR(J578&lt;8,K578&lt;16),0,1),1)*E578*IF(I578&lt;=1,1,1/I578)*IF(OR(A$5="Lietuvos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8" s="8"/>
    </row>
    <row r="579" spans="1:19">
      <c r="A579" s="70" t="s">
        <v>37</v>
      </c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2"/>
      <c r="R579" s="10">
        <f>SUM(R569:R578)</f>
        <v>0</v>
      </c>
      <c r="S579" s="8"/>
    </row>
    <row r="580" spans="1:19" ht="15.75">
      <c r="A580" s="24" t="s">
        <v>79</v>
      </c>
      <c r="B580" s="24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6"/>
      <c r="S580" s="8"/>
    </row>
    <row r="581" spans="1:19">
      <c r="A581" s="49" t="s">
        <v>57</v>
      </c>
      <c r="B581" s="49"/>
      <c r="C581" s="49"/>
      <c r="D581" s="49"/>
      <c r="E581" s="49"/>
      <c r="F581" s="49"/>
      <c r="G581" s="49"/>
      <c r="H581" s="49"/>
      <c r="I581" s="49"/>
      <c r="J581" s="15"/>
      <c r="K581" s="15"/>
      <c r="L581" s="15"/>
      <c r="M581" s="15"/>
      <c r="N581" s="15"/>
      <c r="O581" s="15"/>
      <c r="P581" s="15"/>
      <c r="Q581" s="15"/>
      <c r="R581" s="16"/>
      <c r="S581" s="8"/>
    </row>
    <row r="582" spans="1:19">
      <c r="A582" s="49"/>
      <c r="B582" s="49"/>
      <c r="C582" s="49"/>
      <c r="D582" s="49"/>
      <c r="E582" s="49"/>
      <c r="F582" s="49"/>
      <c r="G582" s="49"/>
      <c r="H582" s="49"/>
      <c r="I582" s="49"/>
      <c r="J582" s="15"/>
      <c r="K582" s="15"/>
      <c r="L582" s="15"/>
      <c r="M582" s="15"/>
      <c r="N582" s="15"/>
      <c r="O582" s="15"/>
      <c r="P582" s="15"/>
      <c r="Q582" s="15"/>
      <c r="R582" s="16"/>
      <c r="S582" s="8"/>
    </row>
    <row r="583" spans="1:19">
      <c r="A583" s="101" t="s">
        <v>80</v>
      </c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3"/>
      <c r="R583" s="99">
        <f>SUM(R23+R43+R56+R65+R86+R97+R108+R121+R138+R155+R172+R189+R206+R223+R240+R256+R273+R290+R307+R324+R341+R358+R375+R392+R409+R426+R443+R460+R477+R494+R511+R528+R545+R562+R579)</f>
        <v>29.238</v>
      </c>
      <c r="S583" s="8"/>
    </row>
    <row r="584" spans="1:19">
      <c r="A584" s="104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5"/>
      <c r="N584" s="105"/>
      <c r="O584" s="105"/>
      <c r="P584" s="105"/>
      <c r="Q584" s="106"/>
      <c r="R584" s="100"/>
      <c r="S584" s="8"/>
    </row>
    <row r="585" spans="1:19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6"/>
      <c r="P585" s="6"/>
      <c r="Q585" s="6"/>
      <c r="R585" s="7"/>
      <c r="S585" s="8"/>
    </row>
    <row r="586" spans="1:19" ht="15.75">
      <c r="A586" s="89" t="s">
        <v>81</v>
      </c>
      <c r="B586" s="89"/>
      <c r="C586" s="89"/>
      <c r="D586" s="89"/>
      <c r="E586" s="89"/>
      <c r="F586" s="8"/>
      <c r="G586" s="8"/>
      <c r="H586" s="8"/>
      <c r="J586" s="8"/>
      <c r="L586" s="8"/>
      <c r="M586" s="8"/>
      <c r="R586" s="8"/>
      <c r="S586" s="8"/>
    </row>
    <row r="587" spans="1:19" ht="15.75">
      <c r="A587" s="58"/>
      <c r="B587" s="58"/>
      <c r="C587" s="58"/>
      <c r="D587" s="58"/>
      <c r="E587" s="58"/>
      <c r="F587" s="8"/>
      <c r="G587" s="8"/>
      <c r="H587" s="8"/>
      <c r="J587" s="8"/>
      <c r="L587" s="8"/>
      <c r="M587" s="8"/>
      <c r="R587" s="8"/>
      <c r="S587" s="8"/>
    </row>
    <row r="588" spans="1:19" ht="15.75">
      <c r="A588" s="58"/>
      <c r="B588" s="58"/>
      <c r="C588" s="58"/>
      <c r="D588" s="58"/>
      <c r="E588" s="58"/>
      <c r="F588" s="8"/>
      <c r="G588" s="8"/>
      <c r="H588" s="8"/>
      <c r="J588" s="8"/>
      <c r="L588" s="8"/>
      <c r="M588" s="8"/>
      <c r="R588" s="8"/>
      <c r="S588" s="8"/>
    </row>
    <row r="589" spans="1:19" ht="15.75">
      <c r="A589" s="58"/>
      <c r="B589" s="58"/>
      <c r="C589" s="58"/>
      <c r="D589" s="58"/>
      <c r="E589" s="58"/>
      <c r="F589" s="8"/>
      <c r="G589" s="8"/>
      <c r="H589" s="8"/>
      <c r="J589" s="8"/>
      <c r="L589" s="8"/>
      <c r="M589" s="8"/>
      <c r="R589" s="8"/>
      <c r="S589" s="8"/>
    </row>
    <row r="590" spans="1:19" ht="15.75">
      <c r="A590" s="24" t="s">
        <v>82</v>
      </c>
      <c r="B590"/>
      <c r="C590"/>
      <c r="D590"/>
      <c r="E590"/>
      <c r="F590" s="13"/>
      <c r="G590" s="13"/>
      <c r="H590" s="8"/>
      <c r="J590" s="8"/>
      <c r="L590" s="8"/>
      <c r="M590" s="8"/>
      <c r="R590" s="8"/>
      <c r="S590" s="8"/>
    </row>
    <row r="591" spans="1:19">
      <c r="A591"/>
      <c r="B591"/>
      <c r="C591"/>
      <c r="D591"/>
      <c r="E591"/>
      <c r="F591" s="13"/>
      <c r="G591" s="13"/>
      <c r="H591" s="8"/>
      <c r="J591" s="8"/>
      <c r="L591" s="8"/>
      <c r="M591" s="8"/>
      <c r="R591" s="8"/>
      <c r="S591" s="8"/>
    </row>
    <row r="592" spans="1:19" ht="15.75">
      <c r="A592" s="24" t="s">
        <v>83</v>
      </c>
      <c r="B592"/>
      <c r="C592"/>
      <c r="D592"/>
      <c r="E592"/>
      <c r="F592" s="13"/>
      <c r="G592" s="13"/>
      <c r="H592" s="8"/>
      <c r="J592" s="8"/>
      <c r="L592" s="8"/>
      <c r="M592" s="8"/>
      <c r="R592" s="8"/>
      <c r="S592" s="8"/>
    </row>
    <row r="593" spans="1:19" ht="15.75">
      <c r="A593" s="25" t="s">
        <v>84</v>
      </c>
      <c r="B593"/>
      <c r="C593"/>
      <c r="D593"/>
      <c r="E593"/>
      <c r="F593" s="13"/>
      <c r="G593" s="13"/>
      <c r="H593" s="8"/>
      <c r="J593" s="8"/>
      <c r="L593" s="8"/>
      <c r="M593" s="8"/>
      <c r="R593" s="8"/>
      <c r="S593" s="8"/>
    </row>
    <row r="594" spans="1:19">
      <c r="A594" s="25" t="s">
        <v>85</v>
      </c>
      <c r="B594"/>
      <c r="C594"/>
      <c r="D594"/>
      <c r="E594"/>
      <c r="F594" s="13"/>
      <c r="G594" s="13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</sheetData>
  <mergeCells count="164">
    <mergeCell ref="A579:Q579"/>
    <mergeCell ref="A551:P551"/>
    <mergeCell ref="A562:Q562"/>
    <mergeCell ref="A566:P566"/>
    <mergeCell ref="A567:C567"/>
    <mergeCell ref="A568:P568"/>
    <mergeCell ref="A533:C533"/>
    <mergeCell ref="A534:P534"/>
    <mergeCell ref="A545:Q545"/>
    <mergeCell ref="A549:P549"/>
    <mergeCell ref="A550:C550"/>
    <mergeCell ref="A515:P515"/>
    <mergeCell ref="A516:C516"/>
    <mergeCell ref="A517:P517"/>
    <mergeCell ref="A528:Q528"/>
    <mergeCell ref="A532:P532"/>
    <mergeCell ref="A494:Q494"/>
    <mergeCell ref="A498:P498"/>
    <mergeCell ref="A499:C499"/>
    <mergeCell ref="A500:P500"/>
    <mergeCell ref="A511:Q511"/>
    <mergeCell ref="A466:P466"/>
    <mergeCell ref="A477:Q477"/>
    <mergeCell ref="A481:P481"/>
    <mergeCell ref="A482:C482"/>
    <mergeCell ref="A483:P483"/>
    <mergeCell ref="A448:C448"/>
    <mergeCell ref="A449:P449"/>
    <mergeCell ref="A460:Q460"/>
    <mergeCell ref="A464:P464"/>
    <mergeCell ref="A465:C465"/>
    <mergeCell ref="A430:P430"/>
    <mergeCell ref="A431:C431"/>
    <mergeCell ref="A432:P432"/>
    <mergeCell ref="A443:Q443"/>
    <mergeCell ref="A447:P447"/>
    <mergeCell ref="A409:Q409"/>
    <mergeCell ref="A413:P413"/>
    <mergeCell ref="A414:C414"/>
    <mergeCell ref="A415:P415"/>
    <mergeCell ref="A426:Q426"/>
    <mergeCell ref="A330:P330"/>
    <mergeCell ref="A341:Q341"/>
    <mergeCell ref="A381:P381"/>
    <mergeCell ref="A392:Q392"/>
    <mergeCell ref="A396:P396"/>
    <mergeCell ref="A397:C397"/>
    <mergeCell ref="A398:P398"/>
    <mergeCell ref="A363:C363"/>
    <mergeCell ref="A364:P364"/>
    <mergeCell ref="A375:Q375"/>
    <mergeCell ref="A379:P379"/>
    <mergeCell ref="A380:C380"/>
    <mergeCell ref="A583:Q584"/>
    <mergeCell ref="A260:P260"/>
    <mergeCell ref="A261:C261"/>
    <mergeCell ref="A262:P262"/>
    <mergeCell ref="A273:Q273"/>
    <mergeCell ref="A277:P277"/>
    <mergeCell ref="A278:C278"/>
    <mergeCell ref="A279:P279"/>
    <mergeCell ref="A290:Q290"/>
    <mergeCell ref="A294:P294"/>
    <mergeCell ref="A295:C295"/>
    <mergeCell ref="A296:P296"/>
    <mergeCell ref="A307:Q307"/>
    <mergeCell ref="A311:P311"/>
    <mergeCell ref="A312:C312"/>
    <mergeCell ref="A313:P313"/>
    <mergeCell ref="A345:P345"/>
    <mergeCell ref="A346:C346"/>
    <mergeCell ref="A347:P347"/>
    <mergeCell ref="A358:Q358"/>
    <mergeCell ref="A362:P362"/>
    <mergeCell ref="A324:Q324"/>
    <mergeCell ref="A328:P328"/>
    <mergeCell ref="A329:C329"/>
    <mergeCell ref="A240:Q240"/>
    <mergeCell ref="A243:P243"/>
    <mergeCell ref="A244:C244"/>
    <mergeCell ref="A245:P245"/>
    <mergeCell ref="A256:Q256"/>
    <mergeCell ref="A212:P212"/>
    <mergeCell ref="A223:Q223"/>
    <mergeCell ref="A227:P227"/>
    <mergeCell ref="A228:C228"/>
    <mergeCell ref="A229:P229"/>
    <mergeCell ref="A194:C194"/>
    <mergeCell ref="A195:P195"/>
    <mergeCell ref="A206:Q206"/>
    <mergeCell ref="A210:P210"/>
    <mergeCell ref="A211:C211"/>
    <mergeCell ref="A176:P176"/>
    <mergeCell ref="A177:C177"/>
    <mergeCell ref="A178:P178"/>
    <mergeCell ref="A189:Q189"/>
    <mergeCell ref="A193:P193"/>
    <mergeCell ref="A155:Q155"/>
    <mergeCell ref="A159:P159"/>
    <mergeCell ref="A160:C160"/>
    <mergeCell ref="A161:P161"/>
    <mergeCell ref="A172:Q172"/>
    <mergeCell ref="A127:P127"/>
    <mergeCell ref="A138:Q138"/>
    <mergeCell ref="A142:P142"/>
    <mergeCell ref="A143:C143"/>
    <mergeCell ref="A144:P144"/>
    <mergeCell ref="A114:P114"/>
    <mergeCell ref="A121:Q121"/>
    <mergeCell ref="A125:P125"/>
    <mergeCell ref="A126:C126"/>
    <mergeCell ref="A101:P101"/>
    <mergeCell ref="A102:C102"/>
    <mergeCell ref="A103:P103"/>
    <mergeCell ref="A108:Q108"/>
    <mergeCell ref="A112:P112"/>
    <mergeCell ref="A86:Q86"/>
    <mergeCell ref="A90:P90"/>
    <mergeCell ref="A91:C91"/>
    <mergeCell ref="A92:P92"/>
    <mergeCell ref="A97:Q97"/>
    <mergeCell ref="A586:E586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83:R584"/>
    <mergeCell ref="A60:P60"/>
    <mergeCell ref="A23:Q23"/>
    <mergeCell ref="A17:P17"/>
    <mergeCell ref="A28:P28"/>
    <mergeCell ref="A113:C11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65:Q65"/>
    <mergeCell ref="A70:P70"/>
    <mergeCell ref="A71:C71"/>
    <mergeCell ref="A30:P30"/>
    <mergeCell ref="A43:Q43"/>
    <mergeCell ref="A49:P49"/>
    <mergeCell ref="A51:P51"/>
    <mergeCell ref="A56:Q56"/>
    <mergeCell ref="A29:C29"/>
    <mergeCell ref="A50:C50"/>
    <mergeCell ref="A61:C61"/>
    <mergeCell ref="A62:P62"/>
  </mergeCells>
  <phoneticPr fontId="0" type="noConversion"/>
  <dataValidations count="4">
    <dataValidation type="list" allowBlank="1" showInputMessage="1" showErrorMessage="1" sqref="D52:D55 D31:D42 D19:D22 D63:D64 D72:D85 D93:D96 D104:D107 D569:D578 D128:D137 D145:D154 D162:D171 D179:D188 D196:D205 D213:D222 D230:D239 D246:D255 D263:D272 D280:D289 D297:D306 D314:D323 D331:D340 D348:D357 D365:D374 D382:D391 D399:D408 D416:D425 D433:D442 D450:D459 D467:D476 D484:D493 D501:D510 D518:D527 D535:D544 D552:D561 D115:D120">
      <formula1>"olimpinė,neolimpinė"</formula1>
    </dataValidation>
    <dataValidation type="list" allowBlank="1" showInputMessage="1" showErrorMessage="1" sqref="M52:M55 M31:M42 H31:H42 H52:H55 M19:M22 H19:H22 M63:M64 H63:H64 M72:M85 H72:H85 M93:M96 H93:H96 M104:M107 H104:H107 H115:H120 H569:H578 M128:M137 H128:H137 M145:M154 H145:H154 M162:M171 H162:H171 M179:M188 H179:H188 M196:M205 H196:H205 M213:M222 H213:H222 M230:M239 H230:H239 M246:M255 H246:H255 M263:M272 H263:H272 M280:M289 H280:H289 M297:M306 H297:H306 M314:M323 H314:H323 M331:M340 H331:H340 M348:M357 H348:H357 M365:M374 H365:H374 M382:M391 H382:H391 M399:M408 H399:H408 M416:M425 H416:H425 M433:M442 H433:H442 M450:M459 H450:H459 M467:M476 H467:H476 M484:M493 H484:H493 M501:M510 H501:H510 M518:M527 H518:H527 M535:M544 H535:H544 M552:M561 H552:H561 M569:M578 M115:M120">
      <formula1>"Taip,Ne"</formula1>
    </dataValidation>
    <dataValidation type="list" allowBlank="1" showInputMessage="1" showErrorMessage="1" sqref="F19:F22 F31:F42 F52:F55 F63:F64 F72:F85 F93:F96 F104:F107 F569:F578 F128:F137 F145:F154 F162:F171 F179:F188 F196:F205 F213:F222 F230:F239 F246:F255 F263:F272 F280:F289 F297:F306 F314:F323 F331:F340 F348:F357 F365:F374 F382:F391 F399:F408 F416:F425 F433:F442 F450:F459 F467:F476 F484:F493 F501:F510 F518:F527 F535:F544 F552:F561 F115:F120">
      <formula1>"OŽ,PČ,PČneol,EČ,EČneol,JOŽ,JPČ,JEČ,JnPČ,JnEČ,NEAK"</formula1>
    </dataValidation>
    <dataValidation type="list" allowBlank="1" showInputMessage="1" showErrorMessage="1" sqref="G19:G22 G31:G42 G52:G55 G63:G64 G72:G85 G93:G96 G104:G107 G569:G578 G128:G137 G145:G154 G162:G171 G179:G188 G196:G205 G213:G222 G230:G239 G246:G255 G263:G272 G280:G289 G297:G306 G314:G323 G331:G340 G348:G357 G365:G374 G382:G391 G399:G408 G416:G425 G433:G442 G450:G459 G467:G476 G484:G493 G501:G510 G518:G527 G535:G544 G552:G561 G115:G120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86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87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88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89</v>
      </c>
      <c r="AL4" s="51"/>
      <c r="AM4" s="51"/>
      <c r="AN4" s="51"/>
    </row>
    <row r="5" spans="1:41" ht="15.75">
      <c r="A5" s="110" t="s">
        <v>90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1" t="s">
        <v>8</v>
      </c>
      <c r="B7" s="113" t="s">
        <v>91</v>
      </c>
      <c r="C7" s="116" t="s">
        <v>92</v>
      </c>
      <c r="D7" s="118" t="s">
        <v>93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30" t="s">
        <v>13</v>
      </c>
      <c r="AO7" s="31"/>
    </row>
    <row r="8" spans="1:41">
      <c r="A8" s="112"/>
      <c r="B8" s="114"/>
      <c r="C8" s="117"/>
      <c r="D8" s="107" t="s">
        <v>94</v>
      </c>
      <c r="E8" s="107" t="s">
        <v>95</v>
      </c>
      <c r="F8" s="107" t="s">
        <v>96</v>
      </c>
      <c r="G8" s="107" t="s">
        <v>97</v>
      </c>
      <c r="H8" s="107" t="s">
        <v>98</v>
      </c>
      <c r="I8" s="107" t="s">
        <v>99</v>
      </c>
      <c r="J8" s="107" t="s">
        <v>100</v>
      </c>
      <c r="K8" s="107" t="s">
        <v>101</v>
      </c>
      <c r="L8" s="107" t="s">
        <v>102</v>
      </c>
      <c r="M8" s="107" t="s">
        <v>103</v>
      </c>
      <c r="N8" s="107" t="s">
        <v>104</v>
      </c>
      <c r="O8" s="107" t="s">
        <v>105</v>
      </c>
      <c r="P8" s="107" t="s">
        <v>106</v>
      </c>
      <c r="Q8" s="107" t="s">
        <v>107</v>
      </c>
      <c r="R8" s="107" t="s">
        <v>108</v>
      </c>
      <c r="S8" s="107" t="s">
        <v>109</v>
      </c>
      <c r="T8" s="107" t="s">
        <v>110</v>
      </c>
      <c r="U8" s="107" t="s">
        <v>111</v>
      </c>
      <c r="V8" s="107" t="s">
        <v>112</v>
      </c>
      <c r="W8" s="107" t="s">
        <v>113</v>
      </c>
      <c r="X8" s="107" t="s">
        <v>114</v>
      </c>
      <c r="Y8" s="107" t="s">
        <v>115</v>
      </c>
      <c r="Z8" s="107" t="s">
        <v>116</v>
      </c>
      <c r="AA8" s="107" t="s">
        <v>117</v>
      </c>
      <c r="AB8" s="107" t="s">
        <v>118</v>
      </c>
      <c r="AC8" s="107" t="s">
        <v>119</v>
      </c>
      <c r="AD8" s="107" t="s">
        <v>120</v>
      </c>
      <c r="AE8" s="107" t="s">
        <v>121</v>
      </c>
      <c r="AF8" s="107" t="s">
        <v>122</v>
      </c>
      <c r="AG8" s="107" t="s">
        <v>123</v>
      </c>
      <c r="AH8" s="107" t="s">
        <v>124</v>
      </c>
      <c r="AI8" s="107" t="s">
        <v>125</v>
      </c>
      <c r="AJ8" s="107" t="s">
        <v>126</v>
      </c>
      <c r="AK8" s="107" t="s">
        <v>127</v>
      </c>
      <c r="AL8" s="107" t="s">
        <v>128</v>
      </c>
      <c r="AM8" s="107" t="s">
        <v>129</v>
      </c>
      <c r="AN8" s="108" t="s">
        <v>130</v>
      </c>
    </row>
    <row r="9" spans="1:41">
      <c r="A9" s="112"/>
      <c r="B9" s="115"/>
      <c r="C9" s="11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9"/>
    </row>
    <row r="10" spans="1:41" s="55" customFormat="1">
      <c r="A10" s="52" t="s">
        <v>131</v>
      </c>
      <c r="B10" s="53" t="s">
        <v>132</v>
      </c>
      <c r="C10" s="35" t="s">
        <v>133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134</v>
      </c>
      <c r="B11" s="44" t="s">
        <v>60</v>
      </c>
      <c r="C11" s="35" t="s">
        <v>135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136</v>
      </c>
      <c r="AK11" s="36" t="s">
        <v>136</v>
      </c>
      <c r="AL11" s="36" t="s">
        <v>136</v>
      </c>
      <c r="AM11" s="36" t="s">
        <v>136</v>
      </c>
      <c r="AN11" s="61">
        <f t="shared" ref="AN11:AN26" si="1">SUM(D11*0.3/100)</f>
        <v>1.347</v>
      </c>
    </row>
    <row r="12" spans="1:41">
      <c r="A12" s="62" t="s">
        <v>137</v>
      </c>
      <c r="B12" s="44" t="s">
        <v>31</v>
      </c>
      <c r="C12" s="35" t="s">
        <v>138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136</v>
      </c>
      <c r="AC12" s="36" t="s">
        <v>136</v>
      </c>
      <c r="AD12" s="36" t="s">
        <v>136</v>
      </c>
      <c r="AE12" s="36" t="s">
        <v>136</v>
      </c>
      <c r="AF12" s="36" t="s">
        <v>136</v>
      </c>
      <c r="AG12" s="36" t="s">
        <v>136</v>
      </c>
      <c r="AH12" s="36" t="s">
        <v>136</v>
      </c>
      <c r="AI12" s="36" t="s">
        <v>136</v>
      </c>
      <c r="AJ12" s="36" t="s">
        <v>136</v>
      </c>
      <c r="AK12" s="36" t="s">
        <v>136</v>
      </c>
      <c r="AL12" s="36" t="s">
        <v>136</v>
      </c>
      <c r="AM12" s="36" t="s">
        <v>136</v>
      </c>
      <c r="AN12" s="61">
        <f t="shared" si="1"/>
        <v>0.61199999999999999</v>
      </c>
    </row>
    <row r="13" spans="1:41" ht="84">
      <c r="A13" s="62" t="s">
        <v>139</v>
      </c>
      <c r="B13" s="44" t="s">
        <v>140</v>
      </c>
      <c r="C13" s="22" t="s">
        <v>141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136</v>
      </c>
      <c r="U13" s="36" t="s">
        <v>136</v>
      </c>
      <c r="V13" s="36" t="s">
        <v>136</v>
      </c>
      <c r="W13" s="36" t="s">
        <v>136</v>
      </c>
      <c r="X13" s="36" t="s">
        <v>136</v>
      </c>
      <c r="Y13" s="36" t="s">
        <v>136</v>
      </c>
      <c r="Z13" s="36" t="s">
        <v>136</v>
      </c>
      <c r="AA13" s="36" t="s">
        <v>136</v>
      </c>
      <c r="AB13" s="36" t="s">
        <v>136</v>
      </c>
      <c r="AC13" s="36" t="s">
        <v>136</v>
      </c>
      <c r="AD13" s="36" t="s">
        <v>136</v>
      </c>
      <c r="AE13" s="36" t="s">
        <v>136</v>
      </c>
      <c r="AF13" s="36" t="s">
        <v>136</v>
      </c>
      <c r="AG13" s="36" t="s">
        <v>136</v>
      </c>
      <c r="AH13" s="36" t="s">
        <v>136</v>
      </c>
      <c r="AI13" s="36" t="s">
        <v>136</v>
      </c>
      <c r="AJ13" s="36" t="s">
        <v>136</v>
      </c>
      <c r="AK13" s="36" t="s">
        <v>136</v>
      </c>
      <c r="AL13" s="36" t="s">
        <v>136</v>
      </c>
      <c r="AM13" s="36" t="s">
        <v>136</v>
      </c>
      <c r="AN13" s="61">
        <f t="shared" si="1"/>
        <v>0.255</v>
      </c>
    </row>
    <row r="14" spans="1:41" ht="36">
      <c r="A14" s="62" t="s">
        <v>142</v>
      </c>
      <c r="B14" s="44" t="s">
        <v>143</v>
      </c>
      <c r="C14" s="22" t="s">
        <v>144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136</v>
      </c>
      <c r="AK14" s="36" t="s">
        <v>136</v>
      </c>
      <c r="AL14" s="36" t="s">
        <v>136</v>
      </c>
      <c r="AM14" s="36" t="s">
        <v>136</v>
      </c>
      <c r="AN14" s="61">
        <f t="shared" si="1"/>
        <v>0.255</v>
      </c>
    </row>
    <row r="15" spans="1:41">
      <c r="A15" s="62" t="s">
        <v>145</v>
      </c>
      <c r="B15" s="44" t="s">
        <v>146</v>
      </c>
      <c r="C15" s="32" t="s">
        <v>147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136</v>
      </c>
      <c r="AC15" s="36" t="s">
        <v>136</v>
      </c>
      <c r="AD15" s="36" t="s">
        <v>136</v>
      </c>
      <c r="AE15" s="36" t="s">
        <v>136</v>
      </c>
      <c r="AF15" s="36" t="s">
        <v>136</v>
      </c>
      <c r="AG15" s="36" t="s">
        <v>136</v>
      </c>
      <c r="AH15" s="36" t="s">
        <v>136</v>
      </c>
      <c r="AI15" s="36" t="s">
        <v>136</v>
      </c>
      <c r="AJ15" s="36" t="s">
        <v>136</v>
      </c>
      <c r="AK15" s="36" t="s">
        <v>136</v>
      </c>
      <c r="AL15" s="36" t="s">
        <v>136</v>
      </c>
      <c r="AM15" s="36" t="s">
        <v>136</v>
      </c>
      <c r="AN15" s="61">
        <f t="shared" si="1"/>
        <v>0.255</v>
      </c>
    </row>
    <row r="16" spans="1:41" ht="84">
      <c r="A16" s="62" t="s">
        <v>148</v>
      </c>
      <c r="B16" s="44" t="s">
        <v>149</v>
      </c>
      <c r="C16" s="22" t="s">
        <v>150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136</v>
      </c>
      <c r="M16" s="37" t="s">
        <v>136</v>
      </c>
      <c r="N16" s="37" t="s">
        <v>136</v>
      </c>
      <c r="O16" s="37" t="s">
        <v>136</v>
      </c>
      <c r="P16" s="37" t="s">
        <v>136</v>
      </c>
      <c r="Q16" s="37" t="s">
        <v>136</v>
      </c>
      <c r="R16" s="37" t="s">
        <v>136</v>
      </c>
      <c r="S16" s="37" t="s">
        <v>136</v>
      </c>
      <c r="T16" s="37" t="s">
        <v>136</v>
      </c>
      <c r="U16" s="36" t="s">
        <v>136</v>
      </c>
      <c r="V16" s="36" t="s">
        <v>136</v>
      </c>
      <c r="W16" s="36" t="s">
        <v>136</v>
      </c>
      <c r="X16" s="36" t="s">
        <v>136</v>
      </c>
      <c r="Y16" s="36" t="s">
        <v>136</v>
      </c>
      <c r="Z16" s="36" t="s">
        <v>136</v>
      </c>
      <c r="AA16" s="36" t="s">
        <v>136</v>
      </c>
      <c r="AB16" s="36" t="s">
        <v>136</v>
      </c>
      <c r="AC16" s="36" t="s">
        <v>136</v>
      </c>
      <c r="AD16" s="36" t="s">
        <v>136</v>
      </c>
      <c r="AE16" s="36" t="s">
        <v>136</v>
      </c>
      <c r="AF16" s="36" t="s">
        <v>136</v>
      </c>
      <c r="AG16" s="36" t="s">
        <v>136</v>
      </c>
      <c r="AH16" s="36" t="s">
        <v>136</v>
      </c>
      <c r="AI16" s="36" t="s">
        <v>136</v>
      </c>
      <c r="AJ16" s="36" t="s">
        <v>136</v>
      </c>
      <c r="AK16" s="36" t="s">
        <v>136</v>
      </c>
      <c r="AL16" s="36" t="s">
        <v>136</v>
      </c>
      <c r="AM16" s="36" t="s">
        <v>136</v>
      </c>
      <c r="AN16" s="61">
        <f t="shared" si="1"/>
        <v>0.20399999999999999</v>
      </c>
    </row>
    <row r="17" spans="1:40">
      <c r="A17" s="62" t="s">
        <v>151</v>
      </c>
      <c r="B17" s="44" t="s">
        <v>152</v>
      </c>
      <c r="C17" s="32" t="s">
        <v>153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136</v>
      </c>
      <c r="AC17" s="36" t="s">
        <v>136</v>
      </c>
      <c r="AD17" s="36" t="s">
        <v>136</v>
      </c>
      <c r="AE17" s="36" t="s">
        <v>136</v>
      </c>
      <c r="AF17" s="36" t="s">
        <v>136</v>
      </c>
      <c r="AG17" s="36" t="s">
        <v>136</v>
      </c>
      <c r="AH17" s="36" t="s">
        <v>136</v>
      </c>
      <c r="AI17" s="36" t="s">
        <v>136</v>
      </c>
      <c r="AJ17" s="36" t="s">
        <v>136</v>
      </c>
      <c r="AK17" s="36" t="s">
        <v>136</v>
      </c>
      <c r="AL17" s="36" t="s">
        <v>136</v>
      </c>
      <c r="AM17" s="36" t="s">
        <v>136</v>
      </c>
      <c r="AN17" s="61">
        <f t="shared" si="1"/>
        <v>0.20399999999999999</v>
      </c>
    </row>
    <row r="18" spans="1:40" ht="24">
      <c r="A18" s="62" t="s">
        <v>154</v>
      </c>
      <c r="B18" s="44" t="s">
        <v>155</v>
      </c>
      <c r="C18" s="22" t="s">
        <v>156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136</v>
      </c>
      <c r="AK18" s="36" t="s">
        <v>136</v>
      </c>
      <c r="AL18" s="36" t="s">
        <v>136</v>
      </c>
      <c r="AM18" s="36" t="s">
        <v>136</v>
      </c>
      <c r="AN18" s="61">
        <f t="shared" si="1"/>
        <v>0.20399999999999999</v>
      </c>
    </row>
    <row r="19" spans="1:40">
      <c r="A19" s="62" t="s">
        <v>157</v>
      </c>
      <c r="B19" s="44" t="s">
        <v>48</v>
      </c>
      <c r="C19" s="32" t="s">
        <v>158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136</v>
      </c>
      <c r="AC19" s="36" t="s">
        <v>136</v>
      </c>
      <c r="AD19" s="36" t="s">
        <v>136</v>
      </c>
      <c r="AE19" s="36" t="s">
        <v>136</v>
      </c>
      <c r="AF19" s="36" t="s">
        <v>136</v>
      </c>
      <c r="AG19" s="36" t="s">
        <v>136</v>
      </c>
      <c r="AH19" s="36" t="s">
        <v>136</v>
      </c>
      <c r="AI19" s="36" t="s">
        <v>136</v>
      </c>
      <c r="AJ19" s="36" t="s">
        <v>136</v>
      </c>
      <c r="AK19" s="36" t="s">
        <v>136</v>
      </c>
      <c r="AL19" s="36" t="s">
        <v>136</v>
      </c>
      <c r="AM19" s="36" t="s">
        <v>136</v>
      </c>
      <c r="AN19" s="61">
        <f t="shared" si="1"/>
        <v>0.20399999999999999</v>
      </c>
    </row>
    <row r="20" spans="1:40">
      <c r="A20" s="62" t="s">
        <v>159</v>
      </c>
      <c r="B20" s="44" t="s">
        <v>43</v>
      </c>
      <c r="C20" s="32" t="s">
        <v>160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136</v>
      </c>
      <c r="U20" s="36" t="s">
        <v>136</v>
      </c>
      <c r="V20" s="36" t="s">
        <v>136</v>
      </c>
      <c r="W20" s="36" t="s">
        <v>136</v>
      </c>
      <c r="X20" s="36" t="s">
        <v>136</v>
      </c>
      <c r="Y20" s="36" t="s">
        <v>136</v>
      </c>
      <c r="Z20" s="36" t="s">
        <v>136</v>
      </c>
      <c r="AA20" s="36" t="s">
        <v>136</v>
      </c>
      <c r="AB20" s="36" t="s">
        <v>136</v>
      </c>
      <c r="AC20" s="36" t="s">
        <v>136</v>
      </c>
      <c r="AD20" s="36" t="s">
        <v>136</v>
      </c>
      <c r="AE20" s="36" t="s">
        <v>136</v>
      </c>
      <c r="AF20" s="36" t="s">
        <v>136</v>
      </c>
      <c r="AG20" s="36" t="s">
        <v>136</v>
      </c>
      <c r="AH20" s="36" t="s">
        <v>136</v>
      </c>
      <c r="AI20" s="36" t="s">
        <v>136</v>
      </c>
      <c r="AJ20" s="36" t="s">
        <v>136</v>
      </c>
      <c r="AK20" s="36" t="s">
        <v>136</v>
      </c>
      <c r="AL20" s="36" t="s">
        <v>136</v>
      </c>
      <c r="AM20" s="36" t="s">
        <v>136</v>
      </c>
      <c r="AN20" s="61">
        <f t="shared" si="1"/>
        <v>0.153</v>
      </c>
    </row>
    <row r="21" spans="1:40">
      <c r="A21" s="62" t="s">
        <v>161</v>
      </c>
      <c r="B21" s="44" t="s">
        <v>62</v>
      </c>
      <c r="C21" s="32" t="s">
        <v>162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136</v>
      </c>
      <c r="U21" s="36" t="s">
        <v>136</v>
      </c>
      <c r="V21" s="36" t="s">
        <v>136</v>
      </c>
      <c r="W21" s="36" t="s">
        <v>136</v>
      </c>
      <c r="X21" s="36" t="s">
        <v>136</v>
      </c>
      <c r="Y21" s="36" t="s">
        <v>136</v>
      </c>
      <c r="Z21" s="36" t="s">
        <v>136</v>
      </c>
      <c r="AA21" s="36" t="s">
        <v>136</v>
      </c>
      <c r="AB21" s="36" t="s">
        <v>136</v>
      </c>
      <c r="AC21" s="36" t="s">
        <v>136</v>
      </c>
      <c r="AD21" s="36" t="s">
        <v>136</v>
      </c>
      <c r="AE21" s="36" t="s">
        <v>136</v>
      </c>
      <c r="AF21" s="36" t="s">
        <v>136</v>
      </c>
      <c r="AG21" s="36" t="s">
        <v>136</v>
      </c>
      <c r="AH21" s="36" t="s">
        <v>136</v>
      </c>
      <c r="AI21" s="36" t="s">
        <v>136</v>
      </c>
      <c r="AJ21" s="36" t="s">
        <v>136</v>
      </c>
      <c r="AK21" s="36" t="s">
        <v>136</v>
      </c>
      <c r="AL21" s="36" t="s">
        <v>136</v>
      </c>
      <c r="AM21" s="36" t="s">
        <v>136</v>
      </c>
      <c r="AN21" s="61">
        <f t="shared" si="1"/>
        <v>0.10199999999999999</v>
      </c>
    </row>
    <row r="22" spans="1:40">
      <c r="A22" s="62" t="s">
        <v>163</v>
      </c>
      <c r="B22" s="44" t="s">
        <v>164</v>
      </c>
      <c r="C22" s="32" t="s">
        <v>165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136</v>
      </c>
      <c r="U22" s="36" t="s">
        <v>136</v>
      </c>
      <c r="V22" s="36" t="s">
        <v>136</v>
      </c>
      <c r="W22" s="36" t="s">
        <v>136</v>
      </c>
      <c r="X22" s="36" t="s">
        <v>136</v>
      </c>
      <c r="Y22" s="36" t="s">
        <v>136</v>
      </c>
      <c r="Z22" s="36" t="s">
        <v>136</v>
      </c>
      <c r="AA22" s="36" t="s">
        <v>136</v>
      </c>
      <c r="AB22" s="36" t="s">
        <v>136</v>
      </c>
      <c r="AC22" s="36" t="s">
        <v>136</v>
      </c>
      <c r="AD22" s="36" t="s">
        <v>136</v>
      </c>
      <c r="AE22" s="36" t="s">
        <v>136</v>
      </c>
      <c r="AF22" s="36" t="s">
        <v>136</v>
      </c>
      <c r="AG22" s="36" t="s">
        <v>136</v>
      </c>
      <c r="AH22" s="36" t="s">
        <v>136</v>
      </c>
      <c r="AI22" s="36" t="s">
        <v>136</v>
      </c>
      <c r="AJ22" s="36" t="s">
        <v>136</v>
      </c>
      <c r="AK22" s="36" t="s">
        <v>136</v>
      </c>
      <c r="AL22" s="36" t="s">
        <v>136</v>
      </c>
      <c r="AM22" s="36" t="s">
        <v>136</v>
      </c>
      <c r="AN22" s="61">
        <f t="shared" si="1"/>
        <v>0.10199999999999999</v>
      </c>
    </row>
    <row r="23" spans="1:40">
      <c r="A23" s="62" t="s">
        <v>166</v>
      </c>
      <c r="B23" s="44" t="s">
        <v>63</v>
      </c>
      <c r="C23" s="32" t="s">
        <v>167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136</v>
      </c>
      <c r="U23" s="36" t="s">
        <v>136</v>
      </c>
      <c r="V23" s="36" t="s">
        <v>136</v>
      </c>
      <c r="W23" s="36" t="s">
        <v>136</v>
      </c>
      <c r="X23" s="36" t="s">
        <v>136</v>
      </c>
      <c r="Y23" s="36" t="s">
        <v>136</v>
      </c>
      <c r="Z23" s="36" t="s">
        <v>136</v>
      </c>
      <c r="AA23" s="36" t="s">
        <v>136</v>
      </c>
      <c r="AB23" s="36" t="s">
        <v>136</v>
      </c>
      <c r="AC23" s="36" t="s">
        <v>136</v>
      </c>
      <c r="AD23" s="36" t="s">
        <v>136</v>
      </c>
      <c r="AE23" s="36" t="s">
        <v>136</v>
      </c>
      <c r="AF23" s="36" t="s">
        <v>136</v>
      </c>
      <c r="AG23" s="36" t="s">
        <v>136</v>
      </c>
      <c r="AH23" s="36" t="s">
        <v>136</v>
      </c>
      <c r="AI23" s="36" t="s">
        <v>136</v>
      </c>
      <c r="AJ23" s="36" t="s">
        <v>136</v>
      </c>
      <c r="AK23" s="36" t="s">
        <v>136</v>
      </c>
      <c r="AL23" s="36" t="s">
        <v>136</v>
      </c>
      <c r="AM23" s="36" t="s">
        <v>136</v>
      </c>
      <c r="AN23" s="61">
        <f t="shared" si="1"/>
        <v>7.6499999999999999E-2</v>
      </c>
    </row>
    <row r="24" spans="1:40">
      <c r="A24" s="62" t="s">
        <v>168</v>
      </c>
      <c r="B24" s="44" t="s">
        <v>46</v>
      </c>
      <c r="C24" s="32" t="s">
        <v>169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136</v>
      </c>
      <c r="U24" s="36" t="s">
        <v>136</v>
      </c>
      <c r="V24" s="36" t="s">
        <v>136</v>
      </c>
      <c r="W24" s="36" t="s">
        <v>136</v>
      </c>
      <c r="X24" s="36" t="s">
        <v>136</v>
      </c>
      <c r="Y24" s="36" t="s">
        <v>136</v>
      </c>
      <c r="Z24" s="36" t="s">
        <v>136</v>
      </c>
      <c r="AA24" s="36" t="s">
        <v>136</v>
      </c>
      <c r="AB24" s="36" t="s">
        <v>136</v>
      </c>
      <c r="AC24" s="36" t="s">
        <v>136</v>
      </c>
      <c r="AD24" s="36" t="s">
        <v>136</v>
      </c>
      <c r="AE24" s="36" t="s">
        <v>136</v>
      </c>
      <c r="AF24" s="36" t="s">
        <v>136</v>
      </c>
      <c r="AG24" s="36" t="s">
        <v>136</v>
      </c>
      <c r="AH24" s="36" t="s">
        <v>136</v>
      </c>
      <c r="AI24" s="36" t="s">
        <v>136</v>
      </c>
      <c r="AJ24" s="36" t="s">
        <v>136</v>
      </c>
      <c r="AK24" s="36" t="s">
        <v>136</v>
      </c>
      <c r="AL24" s="36" t="s">
        <v>136</v>
      </c>
      <c r="AM24" s="36" t="s">
        <v>136</v>
      </c>
      <c r="AN24" s="61">
        <f t="shared" si="1"/>
        <v>6.3750000000000001E-2</v>
      </c>
    </row>
    <row r="25" spans="1:40">
      <c r="A25" s="62" t="s">
        <v>170</v>
      </c>
      <c r="B25" s="44" t="s">
        <v>65</v>
      </c>
      <c r="C25" s="32" t="s">
        <v>171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136</v>
      </c>
      <c r="U25" s="36" t="s">
        <v>136</v>
      </c>
      <c r="V25" s="36" t="s">
        <v>136</v>
      </c>
      <c r="W25" s="36" t="s">
        <v>136</v>
      </c>
      <c r="X25" s="36" t="s">
        <v>136</v>
      </c>
      <c r="Y25" s="36" t="s">
        <v>136</v>
      </c>
      <c r="Z25" s="36" t="s">
        <v>136</v>
      </c>
      <c r="AA25" s="36" t="s">
        <v>136</v>
      </c>
      <c r="AB25" s="36" t="s">
        <v>136</v>
      </c>
      <c r="AC25" s="36" t="s">
        <v>136</v>
      </c>
      <c r="AD25" s="36" t="s">
        <v>136</v>
      </c>
      <c r="AE25" s="36" t="s">
        <v>136</v>
      </c>
      <c r="AF25" s="36" t="s">
        <v>136</v>
      </c>
      <c r="AG25" s="36" t="s">
        <v>136</v>
      </c>
      <c r="AH25" s="36" t="s">
        <v>136</v>
      </c>
      <c r="AI25" s="36" t="s">
        <v>136</v>
      </c>
      <c r="AJ25" s="36" t="s">
        <v>136</v>
      </c>
      <c r="AK25" s="36" t="s">
        <v>136</v>
      </c>
      <c r="AL25" s="36" t="s">
        <v>136</v>
      </c>
      <c r="AM25" s="36" t="s">
        <v>136</v>
      </c>
      <c r="AN25" s="61">
        <f t="shared" si="1"/>
        <v>5.0999999999999997E-2</v>
      </c>
    </row>
    <row r="26" spans="1:40" ht="24.75" thickBot="1">
      <c r="A26" s="39" t="s">
        <v>172</v>
      </c>
      <c r="B26" s="45" t="s">
        <v>173</v>
      </c>
      <c r="C26" s="23" t="s">
        <v>174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136</v>
      </c>
      <c r="AC26" s="42" t="s">
        <v>136</v>
      </c>
      <c r="AD26" s="42" t="s">
        <v>136</v>
      </c>
      <c r="AE26" s="42" t="s">
        <v>136</v>
      </c>
      <c r="AF26" s="42" t="s">
        <v>136</v>
      </c>
      <c r="AG26" s="42" t="s">
        <v>136</v>
      </c>
      <c r="AH26" s="42" t="s">
        <v>136</v>
      </c>
      <c r="AI26" s="42" t="s">
        <v>136</v>
      </c>
      <c r="AJ26" s="42" t="s">
        <v>136</v>
      </c>
      <c r="AK26" s="42" t="s">
        <v>136</v>
      </c>
      <c r="AL26" s="42" t="s">
        <v>136</v>
      </c>
      <c r="AM26" s="42" t="s">
        <v>136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175</v>
      </c>
    </row>
    <row r="2" spans="1:1" s="19" customFormat="1" ht="15" customHeight="1">
      <c r="A2" s="18" t="s">
        <v>176</v>
      </c>
    </row>
    <row r="3" spans="1:1" s="19" customFormat="1" ht="15" customHeight="1">
      <c r="A3" s="18" t="s">
        <v>177</v>
      </c>
    </row>
    <row r="4" spans="1:1" s="19" customFormat="1" ht="15" customHeight="1">
      <c r="A4" s="18" t="s">
        <v>178</v>
      </c>
    </row>
    <row r="5" spans="1:1" s="19" customFormat="1" ht="15" customHeight="1">
      <c r="A5" s="18" t="s">
        <v>179</v>
      </c>
    </row>
    <row r="6" spans="1:1" s="19" customFormat="1" ht="15" customHeight="1">
      <c r="A6" s="18" t="s">
        <v>180</v>
      </c>
    </row>
    <row r="7" spans="1:1" s="19" customFormat="1" ht="15" customHeight="1">
      <c r="A7" s="18" t="s">
        <v>181</v>
      </c>
    </row>
    <row r="8" spans="1:1" s="19" customFormat="1" ht="15" customHeight="1">
      <c r="A8" s="18" t="s">
        <v>182</v>
      </c>
    </row>
    <row r="9" spans="1:1" s="19" customFormat="1" ht="15" customHeight="1">
      <c r="A9" s="18" t="s">
        <v>183</v>
      </c>
    </row>
    <row r="10" spans="1:1" s="19" customFormat="1" ht="15" customHeight="1">
      <c r="A10" s="18" t="s">
        <v>184</v>
      </c>
    </row>
    <row r="11" spans="1:1" s="19" customFormat="1" ht="15" customHeight="1">
      <c r="A11" s="18" t="s">
        <v>185</v>
      </c>
    </row>
    <row r="12" spans="1:1" s="19" customFormat="1" ht="15" customHeight="1">
      <c r="A12" s="18" t="s">
        <v>186</v>
      </c>
    </row>
    <row r="13" spans="1:1" s="19" customFormat="1" ht="15" customHeight="1">
      <c r="A13" s="18" t="s">
        <v>187</v>
      </c>
    </row>
    <row r="14" spans="1:1" s="19" customFormat="1" ht="15" customHeight="1">
      <c r="A14" s="18" t="s">
        <v>188</v>
      </c>
    </row>
    <row r="15" spans="1:1" s="19" customFormat="1" ht="15" customHeight="1">
      <c r="A15" s="18" t="s">
        <v>189</v>
      </c>
    </row>
    <row r="16" spans="1:1" s="19" customFormat="1" ht="15" customHeight="1">
      <c r="A16" s="18" t="s">
        <v>190</v>
      </c>
    </row>
    <row r="17" spans="1:1" s="19" customFormat="1" ht="15" customHeight="1">
      <c r="A17" s="18" t="s">
        <v>191</v>
      </c>
    </row>
    <row r="18" spans="1:1" s="19" customFormat="1" ht="15" customHeight="1">
      <c r="A18" s="18" t="s">
        <v>192</v>
      </c>
    </row>
    <row r="19" spans="1:1" s="19" customFormat="1" ht="15" customHeight="1">
      <c r="A19" s="18" t="s">
        <v>193</v>
      </c>
    </row>
    <row r="20" spans="1:1" s="19" customFormat="1" ht="15" customHeight="1">
      <c r="A20" s="18" t="s">
        <v>194</v>
      </c>
    </row>
    <row r="21" spans="1:1" s="19" customFormat="1" ht="15" customHeight="1">
      <c r="A21" s="18" t="s">
        <v>195</v>
      </c>
    </row>
    <row r="22" spans="1:1" s="19" customFormat="1" ht="15" customHeight="1">
      <c r="A22" s="18" t="s">
        <v>196</v>
      </c>
    </row>
    <row r="23" spans="1:1" s="19" customFormat="1" ht="15" customHeight="1">
      <c r="A23" s="18" t="s">
        <v>197</v>
      </c>
    </row>
    <row r="24" spans="1:1" s="19" customFormat="1" ht="15" customHeight="1">
      <c r="A24" s="18" t="s">
        <v>198</v>
      </c>
    </row>
    <row r="25" spans="1:1" s="19" customFormat="1" ht="15" customHeight="1">
      <c r="A25" s="18" t="s">
        <v>199</v>
      </c>
    </row>
    <row r="26" spans="1:1" s="19" customFormat="1" ht="15" customHeight="1">
      <c r="A26" s="18" t="s">
        <v>200</v>
      </c>
    </row>
    <row r="27" spans="1:1" s="19" customFormat="1" ht="15" customHeight="1">
      <c r="A27" s="18" t="s">
        <v>201</v>
      </c>
    </row>
    <row r="28" spans="1:1" s="19" customFormat="1" ht="15" customHeight="1">
      <c r="A28" s="18" t="s">
        <v>202</v>
      </c>
    </row>
    <row r="29" spans="1:1" s="19" customFormat="1" ht="15" customHeight="1">
      <c r="A29" s="18" t="s">
        <v>203</v>
      </c>
    </row>
    <row r="30" spans="1:1" s="19" customFormat="1" ht="15" customHeight="1">
      <c r="A30" s="18" t="s">
        <v>204</v>
      </c>
    </row>
    <row r="31" spans="1:1" s="19" customFormat="1" ht="15" customHeight="1">
      <c r="A31" s="18" t="s">
        <v>205</v>
      </c>
    </row>
    <row r="32" spans="1:1" s="19" customFormat="1" ht="15" customHeight="1">
      <c r="A32" s="18" t="s">
        <v>206</v>
      </c>
    </row>
    <row r="33" spans="1:1" s="19" customFormat="1" ht="15" customHeight="1">
      <c r="A33" s="18" t="s">
        <v>207</v>
      </c>
    </row>
    <row r="34" spans="1:1" s="19" customFormat="1" ht="15" customHeight="1">
      <c r="A34" s="18" t="s">
        <v>208</v>
      </c>
    </row>
    <row r="35" spans="1:1" s="19" customFormat="1" ht="15" customHeight="1">
      <c r="A35" s="18" t="s">
        <v>209</v>
      </c>
    </row>
    <row r="36" spans="1:1" s="19" customFormat="1" ht="15" customHeight="1">
      <c r="A36" s="18" t="s">
        <v>210</v>
      </c>
    </row>
    <row r="37" spans="1:1" s="19" customFormat="1" ht="15" customHeight="1">
      <c r="A37" s="18" t="s">
        <v>2</v>
      </c>
    </row>
    <row r="38" spans="1:1" s="19" customFormat="1" ht="15" customHeight="1">
      <c r="A38" s="18" t="s">
        <v>211</v>
      </c>
    </row>
    <row r="39" spans="1:1" s="19" customFormat="1" ht="15" customHeight="1">
      <c r="A39" s="18" t="s">
        <v>212</v>
      </c>
    </row>
    <row r="40" spans="1:1" s="19" customFormat="1" ht="15" customHeight="1">
      <c r="A40" s="18" t="s">
        <v>213</v>
      </c>
    </row>
    <row r="41" spans="1:1" s="19" customFormat="1" ht="15" customHeight="1">
      <c r="A41" s="18" t="s">
        <v>214</v>
      </c>
    </row>
    <row r="42" spans="1:1" s="19" customFormat="1" ht="15" customHeight="1">
      <c r="A42" s="18" t="s">
        <v>215</v>
      </c>
    </row>
    <row r="43" spans="1:1" s="19" customFormat="1" ht="15" customHeight="1">
      <c r="A43" s="18" t="s">
        <v>216</v>
      </c>
    </row>
    <row r="44" spans="1:1" s="19" customFormat="1" ht="15" customHeight="1">
      <c r="A44" s="18" t="s">
        <v>217</v>
      </c>
    </row>
    <row r="45" spans="1:1" s="19" customFormat="1" ht="15" customHeight="1">
      <c r="A45" s="18" t="s">
        <v>218</v>
      </c>
    </row>
    <row r="46" spans="1:1" s="19" customFormat="1" ht="15" customHeight="1">
      <c r="A46" s="18" t="s">
        <v>219</v>
      </c>
    </row>
    <row r="47" spans="1:1" s="19" customFormat="1" ht="15" customHeight="1">
      <c r="A47" s="18" t="s">
        <v>220</v>
      </c>
    </row>
    <row r="48" spans="1:1" s="19" customFormat="1" ht="15" customHeight="1">
      <c r="A48" s="18" t="s">
        <v>221</v>
      </c>
    </row>
    <row r="49" spans="1:1" s="19" customFormat="1" ht="15" customHeight="1">
      <c r="A49" s="18" t="s">
        <v>222</v>
      </c>
    </row>
    <row r="50" spans="1:1" s="19" customFormat="1" ht="15" customHeight="1">
      <c r="A50" s="18" t="s">
        <v>223</v>
      </c>
    </row>
    <row r="51" spans="1:1" s="19" customFormat="1" ht="15" customHeight="1">
      <c r="A51" s="18" t="s">
        <v>224</v>
      </c>
    </row>
    <row r="52" spans="1:1" s="19" customFormat="1" ht="15" customHeight="1">
      <c r="A52" s="18" t="s">
        <v>225</v>
      </c>
    </row>
    <row r="53" spans="1:1" s="19" customFormat="1" ht="15" customHeight="1">
      <c r="A53" s="18" t="s">
        <v>226</v>
      </c>
    </row>
    <row r="54" spans="1:1" s="19" customFormat="1" ht="15" customHeight="1">
      <c r="A54" s="18" t="s">
        <v>227</v>
      </c>
    </row>
    <row r="55" spans="1:1" s="19" customFormat="1" ht="15" customHeight="1">
      <c r="A55" s="18" t="s">
        <v>228</v>
      </c>
    </row>
    <row r="56" spans="1:1" s="19" customFormat="1" ht="15" customHeight="1">
      <c r="A56" s="18" t="s">
        <v>229</v>
      </c>
    </row>
    <row r="57" spans="1:1" s="19" customFormat="1" ht="15" customHeight="1">
      <c r="A57" s="18" t="s">
        <v>230</v>
      </c>
    </row>
    <row r="58" spans="1:1" s="19" customFormat="1" ht="15" customHeight="1">
      <c r="A58" s="18" t="s">
        <v>231</v>
      </c>
    </row>
    <row r="59" spans="1:1" s="19" customFormat="1" ht="15" customHeight="1">
      <c r="A59" s="18" t="s">
        <v>232</v>
      </c>
    </row>
    <row r="60" spans="1:1" s="19" customFormat="1" ht="15" customHeight="1">
      <c r="A60" s="18" t="s">
        <v>233</v>
      </c>
    </row>
    <row r="61" spans="1:1" s="19" customFormat="1" ht="15" customHeight="1">
      <c r="A61" s="18" t="s">
        <v>234</v>
      </c>
    </row>
    <row r="62" spans="1:1" s="19" customFormat="1" ht="15" customHeight="1">
      <c r="A62" s="18" t="s">
        <v>235</v>
      </c>
    </row>
    <row r="63" spans="1:1" s="19" customFormat="1" ht="15" customHeight="1">
      <c r="A63" s="18" t="s">
        <v>236</v>
      </c>
    </row>
    <row r="64" spans="1:1" s="19" customFormat="1" ht="15" customHeight="1">
      <c r="A64" s="18" t="s">
        <v>237</v>
      </c>
    </row>
    <row r="65" spans="1:1" s="19" customFormat="1" ht="15" customHeight="1">
      <c r="A65" s="18" t="s">
        <v>238</v>
      </c>
    </row>
    <row r="66" spans="1:1" s="19" customFormat="1" ht="15" customHeight="1">
      <c r="A66" s="18" t="s">
        <v>239</v>
      </c>
    </row>
    <row r="67" spans="1:1" s="19" customFormat="1" ht="15" customHeight="1">
      <c r="A67" s="18" t="s">
        <v>240</v>
      </c>
    </row>
    <row r="68" spans="1:1" s="19" customFormat="1" ht="15" customHeight="1">
      <c r="A68" s="18" t="s">
        <v>241</v>
      </c>
    </row>
    <row r="69" spans="1:1" s="19" customFormat="1" ht="15" customHeight="1">
      <c r="A69" s="18" t="s">
        <v>242</v>
      </c>
    </row>
    <row r="70" spans="1:1" s="19" customFormat="1" ht="15" customHeight="1">
      <c r="A70" s="18" t="s">
        <v>243</v>
      </c>
    </row>
    <row r="71" spans="1:1" s="19" customFormat="1" ht="15" customHeight="1">
      <c r="A71" s="18" t="s">
        <v>244</v>
      </c>
    </row>
    <row r="72" spans="1:1" s="19" customFormat="1" ht="15" customHeight="1">
      <c r="A72" s="18" t="s">
        <v>245</v>
      </c>
    </row>
    <row r="73" spans="1:1" s="19" customFormat="1" ht="15" customHeight="1">
      <c r="A73" s="18" t="s">
        <v>246</v>
      </c>
    </row>
    <row r="74" spans="1:1" s="19" customFormat="1" ht="15" customHeight="1">
      <c r="A74" s="18" t="s">
        <v>247</v>
      </c>
    </row>
    <row r="75" spans="1:1" s="19" customFormat="1" ht="15" customHeight="1">
      <c r="A75" s="18" t="s">
        <v>248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7B0F211A-8EEE-488D-A12B-E5917EB6984B">true</alreadyChecked>
    <Comments xmlns="7B0F211A-8EEE-488D-A12B-E5917EB6984B" xsi:nil="true"/>
    <needDetail xmlns="7B0F211A-8EEE-488D-A12B-E5917EB6984B">false</needDetail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16533688EBCF604890E991386CB3D8DC" ma:contentTypeVersion="" ma:contentTypeDescription="" ma:contentTypeScope="" ma:versionID="6f1c7bfd7cc00f3eda8baa92062227a6">
  <xsd:schema xmlns:xsd="http://www.w3.org/2001/XMLSchema" xmlns:xs="http://www.w3.org/2001/XMLSchema" xmlns:p="http://schemas.microsoft.com/office/2006/metadata/properties" xmlns:ns1="http://schemas.microsoft.com/sharepoint/v3" xmlns:ns2="7B0F211A-8EEE-488D-A12B-E5917EB6984B" targetNamespace="http://schemas.microsoft.com/office/2006/metadata/properties" ma:root="true" ma:fieldsID="09cba6e805fd1a0afe2d31f2a9c30523" ns1:_="" ns2:_="">
    <xsd:import namespace="http://schemas.microsoft.com/sharepoint/v3"/>
    <xsd:import namespace="7B0F211A-8EEE-488D-A12B-E5917EB6984B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F211A-8EEE-488D-A12B-E5917EB6984B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7B0F211A-8EEE-488D-A12B-E5917EB6984B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A6ADE6-2D78-47DB-83FF-8EFAD669A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B0F211A-8EEE-488D-A12B-E5917EB69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0x0101006CB92C11A11C4849B1A04E87CB5CBA3E0016533688EBCF604890E991386CB3D8DC</vt:lpwstr>
  </property>
</Properties>
</file>