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6900" windowHeight="1230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8" i="2" l="1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4" i="2"/>
  <c r="N195" i="2"/>
  <c r="N196" i="2"/>
  <c r="N197" i="2"/>
  <c r="N198" i="2"/>
  <c r="N199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O143" i="2" s="1"/>
  <c r="N144" i="2"/>
  <c r="N145" i="2"/>
  <c r="N146" i="2"/>
  <c r="N147" i="2"/>
  <c r="N148" i="2"/>
  <c r="N149" i="2"/>
  <c r="N150" i="2"/>
  <c r="N141" i="2"/>
  <c r="O141" i="2" s="1"/>
  <c r="N125" i="2"/>
  <c r="N126" i="2"/>
  <c r="N127" i="2"/>
  <c r="N128" i="2"/>
  <c r="O128" i="2" s="1"/>
  <c r="N129" i="2"/>
  <c r="N130" i="2"/>
  <c r="N131" i="2"/>
  <c r="N132" i="2"/>
  <c r="N133" i="2"/>
  <c r="N124" i="2"/>
  <c r="N108" i="2"/>
  <c r="N109" i="2"/>
  <c r="N110" i="2"/>
  <c r="N111" i="2"/>
  <c r="N112" i="2"/>
  <c r="N113" i="2"/>
  <c r="N114" i="2"/>
  <c r="N115" i="2"/>
  <c r="N116" i="2"/>
  <c r="N107" i="2"/>
  <c r="O107" i="2" s="1"/>
  <c r="N91" i="2"/>
  <c r="N92" i="2"/>
  <c r="N93" i="2"/>
  <c r="N94" i="2"/>
  <c r="O94" i="2" s="1"/>
  <c r="N95" i="2"/>
  <c r="N96" i="2"/>
  <c r="N97" i="2"/>
  <c r="N98" i="2"/>
  <c r="N99" i="2"/>
  <c r="N90" i="2"/>
  <c r="N74" i="2"/>
  <c r="N75" i="2"/>
  <c r="O75" i="2" s="1"/>
  <c r="N76" i="2"/>
  <c r="N77" i="2"/>
  <c r="N78" i="2"/>
  <c r="N79" i="2"/>
  <c r="N80" i="2"/>
  <c r="N81" i="2"/>
  <c r="N82" i="2"/>
  <c r="N73" i="2"/>
  <c r="O73" i="2" s="1"/>
  <c r="P73" i="2" s="1"/>
  <c r="Q73" i="2" s="1"/>
  <c r="R73" i="2" s="1"/>
  <c r="N57" i="2"/>
  <c r="N58" i="2"/>
  <c r="N59" i="2"/>
  <c r="N60" i="2"/>
  <c r="O60" i="2" s="1"/>
  <c r="N61" i="2"/>
  <c r="N62" i="2"/>
  <c r="N63" i="2"/>
  <c r="N64" i="2"/>
  <c r="N65" i="2"/>
  <c r="N56" i="2"/>
  <c r="N38" i="2"/>
  <c r="N39" i="2"/>
  <c r="N40" i="2"/>
  <c r="N41" i="2"/>
  <c r="N42" i="2"/>
  <c r="N43" i="2"/>
  <c r="N44" i="2"/>
  <c r="N45" i="2"/>
  <c r="N46" i="2"/>
  <c r="N37" i="2"/>
  <c r="O37" i="2" s="1"/>
  <c r="N20" i="2"/>
  <c r="N21" i="2"/>
  <c r="N22" i="2"/>
  <c r="N23" i="2"/>
  <c r="N24" i="2"/>
  <c r="N25" i="2"/>
  <c r="N26" i="2"/>
  <c r="N27" i="2"/>
  <c r="N28" i="2"/>
  <c r="N19" i="2"/>
  <c r="O19" i="2" s="1"/>
  <c r="P19" i="2" s="1"/>
  <c r="Q19" i="2" s="1"/>
  <c r="R19" i="2" s="1"/>
  <c r="O608" i="2"/>
  <c r="O600" i="2"/>
  <c r="P600" i="2" s="1"/>
  <c r="Q600" i="2" s="1"/>
  <c r="R600" i="2" s="1"/>
  <c r="O601" i="2"/>
  <c r="O602" i="2"/>
  <c r="O603" i="2"/>
  <c r="O604" i="2"/>
  <c r="P604" i="2" s="1"/>
  <c r="Q604" i="2" s="1"/>
  <c r="R604" i="2" s="1"/>
  <c r="O605" i="2"/>
  <c r="O606" i="2"/>
  <c r="O607" i="2"/>
  <c r="O599" i="2"/>
  <c r="P599" i="2" s="1"/>
  <c r="Q599" i="2" s="1"/>
  <c r="O583" i="2"/>
  <c r="O584" i="2"/>
  <c r="O585" i="2"/>
  <c r="O586" i="2"/>
  <c r="P586" i="2" s="1"/>
  <c r="Q586" i="2" s="1"/>
  <c r="R586" i="2" s="1"/>
  <c r="O587" i="2"/>
  <c r="O588" i="2"/>
  <c r="O589" i="2"/>
  <c r="O590" i="2"/>
  <c r="P590" i="2" s="1"/>
  <c r="Q590" i="2" s="1"/>
  <c r="R590" i="2" s="1"/>
  <c r="O591" i="2"/>
  <c r="O582" i="2"/>
  <c r="O566" i="2"/>
  <c r="O567" i="2"/>
  <c r="P567" i="2" s="1"/>
  <c r="Q567" i="2" s="1"/>
  <c r="R567" i="2" s="1"/>
  <c r="O568" i="2"/>
  <c r="O569" i="2"/>
  <c r="O570" i="2"/>
  <c r="O571" i="2"/>
  <c r="P571" i="2" s="1"/>
  <c r="Q571" i="2" s="1"/>
  <c r="R571" i="2" s="1"/>
  <c r="O572" i="2"/>
  <c r="O573" i="2"/>
  <c r="O574" i="2"/>
  <c r="O565" i="2"/>
  <c r="P565" i="2" s="1"/>
  <c r="Q565" i="2" s="1"/>
  <c r="O549" i="2"/>
  <c r="O550" i="2"/>
  <c r="O551" i="2"/>
  <c r="O552" i="2"/>
  <c r="P552" i="2" s="1"/>
  <c r="Q552" i="2" s="1"/>
  <c r="R552" i="2" s="1"/>
  <c r="O553" i="2"/>
  <c r="O554" i="2"/>
  <c r="O555" i="2"/>
  <c r="O556" i="2"/>
  <c r="P556" i="2" s="1"/>
  <c r="Q556" i="2" s="1"/>
  <c r="R556" i="2" s="1"/>
  <c r="O557" i="2"/>
  <c r="O548" i="2"/>
  <c r="O532" i="2"/>
  <c r="O533" i="2"/>
  <c r="P533" i="2" s="1"/>
  <c r="Q533" i="2" s="1"/>
  <c r="R533" i="2" s="1"/>
  <c r="O534" i="2"/>
  <c r="O535" i="2"/>
  <c r="O536" i="2"/>
  <c r="O537" i="2"/>
  <c r="P537" i="2" s="1"/>
  <c r="Q537" i="2" s="1"/>
  <c r="R537" i="2" s="1"/>
  <c r="O538" i="2"/>
  <c r="O539" i="2"/>
  <c r="O540" i="2"/>
  <c r="O531" i="2"/>
  <c r="P531" i="2" s="1"/>
  <c r="O515" i="2"/>
  <c r="O516" i="2"/>
  <c r="O517" i="2"/>
  <c r="O518" i="2"/>
  <c r="P518" i="2" s="1"/>
  <c r="Q518" i="2" s="1"/>
  <c r="R518" i="2" s="1"/>
  <c r="O519" i="2"/>
  <c r="O520" i="2"/>
  <c r="O521" i="2"/>
  <c r="O522" i="2"/>
  <c r="P522" i="2" s="1"/>
  <c r="Q522" i="2" s="1"/>
  <c r="R522" i="2" s="1"/>
  <c r="O523" i="2"/>
  <c r="O514" i="2"/>
  <c r="O498" i="2"/>
  <c r="O499" i="2"/>
  <c r="P499" i="2" s="1"/>
  <c r="Q499" i="2" s="1"/>
  <c r="R499" i="2" s="1"/>
  <c r="O500" i="2"/>
  <c r="O501" i="2"/>
  <c r="O502" i="2"/>
  <c r="O503" i="2"/>
  <c r="P503" i="2" s="1"/>
  <c r="Q503" i="2" s="1"/>
  <c r="R503" i="2" s="1"/>
  <c r="O504" i="2"/>
  <c r="O505" i="2"/>
  <c r="O506" i="2"/>
  <c r="O497" i="2"/>
  <c r="P497" i="2" s="1"/>
  <c r="O481" i="2"/>
  <c r="O482" i="2"/>
  <c r="O483" i="2"/>
  <c r="O484" i="2"/>
  <c r="P484" i="2" s="1"/>
  <c r="Q484" i="2" s="1"/>
  <c r="R484" i="2" s="1"/>
  <c r="O485" i="2"/>
  <c r="O486" i="2"/>
  <c r="O487" i="2"/>
  <c r="O488" i="2"/>
  <c r="P488" i="2" s="1"/>
  <c r="Q488" i="2" s="1"/>
  <c r="R488" i="2" s="1"/>
  <c r="R490" i="2" s="1"/>
  <c r="O489" i="2"/>
  <c r="O480" i="2"/>
  <c r="O464" i="2"/>
  <c r="O465" i="2"/>
  <c r="P465" i="2" s="1"/>
  <c r="Q465" i="2" s="1"/>
  <c r="R465" i="2" s="1"/>
  <c r="O466" i="2"/>
  <c r="O467" i="2"/>
  <c r="O468" i="2"/>
  <c r="O469" i="2"/>
  <c r="P469" i="2" s="1"/>
  <c r="Q469" i="2" s="1"/>
  <c r="O470" i="2"/>
  <c r="O471" i="2"/>
  <c r="O472" i="2"/>
  <c r="O463" i="2"/>
  <c r="P463" i="2" s="1"/>
  <c r="O447" i="2"/>
  <c r="O448" i="2"/>
  <c r="O449" i="2"/>
  <c r="O450" i="2"/>
  <c r="P450" i="2" s="1"/>
  <c r="Q450" i="2" s="1"/>
  <c r="R450" i="2" s="1"/>
  <c r="O451" i="2"/>
  <c r="O452" i="2"/>
  <c r="O453" i="2"/>
  <c r="O454" i="2"/>
  <c r="P454" i="2" s="1"/>
  <c r="Q454" i="2" s="1"/>
  <c r="R454" i="2" s="1"/>
  <c r="O455" i="2"/>
  <c r="O446" i="2"/>
  <c r="O430" i="2"/>
  <c r="O431" i="2"/>
  <c r="P431" i="2" s="1"/>
  <c r="Q431" i="2" s="1"/>
  <c r="R431" i="2" s="1"/>
  <c r="O432" i="2"/>
  <c r="O433" i="2"/>
  <c r="O434" i="2"/>
  <c r="O435" i="2"/>
  <c r="P435" i="2" s="1"/>
  <c r="Q435" i="2" s="1"/>
  <c r="R435" i="2" s="1"/>
  <c r="O436" i="2"/>
  <c r="O437" i="2"/>
  <c r="O438" i="2"/>
  <c r="O429" i="2"/>
  <c r="P429" i="2" s="1"/>
  <c r="Q429" i="2" s="1"/>
  <c r="R429" i="2" s="1"/>
  <c r="O413" i="2"/>
  <c r="O414" i="2"/>
  <c r="O415" i="2"/>
  <c r="O416" i="2"/>
  <c r="P416" i="2" s="1"/>
  <c r="Q416" i="2" s="1"/>
  <c r="R416" i="2" s="1"/>
  <c r="R422" i="2" s="1"/>
  <c r="O417" i="2"/>
  <c r="O418" i="2"/>
  <c r="O419" i="2"/>
  <c r="O420" i="2"/>
  <c r="P420" i="2" s="1"/>
  <c r="Q420" i="2" s="1"/>
  <c r="R420" i="2" s="1"/>
  <c r="O421" i="2"/>
  <c r="O412" i="2"/>
  <c r="O396" i="2"/>
  <c r="O397" i="2"/>
  <c r="P397" i="2" s="1"/>
  <c r="Q397" i="2" s="1"/>
  <c r="R397" i="2" s="1"/>
  <c r="O398" i="2"/>
  <c r="O399" i="2"/>
  <c r="O400" i="2"/>
  <c r="O401" i="2"/>
  <c r="P401" i="2" s="1"/>
  <c r="Q401" i="2" s="1"/>
  <c r="R401" i="2" s="1"/>
  <c r="O402" i="2"/>
  <c r="O403" i="2"/>
  <c r="O404" i="2"/>
  <c r="O395" i="2"/>
  <c r="P395" i="2" s="1"/>
  <c r="Q395" i="2" s="1"/>
  <c r="R395" i="2" s="1"/>
  <c r="R405" i="2" s="1"/>
  <c r="O379" i="2"/>
  <c r="O380" i="2"/>
  <c r="O381" i="2"/>
  <c r="O382" i="2"/>
  <c r="P382" i="2" s="1"/>
  <c r="Q382" i="2" s="1"/>
  <c r="R382" i="2" s="1"/>
  <c r="R388" i="2" s="1"/>
  <c r="O383" i="2"/>
  <c r="O384" i="2"/>
  <c r="O385" i="2"/>
  <c r="O386" i="2"/>
  <c r="P386" i="2" s="1"/>
  <c r="Q386" i="2" s="1"/>
  <c r="R386" i="2" s="1"/>
  <c r="O387" i="2"/>
  <c r="O378" i="2"/>
  <c r="O362" i="2"/>
  <c r="O363" i="2"/>
  <c r="P363" i="2" s="1"/>
  <c r="Q363" i="2" s="1"/>
  <c r="R363" i="2" s="1"/>
  <c r="O364" i="2"/>
  <c r="O365" i="2"/>
  <c r="O366" i="2"/>
  <c r="O367" i="2"/>
  <c r="P367" i="2" s="1"/>
  <c r="Q367" i="2" s="1"/>
  <c r="R367" i="2" s="1"/>
  <c r="O368" i="2"/>
  <c r="O369" i="2"/>
  <c r="O370" i="2"/>
  <c r="O361" i="2"/>
  <c r="P361" i="2" s="1"/>
  <c r="Q361" i="2" s="1"/>
  <c r="R361" i="2" s="1"/>
  <c r="R371" i="2" s="1"/>
  <c r="O345" i="2"/>
  <c r="O346" i="2"/>
  <c r="O347" i="2"/>
  <c r="O348" i="2"/>
  <c r="P348" i="2" s="1"/>
  <c r="O349" i="2"/>
  <c r="O350" i="2"/>
  <c r="O351" i="2"/>
  <c r="O352" i="2"/>
  <c r="P352" i="2" s="1"/>
  <c r="Q352" i="2" s="1"/>
  <c r="R352" i="2" s="1"/>
  <c r="O353" i="2"/>
  <c r="O344" i="2"/>
  <c r="O328" i="2"/>
  <c r="O329" i="2"/>
  <c r="P329" i="2" s="1"/>
  <c r="Q329" i="2" s="1"/>
  <c r="R329" i="2" s="1"/>
  <c r="O330" i="2"/>
  <c r="O331" i="2"/>
  <c r="O332" i="2"/>
  <c r="O333" i="2"/>
  <c r="P333" i="2" s="1"/>
  <c r="Q333" i="2" s="1"/>
  <c r="R333" i="2" s="1"/>
  <c r="O334" i="2"/>
  <c r="O335" i="2"/>
  <c r="O336" i="2"/>
  <c r="O327" i="2"/>
  <c r="P327" i="2" s="1"/>
  <c r="O311" i="2"/>
  <c r="O312" i="2"/>
  <c r="O313" i="2"/>
  <c r="O314" i="2"/>
  <c r="P314" i="2" s="1"/>
  <c r="O315" i="2"/>
  <c r="O316" i="2"/>
  <c r="O317" i="2"/>
  <c r="O318" i="2"/>
  <c r="P318" i="2" s="1"/>
  <c r="Q318" i="2" s="1"/>
  <c r="R318" i="2" s="1"/>
  <c r="R320" i="2" s="1"/>
  <c r="O319" i="2"/>
  <c r="O310" i="2"/>
  <c r="O294" i="2"/>
  <c r="O295" i="2"/>
  <c r="P295" i="2" s="1"/>
  <c r="Q295" i="2" s="1"/>
  <c r="R295" i="2" s="1"/>
  <c r="O296" i="2"/>
  <c r="O297" i="2"/>
  <c r="O298" i="2"/>
  <c r="O299" i="2"/>
  <c r="P299" i="2" s="1"/>
  <c r="Q299" i="2" s="1"/>
  <c r="R299" i="2" s="1"/>
  <c r="O300" i="2"/>
  <c r="O301" i="2"/>
  <c r="O302" i="2"/>
  <c r="O293" i="2"/>
  <c r="P293" i="2" s="1"/>
  <c r="Q293" i="2" s="1"/>
  <c r="R293" i="2" s="1"/>
  <c r="O277" i="2"/>
  <c r="O278" i="2"/>
  <c r="O279" i="2"/>
  <c r="O280" i="2"/>
  <c r="P280" i="2" s="1"/>
  <c r="Q280" i="2" s="1"/>
  <c r="R280" i="2" s="1"/>
  <c r="O281" i="2"/>
  <c r="O282" i="2"/>
  <c r="O283" i="2"/>
  <c r="O284" i="2"/>
  <c r="P284" i="2" s="1"/>
  <c r="Q284" i="2" s="1"/>
  <c r="R284" i="2" s="1"/>
  <c r="O285" i="2"/>
  <c r="O276" i="2"/>
  <c r="O261" i="2"/>
  <c r="O262" i="2"/>
  <c r="P262" i="2" s="1"/>
  <c r="Q262" i="2" s="1"/>
  <c r="R262" i="2" s="1"/>
  <c r="O263" i="2"/>
  <c r="O264" i="2"/>
  <c r="O265" i="2"/>
  <c r="O266" i="2"/>
  <c r="P266" i="2" s="1"/>
  <c r="O267" i="2"/>
  <c r="O268" i="2"/>
  <c r="O269" i="2"/>
  <c r="O260" i="2"/>
  <c r="P260" i="2" s="1"/>
  <c r="Q260" i="2" s="1"/>
  <c r="R260" i="2" s="1"/>
  <c r="R270" i="2" s="1"/>
  <c r="O244" i="2"/>
  <c r="O245" i="2"/>
  <c r="O246" i="2"/>
  <c r="O247" i="2"/>
  <c r="P247" i="2" s="1"/>
  <c r="O248" i="2"/>
  <c r="O249" i="2"/>
  <c r="O250" i="2"/>
  <c r="O251" i="2"/>
  <c r="P251" i="2" s="1"/>
  <c r="Q251" i="2" s="1"/>
  <c r="R251" i="2" s="1"/>
  <c r="O252" i="2"/>
  <c r="O243" i="2"/>
  <c r="O227" i="2"/>
  <c r="O228" i="2"/>
  <c r="P228" i="2" s="1"/>
  <c r="Q228" i="2" s="1"/>
  <c r="R228" i="2" s="1"/>
  <c r="O229" i="2"/>
  <c r="O230" i="2"/>
  <c r="O231" i="2"/>
  <c r="O232" i="2"/>
  <c r="P232" i="2" s="1"/>
  <c r="O233" i="2"/>
  <c r="O234" i="2"/>
  <c r="O235" i="2"/>
  <c r="O226" i="2"/>
  <c r="P226" i="2" s="1"/>
  <c r="Q226" i="2" s="1"/>
  <c r="R226" i="2" s="1"/>
  <c r="O210" i="2"/>
  <c r="O211" i="2"/>
  <c r="O212" i="2"/>
  <c r="O213" i="2"/>
  <c r="P213" i="2" s="1"/>
  <c r="O214" i="2"/>
  <c r="O215" i="2"/>
  <c r="O216" i="2"/>
  <c r="O217" i="2"/>
  <c r="P217" i="2" s="1"/>
  <c r="Q217" i="2" s="1"/>
  <c r="R217" i="2" s="1"/>
  <c r="O218" i="2"/>
  <c r="O209" i="2"/>
  <c r="O193" i="2"/>
  <c r="O194" i="2"/>
  <c r="P194" i="2" s="1"/>
  <c r="Q194" i="2" s="1"/>
  <c r="R194" i="2" s="1"/>
  <c r="O195" i="2"/>
  <c r="O196" i="2"/>
  <c r="O197" i="2"/>
  <c r="O198" i="2"/>
  <c r="P198" i="2" s="1"/>
  <c r="Q198" i="2" s="1"/>
  <c r="R198" i="2" s="1"/>
  <c r="O199" i="2"/>
  <c r="O200" i="2"/>
  <c r="O201" i="2"/>
  <c r="O192" i="2"/>
  <c r="P192" i="2" s="1"/>
  <c r="Q192" i="2" s="1"/>
  <c r="R192" i="2" s="1"/>
  <c r="O176" i="2"/>
  <c r="O177" i="2"/>
  <c r="O178" i="2"/>
  <c r="O179" i="2"/>
  <c r="P179" i="2" s="1"/>
  <c r="Q179" i="2" s="1"/>
  <c r="R179" i="2" s="1"/>
  <c r="O180" i="2"/>
  <c r="O181" i="2"/>
  <c r="O182" i="2"/>
  <c r="O183" i="2"/>
  <c r="P183" i="2" s="1"/>
  <c r="O184" i="2"/>
  <c r="O175" i="2"/>
  <c r="O159" i="2"/>
  <c r="O160" i="2"/>
  <c r="P160" i="2" s="1"/>
  <c r="Q160" i="2" s="1"/>
  <c r="R160" i="2" s="1"/>
  <c r="O161" i="2"/>
  <c r="O162" i="2"/>
  <c r="O163" i="2"/>
  <c r="O164" i="2"/>
  <c r="P164" i="2" s="1"/>
  <c r="Q164" i="2" s="1"/>
  <c r="R164" i="2" s="1"/>
  <c r="O165" i="2"/>
  <c r="O166" i="2"/>
  <c r="O167" i="2"/>
  <c r="O158" i="2"/>
  <c r="P158" i="2" s="1"/>
  <c r="Q158" i="2" s="1"/>
  <c r="R158" i="2" s="1"/>
  <c r="O142" i="2"/>
  <c r="O144" i="2"/>
  <c r="O145" i="2"/>
  <c r="O146" i="2"/>
  <c r="O147" i="2"/>
  <c r="O148" i="2"/>
  <c r="O149" i="2"/>
  <c r="O150" i="2"/>
  <c r="O125" i="2"/>
  <c r="O126" i="2"/>
  <c r="O127" i="2"/>
  <c r="O129" i="2"/>
  <c r="O130" i="2"/>
  <c r="O131" i="2"/>
  <c r="O132" i="2"/>
  <c r="O133" i="2"/>
  <c r="O124" i="2"/>
  <c r="O108" i="2"/>
  <c r="O109" i="2"/>
  <c r="O110" i="2"/>
  <c r="O111" i="2"/>
  <c r="O112" i="2"/>
  <c r="O113" i="2"/>
  <c r="O114" i="2"/>
  <c r="O115" i="2"/>
  <c r="O116" i="2"/>
  <c r="O91" i="2"/>
  <c r="O92" i="2"/>
  <c r="P92" i="2" s="1"/>
  <c r="O93" i="2"/>
  <c r="O95" i="2"/>
  <c r="O96" i="2"/>
  <c r="O97" i="2"/>
  <c r="O98" i="2"/>
  <c r="O99" i="2"/>
  <c r="O90" i="2"/>
  <c r="O74" i="2"/>
  <c r="O76" i="2"/>
  <c r="O77" i="2"/>
  <c r="O78" i="2"/>
  <c r="O79" i="2"/>
  <c r="O80" i="2"/>
  <c r="O81" i="2"/>
  <c r="O82" i="2"/>
  <c r="O57" i="2"/>
  <c r="O58" i="2"/>
  <c r="O59" i="2"/>
  <c r="O61" i="2"/>
  <c r="O62" i="2"/>
  <c r="P62" i="2" s="1"/>
  <c r="Q62" i="2" s="1"/>
  <c r="R62" i="2" s="1"/>
  <c r="O63" i="2"/>
  <c r="O64" i="2"/>
  <c r="O65" i="2"/>
  <c r="O56" i="2"/>
  <c r="P56" i="2" s="1"/>
  <c r="Q56" i="2" s="1"/>
  <c r="R56" i="2" s="1"/>
  <c r="O38" i="2"/>
  <c r="O39" i="2"/>
  <c r="O40" i="2"/>
  <c r="O41" i="2"/>
  <c r="P41" i="2" s="1"/>
  <c r="Q41" i="2" s="1"/>
  <c r="R41" i="2" s="1"/>
  <c r="O42" i="2"/>
  <c r="O43" i="2"/>
  <c r="O44" i="2"/>
  <c r="O45" i="2"/>
  <c r="P45" i="2" s="1"/>
  <c r="Q45" i="2" s="1"/>
  <c r="R45" i="2" s="1"/>
  <c r="O46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 s="1"/>
  <c r="X26" i="13"/>
  <c r="Y26" i="13" s="1"/>
  <c r="Z26" i="13" s="1"/>
  <c r="AA26" i="13" s="1"/>
  <c r="M26" i="13"/>
  <c r="N26" i="13" s="1"/>
  <c r="O26" i="13" s="1"/>
  <c r="P26" i="13" s="1"/>
  <c r="Q26" i="13"/>
  <c r="R26" i="13" s="1"/>
  <c r="S26" i="13" s="1"/>
  <c r="AN25" i="13"/>
  <c r="M25" i="13"/>
  <c r="N25" i="13" s="1"/>
  <c r="O25" i="13" s="1"/>
  <c r="P25" i="13" s="1"/>
  <c r="Q25" i="13" s="1"/>
  <c r="R25" i="13" s="1"/>
  <c r="S25" i="13" s="1"/>
  <c r="AN24" i="13"/>
  <c r="M24" i="13"/>
  <c r="N24" i="13" s="1"/>
  <c r="O24" i="13" s="1"/>
  <c r="P24" i="13" s="1"/>
  <c r="Q24" i="13"/>
  <c r="R24" i="13" s="1"/>
  <c r="S24" i="13" s="1"/>
  <c r="AN23" i="13"/>
  <c r="M23" i="13"/>
  <c r="N23" i="13" s="1"/>
  <c r="O23" i="13" s="1"/>
  <c r="P23" i="13" s="1"/>
  <c r="Q23" i="13" s="1"/>
  <c r="R23" i="13" s="1"/>
  <c r="S23" i="13" s="1"/>
  <c r="AN22" i="13"/>
  <c r="M22" i="13"/>
  <c r="N22" i="13" s="1"/>
  <c r="O22" i="13" s="1"/>
  <c r="P22" i="13" s="1"/>
  <c r="Q22" i="13"/>
  <c r="R22" i="13" s="1"/>
  <c r="S22" i="13" s="1"/>
  <c r="AN21" i="13"/>
  <c r="M21" i="13"/>
  <c r="N21" i="13" s="1"/>
  <c r="O21" i="13" s="1"/>
  <c r="P21" i="13" s="1"/>
  <c r="Q21" i="13" s="1"/>
  <c r="R21" i="13" s="1"/>
  <c r="S21" i="13" s="1"/>
  <c r="AN20" i="13"/>
  <c r="M20" i="13"/>
  <c r="N20" i="13" s="1"/>
  <c r="O20" i="13" s="1"/>
  <c r="P20" i="13" s="1"/>
  <c r="Q20" i="13"/>
  <c r="R20" i="13" s="1"/>
  <c r="S20" i="13" s="1"/>
  <c r="AN19" i="13"/>
  <c r="U19" i="13"/>
  <c r="V19" i="13" s="1"/>
  <c r="W19" i="13" s="1"/>
  <c r="X19" i="13" s="1"/>
  <c r="Y19" i="13" s="1"/>
  <c r="Z19" i="13" s="1"/>
  <c r="AA19" i="13" s="1"/>
  <c r="M19" i="13"/>
  <c r="N19" i="13"/>
  <c r="O19" i="13" s="1"/>
  <c r="P19" i="13" s="1"/>
  <c r="Q19" i="13" s="1"/>
  <c r="R19" i="13"/>
  <c r="S19" i="13" s="1"/>
  <c r="AN18" i="13"/>
  <c r="AC18" i="13"/>
  <c r="AD18" i="13"/>
  <c r="AE18" i="13" s="1"/>
  <c r="AF18" i="13" s="1"/>
  <c r="AG18" i="13" s="1"/>
  <c r="AH18" i="13"/>
  <c r="AI18" i="13" s="1"/>
  <c r="U18" i="13"/>
  <c r="V18" i="13" s="1"/>
  <c r="W18" i="13"/>
  <c r="X18" i="13" s="1"/>
  <c r="Y18" i="13" s="1"/>
  <c r="Z18" i="13" s="1"/>
  <c r="AA18" i="13" s="1"/>
  <c r="M18" i="13"/>
  <c r="N18" i="13"/>
  <c r="O18" i="13" s="1"/>
  <c r="P18" i="13"/>
  <c r="Q18" i="13" s="1"/>
  <c r="R18" i="13" s="1"/>
  <c r="S18" i="13" s="1"/>
  <c r="AN17" i="13"/>
  <c r="U17" i="13"/>
  <c r="V17" i="13"/>
  <c r="W17" i="13" s="1"/>
  <c r="X17" i="13"/>
  <c r="Y17" i="13" s="1"/>
  <c r="Z17" i="13" s="1"/>
  <c r="AA17" i="13" s="1"/>
  <c r="M17" i="13"/>
  <c r="N17" i="13" s="1"/>
  <c r="O17" i="13" s="1"/>
  <c r="P17" i="13" s="1"/>
  <c r="Q17" i="13"/>
  <c r="R17" i="13" s="1"/>
  <c r="S17" i="13" s="1"/>
  <c r="AN16" i="13"/>
  <c r="AN15" i="13"/>
  <c r="U15" i="13"/>
  <c r="V15" i="13"/>
  <c r="W15" i="13" s="1"/>
  <c r="X15" i="13" s="1"/>
  <c r="Y15" i="13" s="1"/>
  <c r="Z15" i="13" s="1"/>
  <c r="AA15" i="13" s="1"/>
  <c r="M15" i="13"/>
  <c r="N15" i="13" s="1"/>
  <c r="O15" i="13" s="1"/>
  <c r="P15" i="13" s="1"/>
  <c r="Q15" i="13" s="1"/>
  <c r="R15" i="13" s="1"/>
  <c r="S15" i="13" s="1"/>
  <c r="AN14" i="13"/>
  <c r="AC14" i="13"/>
  <c r="AD14" i="13" s="1"/>
  <c r="AE14" i="13" s="1"/>
  <c r="AF14" i="13" s="1"/>
  <c r="AG14" i="13"/>
  <c r="AH14" i="13" s="1"/>
  <c r="AI14" i="13" s="1"/>
  <c r="U14" i="13"/>
  <c r="V14" i="13"/>
  <c r="W14" i="13" s="1"/>
  <c r="X14" i="13" s="1"/>
  <c r="Y14" i="13" s="1"/>
  <c r="Z14" i="13" s="1"/>
  <c r="AA14" i="13" s="1"/>
  <c r="M14" i="13"/>
  <c r="N14" i="13" s="1"/>
  <c r="O14" i="13" s="1"/>
  <c r="P14" i="13" s="1"/>
  <c r="Q14" i="13" s="1"/>
  <c r="R14" i="13" s="1"/>
  <c r="S14" i="13" s="1"/>
  <c r="AN13" i="13"/>
  <c r="M13" i="13"/>
  <c r="N13" i="13" s="1"/>
  <c r="O13" i="13" s="1"/>
  <c r="P13" i="13" s="1"/>
  <c r="Q13" i="13" s="1"/>
  <c r="R13" i="13" s="1"/>
  <c r="S13" i="13" s="1"/>
  <c r="AN12" i="13"/>
  <c r="U12" i="13"/>
  <c r="V12" i="13" s="1"/>
  <c r="W12" i="13" s="1"/>
  <c r="X12" i="13" s="1"/>
  <c r="Y12" i="13" s="1"/>
  <c r="Z12" i="13" s="1"/>
  <c r="AA12" i="13" s="1"/>
  <c r="M12" i="13"/>
  <c r="N12" i="13"/>
  <c r="O12" i="13" s="1"/>
  <c r="P12" i="13" s="1"/>
  <c r="Q12" i="13" s="1"/>
  <c r="R12" i="13" s="1"/>
  <c r="S12" i="13" s="1"/>
  <c r="AN11" i="13"/>
  <c r="AC11" i="13"/>
  <c r="AD11" i="13"/>
  <c r="AE11" i="13" s="1"/>
  <c r="AF11" i="13" s="1"/>
  <c r="AG11" i="13" s="1"/>
  <c r="AH11" i="13" s="1"/>
  <c r="AI11" i="13" s="1"/>
  <c r="U11" i="13"/>
  <c r="V11" i="13" s="1"/>
  <c r="W11" i="13" s="1"/>
  <c r="X11" i="13" s="1"/>
  <c r="Y11" i="13" s="1"/>
  <c r="Z11" i="13" s="1"/>
  <c r="AA11" i="13" s="1"/>
  <c r="M11" i="13"/>
  <c r="N11" i="13"/>
  <c r="O11" i="13" s="1"/>
  <c r="P11" i="13" s="1"/>
  <c r="Q11" i="13" s="1"/>
  <c r="R11" i="13"/>
  <c r="S11" i="13" s="1"/>
  <c r="AN10" i="13"/>
  <c r="P601" i="2"/>
  <c r="Q601" i="2" s="1"/>
  <c r="R601" i="2"/>
  <c r="P602" i="2"/>
  <c r="P603" i="2"/>
  <c r="Q603" i="2" s="1"/>
  <c r="R603" i="2" s="1"/>
  <c r="P605" i="2"/>
  <c r="Q605" i="2" s="1"/>
  <c r="R605" i="2" s="1"/>
  <c r="P606" i="2"/>
  <c r="Q606" i="2"/>
  <c r="R606" i="2" s="1"/>
  <c r="P607" i="2"/>
  <c r="Q607" i="2" s="1"/>
  <c r="R607" i="2"/>
  <c r="P608" i="2"/>
  <c r="Q608" i="2"/>
  <c r="R608" i="2" s="1"/>
  <c r="P583" i="2"/>
  <c r="Q583" i="2"/>
  <c r="R583" i="2" s="1"/>
  <c r="P584" i="2"/>
  <c r="Q584" i="2" s="1"/>
  <c r="R584" i="2" s="1"/>
  <c r="P585" i="2"/>
  <c r="Q585" i="2"/>
  <c r="R585" i="2" s="1"/>
  <c r="P587" i="2"/>
  <c r="Q587" i="2"/>
  <c r="R587" i="2" s="1"/>
  <c r="P588" i="2"/>
  <c r="Q588" i="2" s="1"/>
  <c r="R588" i="2" s="1"/>
  <c r="P589" i="2"/>
  <c r="P591" i="2"/>
  <c r="Q591" i="2"/>
  <c r="R591" i="2" s="1"/>
  <c r="P582" i="2"/>
  <c r="Q582" i="2" s="1"/>
  <c r="R582" i="2"/>
  <c r="P566" i="2"/>
  <c r="Q566" i="2"/>
  <c r="R566" i="2" s="1"/>
  <c r="P568" i="2"/>
  <c r="P569" i="2"/>
  <c r="Q569" i="2" s="1"/>
  <c r="R569" i="2" s="1"/>
  <c r="P570" i="2"/>
  <c r="Q570" i="2"/>
  <c r="R570" i="2" s="1"/>
  <c r="P572" i="2"/>
  <c r="Q572" i="2"/>
  <c r="R572" i="2" s="1"/>
  <c r="P573" i="2"/>
  <c r="Q573" i="2" s="1"/>
  <c r="R573" i="2" s="1"/>
  <c r="P574" i="2"/>
  <c r="Q574" i="2"/>
  <c r="R574" i="2" s="1"/>
  <c r="P549" i="2"/>
  <c r="Q549" i="2"/>
  <c r="R549" i="2" s="1"/>
  <c r="P550" i="2"/>
  <c r="Q550" i="2" s="1"/>
  <c r="R550" i="2" s="1"/>
  <c r="P551" i="2"/>
  <c r="Q551" i="2"/>
  <c r="R551" i="2" s="1"/>
  <c r="P553" i="2"/>
  <c r="Q553" i="2"/>
  <c r="R553" i="2" s="1"/>
  <c r="P554" i="2"/>
  <c r="Q554" i="2" s="1"/>
  <c r="R554" i="2"/>
  <c r="P555" i="2"/>
  <c r="P557" i="2"/>
  <c r="Q557" i="2"/>
  <c r="R557" i="2" s="1"/>
  <c r="P548" i="2"/>
  <c r="Q548" i="2" s="1"/>
  <c r="R548" i="2" s="1"/>
  <c r="P532" i="2"/>
  <c r="Q532" i="2"/>
  <c r="R532" i="2" s="1"/>
  <c r="P534" i="2"/>
  <c r="P535" i="2"/>
  <c r="Q535" i="2" s="1"/>
  <c r="R535" i="2" s="1"/>
  <c r="P536" i="2"/>
  <c r="Q536" i="2"/>
  <c r="R536" i="2" s="1"/>
  <c r="P538" i="2"/>
  <c r="Q538" i="2"/>
  <c r="R538" i="2" s="1"/>
  <c r="P539" i="2"/>
  <c r="Q539" i="2" s="1"/>
  <c r="R539" i="2"/>
  <c r="P540" i="2"/>
  <c r="Q540" i="2"/>
  <c r="R540" i="2" s="1"/>
  <c r="P515" i="2"/>
  <c r="Q515" i="2"/>
  <c r="R515" i="2" s="1"/>
  <c r="P516" i="2"/>
  <c r="Q516" i="2" s="1"/>
  <c r="R516" i="2" s="1"/>
  <c r="P517" i="2"/>
  <c r="Q517" i="2"/>
  <c r="R517" i="2" s="1"/>
  <c r="P519" i="2"/>
  <c r="Q519" i="2"/>
  <c r="R519" i="2" s="1"/>
  <c r="P520" i="2"/>
  <c r="Q520" i="2" s="1"/>
  <c r="R520" i="2" s="1"/>
  <c r="P521" i="2"/>
  <c r="P523" i="2"/>
  <c r="Q523" i="2"/>
  <c r="R523" i="2" s="1"/>
  <c r="P514" i="2"/>
  <c r="Q514" i="2" s="1"/>
  <c r="R514" i="2"/>
  <c r="P498" i="2"/>
  <c r="Q498" i="2"/>
  <c r="R498" i="2" s="1"/>
  <c r="P500" i="2"/>
  <c r="P501" i="2"/>
  <c r="Q501" i="2" s="1"/>
  <c r="R501" i="2" s="1"/>
  <c r="P502" i="2"/>
  <c r="Q502" i="2"/>
  <c r="R502" i="2" s="1"/>
  <c r="P504" i="2"/>
  <c r="Q504" i="2"/>
  <c r="R504" i="2" s="1"/>
  <c r="P505" i="2"/>
  <c r="Q505" i="2" s="1"/>
  <c r="R505" i="2" s="1"/>
  <c r="P506" i="2"/>
  <c r="Q506" i="2"/>
  <c r="R506" i="2" s="1"/>
  <c r="P481" i="2"/>
  <c r="Q481" i="2"/>
  <c r="R481" i="2" s="1"/>
  <c r="P482" i="2"/>
  <c r="Q482" i="2" s="1"/>
  <c r="R482" i="2" s="1"/>
  <c r="P483" i="2"/>
  <c r="Q483" i="2"/>
  <c r="R483" i="2" s="1"/>
  <c r="P485" i="2"/>
  <c r="Q485" i="2"/>
  <c r="R485" i="2" s="1"/>
  <c r="P486" i="2"/>
  <c r="Q486" i="2" s="1"/>
  <c r="R486" i="2"/>
  <c r="P487" i="2"/>
  <c r="P489" i="2"/>
  <c r="Q489" i="2"/>
  <c r="R489" i="2" s="1"/>
  <c r="P480" i="2"/>
  <c r="Q480" i="2" s="1"/>
  <c r="R480" i="2" s="1"/>
  <c r="P464" i="2"/>
  <c r="Q464" i="2"/>
  <c r="R464" i="2" s="1"/>
  <c r="P466" i="2"/>
  <c r="P467" i="2"/>
  <c r="Q467" i="2" s="1"/>
  <c r="R467" i="2" s="1"/>
  <c r="P468" i="2"/>
  <c r="Q468" i="2"/>
  <c r="R468" i="2" s="1"/>
  <c r="P470" i="2"/>
  <c r="Q470" i="2"/>
  <c r="R470" i="2" s="1"/>
  <c r="P471" i="2"/>
  <c r="Q471" i="2" s="1"/>
  <c r="R471" i="2" s="1"/>
  <c r="P472" i="2"/>
  <c r="Q472" i="2"/>
  <c r="R472" i="2" s="1"/>
  <c r="P447" i="2"/>
  <c r="Q447" i="2"/>
  <c r="R447" i="2" s="1"/>
  <c r="P448" i="2"/>
  <c r="Q448" i="2" s="1"/>
  <c r="R448" i="2" s="1"/>
  <c r="P449" i="2"/>
  <c r="Q449" i="2"/>
  <c r="R449" i="2" s="1"/>
  <c r="P451" i="2"/>
  <c r="Q451" i="2"/>
  <c r="R451" i="2" s="1"/>
  <c r="P452" i="2"/>
  <c r="Q452" i="2" s="1"/>
  <c r="R452" i="2"/>
  <c r="P453" i="2"/>
  <c r="P455" i="2"/>
  <c r="Q455" i="2"/>
  <c r="R455" i="2" s="1"/>
  <c r="P446" i="2"/>
  <c r="Q446" i="2" s="1"/>
  <c r="R446" i="2"/>
  <c r="P430" i="2"/>
  <c r="Q430" i="2"/>
  <c r="R430" i="2" s="1"/>
  <c r="P432" i="2"/>
  <c r="P433" i="2"/>
  <c r="Q433" i="2"/>
  <c r="R433" i="2" s="1"/>
  <c r="P434" i="2"/>
  <c r="Q434" i="2" s="1"/>
  <c r="R434" i="2"/>
  <c r="P436" i="2"/>
  <c r="P437" i="2"/>
  <c r="Q437" i="2"/>
  <c r="R437" i="2" s="1"/>
  <c r="P438" i="2"/>
  <c r="Q438" i="2" s="1"/>
  <c r="R438" i="2" s="1"/>
  <c r="P413" i="2"/>
  <c r="Q413" i="2" s="1"/>
  <c r="R413" i="2"/>
  <c r="P414" i="2"/>
  <c r="Q414" i="2"/>
  <c r="R414" i="2" s="1"/>
  <c r="P415" i="2"/>
  <c r="Q415" i="2" s="1"/>
  <c r="R415" i="2"/>
  <c r="P417" i="2"/>
  <c r="Q417" i="2" s="1"/>
  <c r="R417" i="2" s="1"/>
  <c r="P418" i="2"/>
  <c r="Q418" i="2"/>
  <c r="R418" i="2" s="1"/>
  <c r="P419" i="2"/>
  <c r="P421" i="2"/>
  <c r="Q421" i="2" s="1"/>
  <c r="R421" i="2"/>
  <c r="P412" i="2"/>
  <c r="Q412" i="2"/>
  <c r="R412" i="2" s="1"/>
  <c r="P396" i="2"/>
  <c r="Q396" i="2" s="1"/>
  <c r="R396" i="2"/>
  <c r="P398" i="2"/>
  <c r="P399" i="2"/>
  <c r="Q399" i="2"/>
  <c r="R399" i="2" s="1"/>
  <c r="P400" i="2"/>
  <c r="Q400" i="2" s="1"/>
  <c r="R400" i="2" s="1"/>
  <c r="P402" i="2"/>
  <c r="Q402" i="2" s="1"/>
  <c r="R402" i="2" s="1"/>
  <c r="P403" i="2"/>
  <c r="Q403" i="2"/>
  <c r="R403" i="2" s="1"/>
  <c r="P404" i="2"/>
  <c r="Q404" i="2" s="1"/>
  <c r="R404" i="2" s="1"/>
  <c r="P379" i="2"/>
  <c r="Q379" i="2" s="1"/>
  <c r="R379" i="2"/>
  <c r="P380" i="2"/>
  <c r="Q380" i="2"/>
  <c r="R380" i="2" s="1"/>
  <c r="P381" i="2"/>
  <c r="Q381" i="2" s="1"/>
  <c r="R381" i="2"/>
  <c r="P383" i="2"/>
  <c r="Q383" i="2" s="1"/>
  <c r="R383" i="2" s="1"/>
  <c r="P384" i="2"/>
  <c r="Q384" i="2"/>
  <c r="R384" i="2" s="1"/>
  <c r="P385" i="2"/>
  <c r="P387" i="2"/>
  <c r="Q387" i="2" s="1"/>
  <c r="R387" i="2"/>
  <c r="P378" i="2"/>
  <c r="Q378" i="2"/>
  <c r="R378" i="2" s="1"/>
  <c r="P362" i="2"/>
  <c r="Q362" i="2" s="1"/>
  <c r="R362" i="2"/>
  <c r="P364" i="2"/>
  <c r="P365" i="2"/>
  <c r="Q365" i="2"/>
  <c r="R365" i="2" s="1"/>
  <c r="P366" i="2"/>
  <c r="Q366" i="2" s="1"/>
  <c r="R366" i="2" s="1"/>
  <c r="P368" i="2"/>
  <c r="Q368" i="2" s="1"/>
  <c r="R368" i="2" s="1"/>
  <c r="P369" i="2"/>
  <c r="Q369" i="2"/>
  <c r="R369" i="2" s="1"/>
  <c r="P370" i="2"/>
  <c r="Q370" i="2" s="1"/>
  <c r="R370" i="2" s="1"/>
  <c r="P345" i="2"/>
  <c r="Q345" i="2" s="1"/>
  <c r="R345" i="2"/>
  <c r="P346" i="2"/>
  <c r="Q346" i="2"/>
  <c r="R346" i="2" s="1"/>
  <c r="P347" i="2"/>
  <c r="Q347" i="2" s="1"/>
  <c r="R347" i="2"/>
  <c r="Q348" i="2"/>
  <c r="R348" i="2" s="1"/>
  <c r="P349" i="2"/>
  <c r="Q349" i="2" s="1"/>
  <c r="R349" i="2" s="1"/>
  <c r="P350" i="2"/>
  <c r="Q350" i="2"/>
  <c r="R350" i="2" s="1"/>
  <c r="P351" i="2"/>
  <c r="Q351" i="2" s="1"/>
  <c r="R351" i="2" s="1"/>
  <c r="P353" i="2"/>
  <c r="Q353" i="2" s="1"/>
  <c r="R353" i="2"/>
  <c r="P344" i="2"/>
  <c r="Q344" i="2"/>
  <c r="R344" i="2" s="1"/>
  <c r="P328" i="2"/>
  <c r="Q328" i="2" s="1"/>
  <c r="R328" i="2"/>
  <c r="P330" i="2"/>
  <c r="P331" i="2"/>
  <c r="Q331" i="2"/>
  <c r="R331" i="2" s="1"/>
  <c r="P332" i="2"/>
  <c r="Q332" i="2" s="1"/>
  <c r="R332" i="2" s="1"/>
  <c r="P334" i="2"/>
  <c r="Q334" i="2" s="1"/>
  <c r="R334" i="2" s="1"/>
  <c r="P335" i="2"/>
  <c r="Q335" i="2"/>
  <c r="R335" i="2" s="1"/>
  <c r="P336" i="2"/>
  <c r="Q336" i="2" s="1"/>
  <c r="R336" i="2" s="1"/>
  <c r="P311" i="2"/>
  <c r="Q311" i="2" s="1"/>
  <c r="R311" i="2"/>
  <c r="P312" i="2"/>
  <c r="Q312" i="2"/>
  <c r="R312" i="2" s="1"/>
  <c r="P313" i="2"/>
  <c r="Q313" i="2" s="1"/>
  <c r="R313" i="2"/>
  <c r="Q314" i="2"/>
  <c r="R314" i="2" s="1"/>
  <c r="P315" i="2"/>
  <c r="Q315" i="2" s="1"/>
  <c r="R315" i="2" s="1"/>
  <c r="P316" i="2"/>
  <c r="Q316" i="2"/>
  <c r="R316" i="2" s="1"/>
  <c r="P317" i="2"/>
  <c r="Q317" i="2" s="1"/>
  <c r="R317" i="2" s="1"/>
  <c r="P319" i="2"/>
  <c r="Q319" i="2" s="1"/>
  <c r="R319" i="2"/>
  <c r="P310" i="2"/>
  <c r="P294" i="2"/>
  <c r="Q294" i="2" s="1"/>
  <c r="R294" i="2" s="1"/>
  <c r="P296" i="2"/>
  <c r="Q296" i="2" s="1"/>
  <c r="R296" i="2"/>
  <c r="P297" i="2"/>
  <c r="Q297" i="2"/>
  <c r="R297" i="2" s="1"/>
  <c r="P298" i="2"/>
  <c r="Q298" i="2" s="1"/>
  <c r="R298" i="2"/>
  <c r="P300" i="2"/>
  <c r="P301" i="2"/>
  <c r="Q301" i="2"/>
  <c r="R301" i="2" s="1"/>
  <c r="P302" i="2"/>
  <c r="Q302" i="2" s="1"/>
  <c r="R302" i="2"/>
  <c r="P277" i="2"/>
  <c r="Q277" i="2" s="1"/>
  <c r="R277" i="2" s="1"/>
  <c r="P278" i="2"/>
  <c r="Q278" i="2"/>
  <c r="R278" i="2" s="1"/>
  <c r="P279" i="2"/>
  <c r="Q279" i="2" s="1"/>
  <c r="R279" i="2" s="1"/>
  <c r="P281" i="2"/>
  <c r="Q281" i="2" s="1"/>
  <c r="R281" i="2" s="1"/>
  <c r="P282" i="2"/>
  <c r="P283" i="2"/>
  <c r="Q283" i="2" s="1"/>
  <c r="R283" i="2" s="1"/>
  <c r="P285" i="2"/>
  <c r="Q285" i="2" s="1"/>
  <c r="R285" i="2"/>
  <c r="P276" i="2"/>
  <c r="P261" i="2"/>
  <c r="Q261" i="2" s="1"/>
  <c r="R261" i="2"/>
  <c r="P263" i="2"/>
  <c r="Q263" i="2" s="1"/>
  <c r="R263" i="2" s="1"/>
  <c r="P264" i="2"/>
  <c r="Q264" i="2"/>
  <c r="R264" i="2" s="1"/>
  <c r="P265" i="2"/>
  <c r="Q265" i="2" s="1"/>
  <c r="R265" i="2" s="1"/>
  <c r="Q266" i="2"/>
  <c r="R266" i="2" s="1"/>
  <c r="P267" i="2"/>
  <c r="P268" i="2"/>
  <c r="Q268" i="2"/>
  <c r="R268" i="2" s="1"/>
  <c r="P269" i="2"/>
  <c r="Q269" i="2" s="1"/>
  <c r="R269" i="2" s="1"/>
  <c r="P244" i="2"/>
  <c r="Q244" i="2" s="1"/>
  <c r="R244" i="2"/>
  <c r="P245" i="2"/>
  <c r="Q245" i="2"/>
  <c r="R245" i="2" s="1"/>
  <c r="P246" i="2"/>
  <c r="Q247" i="2"/>
  <c r="R247" i="2" s="1"/>
  <c r="P248" i="2"/>
  <c r="Q248" i="2" s="1"/>
  <c r="R248" i="2" s="1"/>
  <c r="P249" i="2"/>
  <c r="Q249" i="2"/>
  <c r="R249" i="2" s="1"/>
  <c r="P250" i="2"/>
  <c r="Q250" i="2" s="1"/>
  <c r="R250" i="2" s="1"/>
  <c r="P252" i="2"/>
  <c r="Q252" i="2" s="1"/>
  <c r="R252" i="2"/>
  <c r="P243" i="2"/>
  <c r="Q243" i="2"/>
  <c r="R243" i="2" s="1"/>
  <c r="P227" i="2"/>
  <c r="Q227" i="2" s="1"/>
  <c r="R227" i="2"/>
  <c r="P229" i="2"/>
  <c r="Q229" i="2" s="1"/>
  <c r="R229" i="2"/>
  <c r="P230" i="2"/>
  <c r="Q230" i="2"/>
  <c r="R230" i="2" s="1"/>
  <c r="P231" i="2"/>
  <c r="Q231" i="2" s="1"/>
  <c r="R231" i="2"/>
  <c r="Q232" i="2"/>
  <c r="R232" i="2" s="1"/>
  <c r="P233" i="2"/>
  <c r="P234" i="2"/>
  <c r="Q234" i="2"/>
  <c r="R234" i="2" s="1"/>
  <c r="P235" i="2"/>
  <c r="Q235" i="2" s="1"/>
  <c r="R235" i="2" s="1"/>
  <c r="P210" i="2"/>
  <c r="Q210" i="2" s="1"/>
  <c r="R210" i="2"/>
  <c r="P211" i="2"/>
  <c r="Q211" i="2" s="1"/>
  <c r="R211" i="2" s="1"/>
  <c r="P212" i="2"/>
  <c r="Q212" i="2" s="1"/>
  <c r="R212" i="2" s="1"/>
  <c r="Q213" i="2"/>
  <c r="R213" i="2" s="1"/>
  <c r="P214" i="2"/>
  <c r="Q214" i="2" s="1"/>
  <c r="R214" i="2"/>
  <c r="P215" i="2"/>
  <c r="Q215" i="2" s="1"/>
  <c r="R215" i="2" s="1"/>
  <c r="P216" i="2"/>
  <c r="P218" i="2"/>
  <c r="Q218" i="2" s="1"/>
  <c r="R218" i="2" s="1"/>
  <c r="P209" i="2"/>
  <c r="Q209" i="2"/>
  <c r="R209" i="2" s="1"/>
  <c r="R219" i="2" s="1"/>
  <c r="P193" i="2"/>
  <c r="Q193" i="2" s="1"/>
  <c r="R193" i="2"/>
  <c r="P195" i="2"/>
  <c r="Q195" i="2"/>
  <c r="R195" i="2" s="1"/>
  <c r="P196" i="2"/>
  <c r="Q196" i="2"/>
  <c r="R196" i="2"/>
  <c r="P197" i="2"/>
  <c r="Q197" i="2" s="1"/>
  <c r="R197" i="2" s="1"/>
  <c r="P199" i="2"/>
  <c r="Q199" i="2" s="1"/>
  <c r="P200" i="2"/>
  <c r="Q200" i="2"/>
  <c r="R200" i="2" s="1"/>
  <c r="P201" i="2"/>
  <c r="Q201" i="2" s="1"/>
  <c r="R201" i="2" s="1"/>
  <c r="P176" i="2"/>
  <c r="Q176" i="2"/>
  <c r="R176" i="2" s="1"/>
  <c r="P177" i="2"/>
  <c r="Q177" i="2"/>
  <c r="R177" i="2"/>
  <c r="P178" i="2"/>
  <c r="Q178" i="2" s="1"/>
  <c r="R178" i="2" s="1"/>
  <c r="P180" i="2"/>
  <c r="Q180" i="2" s="1"/>
  <c r="R180" i="2" s="1"/>
  <c r="P181" i="2"/>
  <c r="Q181" i="2"/>
  <c r="R181" i="2" s="1"/>
  <c r="P182" i="2"/>
  <c r="Q183" i="2"/>
  <c r="R183" i="2" s="1"/>
  <c r="P184" i="2"/>
  <c r="Q184" i="2" s="1"/>
  <c r="R184" i="2"/>
  <c r="P175" i="2"/>
  <c r="Q175" i="2" s="1"/>
  <c r="R175" i="2" s="1"/>
  <c r="P159" i="2"/>
  <c r="Q159" i="2"/>
  <c r="R159" i="2"/>
  <c r="P161" i="2"/>
  <c r="P162" i="2"/>
  <c r="Q162" i="2"/>
  <c r="R162" i="2" s="1"/>
  <c r="P163" i="2"/>
  <c r="Q163" i="2" s="1"/>
  <c r="R163" i="2"/>
  <c r="P165" i="2"/>
  <c r="Q165" i="2"/>
  <c r="R165" i="2" s="1"/>
  <c r="P166" i="2"/>
  <c r="Q166" i="2"/>
  <c r="R166" i="2"/>
  <c r="P167" i="2"/>
  <c r="Q167" i="2" s="1"/>
  <c r="R167" i="2" s="1"/>
  <c r="P142" i="2"/>
  <c r="Q142" i="2" s="1"/>
  <c r="R142" i="2" s="1"/>
  <c r="P143" i="2"/>
  <c r="Q143" i="2"/>
  <c r="R143" i="2"/>
  <c r="P144" i="2"/>
  <c r="Q144" i="2" s="1"/>
  <c r="R144" i="2" s="1"/>
  <c r="P145" i="2"/>
  <c r="Q145" i="2"/>
  <c r="R145" i="2" s="1"/>
  <c r="P146" i="2"/>
  <c r="Q146" i="2" s="1"/>
  <c r="R146" i="2" s="1"/>
  <c r="P147" i="2"/>
  <c r="Q147" i="2"/>
  <c r="R147" i="2" s="1"/>
  <c r="P148" i="2"/>
  <c r="P149" i="2"/>
  <c r="Q149" i="2"/>
  <c r="R149" i="2" s="1"/>
  <c r="P150" i="2"/>
  <c r="Q150" i="2" s="1"/>
  <c r="R150" i="2"/>
  <c r="P141" i="2"/>
  <c r="Q141" i="2" s="1"/>
  <c r="R141" i="2" s="1"/>
  <c r="P125" i="2"/>
  <c r="Q125" i="2"/>
  <c r="R125" i="2"/>
  <c r="P126" i="2"/>
  <c r="P127" i="2"/>
  <c r="Q127" i="2"/>
  <c r="R127" i="2"/>
  <c r="P128" i="2"/>
  <c r="Q128" i="2"/>
  <c r="R128" i="2"/>
  <c r="P129" i="2"/>
  <c r="Q129" i="2" s="1"/>
  <c r="R129" i="2" s="1"/>
  <c r="P130" i="2"/>
  <c r="P131" i="2"/>
  <c r="Q131" i="2"/>
  <c r="R131" i="2"/>
  <c r="P132" i="2"/>
  <c r="Q132" i="2"/>
  <c r="R132" i="2"/>
  <c r="P133" i="2"/>
  <c r="Q133" i="2" s="1"/>
  <c r="R133" i="2" s="1"/>
  <c r="P124" i="2"/>
  <c r="Q124" i="2"/>
  <c r="R124" i="2"/>
  <c r="P108" i="2"/>
  <c r="Q108" i="2" s="1"/>
  <c r="R108" i="2" s="1"/>
  <c r="P109" i="2"/>
  <c r="Q109" i="2"/>
  <c r="R109" i="2" s="1"/>
  <c r="P110" i="2"/>
  <c r="Q110" i="2" s="1"/>
  <c r="R110" i="2" s="1"/>
  <c r="P111" i="2"/>
  <c r="Q111" i="2" s="1"/>
  <c r="R111" i="2" s="1"/>
  <c r="P112" i="2"/>
  <c r="Q112" i="2"/>
  <c r="R112" i="2" s="1"/>
  <c r="P113" i="2"/>
  <c r="P114" i="2"/>
  <c r="Q114" i="2"/>
  <c r="R114" i="2" s="1"/>
  <c r="P115" i="2"/>
  <c r="Q115" i="2"/>
  <c r="R115" i="2"/>
  <c r="P116" i="2"/>
  <c r="Q116" i="2" s="1"/>
  <c r="R116" i="2" s="1"/>
  <c r="P107" i="2"/>
  <c r="Q107" i="2"/>
  <c r="R107" i="2" s="1"/>
  <c r="P91" i="2"/>
  <c r="Q91" i="2" s="1"/>
  <c r="R91" i="2" s="1"/>
  <c r="Q92" i="2"/>
  <c r="R92" i="2" s="1"/>
  <c r="P93" i="2"/>
  <c r="P94" i="2"/>
  <c r="Q94" i="2"/>
  <c r="R94" i="2" s="1"/>
  <c r="P95" i="2"/>
  <c r="Q95" i="2" s="1"/>
  <c r="R95" i="2"/>
  <c r="P96" i="2"/>
  <c r="Q96" i="2" s="1"/>
  <c r="R96" i="2" s="1"/>
  <c r="P97" i="2"/>
  <c r="Q97" i="2"/>
  <c r="R97" i="2"/>
  <c r="P98" i="2"/>
  <c r="Q98" i="2"/>
  <c r="R98" i="2"/>
  <c r="P99" i="2"/>
  <c r="Q99" i="2" s="1"/>
  <c r="R99" i="2" s="1"/>
  <c r="P90" i="2"/>
  <c r="Q90" i="2"/>
  <c r="R90" i="2" s="1"/>
  <c r="P74" i="2"/>
  <c r="Q74" i="2" s="1"/>
  <c r="R74" i="2" s="1"/>
  <c r="P75" i="2"/>
  <c r="Q75" i="2"/>
  <c r="R75" i="2" s="1"/>
  <c r="P76" i="2"/>
  <c r="P77" i="2"/>
  <c r="Q77" i="2"/>
  <c r="R77" i="2" s="1"/>
  <c r="P78" i="2"/>
  <c r="Q78" i="2" s="1"/>
  <c r="R78" i="2"/>
  <c r="P79" i="2"/>
  <c r="Q79" i="2" s="1"/>
  <c r="R79" i="2" s="1"/>
  <c r="P80" i="2"/>
  <c r="Q80" i="2"/>
  <c r="R80" i="2"/>
  <c r="P81" i="2"/>
  <c r="Q81" i="2"/>
  <c r="R81" i="2"/>
  <c r="P82" i="2"/>
  <c r="Q82" i="2" s="1"/>
  <c r="R82" i="2" s="1"/>
  <c r="P57" i="2"/>
  <c r="Q57" i="2" s="1"/>
  <c r="R57" i="2"/>
  <c r="P58" i="2"/>
  <c r="Q58" i="2" s="1"/>
  <c r="R58" i="2" s="1"/>
  <c r="P59" i="2"/>
  <c r="Q59" i="2"/>
  <c r="R59" i="2" s="1"/>
  <c r="P60" i="2"/>
  <c r="Q60" i="2"/>
  <c r="R60" i="2"/>
  <c r="P61" i="2"/>
  <c r="Q61" i="2" s="1"/>
  <c r="R61" i="2" s="1"/>
  <c r="P63" i="2"/>
  <c r="P64" i="2"/>
  <c r="Q64" i="2"/>
  <c r="R64" i="2" s="1"/>
  <c r="P65" i="2"/>
  <c r="Q65" i="2" s="1"/>
  <c r="R65" i="2" s="1"/>
  <c r="P38" i="2"/>
  <c r="Q38" i="2" s="1"/>
  <c r="R38" i="2" s="1"/>
  <c r="P39" i="2"/>
  <c r="P40" i="2"/>
  <c r="Q40" i="2" s="1"/>
  <c r="R40" i="2" s="1"/>
  <c r="P42" i="2"/>
  <c r="Q42" i="2" s="1"/>
  <c r="R42" i="2" s="1"/>
  <c r="P43" i="2"/>
  <c r="Q43" i="2"/>
  <c r="R43" i="2" s="1"/>
  <c r="P44" i="2"/>
  <c r="P46" i="2"/>
  <c r="Q46" i="2" s="1"/>
  <c r="R46" i="2" s="1"/>
  <c r="P37" i="2"/>
  <c r="Q37" i="2"/>
  <c r="R37" i="2" s="1"/>
  <c r="P28" i="2"/>
  <c r="Q28" i="2" s="1"/>
  <c r="R28" i="2" s="1"/>
  <c r="P20" i="2"/>
  <c r="Q20" i="2"/>
  <c r="R20" i="2" s="1"/>
  <c r="P21" i="2"/>
  <c r="Q21" i="2" s="1"/>
  <c r="R21" i="2"/>
  <c r="P22" i="2"/>
  <c r="P23" i="2"/>
  <c r="Q23" i="2" s="1"/>
  <c r="R23" i="2"/>
  <c r="P24" i="2"/>
  <c r="Q24" i="2" s="1"/>
  <c r="R24" i="2" s="1"/>
  <c r="P25" i="2"/>
  <c r="Q25" i="2"/>
  <c r="R25" i="2"/>
  <c r="P26" i="2"/>
  <c r="Q26" i="2"/>
  <c r="R26" i="2"/>
  <c r="P27" i="2"/>
  <c r="Q27" i="2" s="1"/>
  <c r="R27" i="2" s="1"/>
  <c r="Q93" i="2"/>
  <c r="R93" i="2" s="1"/>
  <c r="Q113" i="2"/>
  <c r="R113" i="2"/>
  <c r="Q182" i="2"/>
  <c r="R182" i="2"/>
  <c r="R199" i="2"/>
  <c r="Q216" i="2"/>
  <c r="R216" i="2"/>
  <c r="Q385" i="2"/>
  <c r="R385" i="2"/>
  <c r="Q398" i="2"/>
  <c r="R398" i="2"/>
  <c r="Q432" i="2"/>
  <c r="R432" i="2"/>
  <c r="Q463" i="2"/>
  <c r="R463" i="2"/>
  <c r="R469" i="2"/>
  <c r="Q466" i="2"/>
  <c r="R466" i="2" s="1"/>
  <c r="R473" i="2" s="1"/>
  <c r="Q589" i="2"/>
  <c r="R589" i="2"/>
  <c r="R592" i="2" s="1"/>
  <c r="Q602" i="2"/>
  <c r="R602" i="2" s="1"/>
  <c r="Q22" i="2"/>
  <c r="R22" i="2"/>
  <c r="Q44" i="2"/>
  <c r="R44" i="2" s="1"/>
  <c r="Q130" i="2"/>
  <c r="R130" i="2" s="1"/>
  <c r="Q521" i="2"/>
  <c r="R521" i="2" s="1"/>
  <c r="R524" i="2" s="1"/>
  <c r="R599" i="2"/>
  <c r="R609" i="2" s="1"/>
  <c r="Q568" i="2"/>
  <c r="R568" i="2" s="1"/>
  <c r="R565" i="2"/>
  <c r="Q555" i="2"/>
  <c r="R555" i="2" s="1"/>
  <c r="Q534" i="2"/>
  <c r="R534" i="2"/>
  <c r="Q531" i="2"/>
  <c r="R531" i="2" s="1"/>
  <c r="R541" i="2" s="1"/>
  <c r="Q500" i="2"/>
  <c r="R500" i="2"/>
  <c r="Q497" i="2"/>
  <c r="R497" i="2" s="1"/>
  <c r="R507" i="2" s="1"/>
  <c r="Q487" i="2"/>
  <c r="R487" i="2"/>
  <c r="Q453" i="2"/>
  <c r="R453" i="2" s="1"/>
  <c r="R456" i="2" s="1"/>
  <c r="Q436" i="2"/>
  <c r="R436" i="2" s="1"/>
  <c r="Q419" i="2"/>
  <c r="R419" i="2"/>
  <c r="Q364" i="2"/>
  <c r="R364" i="2"/>
  <c r="Q330" i="2"/>
  <c r="R330" i="2"/>
  <c r="Q327" i="2"/>
  <c r="R327" i="2" s="1"/>
  <c r="R337" i="2" s="1"/>
  <c r="Q310" i="2"/>
  <c r="R310" i="2"/>
  <c r="Q300" i="2"/>
  <c r="R300" i="2" s="1"/>
  <c r="Q282" i="2"/>
  <c r="R282" i="2" s="1"/>
  <c r="Q276" i="2"/>
  <c r="R276" i="2" s="1"/>
  <c r="R286" i="2" s="1"/>
  <c r="Q267" i="2"/>
  <c r="R267" i="2"/>
  <c r="Q246" i="2"/>
  <c r="R246" i="2" s="1"/>
  <c r="Q233" i="2"/>
  <c r="R233" i="2" s="1"/>
  <c r="Q161" i="2"/>
  <c r="R161" i="2"/>
  <c r="Q148" i="2"/>
  <c r="R148" i="2"/>
  <c r="Q126" i="2"/>
  <c r="R126" i="2"/>
  <c r="Q76" i="2"/>
  <c r="R76" i="2" s="1"/>
  <c r="Q63" i="2"/>
  <c r="R63" i="2" s="1"/>
  <c r="Q39" i="2"/>
  <c r="R39" i="2"/>
  <c r="R354" i="2" l="1"/>
  <c r="R236" i="2"/>
  <c r="R439" i="2"/>
  <c r="R168" i="2"/>
  <c r="R202" i="2"/>
  <c r="R100" i="2"/>
  <c r="R253" i="2"/>
  <c r="R47" i="2"/>
  <c r="R185" i="2"/>
  <c r="R29" i="2"/>
  <c r="R575" i="2"/>
  <c r="R303" i="2"/>
  <c r="R558" i="2"/>
  <c r="R151" i="2"/>
  <c r="R117" i="2"/>
  <c r="R66" i="2"/>
  <c r="R134" i="2"/>
  <c r="R83" i="2"/>
  <c r="R613" i="2" l="1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<sst xmlns="http://schemas.openxmlformats.org/spreadsheetml/2006/main" count="828" uniqueCount="249">
  <si>
    <t>2021    m.          vasario                         05  d.</t>
  </si>
  <si>
    <t>Pareiškėjas:</t>
  </si>
  <si>
    <t>Lietuvos universalios kovos federacija</t>
  </si>
  <si>
    <t>           (Pareiškėjo pavadinimas)</t>
  </si>
  <si>
    <t xml:space="preserve">Panerių g. 39, 03209 Vilnius, 8-614-94566, info@unifight.lt  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</si>
  <si>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</si>
  <si>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</si>
  <si>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</si>
  <si>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</si>
  <si>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</si>
  <si>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</si>
  <si>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</si>
  <si>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</si>
  <si>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</si>
  <si>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</si>
  <si>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</si>
  <si>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</si>
  <si>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</si>
  <si>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</si>
  <si>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</si>
  <si>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</si>
  <si>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</si>
  <si>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</si>
  <si>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</si>
  <si>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</si>
  <si>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</si>
  <si>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2019 m. Europos čempionatas</t>
  </si>
  <si>
    <t xml:space="preserve">(sporto renginio pavadinimas) </t>
  </si>
  <si>
    <t>Anželika Petkevičiūtė</t>
  </si>
  <si>
    <t>lengvas kontaktas -57 kg</t>
  </si>
  <si>
    <t>neolimpinė</t>
  </si>
  <si>
    <t>EČ</t>
  </si>
  <si>
    <t>Ne</t>
  </si>
  <si>
    <t>Taip</t>
  </si>
  <si>
    <t>pilnas kontaktas -57 kg</t>
  </si>
  <si>
    <t>Iš viso:</t>
  </si>
  <si>
    <t>PRIDEDAMA. protokolų kopijos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</si>
  <si>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</si>
  <si>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2019 m. pasaulio čempionatas</t>
  </si>
  <si>
    <t>Nuoroda į protokolą:</t>
  </si>
  <si>
    <t>PČ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</si>
  <si>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</si>
  <si>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2016 m. Europos jaunimo čempionatas</t>
  </si>
  <si>
    <t>Dovidas Žukauskas</t>
  </si>
  <si>
    <t>pilnas kontaktas -85 kg</t>
  </si>
  <si>
    <t>JEČ</t>
  </si>
  <si>
    <t>lengvas kontaktas -85 kg</t>
  </si>
  <si>
    <t>Tomas Vilkin</t>
  </si>
  <si>
    <t>lengvas kontaktas -70 kg</t>
  </si>
  <si>
    <t>pilnas kontaktas -70 kg</t>
  </si>
  <si>
    <t>Edgar Jakubicki</t>
  </si>
  <si>
    <t>pilnas kontaktas -95 kg</t>
  </si>
  <si>
    <t>lengvas kontaktas -95 kg</t>
  </si>
  <si>
    <t>2016 m. Europos čempionatas</t>
  </si>
  <si>
    <t>Ruslan Petkevič</t>
  </si>
  <si>
    <t>pilnas kontaktas +95 kg</t>
  </si>
  <si>
    <t>lengvas kontaktas +95 kg</t>
  </si>
  <si>
    <t>Robertas Kazak</t>
  </si>
  <si>
    <t>pilnas kontaktas -60 kg</t>
  </si>
  <si>
    <t>lengvas kontaktas -60 kg</t>
  </si>
  <si>
    <t>Artūras Matulevičius</t>
  </si>
  <si>
    <t>lengvas kontaktas -75 kg</t>
  </si>
  <si>
    <t>2016 m. pasaulio čempionatas</t>
  </si>
  <si>
    <t>Ginas Jaučeras</t>
  </si>
  <si>
    <t>Valdemaras Stančaitis</t>
  </si>
  <si>
    <t>žiemos rungtis 80 kg</t>
  </si>
  <si>
    <t>2017 m. pasaulio čempionatas</t>
  </si>
  <si>
    <t>2018 m. Europos čempionatas</t>
  </si>
  <si>
    <t>Konstantin Mokšin</t>
  </si>
  <si>
    <t>lengvas kontaktas -65 kg</t>
  </si>
  <si>
    <t>Elmir Koltabajev</t>
  </si>
  <si>
    <t>2018 m. pasaulio čempionatas</t>
  </si>
  <si>
    <t>lengvas kontaktas -90 kg</t>
  </si>
  <si>
    <t>201     m. ___________________________________</t>
  </si>
  <si>
    <t>PRIDEDAMA. ____________________________________________________________________________________________________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</si>
  <si>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</si>
  <si>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</si>
  <si>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</si>
  <si>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Prezidentas                                             _________________                                                            Jevgenij Kogodovskij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</si>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</sst>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shrinkToFit="1"/>
    </xf>
    <xf numFmtId="2" fontId="5" fillId="6" borderId="2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vertical="center"/>
    </xf>
    <xf numFmtId="0" fontId="32" fillId="6" borderId="2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vertical="center"/>
    </xf>
    <xf numFmtId="0" fontId="3" fillId="6" borderId="3" xfId="0" applyFont="1" applyFill="1" applyBorder="1" applyAlignment="1">
      <alignment vertical="center"/>
    </xf>
    <xf numFmtId="2" fontId="6" fillId="6" borderId="0" xfId="0" applyNumberFormat="1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right" vertical="center" wrapText="1"/>
    </xf>
    <xf numFmtId="0" fontId="29" fillId="6" borderId="3" xfId="0" applyFont="1" applyFill="1" applyBorder="1" applyAlignment="1">
      <alignment vertical="center" wrapText="1"/>
    </xf>
    <xf numFmtId="0" fontId="30" fillId="6" borderId="0" xfId="0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10" fillId="6" borderId="0" xfId="1" applyFill="1"/>
    <xf numFmtId="0" fontId="6" fillId="6" borderId="0" xfId="0" applyFont="1" applyFill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left" vertical="center"/>
    </xf>
    <xf numFmtId="0" fontId="21" fillId="6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0" fillId="6" borderId="0" xfId="0" applyFill="1"/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6" borderId="5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6" borderId="5" xfId="0" applyNumberFormat="1" applyFont="1" applyFill="1" applyBorder="1" applyAlignment="1">
      <alignment horizontal="center" vertical="center" wrapText="1"/>
    </xf>
    <xf numFmtId="2" fontId="1" fillId="6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neri&#371;%20g.%2039,%2003209%20Vilnius,%208-614-94566,%20info@unifight.l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596" zoomScaleNormal="100" workbookViewId="0">
      <selection activeCell="P623" sqref="P623"/>
    </sheetView>
  </sheetViews>
  <sheetFormatPr defaultColWidth="9.140625" defaultRowHeight="15"/>
  <cols>
    <col min="1" max="1" width="3.85546875" style="1" bestFit="1" customWidth="1"/>
    <col min="2" max="2" width="25.7109375" style="66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66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66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0.85546875" style="66" customWidth="1"/>
    <col min="19" max="16384" width="9.140625" style="1"/>
  </cols>
  <sheetData>
    <row r="1" spans="1:18" s="8" customFormat="1" ht="15.75">
      <c r="B1" s="66"/>
      <c r="D1" s="54"/>
      <c r="E1" s="54"/>
      <c r="F1" s="54"/>
      <c r="G1" s="70"/>
      <c r="H1" s="54"/>
      <c r="I1" s="54"/>
      <c r="J1" s="54"/>
      <c r="K1" s="54"/>
      <c r="L1" s="70"/>
      <c r="N1" s="2"/>
      <c r="O1" s="2"/>
      <c r="P1" s="2"/>
      <c r="Q1" s="2"/>
      <c r="R1" s="66"/>
    </row>
    <row r="2" spans="1:18" s="8" customFormat="1" ht="15.75">
      <c r="B2" s="66" t="s">
        <v>0</v>
      </c>
      <c r="D2" s="54"/>
      <c r="E2" s="54"/>
      <c r="F2" s="54"/>
      <c r="G2" s="70"/>
      <c r="H2" s="54"/>
      <c r="I2" s="54"/>
      <c r="J2" s="54"/>
      <c r="K2" s="54"/>
      <c r="L2" s="70"/>
      <c r="N2" s="2"/>
      <c r="O2" s="2"/>
      <c r="P2" s="2"/>
      <c r="Q2" s="2"/>
      <c r="R2" s="66"/>
    </row>
    <row r="3" spans="1:18" s="8" customFormat="1">
      <c r="B3" s="77" t="s">
        <v>1</v>
      </c>
      <c r="G3" s="66"/>
      <c r="L3" s="66"/>
      <c r="N3" s="2"/>
      <c r="O3" s="2"/>
      <c r="P3" s="2"/>
      <c r="Q3" s="2"/>
      <c r="R3" s="66"/>
    </row>
    <row r="4" spans="1:18" ht="3" customHeight="1">
      <c r="A4" s="8"/>
      <c r="C4" s="8"/>
      <c r="D4" s="8"/>
      <c r="E4" s="8"/>
      <c r="F4" s="8"/>
      <c r="H4" s="8"/>
      <c r="J4" s="8"/>
      <c r="M4" s="8"/>
    </row>
    <row r="5" spans="1:18" ht="26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8" ht="18.75">
      <c r="A6" s="124" t="s">
        <v>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18" s="8" customFormat="1" ht="15.75">
      <c r="A7" s="54"/>
      <c r="B7" s="100" t="s">
        <v>4</v>
      </c>
      <c r="C7" s="100"/>
      <c r="D7" s="100"/>
      <c r="E7" s="100"/>
      <c r="F7" s="100"/>
      <c r="G7" s="100"/>
      <c r="H7" s="100"/>
      <c r="I7" s="44"/>
      <c r="J7" s="44"/>
      <c r="K7" s="44"/>
      <c r="L7" s="71"/>
      <c r="M7" s="44"/>
      <c r="N7" s="44"/>
      <c r="O7" s="44"/>
      <c r="P7" s="44"/>
      <c r="Q7" s="44"/>
      <c r="R7" s="66"/>
    </row>
    <row r="8" spans="1:18" s="8" customFormat="1" ht="18">
      <c r="A8" s="54"/>
      <c r="B8" s="101" t="s">
        <v>5</v>
      </c>
      <c r="C8" s="101"/>
      <c r="D8" s="101"/>
      <c r="E8" s="44"/>
      <c r="F8" s="44"/>
      <c r="G8" s="71"/>
      <c r="H8" s="44"/>
      <c r="I8" s="44"/>
      <c r="J8" s="44"/>
      <c r="K8" s="44"/>
      <c r="L8" s="71"/>
      <c r="M8" s="44"/>
      <c r="N8" s="44"/>
      <c r="O8" s="44"/>
      <c r="P8" s="44"/>
      <c r="Q8" s="44"/>
      <c r="R8" s="66"/>
    </row>
    <row r="9" spans="1:18" s="8" customFormat="1" ht="15.75">
      <c r="A9" s="54"/>
      <c r="B9" s="78">
        <v>195734582</v>
      </c>
      <c r="C9" s="44"/>
      <c r="D9" s="44"/>
      <c r="E9" s="44"/>
      <c r="F9" s="44"/>
      <c r="G9" s="71"/>
      <c r="H9" s="44"/>
      <c r="I9" s="44"/>
      <c r="J9" s="44"/>
      <c r="K9" s="44"/>
      <c r="L9" s="71"/>
      <c r="M9" s="44"/>
      <c r="N9" s="44"/>
      <c r="O9" s="44"/>
      <c r="P9" s="44"/>
      <c r="Q9" s="44"/>
      <c r="R9" s="66"/>
    </row>
    <row r="10" spans="1:18" s="8" customFormat="1" ht="18">
      <c r="A10" s="54"/>
      <c r="B10" s="79" t="s">
        <v>6</v>
      </c>
      <c r="C10" s="44"/>
      <c r="D10" s="44"/>
      <c r="E10" s="44"/>
      <c r="F10" s="44"/>
      <c r="G10" s="71"/>
      <c r="H10" s="44"/>
      <c r="I10" s="44"/>
      <c r="J10" s="44"/>
      <c r="K10" s="44"/>
      <c r="L10" s="71"/>
      <c r="M10" s="44"/>
      <c r="N10" s="44"/>
      <c r="O10" s="44"/>
      <c r="P10" s="44"/>
      <c r="Q10" s="44"/>
      <c r="R10" s="66"/>
    </row>
    <row r="11" spans="1:18" s="8" customFormat="1" ht="16.899999999999999" customHeight="1">
      <c r="A11" s="102" t="s">
        <v>7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</row>
    <row r="12" spans="1:18" ht="15.75">
      <c r="A12" s="25"/>
      <c r="B12" s="67"/>
      <c r="C12" s="26"/>
      <c r="D12" s="26"/>
      <c r="E12" s="26"/>
      <c r="F12" s="26"/>
      <c r="G12" s="67"/>
      <c r="H12" s="26"/>
      <c r="I12" s="26"/>
      <c r="J12" s="26"/>
      <c r="K12" s="26"/>
      <c r="L12" s="67"/>
      <c r="M12" s="26"/>
      <c r="N12" s="27"/>
      <c r="O12" s="27"/>
      <c r="P12" s="27"/>
      <c r="Q12" s="27"/>
      <c r="R12" s="67"/>
    </row>
    <row r="13" spans="1:18" s="8" customFormat="1" ht="15" hidden="1" customHeight="1">
      <c r="A13" s="106" t="s">
        <v>8</v>
      </c>
      <c r="B13" s="107" t="s">
        <v>9</v>
      </c>
      <c r="C13" s="108" t="s">
        <v>10</v>
      </c>
      <c r="D13" s="108" t="s">
        <v>11</v>
      </c>
      <c r="E13" s="109" t="s">
        <v>12</v>
      </c>
      <c r="F13" s="121"/>
      <c r="G13" s="122"/>
      <c r="H13" s="122"/>
      <c r="I13" s="122"/>
      <c r="J13" s="122"/>
      <c r="K13" s="122"/>
      <c r="L13" s="122"/>
      <c r="M13" s="122"/>
      <c r="N13" s="122"/>
      <c r="O13" s="123"/>
      <c r="P13" s="125" t="s">
        <v>13</v>
      </c>
      <c r="Q13" s="112" t="s">
        <v>14</v>
      </c>
      <c r="R13" s="103" t="s">
        <v>15</v>
      </c>
    </row>
    <row r="14" spans="1:18" s="8" customFormat="1" ht="45" customHeight="1">
      <c r="A14" s="106"/>
      <c r="B14" s="107"/>
      <c r="C14" s="108"/>
      <c r="D14" s="108"/>
      <c r="E14" s="110"/>
      <c r="F14" s="109" t="s">
        <v>16</v>
      </c>
      <c r="G14" s="103" t="s">
        <v>17</v>
      </c>
      <c r="H14" s="109" t="s">
        <v>18</v>
      </c>
      <c r="I14" s="127" t="s">
        <v>19</v>
      </c>
      <c r="J14" s="109" t="s">
        <v>20</v>
      </c>
      <c r="K14" s="109" t="s">
        <v>21</v>
      </c>
      <c r="L14" s="103" t="s">
        <v>22</v>
      </c>
      <c r="M14" s="109" t="s">
        <v>23</v>
      </c>
      <c r="N14" s="119" t="s">
        <v>24</v>
      </c>
      <c r="O14" s="119" t="s">
        <v>25</v>
      </c>
      <c r="P14" s="126"/>
      <c r="Q14" s="113"/>
      <c r="R14" s="104"/>
    </row>
    <row r="15" spans="1:18" s="8" customFormat="1" ht="76.150000000000006" customHeight="1">
      <c r="A15" s="106"/>
      <c r="B15" s="107"/>
      <c r="C15" s="108"/>
      <c r="D15" s="108"/>
      <c r="E15" s="111"/>
      <c r="F15" s="111"/>
      <c r="G15" s="105"/>
      <c r="H15" s="111"/>
      <c r="I15" s="128"/>
      <c r="J15" s="111"/>
      <c r="K15" s="111"/>
      <c r="L15" s="105"/>
      <c r="M15" s="111"/>
      <c r="N15" s="120"/>
      <c r="O15" s="120"/>
      <c r="P15" s="126"/>
      <c r="Q15" s="114"/>
      <c r="R15" s="105"/>
    </row>
    <row r="16" spans="1:18" s="8" customFormat="1" ht="5.45" customHeight="1">
      <c r="A16" s="13"/>
      <c r="B16" s="72"/>
      <c r="C16" s="14"/>
      <c r="D16" s="14"/>
      <c r="E16" s="14"/>
      <c r="F16" s="14"/>
      <c r="G16" s="72"/>
      <c r="H16" s="14"/>
      <c r="I16" s="14"/>
      <c r="J16" s="14"/>
      <c r="K16" s="14"/>
      <c r="L16" s="72"/>
      <c r="M16" s="14"/>
      <c r="N16" s="14"/>
      <c r="O16" s="14"/>
      <c r="P16" s="14"/>
      <c r="Q16" s="14"/>
      <c r="R16" s="68"/>
    </row>
    <row r="17" spans="1:19">
      <c r="A17" s="86" t="s">
        <v>26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52"/>
      <c r="S17" s="8"/>
    </row>
    <row r="18" spans="1:19" ht="16.899999999999999" customHeight="1">
      <c r="A18" s="88" t="s">
        <v>27</v>
      </c>
      <c r="B18" s="89"/>
      <c r="C18" s="89"/>
      <c r="D18" s="46"/>
      <c r="E18" s="46"/>
      <c r="F18" s="46"/>
      <c r="G18" s="73"/>
      <c r="H18" s="46"/>
      <c r="I18" s="46"/>
      <c r="J18" s="46"/>
      <c r="K18" s="46"/>
      <c r="L18" s="73"/>
      <c r="M18" s="46"/>
      <c r="N18" s="46"/>
      <c r="O18" s="46"/>
      <c r="P18" s="46"/>
      <c r="Q18" s="52"/>
      <c r="S18" s="8"/>
    </row>
    <row r="19" spans="1:19" ht="23.25">
      <c r="A19" s="55">
        <v>1</v>
      </c>
      <c r="B19" s="58" t="s">
        <v>28</v>
      </c>
      <c r="C19" s="65" t="s">
        <v>29</v>
      </c>
      <c r="D19" s="58" t="s">
        <v>30</v>
      </c>
      <c r="E19" s="58">
        <v>1</v>
      </c>
      <c r="F19" s="58" t="s">
        <v>31</v>
      </c>
      <c r="G19" s="58">
        <v>1</v>
      </c>
      <c r="H19" s="58" t="s">
        <v>32</v>
      </c>
      <c r="I19" s="58"/>
      <c r="J19" s="58">
        <v>10</v>
      </c>
      <c r="K19" s="58">
        <v>26</v>
      </c>
      <c r="L19" s="58">
        <v>2</v>
      </c>
      <c r="M19" s="58" t="s">
        <v>32</v>
      </c>
      <c r="N19" s="60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65.100000000000009</v>
      </c>
      <c r="O19" s="61">
        <f>IF(F19="OŽ",N19,IF(H19="Ne",IF(J19*0.3&lt;J19-L19,N19,0),IF(J19*0.1&lt;J19-L19,N19,0)))</f>
        <v>65.100000000000009</v>
      </c>
      <c r="P19" s="62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4.8959999999999999</v>
      </c>
      <c r="Q19" s="63">
        <f>IF(ISERROR(P19*100/N19),0,(P19*100/N19))</f>
        <v>7.5207373271889386</v>
      </c>
      <c r="R19" s="64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13.999200000000002</v>
      </c>
      <c r="S19" s="18"/>
    </row>
    <row r="20" spans="1:19">
      <c r="A20" s="55">
        <v>2</v>
      </c>
      <c r="B20" s="58" t="s">
        <v>28</v>
      </c>
      <c r="C20" s="59" t="s">
        <v>34</v>
      </c>
      <c r="D20" s="58" t="s">
        <v>30</v>
      </c>
      <c r="E20" s="58">
        <v>1</v>
      </c>
      <c r="F20" s="58" t="s">
        <v>31</v>
      </c>
      <c r="G20" s="58">
        <v>1</v>
      </c>
      <c r="H20" s="58" t="s">
        <v>32</v>
      </c>
      <c r="I20" s="58"/>
      <c r="J20" s="58">
        <v>12</v>
      </c>
      <c r="K20" s="58">
        <v>26</v>
      </c>
      <c r="L20" s="58">
        <v>1</v>
      </c>
      <c r="M20" s="58" t="s">
        <v>33</v>
      </c>
      <c r="N20" s="60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102</v>
      </c>
      <c r="O20" s="61">
        <f t="shared" ref="O20:O28" si="1">IF(F20="OŽ",N20,IF(H20="Ne",IF(J20*0.3&lt;J20-L20,N20,0),IF(J20*0.1&lt;J20-L20,N20,0)))</f>
        <v>102</v>
      </c>
      <c r="P20" s="62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6.7320000000000002</v>
      </c>
      <c r="Q20" s="63">
        <f t="shared" ref="Q20:Q28" si="3">IF(ISERROR(P20*100/N20),0,(P20*100/N20))</f>
        <v>6.6000000000000005</v>
      </c>
      <c r="R20" s="64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43.492800000000003</v>
      </c>
      <c r="S20" s="18"/>
    </row>
    <row r="21" spans="1:19">
      <c r="A21" s="55">
        <v>3</v>
      </c>
      <c r="B21" s="58"/>
      <c r="C21" s="11"/>
      <c r="D21" s="55"/>
      <c r="E21" s="55"/>
      <c r="F21" s="55"/>
      <c r="G21" s="58"/>
      <c r="H21" s="55"/>
      <c r="I21" s="55"/>
      <c r="J21" s="55"/>
      <c r="K21" s="55"/>
      <c r="L21" s="58"/>
      <c r="M21" s="55"/>
      <c r="N21" s="3">
        <f t="shared" si="0"/>
        <v>0</v>
      </c>
      <c r="O21" s="9">
        <f t="shared" si="1"/>
        <v>0</v>
      </c>
      <c r="P21" s="4">
        <f t="shared" si="2"/>
        <v>0</v>
      </c>
      <c r="Q21" s="10">
        <f t="shared" si="3"/>
        <v>0</v>
      </c>
      <c r="R21" s="64">
        <f t="shared" si="4"/>
        <v>0</v>
      </c>
      <c r="S21" s="8"/>
    </row>
    <row r="22" spans="1:19">
      <c r="A22" s="55">
        <v>4</v>
      </c>
      <c r="B22" s="58"/>
      <c r="C22" s="11"/>
      <c r="D22" s="55"/>
      <c r="E22" s="55"/>
      <c r="F22" s="55"/>
      <c r="G22" s="58"/>
      <c r="H22" s="55"/>
      <c r="I22" s="55"/>
      <c r="J22" s="55"/>
      <c r="K22" s="55"/>
      <c r="L22" s="58"/>
      <c r="M22" s="55"/>
      <c r="N22" s="3">
        <f t="shared" si="0"/>
        <v>0</v>
      </c>
      <c r="O22" s="9">
        <f t="shared" si="1"/>
        <v>0</v>
      </c>
      <c r="P22" s="4">
        <f t="shared" si="2"/>
        <v>0</v>
      </c>
      <c r="Q22" s="10">
        <f t="shared" si="3"/>
        <v>0</v>
      </c>
      <c r="R22" s="64">
        <f t="shared" si="4"/>
        <v>0</v>
      </c>
      <c r="S22" s="8"/>
    </row>
    <row r="23" spans="1:19">
      <c r="A23" s="55">
        <v>5</v>
      </c>
      <c r="B23" s="58"/>
      <c r="C23" s="11"/>
      <c r="D23" s="55"/>
      <c r="E23" s="55"/>
      <c r="F23" s="55"/>
      <c r="G23" s="58"/>
      <c r="H23" s="55"/>
      <c r="I23" s="55"/>
      <c r="J23" s="55"/>
      <c r="K23" s="55"/>
      <c r="L23" s="58"/>
      <c r="M23" s="55"/>
      <c r="N23" s="3">
        <f t="shared" si="0"/>
        <v>0</v>
      </c>
      <c r="O23" s="9">
        <f t="shared" si="1"/>
        <v>0</v>
      </c>
      <c r="P23" s="4">
        <f t="shared" si="2"/>
        <v>0</v>
      </c>
      <c r="Q23" s="10">
        <f t="shared" si="3"/>
        <v>0</v>
      </c>
      <c r="R23" s="64">
        <f t="shared" si="4"/>
        <v>0</v>
      </c>
      <c r="S23" s="8"/>
    </row>
    <row r="24" spans="1:19">
      <c r="A24" s="55">
        <v>6</v>
      </c>
      <c r="B24" s="58"/>
      <c r="C24" s="11"/>
      <c r="D24" s="55"/>
      <c r="E24" s="55"/>
      <c r="F24" s="55"/>
      <c r="G24" s="58"/>
      <c r="H24" s="55"/>
      <c r="I24" s="55"/>
      <c r="J24" s="55"/>
      <c r="K24" s="55"/>
      <c r="L24" s="58"/>
      <c r="M24" s="55"/>
      <c r="N24" s="3">
        <f t="shared" si="0"/>
        <v>0</v>
      </c>
      <c r="O24" s="9">
        <f t="shared" si="1"/>
        <v>0</v>
      </c>
      <c r="P24" s="4">
        <f t="shared" si="2"/>
        <v>0</v>
      </c>
      <c r="Q24" s="10">
        <f t="shared" si="3"/>
        <v>0</v>
      </c>
      <c r="R24" s="64">
        <f t="shared" si="4"/>
        <v>0</v>
      </c>
      <c r="S24" s="8"/>
    </row>
    <row r="25" spans="1:19">
      <c r="A25" s="55">
        <v>7</v>
      </c>
      <c r="B25" s="58"/>
      <c r="C25" s="11"/>
      <c r="D25" s="55"/>
      <c r="E25" s="55"/>
      <c r="F25" s="55"/>
      <c r="G25" s="58"/>
      <c r="H25" s="55"/>
      <c r="I25" s="55"/>
      <c r="J25" s="55"/>
      <c r="K25" s="55"/>
      <c r="L25" s="58"/>
      <c r="M25" s="55"/>
      <c r="N25" s="3">
        <f t="shared" si="0"/>
        <v>0</v>
      </c>
      <c r="O25" s="9">
        <f t="shared" si="1"/>
        <v>0</v>
      </c>
      <c r="P25" s="4">
        <f t="shared" si="2"/>
        <v>0</v>
      </c>
      <c r="Q25" s="10">
        <f t="shared" si="3"/>
        <v>0</v>
      </c>
      <c r="R25" s="64">
        <f t="shared" si="4"/>
        <v>0</v>
      </c>
      <c r="S25" s="8"/>
    </row>
    <row r="26" spans="1:19">
      <c r="A26" s="55">
        <v>8</v>
      </c>
      <c r="B26" s="58"/>
      <c r="C26" s="11"/>
      <c r="D26" s="55"/>
      <c r="E26" s="55"/>
      <c r="F26" s="55"/>
      <c r="G26" s="58"/>
      <c r="H26" s="55"/>
      <c r="I26" s="55"/>
      <c r="J26" s="55"/>
      <c r="K26" s="55"/>
      <c r="L26" s="58"/>
      <c r="M26" s="55"/>
      <c r="N26" s="3">
        <f t="shared" si="0"/>
        <v>0</v>
      </c>
      <c r="O26" s="9">
        <f t="shared" si="1"/>
        <v>0</v>
      </c>
      <c r="P26" s="4">
        <f t="shared" si="2"/>
        <v>0</v>
      </c>
      <c r="Q26" s="10">
        <f t="shared" si="3"/>
        <v>0</v>
      </c>
      <c r="R26" s="64">
        <f t="shared" si="4"/>
        <v>0</v>
      </c>
      <c r="S26" s="8"/>
    </row>
    <row r="27" spans="1:19">
      <c r="A27" s="55">
        <v>9</v>
      </c>
      <c r="B27" s="58"/>
      <c r="C27" s="11"/>
      <c r="D27" s="55"/>
      <c r="E27" s="55"/>
      <c r="F27" s="55"/>
      <c r="G27" s="58"/>
      <c r="H27" s="55"/>
      <c r="I27" s="55"/>
      <c r="J27" s="55"/>
      <c r="K27" s="55"/>
      <c r="L27" s="58"/>
      <c r="M27" s="55"/>
      <c r="N27" s="3">
        <f t="shared" si="0"/>
        <v>0</v>
      </c>
      <c r="O27" s="9">
        <f t="shared" si="1"/>
        <v>0</v>
      </c>
      <c r="P27" s="4">
        <f t="shared" si="2"/>
        <v>0</v>
      </c>
      <c r="Q27" s="10">
        <f t="shared" si="3"/>
        <v>0</v>
      </c>
      <c r="R27" s="64">
        <f t="shared" si="4"/>
        <v>0</v>
      </c>
      <c r="S27" s="8"/>
    </row>
    <row r="28" spans="1:19">
      <c r="A28" s="55">
        <v>10</v>
      </c>
      <c r="B28" s="58"/>
      <c r="C28" s="11"/>
      <c r="D28" s="55"/>
      <c r="E28" s="55"/>
      <c r="F28" s="55"/>
      <c r="G28" s="58"/>
      <c r="H28" s="55"/>
      <c r="I28" s="55"/>
      <c r="J28" s="55"/>
      <c r="K28" s="55"/>
      <c r="L28" s="58"/>
      <c r="M28" s="55"/>
      <c r="N28" s="3">
        <f t="shared" si="0"/>
        <v>0</v>
      </c>
      <c r="O28" s="9">
        <f t="shared" si="1"/>
        <v>0</v>
      </c>
      <c r="P28" s="4">
        <f t="shared" si="2"/>
        <v>0</v>
      </c>
      <c r="Q28" s="10">
        <f t="shared" si="3"/>
        <v>0</v>
      </c>
      <c r="R28" s="64">
        <f t="shared" si="4"/>
        <v>0</v>
      </c>
      <c r="S28" s="8"/>
    </row>
    <row r="29" spans="1:19" s="8" customFormat="1" ht="15.75" customHeight="1">
      <c r="A29" s="96" t="s">
        <v>35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  <c r="R29" s="64">
        <f>SUM(R19:R28)</f>
        <v>57.492000000000004</v>
      </c>
    </row>
    <row r="30" spans="1:19" s="8" customFormat="1" ht="15" customHeight="1">
      <c r="A30" s="13"/>
      <c r="B30" s="72"/>
      <c r="C30" s="14"/>
      <c r="D30" s="14"/>
      <c r="E30" s="14"/>
      <c r="F30" s="14"/>
      <c r="G30" s="72"/>
      <c r="H30" s="14"/>
      <c r="I30" s="14"/>
      <c r="J30" s="14"/>
      <c r="K30" s="14"/>
      <c r="L30" s="72"/>
      <c r="M30" s="14"/>
      <c r="N30" s="14"/>
      <c r="O30" s="14"/>
      <c r="P30" s="14"/>
      <c r="Q30" s="14"/>
      <c r="R30" s="68"/>
    </row>
    <row r="31" spans="1:19" s="8" customFormat="1" ht="15" customHeight="1">
      <c r="A31" s="22" t="s">
        <v>36</v>
      </c>
      <c r="B31" s="80"/>
      <c r="C31" s="14"/>
      <c r="D31" s="14"/>
      <c r="E31" s="14"/>
      <c r="F31" s="14"/>
      <c r="G31" s="72"/>
      <c r="H31" s="14"/>
      <c r="I31" s="14"/>
      <c r="J31" s="14"/>
      <c r="K31" s="14"/>
      <c r="L31" s="72"/>
      <c r="M31" s="14"/>
      <c r="N31" s="14"/>
      <c r="O31" s="14"/>
      <c r="P31" s="14"/>
      <c r="Q31" s="14"/>
      <c r="R31" s="68"/>
    </row>
    <row r="32" spans="1:19" s="8" customFormat="1" ht="15" customHeight="1">
      <c r="A32" s="45" t="s">
        <v>37</v>
      </c>
      <c r="B32" s="74"/>
      <c r="C32" s="45"/>
      <c r="D32" s="45"/>
      <c r="E32" s="45"/>
      <c r="F32" s="45"/>
      <c r="G32" s="74"/>
      <c r="H32" s="45"/>
      <c r="I32" s="45"/>
      <c r="J32" s="14"/>
      <c r="K32" s="14"/>
      <c r="L32" s="72"/>
      <c r="M32" s="14"/>
      <c r="N32" s="14"/>
      <c r="O32" s="14"/>
      <c r="P32" s="14"/>
      <c r="Q32" s="14"/>
      <c r="R32" s="68"/>
    </row>
    <row r="33" spans="1:18" s="8" customFormat="1" ht="15" customHeight="1">
      <c r="A33" s="45"/>
      <c r="B33" s="74"/>
      <c r="C33" s="45"/>
      <c r="D33" s="45"/>
      <c r="E33" s="45"/>
      <c r="F33" s="45"/>
      <c r="G33" s="74"/>
      <c r="H33" s="45"/>
      <c r="I33" s="45"/>
      <c r="J33" s="14"/>
      <c r="K33" s="14"/>
      <c r="L33" s="72"/>
      <c r="M33" s="14"/>
      <c r="N33" s="14"/>
      <c r="O33" s="14"/>
      <c r="P33" s="14"/>
      <c r="Q33" s="14"/>
      <c r="R33" s="68"/>
    </row>
    <row r="34" spans="1:18" s="8" customFormat="1">
      <c r="A34" s="86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52"/>
      <c r="R34" s="66"/>
    </row>
    <row r="35" spans="1:18" s="8" customFormat="1" ht="16.899999999999999" customHeight="1">
      <c r="A35" s="88" t="s">
        <v>27</v>
      </c>
      <c r="B35" s="89"/>
      <c r="C35" s="89"/>
      <c r="D35" s="46"/>
      <c r="E35" s="46"/>
      <c r="F35" s="46"/>
      <c r="G35" s="73"/>
      <c r="H35" s="46"/>
      <c r="I35" s="46"/>
      <c r="J35" s="46"/>
      <c r="K35" s="46"/>
      <c r="L35" s="73"/>
      <c r="M35" s="46"/>
      <c r="N35" s="46"/>
      <c r="O35" s="46"/>
      <c r="P35" s="46"/>
      <c r="Q35" s="52"/>
      <c r="R35" s="66"/>
    </row>
    <row r="36" spans="1:18" s="8" customFormat="1">
      <c r="A36" s="86" t="s">
        <v>39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52"/>
      <c r="R36" s="66"/>
    </row>
    <row r="37" spans="1:18" s="8" customFormat="1">
      <c r="A37" s="55">
        <v>1</v>
      </c>
      <c r="B37" s="58" t="s">
        <v>28</v>
      </c>
      <c r="C37" s="11" t="s">
        <v>29</v>
      </c>
      <c r="D37" s="55" t="s">
        <v>30</v>
      </c>
      <c r="E37" s="55">
        <v>1</v>
      </c>
      <c r="F37" s="55" t="s">
        <v>40</v>
      </c>
      <c r="G37" s="58">
        <v>1</v>
      </c>
      <c r="H37" s="55" t="s">
        <v>32</v>
      </c>
      <c r="I37" s="55"/>
      <c r="J37" s="55">
        <v>10</v>
      </c>
      <c r="K37" s="55">
        <v>25</v>
      </c>
      <c r="L37" s="58">
        <v>3</v>
      </c>
      <c r="M37" s="55" t="s">
        <v>33</v>
      </c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74.375</v>
      </c>
      <c r="O37" s="9">
        <f t="shared" ref="O37:O46" si="6">IF(F37="OŽ",N37,IF(H37="Ne",IF(J37*0.3&lt;J37-L37,N37,0),IF(J37*0.1&lt;J37-L37,N37,0)))</f>
        <v>74.375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9.4290000000000003</v>
      </c>
      <c r="Q37" s="10">
        <f>IF(ISERROR(P37*100/N37),0,(P37*100/N37))</f>
        <v>12.677647058823529</v>
      </c>
      <c r="R37" s="64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33.521599999999999</v>
      </c>
    </row>
    <row r="38" spans="1:18" s="8" customFormat="1">
      <c r="A38" s="55">
        <v>2</v>
      </c>
      <c r="B38" s="58"/>
      <c r="C38" s="11"/>
      <c r="D38" s="55"/>
      <c r="E38" s="55"/>
      <c r="F38" s="55"/>
      <c r="G38" s="58"/>
      <c r="H38" s="55"/>
      <c r="I38" s="55"/>
      <c r="J38" s="55"/>
      <c r="K38" s="55"/>
      <c r="L38" s="58"/>
      <c r="M38" s="55"/>
      <c r="N38" s="3">
        <f t="shared" si="5"/>
        <v>0</v>
      </c>
      <c r="O38" s="9">
        <f t="shared" si="6"/>
        <v>0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</v>
      </c>
      <c r="Q38" s="10">
        <f t="shared" ref="Q38:Q46" si="9">IF(ISERROR(P38*100/N38),0,(P38*100/N38))</f>
        <v>0</v>
      </c>
      <c r="R38" s="64">
        <f t="shared" si="7"/>
        <v>0</v>
      </c>
    </row>
    <row r="39" spans="1:18" s="8" customFormat="1">
      <c r="A39" s="55">
        <v>3</v>
      </c>
      <c r="B39" s="58"/>
      <c r="C39" s="11"/>
      <c r="D39" s="55"/>
      <c r="E39" s="55"/>
      <c r="F39" s="55"/>
      <c r="G39" s="58"/>
      <c r="H39" s="55"/>
      <c r="I39" s="55"/>
      <c r="J39" s="55"/>
      <c r="K39" s="55"/>
      <c r="L39" s="58"/>
      <c r="M39" s="55"/>
      <c r="N39" s="3">
        <f t="shared" si="5"/>
        <v>0</v>
      </c>
      <c r="O39" s="9">
        <f t="shared" si="6"/>
        <v>0</v>
      </c>
      <c r="P39" s="4">
        <f t="shared" si="8"/>
        <v>0</v>
      </c>
      <c r="Q39" s="10">
        <f t="shared" si="9"/>
        <v>0</v>
      </c>
      <c r="R39" s="64">
        <f t="shared" si="7"/>
        <v>0</v>
      </c>
    </row>
    <row r="40" spans="1:18" s="8" customFormat="1">
      <c r="A40" s="55">
        <v>4</v>
      </c>
      <c r="B40" s="58"/>
      <c r="C40" s="11"/>
      <c r="D40" s="55"/>
      <c r="E40" s="55"/>
      <c r="F40" s="55"/>
      <c r="G40" s="58"/>
      <c r="H40" s="55"/>
      <c r="I40" s="55"/>
      <c r="J40" s="55"/>
      <c r="K40" s="55"/>
      <c r="L40" s="58"/>
      <c r="M40" s="55"/>
      <c r="N40" s="3">
        <f t="shared" si="5"/>
        <v>0</v>
      </c>
      <c r="O40" s="9">
        <f t="shared" si="6"/>
        <v>0</v>
      </c>
      <c r="P40" s="4">
        <f t="shared" si="8"/>
        <v>0</v>
      </c>
      <c r="Q40" s="10">
        <f t="shared" si="9"/>
        <v>0</v>
      </c>
      <c r="R40" s="64">
        <f t="shared" si="7"/>
        <v>0</v>
      </c>
    </row>
    <row r="41" spans="1:18" s="8" customFormat="1">
      <c r="A41" s="55">
        <v>5</v>
      </c>
      <c r="B41" s="58"/>
      <c r="C41" s="11"/>
      <c r="D41" s="55"/>
      <c r="E41" s="55"/>
      <c r="F41" s="55"/>
      <c r="G41" s="58"/>
      <c r="H41" s="55"/>
      <c r="I41" s="55"/>
      <c r="J41" s="55"/>
      <c r="K41" s="55"/>
      <c r="L41" s="58"/>
      <c r="M41" s="55"/>
      <c r="N41" s="3">
        <f t="shared" si="5"/>
        <v>0</v>
      </c>
      <c r="O41" s="9">
        <f t="shared" si="6"/>
        <v>0</v>
      </c>
      <c r="P41" s="4">
        <f t="shared" si="8"/>
        <v>0</v>
      </c>
      <c r="Q41" s="10">
        <f t="shared" si="9"/>
        <v>0</v>
      </c>
      <c r="R41" s="64">
        <f t="shared" si="7"/>
        <v>0</v>
      </c>
    </row>
    <row r="42" spans="1:18" s="8" customFormat="1">
      <c r="A42" s="55">
        <v>6</v>
      </c>
      <c r="B42" s="58"/>
      <c r="C42" s="11"/>
      <c r="D42" s="55"/>
      <c r="E42" s="55"/>
      <c r="F42" s="55"/>
      <c r="G42" s="58"/>
      <c r="H42" s="55"/>
      <c r="I42" s="55"/>
      <c r="J42" s="55"/>
      <c r="K42" s="55"/>
      <c r="L42" s="58"/>
      <c r="M42" s="55"/>
      <c r="N42" s="3">
        <f t="shared" si="5"/>
        <v>0</v>
      </c>
      <c r="O42" s="9">
        <f t="shared" si="6"/>
        <v>0</v>
      </c>
      <c r="P42" s="4">
        <f t="shared" si="8"/>
        <v>0</v>
      </c>
      <c r="Q42" s="10">
        <f t="shared" si="9"/>
        <v>0</v>
      </c>
      <c r="R42" s="64">
        <f t="shared" si="7"/>
        <v>0</v>
      </c>
    </row>
    <row r="43" spans="1:18" s="8" customFormat="1">
      <c r="A43" s="55">
        <v>7</v>
      </c>
      <c r="B43" s="58"/>
      <c r="C43" s="11"/>
      <c r="D43" s="55"/>
      <c r="E43" s="55"/>
      <c r="F43" s="55"/>
      <c r="G43" s="58"/>
      <c r="H43" s="55"/>
      <c r="I43" s="55"/>
      <c r="J43" s="55"/>
      <c r="K43" s="55"/>
      <c r="L43" s="58"/>
      <c r="M43" s="55"/>
      <c r="N43" s="3">
        <f t="shared" si="5"/>
        <v>0</v>
      </c>
      <c r="O43" s="9">
        <f t="shared" si="6"/>
        <v>0</v>
      </c>
      <c r="P43" s="4">
        <f t="shared" si="8"/>
        <v>0</v>
      </c>
      <c r="Q43" s="10">
        <f t="shared" si="9"/>
        <v>0</v>
      </c>
      <c r="R43" s="64">
        <f t="shared" si="7"/>
        <v>0</v>
      </c>
    </row>
    <row r="44" spans="1:18" s="8" customFormat="1">
      <c r="A44" s="55">
        <v>8</v>
      </c>
      <c r="B44" s="58"/>
      <c r="C44" s="11"/>
      <c r="D44" s="55"/>
      <c r="E44" s="55"/>
      <c r="F44" s="55"/>
      <c r="G44" s="58"/>
      <c r="H44" s="55"/>
      <c r="I44" s="55"/>
      <c r="J44" s="55"/>
      <c r="K44" s="55"/>
      <c r="L44" s="58"/>
      <c r="M44" s="55"/>
      <c r="N44" s="3">
        <f t="shared" si="5"/>
        <v>0</v>
      </c>
      <c r="O44" s="9">
        <f t="shared" si="6"/>
        <v>0</v>
      </c>
      <c r="P44" s="4">
        <f t="shared" si="8"/>
        <v>0</v>
      </c>
      <c r="Q44" s="10">
        <f t="shared" si="9"/>
        <v>0</v>
      </c>
      <c r="R44" s="64">
        <f t="shared" si="7"/>
        <v>0</v>
      </c>
    </row>
    <row r="45" spans="1:18" s="8" customFormat="1">
      <c r="A45" s="55">
        <v>9</v>
      </c>
      <c r="B45" s="58"/>
      <c r="C45" s="11"/>
      <c r="D45" s="55"/>
      <c r="E45" s="55"/>
      <c r="F45" s="55"/>
      <c r="G45" s="58"/>
      <c r="H45" s="55"/>
      <c r="I45" s="55"/>
      <c r="J45" s="55"/>
      <c r="K45" s="55"/>
      <c r="L45" s="58"/>
      <c r="M45" s="55"/>
      <c r="N45" s="3">
        <f t="shared" si="5"/>
        <v>0</v>
      </c>
      <c r="O45" s="9">
        <f t="shared" si="6"/>
        <v>0</v>
      </c>
      <c r="P45" s="4">
        <f t="shared" si="8"/>
        <v>0</v>
      </c>
      <c r="Q45" s="10">
        <f t="shared" si="9"/>
        <v>0</v>
      </c>
      <c r="R45" s="64">
        <f t="shared" si="7"/>
        <v>0</v>
      </c>
    </row>
    <row r="46" spans="1:18" s="8" customFormat="1">
      <c r="A46" s="55">
        <v>10</v>
      </c>
      <c r="B46" s="58"/>
      <c r="C46" s="11"/>
      <c r="D46" s="55"/>
      <c r="E46" s="55"/>
      <c r="F46" s="55"/>
      <c r="G46" s="58"/>
      <c r="H46" s="55"/>
      <c r="I46" s="55"/>
      <c r="J46" s="55"/>
      <c r="K46" s="55"/>
      <c r="L46" s="58"/>
      <c r="M46" s="55"/>
      <c r="N46" s="3">
        <f t="shared" si="5"/>
        <v>0</v>
      </c>
      <c r="O46" s="9">
        <f t="shared" si="6"/>
        <v>0</v>
      </c>
      <c r="P46" s="4">
        <f t="shared" si="8"/>
        <v>0</v>
      </c>
      <c r="Q46" s="10">
        <f t="shared" si="9"/>
        <v>0</v>
      </c>
      <c r="R46" s="64">
        <f t="shared" si="7"/>
        <v>0</v>
      </c>
    </row>
    <row r="47" spans="1:18" s="8" customFormat="1" ht="15.75" customHeight="1">
      <c r="A47" s="96" t="s">
        <v>35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8"/>
      <c r="R47" s="64">
        <f>SUM(R37:R46)</f>
        <v>33.521599999999999</v>
      </c>
    </row>
    <row r="48" spans="1:18" s="8" customFormat="1" ht="15.75" customHeight="1">
      <c r="A48" s="13"/>
      <c r="B48" s="72"/>
      <c r="C48" s="14"/>
      <c r="D48" s="14"/>
      <c r="E48" s="14"/>
      <c r="F48" s="14"/>
      <c r="G48" s="72"/>
      <c r="H48" s="14"/>
      <c r="I48" s="14"/>
      <c r="J48" s="14"/>
      <c r="K48" s="14"/>
      <c r="L48" s="72"/>
      <c r="M48" s="14"/>
      <c r="N48" s="14"/>
      <c r="O48" s="14"/>
      <c r="P48" s="14"/>
      <c r="Q48" s="14"/>
      <c r="R48" s="68"/>
    </row>
    <row r="49" spans="1:18" s="8" customFormat="1" ht="15.75" customHeight="1">
      <c r="A49" s="22" t="s">
        <v>36</v>
      </c>
      <c r="B49" s="80"/>
      <c r="C49" s="14"/>
      <c r="D49" s="14"/>
      <c r="E49" s="14"/>
      <c r="F49" s="14"/>
      <c r="G49" s="72"/>
      <c r="H49" s="14"/>
      <c r="I49" s="14"/>
      <c r="J49" s="14"/>
      <c r="K49" s="14"/>
      <c r="L49" s="72"/>
      <c r="M49" s="14"/>
      <c r="N49" s="14"/>
      <c r="O49" s="14"/>
      <c r="P49" s="14"/>
      <c r="Q49" s="14"/>
      <c r="R49" s="68"/>
    </row>
    <row r="50" spans="1:18" s="8" customFormat="1" ht="15.75" customHeight="1">
      <c r="A50" s="45" t="s">
        <v>41</v>
      </c>
      <c r="B50" s="74"/>
      <c r="C50" s="45"/>
      <c r="D50" s="45"/>
      <c r="E50" s="45"/>
      <c r="F50" s="45"/>
      <c r="G50" s="74"/>
      <c r="H50" s="45"/>
      <c r="I50" s="45"/>
      <c r="J50" s="14"/>
      <c r="K50" s="14"/>
      <c r="L50" s="72"/>
      <c r="M50" s="14"/>
      <c r="N50" s="14"/>
      <c r="O50" s="14"/>
      <c r="P50" s="14"/>
      <c r="Q50" s="14"/>
      <c r="R50" s="68"/>
    </row>
    <row r="51" spans="1:18" s="8" customFormat="1" ht="15.75" customHeight="1">
      <c r="A51" s="45"/>
      <c r="B51" s="74"/>
      <c r="C51" s="45"/>
      <c r="D51" s="45"/>
      <c r="E51" s="45"/>
      <c r="F51" s="45"/>
      <c r="G51" s="74"/>
      <c r="H51" s="45"/>
      <c r="I51" s="45"/>
      <c r="J51" s="14"/>
      <c r="K51" s="14"/>
      <c r="L51" s="72"/>
      <c r="M51" s="14"/>
      <c r="N51" s="14"/>
      <c r="O51" s="14"/>
      <c r="P51" s="14"/>
      <c r="Q51" s="14"/>
      <c r="R51" s="68"/>
    </row>
    <row r="52" spans="1:18" s="8" customFormat="1" ht="5.45" customHeight="1">
      <c r="A52" s="13"/>
      <c r="B52" s="72"/>
      <c r="C52" s="14"/>
      <c r="D52" s="14"/>
      <c r="E52" s="14"/>
      <c r="F52" s="14"/>
      <c r="G52" s="72"/>
      <c r="H52" s="14"/>
      <c r="I52" s="14"/>
      <c r="J52" s="14"/>
      <c r="K52" s="14"/>
      <c r="L52" s="72"/>
      <c r="M52" s="14"/>
      <c r="N52" s="14"/>
      <c r="O52" s="14"/>
      <c r="P52" s="14"/>
      <c r="Q52" s="14"/>
      <c r="R52" s="68"/>
    </row>
    <row r="53" spans="1:18" s="8" customFormat="1" ht="13.9" customHeight="1">
      <c r="A53" s="86" t="s">
        <v>42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52"/>
      <c r="R53" s="66"/>
    </row>
    <row r="54" spans="1:18" s="8" customFormat="1" ht="13.9" customHeight="1">
      <c r="A54" s="88" t="s">
        <v>27</v>
      </c>
      <c r="B54" s="89"/>
      <c r="C54" s="89"/>
      <c r="D54" s="46"/>
      <c r="E54" s="46"/>
      <c r="F54" s="46"/>
      <c r="G54" s="73"/>
      <c r="H54" s="46"/>
      <c r="I54" s="46"/>
      <c r="J54" s="46"/>
      <c r="K54" s="46"/>
      <c r="L54" s="73"/>
      <c r="M54" s="46"/>
      <c r="N54" s="46"/>
      <c r="O54" s="46"/>
      <c r="P54" s="46"/>
      <c r="Q54" s="52"/>
      <c r="R54" s="66"/>
    </row>
    <row r="55" spans="1:18" s="8" customFormat="1">
      <c r="A55" s="86" t="s">
        <v>39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52"/>
      <c r="R55" s="66"/>
    </row>
    <row r="56" spans="1:18" s="8" customFormat="1">
      <c r="A56" s="55">
        <v>1</v>
      </c>
      <c r="B56" s="58" t="s">
        <v>43</v>
      </c>
      <c r="C56" s="11" t="s">
        <v>44</v>
      </c>
      <c r="D56" s="55" t="s">
        <v>30</v>
      </c>
      <c r="E56" s="55">
        <v>1</v>
      </c>
      <c r="F56" s="55" t="s">
        <v>45</v>
      </c>
      <c r="G56" s="58">
        <v>1</v>
      </c>
      <c r="H56" s="55" t="s">
        <v>32</v>
      </c>
      <c r="I56" s="55"/>
      <c r="J56" s="55">
        <v>13</v>
      </c>
      <c r="K56" s="55">
        <v>20</v>
      </c>
      <c r="L56" s="58">
        <v>2</v>
      </c>
      <c r="M56" s="55" t="s">
        <v>33</v>
      </c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21.157499999999999</v>
      </c>
      <c r="O56" s="9">
        <f t="shared" ref="O56:O65" si="11">IF(F56="OŽ",N56,IF(H56="Ne",IF(J56*0.3&lt;J56-L56,N56,0),IF(J56*0.1&lt;J56-L56,N56,0)))</f>
        <v>21.157499999999999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1.1219999999999999</v>
      </c>
      <c r="Q56" s="10">
        <f t="shared" ref="Q56" si="13">IF(ISERROR(P56*100/N56),0,(P56*100/N56))</f>
        <v>5.303084012761432</v>
      </c>
      <c r="R56" s="64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8.9117999999999995</v>
      </c>
    </row>
    <row r="57" spans="1:18" s="8" customFormat="1">
      <c r="A57" s="55">
        <v>2</v>
      </c>
      <c r="B57" s="58" t="s">
        <v>43</v>
      </c>
      <c r="C57" s="11" t="s">
        <v>46</v>
      </c>
      <c r="D57" s="55" t="s">
        <v>30</v>
      </c>
      <c r="E57" s="55">
        <v>1</v>
      </c>
      <c r="F57" s="55" t="s">
        <v>45</v>
      </c>
      <c r="G57" s="58">
        <v>1</v>
      </c>
      <c r="H57" s="55" t="s">
        <v>32</v>
      </c>
      <c r="I57" s="55"/>
      <c r="J57" s="55">
        <v>14</v>
      </c>
      <c r="K57" s="55">
        <v>20</v>
      </c>
      <c r="L57" s="58">
        <v>3</v>
      </c>
      <c r="M57" s="55" t="s">
        <v>32</v>
      </c>
      <c r="N57" s="3">
        <f t="shared" si="10"/>
        <v>18.025000000000002</v>
      </c>
      <c r="O57" s="9">
        <f t="shared" si="11"/>
        <v>18.025000000000002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1.1219999999999999</v>
      </c>
      <c r="Q57" s="10">
        <f t="shared" ref="Q57:Q65" si="16">IF(ISERROR(P57*100/N57),0,(P57*100/N57))</f>
        <v>6.2246879334257965</v>
      </c>
      <c r="R57" s="64">
        <f t="shared" si="14"/>
        <v>3.8294000000000006</v>
      </c>
    </row>
    <row r="58" spans="1:18" s="8" customFormat="1">
      <c r="A58" s="55">
        <v>3</v>
      </c>
      <c r="B58" s="58" t="s">
        <v>47</v>
      </c>
      <c r="C58" s="11" t="s">
        <v>48</v>
      </c>
      <c r="D58" s="55" t="s">
        <v>30</v>
      </c>
      <c r="E58" s="55">
        <v>1</v>
      </c>
      <c r="F58" s="55" t="s">
        <v>45</v>
      </c>
      <c r="G58" s="58">
        <v>1</v>
      </c>
      <c r="H58" s="55" t="s">
        <v>32</v>
      </c>
      <c r="I58" s="55"/>
      <c r="J58" s="55">
        <v>8</v>
      </c>
      <c r="K58" s="55">
        <v>20</v>
      </c>
      <c r="L58" s="58">
        <v>2</v>
      </c>
      <c r="M58" s="55" t="s">
        <v>32</v>
      </c>
      <c r="N58" s="3">
        <f t="shared" si="10"/>
        <v>13.02</v>
      </c>
      <c r="O58" s="9">
        <f t="shared" si="11"/>
        <v>13.02</v>
      </c>
      <c r="P58" s="4">
        <f t="shared" si="15"/>
        <v>0.61199999999999999</v>
      </c>
      <c r="Q58" s="10">
        <f t="shared" si="16"/>
        <v>4.7004608294930872</v>
      </c>
      <c r="R58" s="64">
        <f t="shared" si="14"/>
        <v>2.7263999999999999</v>
      </c>
    </row>
    <row r="59" spans="1:18" s="8" customFormat="1">
      <c r="A59" s="55">
        <v>4</v>
      </c>
      <c r="B59" s="58" t="s">
        <v>47</v>
      </c>
      <c r="C59" s="11" t="s">
        <v>49</v>
      </c>
      <c r="D59" s="55" t="s">
        <v>30</v>
      </c>
      <c r="E59" s="55">
        <v>1</v>
      </c>
      <c r="F59" s="55" t="s">
        <v>45</v>
      </c>
      <c r="G59" s="58">
        <v>1</v>
      </c>
      <c r="H59" s="55" t="s">
        <v>32</v>
      </c>
      <c r="I59" s="55"/>
      <c r="J59" s="55">
        <v>8</v>
      </c>
      <c r="K59" s="55">
        <v>20</v>
      </c>
      <c r="L59" s="58">
        <v>1</v>
      </c>
      <c r="M59" s="55" t="s">
        <v>33</v>
      </c>
      <c r="N59" s="3">
        <f t="shared" si="10"/>
        <v>17</v>
      </c>
      <c r="O59" s="9">
        <f t="shared" si="11"/>
        <v>17</v>
      </c>
      <c r="P59" s="4">
        <f t="shared" si="15"/>
        <v>0.71399999999999997</v>
      </c>
      <c r="Q59" s="10">
        <f t="shared" si="16"/>
        <v>4.1999999999999993</v>
      </c>
      <c r="R59" s="64">
        <f t="shared" si="14"/>
        <v>7.0855999999999995</v>
      </c>
    </row>
    <row r="60" spans="1:18" s="8" customFormat="1">
      <c r="A60" s="55">
        <v>5</v>
      </c>
      <c r="B60" s="58" t="s">
        <v>50</v>
      </c>
      <c r="C60" s="11" t="s">
        <v>51</v>
      </c>
      <c r="D60" s="55" t="s">
        <v>30</v>
      </c>
      <c r="E60" s="55">
        <v>1</v>
      </c>
      <c r="F60" s="55" t="s">
        <v>45</v>
      </c>
      <c r="G60" s="58">
        <v>1</v>
      </c>
      <c r="H60" s="55" t="s">
        <v>32</v>
      </c>
      <c r="I60" s="55"/>
      <c r="J60" s="55">
        <v>8</v>
      </c>
      <c r="K60" s="55">
        <v>20</v>
      </c>
      <c r="L60" s="58">
        <v>3</v>
      </c>
      <c r="M60" s="55" t="s">
        <v>32</v>
      </c>
      <c r="N60" s="3">
        <f t="shared" si="10"/>
        <v>10.3</v>
      </c>
      <c r="O60" s="9">
        <f t="shared" si="11"/>
        <v>10.3</v>
      </c>
      <c r="P60" s="4">
        <f t="shared" si="15"/>
        <v>0.51</v>
      </c>
      <c r="Q60" s="10">
        <f t="shared" si="16"/>
        <v>4.9514563106796112</v>
      </c>
      <c r="R60" s="64">
        <f t="shared" si="14"/>
        <v>2.1620000000000004</v>
      </c>
    </row>
    <row r="61" spans="1:18" s="8" customFormat="1">
      <c r="A61" s="55">
        <v>6</v>
      </c>
      <c r="B61" s="58" t="s">
        <v>50</v>
      </c>
      <c r="C61" s="11" t="s">
        <v>52</v>
      </c>
      <c r="D61" s="55" t="s">
        <v>30</v>
      </c>
      <c r="E61" s="55">
        <v>1</v>
      </c>
      <c r="F61" s="55" t="s">
        <v>45</v>
      </c>
      <c r="G61" s="58">
        <v>1</v>
      </c>
      <c r="H61" s="55" t="s">
        <v>32</v>
      </c>
      <c r="I61" s="55"/>
      <c r="J61" s="55">
        <v>8</v>
      </c>
      <c r="K61" s="55">
        <v>20</v>
      </c>
      <c r="L61" s="58">
        <v>2</v>
      </c>
      <c r="M61" s="55" t="s">
        <v>33</v>
      </c>
      <c r="N61" s="3">
        <f t="shared" si="10"/>
        <v>13.02</v>
      </c>
      <c r="O61" s="9">
        <f t="shared" si="11"/>
        <v>13.02</v>
      </c>
      <c r="P61" s="4">
        <f t="shared" si="15"/>
        <v>0.61199999999999999</v>
      </c>
      <c r="Q61" s="10">
        <f t="shared" si="16"/>
        <v>4.7004608294930872</v>
      </c>
      <c r="R61" s="64">
        <f t="shared" si="14"/>
        <v>5.4527999999999999</v>
      </c>
    </row>
    <row r="62" spans="1:18" s="8" customFormat="1">
      <c r="A62" s="55">
        <v>7</v>
      </c>
      <c r="B62" s="58"/>
      <c r="C62" s="11"/>
      <c r="D62" s="55"/>
      <c r="E62" s="55"/>
      <c r="F62" s="55"/>
      <c r="G62" s="58"/>
      <c r="H62" s="55"/>
      <c r="I62" s="55"/>
      <c r="J62" s="55"/>
      <c r="K62" s="55"/>
      <c r="L62" s="58"/>
      <c r="M62" s="55"/>
      <c r="N62" s="3">
        <f t="shared" si="10"/>
        <v>0</v>
      </c>
      <c r="O62" s="9">
        <f t="shared" si="11"/>
        <v>0</v>
      </c>
      <c r="P62" s="4">
        <f t="shared" si="15"/>
        <v>0</v>
      </c>
      <c r="Q62" s="10">
        <f t="shared" si="16"/>
        <v>0</v>
      </c>
      <c r="R62" s="64">
        <f t="shared" si="14"/>
        <v>0</v>
      </c>
    </row>
    <row r="63" spans="1:18" s="8" customFormat="1">
      <c r="A63" s="55">
        <v>8</v>
      </c>
      <c r="B63" s="58"/>
      <c r="C63" s="11"/>
      <c r="D63" s="55"/>
      <c r="E63" s="55"/>
      <c r="F63" s="55"/>
      <c r="G63" s="58"/>
      <c r="H63" s="55"/>
      <c r="I63" s="55"/>
      <c r="J63" s="55"/>
      <c r="K63" s="55"/>
      <c r="L63" s="58"/>
      <c r="M63" s="55"/>
      <c r="N63" s="3">
        <f t="shared" si="10"/>
        <v>0</v>
      </c>
      <c r="O63" s="9">
        <f t="shared" si="11"/>
        <v>0</v>
      </c>
      <c r="P63" s="4">
        <f t="shared" si="15"/>
        <v>0</v>
      </c>
      <c r="Q63" s="10">
        <f t="shared" si="16"/>
        <v>0</v>
      </c>
      <c r="R63" s="64">
        <f t="shared" si="14"/>
        <v>0</v>
      </c>
    </row>
    <row r="64" spans="1:18" s="8" customFormat="1">
      <c r="A64" s="55">
        <v>9</v>
      </c>
      <c r="B64" s="58"/>
      <c r="C64" s="11"/>
      <c r="D64" s="55"/>
      <c r="E64" s="55"/>
      <c r="F64" s="55"/>
      <c r="G64" s="58"/>
      <c r="H64" s="55"/>
      <c r="I64" s="55"/>
      <c r="J64" s="55"/>
      <c r="K64" s="55"/>
      <c r="L64" s="58"/>
      <c r="M64" s="55"/>
      <c r="N64" s="3">
        <f t="shared" si="10"/>
        <v>0</v>
      </c>
      <c r="O64" s="9">
        <f t="shared" si="11"/>
        <v>0</v>
      </c>
      <c r="P64" s="4">
        <f t="shared" si="15"/>
        <v>0</v>
      </c>
      <c r="Q64" s="10">
        <f t="shared" si="16"/>
        <v>0</v>
      </c>
      <c r="R64" s="64">
        <f t="shared" si="14"/>
        <v>0</v>
      </c>
    </row>
    <row r="65" spans="1:19" s="8" customFormat="1">
      <c r="A65" s="55">
        <v>10</v>
      </c>
      <c r="B65" s="58"/>
      <c r="C65" s="11"/>
      <c r="D65" s="55"/>
      <c r="E65" s="55"/>
      <c r="F65" s="55"/>
      <c r="G65" s="58"/>
      <c r="H65" s="55"/>
      <c r="I65" s="55"/>
      <c r="J65" s="55"/>
      <c r="K65" s="55"/>
      <c r="L65" s="58"/>
      <c r="M65" s="55"/>
      <c r="N65" s="3">
        <f t="shared" si="10"/>
        <v>0</v>
      </c>
      <c r="O65" s="9">
        <f t="shared" si="11"/>
        <v>0</v>
      </c>
      <c r="P65" s="4">
        <f t="shared" si="15"/>
        <v>0</v>
      </c>
      <c r="Q65" s="10">
        <f t="shared" si="16"/>
        <v>0</v>
      </c>
      <c r="R65" s="64">
        <f t="shared" si="14"/>
        <v>0</v>
      </c>
    </row>
    <row r="66" spans="1:19" s="8" customFormat="1" ht="15.75" customHeight="1">
      <c r="A66" s="83" t="s">
        <v>35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5"/>
      <c r="R66" s="64">
        <f>SUM(R56:R65)</f>
        <v>30.167999999999996</v>
      </c>
    </row>
    <row r="67" spans="1:19" s="8" customFormat="1" ht="15.75" customHeight="1">
      <c r="A67" s="22" t="s">
        <v>36</v>
      </c>
      <c r="B67" s="80"/>
      <c r="C67" s="14"/>
      <c r="D67" s="14"/>
      <c r="E67" s="14"/>
      <c r="F67" s="14"/>
      <c r="G67" s="72"/>
      <c r="H67" s="14"/>
      <c r="I67" s="14"/>
      <c r="J67" s="14"/>
      <c r="K67" s="14"/>
      <c r="L67" s="72"/>
      <c r="M67" s="14"/>
      <c r="N67" s="14"/>
      <c r="O67" s="14"/>
      <c r="P67" s="14"/>
      <c r="Q67" s="14"/>
      <c r="R67" s="68"/>
    </row>
    <row r="68" spans="1:19" s="8" customFormat="1" ht="15.75" customHeight="1">
      <c r="A68" s="45" t="s">
        <v>41</v>
      </c>
      <c r="B68" s="74"/>
      <c r="C68" s="45"/>
      <c r="D68" s="45"/>
      <c r="E68" s="45"/>
      <c r="F68" s="45"/>
      <c r="G68" s="74"/>
      <c r="H68" s="45"/>
      <c r="I68" s="45"/>
      <c r="J68" s="14"/>
      <c r="K68" s="14"/>
      <c r="L68" s="72"/>
      <c r="M68" s="14"/>
      <c r="N68" s="14"/>
      <c r="O68" s="14"/>
      <c r="P68" s="14"/>
      <c r="Q68" s="14"/>
      <c r="R68" s="68"/>
    </row>
    <row r="69" spans="1:19" s="8" customFormat="1" ht="15.75" customHeight="1">
      <c r="A69" s="45"/>
      <c r="B69" s="74"/>
      <c r="C69" s="45"/>
      <c r="D69" s="45"/>
      <c r="E69" s="45"/>
      <c r="F69" s="45"/>
      <c r="G69" s="74"/>
      <c r="H69" s="45"/>
      <c r="I69" s="45"/>
      <c r="J69" s="14"/>
      <c r="K69" s="14"/>
      <c r="L69" s="72"/>
      <c r="M69" s="14"/>
      <c r="N69" s="14"/>
      <c r="O69" s="14"/>
      <c r="P69" s="14"/>
      <c r="Q69" s="14"/>
      <c r="R69" s="68"/>
    </row>
    <row r="70" spans="1:19" s="8" customFormat="1" ht="15.75" customHeight="1">
      <c r="A70" s="86" t="s">
        <v>53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52"/>
      <c r="R70" s="66"/>
    </row>
    <row r="71" spans="1:19" ht="15.75" customHeight="1">
      <c r="A71" s="88" t="s">
        <v>27</v>
      </c>
      <c r="B71" s="89"/>
      <c r="C71" s="89"/>
      <c r="D71" s="46"/>
      <c r="E71" s="46"/>
      <c r="F71" s="46"/>
      <c r="G71" s="73"/>
      <c r="H71" s="46"/>
      <c r="I71" s="46"/>
      <c r="J71" s="46"/>
      <c r="K71" s="46"/>
      <c r="L71" s="73"/>
      <c r="M71" s="46"/>
      <c r="N71" s="46"/>
      <c r="O71" s="46"/>
      <c r="P71" s="46"/>
      <c r="Q71" s="52"/>
      <c r="S71" s="8"/>
    </row>
    <row r="72" spans="1:19" ht="15.75" customHeight="1">
      <c r="A72" s="86" t="s">
        <v>39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52"/>
      <c r="S72" s="8"/>
    </row>
    <row r="73" spans="1:19" s="7" customFormat="1">
      <c r="A73" s="55">
        <v>1</v>
      </c>
      <c r="B73" s="58" t="s">
        <v>54</v>
      </c>
      <c r="C73" s="11" t="s">
        <v>55</v>
      </c>
      <c r="D73" s="55" t="s">
        <v>30</v>
      </c>
      <c r="E73" s="55">
        <v>1</v>
      </c>
      <c r="F73" s="55" t="s">
        <v>31</v>
      </c>
      <c r="G73" s="58">
        <v>1</v>
      </c>
      <c r="H73" s="55" t="s">
        <v>32</v>
      </c>
      <c r="I73" s="55"/>
      <c r="J73" s="55">
        <v>12</v>
      </c>
      <c r="K73" s="55">
        <v>19</v>
      </c>
      <c r="L73" s="58">
        <v>1</v>
      </c>
      <c r="M73" s="55" t="s">
        <v>33</v>
      </c>
      <c r="N73" s="3">
        <f t="shared" ref="N73:N82" si="17"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102</v>
      </c>
      <c r="O73" s="9">
        <f t="shared" ref="O73:O82" si="18">IF(F73="OŽ",N73,IF(H73="Ne",IF(J73*0.3&lt;J73-L73,N73,0),IF(J73*0.1&lt;J73-L73,N73,0)))</f>
        <v>102</v>
      </c>
      <c r="P73" s="4">
        <f t="shared" ref="P73" si="19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6.7320000000000002</v>
      </c>
      <c r="Q73" s="10">
        <f t="shared" ref="Q73" si="20">IF(ISERROR(P73*100/N73),0,(P73*100/N73))</f>
        <v>6.6000000000000005</v>
      </c>
      <c r="R73" s="64">
        <f t="shared" ref="R73:R82" si="21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43.492800000000003</v>
      </c>
      <c r="S73" s="8"/>
    </row>
    <row r="74" spans="1:19">
      <c r="A74" s="55">
        <v>2</v>
      </c>
      <c r="B74" s="58" t="s">
        <v>54</v>
      </c>
      <c r="C74" s="11" t="s">
        <v>56</v>
      </c>
      <c r="D74" s="55" t="s">
        <v>30</v>
      </c>
      <c r="E74" s="55">
        <v>1</v>
      </c>
      <c r="F74" s="55" t="s">
        <v>31</v>
      </c>
      <c r="G74" s="58">
        <v>1</v>
      </c>
      <c r="H74" s="55" t="s">
        <v>32</v>
      </c>
      <c r="I74" s="55"/>
      <c r="J74" s="55">
        <v>13</v>
      </c>
      <c r="K74" s="55">
        <v>19</v>
      </c>
      <c r="L74" s="58">
        <v>3</v>
      </c>
      <c r="M74" s="55" t="s">
        <v>32</v>
      </c>
      <c r="N74" s="3">
        <f t="shared" si="17"/>
        <v>67.08</v>
      </c>
      <c r="O74" s="9">
        <f t="shared" si="18"/>
        <v>67.08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6.12</v>
      </c>
      <c r="Q74" s="10">
        <f t="shared" ref="Q74:Q82" si="23">IF(ISERROR(P74*100/N74),0,(P74*100/N74))</f>
        <v>9.1234347048300535</v>
      </c>
      <c r="R74" s="64">
        <f t="shared" si="21"/>
        <v>14.64</v>
      </c>
      <c r="S74" s="8"/>
    </row>
    <row r="75" spans="1:19" s="8" customFormat="1">
      <c r="A75" s="55">
        <v>3</v>
      </c>
      <c r="B75" s="58" t="s">
        <v>57</v>
      </c>
      <c r="C75" s="11" t="s">
        <v>58</v>
      </c>
      <c r="D75" s="55" t="s">
        <v>30</v>
      </c>
      <c r="E75" s="55">
        <v>1</v>
      </c>
      <c r="F75" s="55" t="s">
        <v>31</v>
      </c>
      <c r="G75" s="58">
        <v>1</v>
      </c>
      <c r="H75" s="55" t="s">
        <v>32</v>
      </c>
      <c r="I75" s="55"/>
      <c r="J75" s="55">
        <v>17</v>
      </c>
      <c r="K75" s="55">
        <v>19</v>
      </c>
      <c r="L75" s="58">
        <v>3</v>
      </c>
      <c r="M75" s="55" t="s">
        <v>33</v>
      </c>
      <c r="N75" s="3">
        <f t="shared" si="17"/>
        <v>87.720000000000013</v>
      </c>
      <c r="O75" s="9">
        <f t="shared" si="18"/>
        <v>87.720000000000013</v>
      </c>
      <c r="P75" s="4">
        <f t="shared" si="22"/>
        <v>8.5679999999999996</v>
      </c>
      <c r="Q75" s="10">
        <f t="shared" si="23"/>
        <v>9.7674418604651141</v>
      </c>
      <c r="R75" s="64">
        <f t="shared" si="21"/>
        <v>38.515200000000007</v>
      </c>
    </row>
    <row r="76" spans="1:19" s="8" customFormat="1">
      <c r="A76" s="55">
        <v>4</v>
      </c>
      <c r="B76" s="58" t="s">
        <v>57</v>
      </c>
      <c r="C76" s="11" t="s">
        <v>59</v>
      </c>
      <c r="D76" s="55" t="s">
        <v>30</v>
      </c>
      <c r="E76" s="55">
        <v>1</v>
      </c>
      <c r="F76" s="55" t="s">
        <v>31</v>
      </c>
      <c r="G76" s="58">
        <v>1</v>
      </c>
      <c r="H76" s="55" t="s">
        <v>32</v>
      </c>
      <c r="I76" s="55"/>
      <c r="J76" s="55">
        <v>15</v>
      </c>
      <c r="K76" s="55">
        <v>19</v>
      </c>
      <c r="L76" s="58">
        <v>3</v>
      </c>
      <c r="M76" s="55" t="s">
        <v>33</v>
      </c>
      <c r="N76" s="3">
        <f t="shared" si="17"/>
        <v>77.400000000000006</v>
      </c>
      <c r="O76" s="9">
        <f t="shared" si="18"/>
        <v>77.400000000000006</v>
      </c>
      <c r="P76" s="4">
        <f t="shared" si="22"/>
        <v>7.3439999999999994</v>
      </c>
      <c r="Q76" s="10">
        <f t="shared" si="23"/>
        <v>9.4883720930232549</v>
      </c>
      <c r="R76" s="64">
        <f t="shared" si="21"/>
        <v>33.897600000000004</v>
      </c>
    </row>
    <row r="77" spans="1:19" s="8" customFormat="1">
      <c r="A77" s="55">
        <v>5</v>
      </c>
      <c r="B77" s="58" t="s">
        <v>43</v>
      </c>
      <c r="C77" s="11" t="s">
        <v>46</v>
      </c>
      <c r="D77" s="55" t="s">
        <v>30</v>
      </c>
      <c r="E77" s="55">
        <v>1</v>
      </c>
      <c r="F77" s="55" t="s">
        <v>31</v>
      </c>
      <c r="G77" s="58">
        <v>1</v>
      </c>
      <c r="H77" s="55" t="s">
        <v>32</v>
      </c>
      <c r="I77" s="55"/>
      <c r="J77" s="55">
        <v>20</v>
      </c>
      <c r="K77" s="55">
        <v>19</v>
      </c>
      <c r="L77" s="58">
        <v>3</v>
      </c>
      <c r="M77" s="55" t="s">
        <v>32</v>
      </c>
      <c r="N77" s="3">
        <f t="shared" si="17"/>
        <v>103.2</v>
      </c>
      <c r="O77" s="9">
        <f t="shared" si="18"/>
        <v>103.2</v>
      </c>
      <c r="P77" s="4">
        <f t="shared" si="22"/>
        <v>10.404</v>
      </c>
      <c r="Q77" s="10">
        <f t="shared" si="23"/>
        <v>10.08139534883721</v>
      </c>
      <c r="R77" s="64">
        <f t="shared" si="21"/>
        <v>22.720800000000001</v>
      </c>
    </row>
    <row r="78" spans="1:19">
      <c r="A78" s="55">
        <v>6</v>
      </c>
      <c r="B78" s="58" t="s">
        <v>60</v>
      </c>
      <c r="C78" s="11" t="s">
        <v>61</v>
      </c>
      <c r="D78" s="55" t="s">
        <v>30</v>
      </c>
      <c r="E78" s="55">
        <v>1</v>
      </c>
      <c r="F78" s="55" t="s">
        <v>31</v>
      </c>
      <c r="G78" s="58">
        <v>1</v>
      </c>
      <c r="H78" s="55" t="s">
        <v>32</v>
      </c>
      <c r="I78" s="55"/>
      <c r="J78" s="55">
        <v>23</v>
      </c>
      <c r="K78" s="55">
        <v>19</v>
      </c>
      <c r="L78" s="58">
        <v>3</v>
      </c>
      <c r="M78" s="55" t="s">
        <v>33</v>
      </c>
      <c r="N78" s="3">
        <f t="shared" si="17"/>
        <v>118.68</v>
      </c>
      <c r="O78" s="9">
        <f t="shared" si="18"/>
        <v>118.68</v>
      </c>
      <c r="P78" s="4">
        <f t="shared" si="22"/>
        <v>12.24</v>
      </c>
      <c r="Q78" s="10">
        <f t="shared" si="23"/>
        <v>10.31344792719919</v>
      </c>
      <c r="R78" s="64">
        <f t="shared" si="21"/>
        <v>52.368000000000009</v>
      </c>
      <c r="S78" s="8"/>
    </row>
    <row r="79" spans="1:19">
      <c r="A79" s="55">
        <v>7</v>
      </c>
      <c r="B79" s="58"/>
      <c r="C79" s="11"/>
      <c r="D79" s="55"/>
      <c r="E79" s="55"/>
      <c r="F79" s="55"/>
      <c r="G79" s="58"/>
      <c r="H79" s="55"/>
      <c r="I79" s="55"/>
      <c r="J79" s="55"/>
      <c r="K79" s="55"/>
      <c r="L79" s="58"/>
      <c r="M79" s="55"/>
      <c r="N79" s="3">
        <f t="shared" si="17"/>
        <v>0</v>
      </c>
      <c r="O79" s="9">
        <f t="shared" si="18"/>
        <v>0</v>
      </c>
      <c r="P79" s="4">
        <f t="shared" si="22"/>
        <v>0</v>
      </c>
      <c r="Q79" s="10">
        <f t="shared" si="23"/>
        <v>0</v>
      </c>
      <c r="R79" s="64">
        <f t="shared" si="21"/>
        <v>0</v>
      </c>
      <c r="S79" s="8"/>
    </row>
    <row r="80" spans="1:19">
      <c r="A80" s="55">
        <v>8</v>
      </c>
      <c r="B80" s="58"/>
      <c r="C80" s="11"/>
      <c r="D80" s="55"/>
      <c r="E80" s="55"/>
      <c r="F80" s="55"/>
      <c r="G80" s="58"/>
      <c r="H80" s="55"/>
      <c r="I80" s="55"/>
      <c r="J80" s="55"/>
      <c r="K80" s="55"/>
      <c r="L80" s="58"/>
      <c r="M80" s="55"/>
      <c r="N80" s="3">
        <f t="shared" si="17"/>
        <v>0</v>
      </c>
      <c r="O80" s="9">
        <f t="shared" si="18"/>
        <v>0</v>
      </c>
      <c r="P80" s="4">
        <f t="shared" si="22"/>
        <v>0</v>
      </c>
      <c r="Q80" s="10">
        <f t="shared" si="23"/>
        <v>0</v>
      </c>
      <c r="R80" s="64">
        <f t="shared" si="21"/>
        <v>0</v>
      </c>
      <c r="S80" s="8"/>
    </row>
    <row r="81" spans="1:19">
      <c r="A81" s="55">
        <v>9</v>
      </c>
      <c r="B81" s="58"/>
      <c r="C81" s="11"/>
      <c r="D81" s="55"/>
      <c r="E81" s="55"/>
      <c r="F81" s="55"/>
      <c r="G81" s="58"/>
      <c r="H81" s="55"/>
      <c r="I81" s="55"/>
      <c r="J81" s="55"/>
      <c r="K81" s="55"/>
      <c r="L81" s="58"/>
      <c r="M81" s="55"/>
      <c r="N81" s="3">
        <f t="shared" si="17"/>
        <v>0</v>
      </c>
      <c r="O81" s="9">
        <f t="shared" si="18"/>
        <v>0</v>
      </c>
      <c r="P81" s="4">
        <f t="shared" si="22"/>
        <v>0</v>
      </c>
      <c r="Q81" s="10">
        <f t="shared" si="23"/>
        <v>0</v>
      </c>
      <c r="R81" s="64">
        <f t="shared" si="21"/>
        <v>0</v>
      </c>
      <c r="S81" s="8"/>
    </row>
    <row r="82" spans="1:19">
      <c r="A82" s="55">
        <v>10</v>
      </c>
      <c r="B82" s="58"/>
      <c r="C82" s="11"/>
      <c r="D82" s="55"/>
      <c r="E82" s="55"/>
      <c r="F82" s="55"/>
      <c r="G82" s="58"/>
      <c r="H82" s="55"/>
      <c r="I82" s="55"/>
      <c r="J82" s="55"/>
      <c r="K82" s="55"/>
      <c r="L82" s="58"/>
      <c r="M82" s="55"/>
      <c r="N82" s="3">
        <f t="shared" si="17"/>
        <v>0</v>
      </c>
      <c r="O82" s="9">
        <f t="shared" si="18"/>
        <v>0</v>
      </c>
      <c r="P82" s="4">
        <f t="shared" si="22"/>
        <v>0</v>
      </c>
      <c r="Q82" s="10">
        <f t="shared" si="23"/>
        <v>0</v>
      </c>
      <c r="R82" s="64">
        <f t="shared" si="21"/>
        <v>0</v>
      </c>
      <c r="S82" s="8"/>
    </row>
    <row r="83" spans="1:19">
      <c r="A83" s="96" t="s">
        <v>35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8"/>
      <c r="R83" s="64">
        <f>SUM(R73:R82)</f>
        <v>205.63440000000003</v>
      </c>
      <c r="S83" s="8"/>
    </row>
    <row r="84" spans="1:19">
      <c r="A84" s="13"/>
      <c r="B84" s="72"/>
      <c r="C84" s="14"/>
      <c r="D84" s="14"/>
      <c r="E84" s="14"/>
      <c r="F84" s="14"/>
      <c r="G84" s="72"/>
      <c r="H84" s="14"/>
      <c r="I84" s="14"/>
      <c r="J84" s="14"/>
      <c r="K84" s="14"/>
      <c r="L84" s="72"/>
      <c r="M84" s="14"/>
      <c r="N84" s="14"/>
      <c r="O84" s="14"/>
      <c r="P84" s="14"/>
      <c r="Q84" s="14"/>
      <c r="R84" s="68"/>
      <c r="S84" s="8"/>
    </row>
    <row r="85" spans="1:19" ht="15.75">
      <c r="A85" s="22" t="s">
        <v>36</v>
      </c>
      <c r="B85" s="80"/>
      <c r="C85" s="14"/>
      <c r="D85" s="14"/>
      <c r="E85" s="14"/>
      <c r="F85" s="14"/>
      <c r="G85" s="72"/>
      <c r="H85" s="14"/>
      <c r="I85" s="14"/>
      <c r="J85" s="14"/>
      <c r="K85" s="14"/>
      <c r="L85" s="72"/>
      <c r="M85" s="14"/>
      <c r="N85" s="14"/>
      <c r="O85" s="14"/>
      <c r="P85" s="14"/>
      <c r="Q85" s="14"/>
      <c r="R85" s="68"/>
      <c r="S85" s="8"/>
    </row>
    <row r="86" spans="1:19">
      <c r="A86" s="45" t="s">
        <v>41</v>
      </c>
      <c r="B86" s="74"/>
      <c r="C86" s="45"/>
      <c r="D86" s="45"/>
      <c r="E86" s="45"/>
      <c r="F86" s="45"/>
      <c r="G86" s="74"/>
      <c r="H86" s="45"/>
      <c r="I86" s="45"/>
      <c r="J86" s="14"/>
      <c r="K86" s="14"/>
      <c r="L86" s="72"/>
      <c r="M86" s="14"/>
      <c r="N86" s="14"/>
      <c r="O86" s="14"/>
      <c r="P86" s="14"/>
      <c r="Q86" s="14"/>
      <c r="R86" s="68"/>
      <c r="S86" s="8"/>
    </row>
    <row r="87" spans="1:19" s="8" customFormat="1">
      <c r="A87" s="45"/>
      <c r="B87" s="74"/>
      <c r="C87" s="45"/>
      <c r="D87" s="45"/>
      <c r="E87" s="45"/>
      <c r="F87" s="45"/>
      <c r="G87" s="74"/>
      <c r="H87" s="45"/>
      <c r="I87" s="45"/>
      <c r="J87" s="14"/>
      <c r="K87" s="14"/>
      <c r="L87" s="72"/>
      <c r="M87" s="14"/>
      <c r="N87" s="14"/>
      <c r="O87" s="14"/>
      <c r="P87" s="14"/>
      <c r="Q87" s="14"/>
      <c r="R87" s="68"/>
    </row>
    <row r="88" spans="1:19">
      <c r="A88" s="86" t="s">
        <v>62</v>
      </c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52"/>
      <c r="S88" s="8"/>
    </row>
    <row r="89" spans="1:19" ht="18">
      <c r="A89" s="88" t="s">
        <v>27</v>
      </c>
      <c r="B89" s="89"/>
      <c r="C89" s="89"/>
      <c r="D89" s="46"/>
      <c r="E89" s="46"/>
      <c r="F89" s="46"/>
      <c r="G89" s="73"/>
      <c r="H89" s="46"/>
      <c r="I89" s="46"/>
      <c r="J89" s="46"/>
      <c r="K89" s="46"/>
      <c r="L89" s="73"/>
      <c r="M89" s="46"/>
      <c r="N89" s="46"/>
      <c r="O89" s="46"/>
      <c r="P89" s="46"/>
      <c r="Q89" s="52"/>
      <c r="S89" s="8"/>
    </row>
    <row r="90" spans="1:19">
      <c r="A90" s="55">
        <v>1</v>
      </c>
      <c r="B90" s="58" t="s">
        <v>43</v>
      </c>
      <c r="C90" s="11" t="s">
        <v>44</v>
      </c>
      <c r="D90" s="55" t="s">
        <v>30</v>
      </c>
      <c r="E90" s="55">
        <v>1</v>
      </c>
      <c r="F90" s="55" t="s">
        <v>40</v>
      </c>
      <c r="G90" s="58">
        <v>1</v>
      </c>
      <c r="H90" s="55" t="s">
        <v>32</v>
      </c>
      <c r="I90" s="55"/>
      <c r="J90" s="55">
        <v>11</v>
      </c>
      <c r="K90" s="55">
        <v>37</v>
      </c>
      <c r="L90" s="58">
        <v>2</v>
      </c>
      <c r="M90" s="55"/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108.14375000000001</v>
      </c>
      <c r="O90" s="9">
        <f t="shared" ref="O90:O99" si="25">IF(F90="OŽ",N90,IF(H90="Ne",IF(J90*0.3&lt;J90-L90,N90,0),IF(J90*0.1&lt;J90-L90,N90,0)))</f>
        <v>108.14375000000001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12.122999999999999</v>
      </c>
      <c r="Q90" s="10">
        <f t="shared" ref="Q90" si="27">IF(ISERROR(P90*100/N90),0,(P90*100/N90))</f>
        <v>11.210079177021324</v>
      </c>
      <c r="R90" s="64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48.106700000000011</v>
      </c>
      <c r="S90" s="8"/>
    </row>
    <row r="91" spans="1:19">
      <c r="A91" s="55">
        <v>2</v>
      </c>
      <c r="B91" s="58" t="s">
        <v>43</v>
      </c>
      <c r="C91" s="11" t="s">
        <v>46</v>
      </c>
      <c r="D91" s="55" t="s">
        <v>30</v>
      </c>
      <c r="E91" s="55">
        <v>1</v>
      </c>
      <c r="F91" s="55" t="s">
        <v>40</v>
      </c>
      <c r="G91" s="58">
        <v>1</v>
      </c>
      <c r="H91" s="55" t="s">
        <v>32</v>
      </c>
      <c r="I91" s="55"/>
      <c r="J91" s="55">
        <v>11</v>
      </c>
      <c r="K91" s="55">
        <v>37</v>
      </c>
      <c r="L91" s="58">
        <v>3</v>
      </c>
      <c r="M91" s="55"/>
      <c r="N91" s="3">
        <f t="shared" si="24"/>
        <v>81.8125</v>
      </c>
      <c r="O91" s="9">
        <f t="shared" si="25"/>
        <v>81.8125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10.776</v>
      </c>
      <c r="Q91" s="10">
        <f t="shared" ref="Q91:Q99" si="30">IF(ISERROR(P91*100/N91),0,(P91*100/N91))</f>
        <v>13.171581359816653</v>
      </c>
      <c r="R91" s="64">
        <f t="shared" si="28"/>
        <v>37.035400000000003</v>
      </c>
      <c r="S91" s="7"/>
    </row>
    <row r="92" spans="1:19">
      <c r="A92" s="55">
        <v>3</v>
      </c>
      <c r="B92" s="58" t="s">
        <v>63</v>
      </c>
      <c r="C92" s="11" t="s">
        <v>51</v>
      </c>
      <c r="D92" s="55" t="s">
        <v>30</v>
      </c>
      <c r="E92" s="55">
        <v>1</v>
      </c>
      <c r="F92" s="55" t="s">
        <v>40</v>
      </c>
      <c r="G92" s="58">
        <v>1</v>
      </c>
      <c r="H92" s="55" t="s">
        <v>32</v>
      </c>
      <c r="I92" s="55"/>
      <c r="J92" s="55">
        <v>10</v>
      </c>
      <c r="K92" s="55">
        <v>37</v>
      </c>
      <c r="L92" s="58">
        <v>2</v>
      </c>
      <c r="M92" s="55"/>
      <c r="N92" s="3">
        <f t="shared" si="24"/>
        <v>98.3125</v>
      </c>
      <c r="O92" s="9">
        <f t="shared" si="25"/>
        <v>98.3125</v>
      </c>
      <c r="P92" s="4">
        <f t="shared" si="29"/>
        <v>10.776</v>
      </c>
      <c r="Q92" s="10">
        <f t="shared" si="30"/>
        <v>10.96096630642085</v>
      </c>
      <c r="R92" s="64">
        <f t="shared" si="28"/>
        <v>43.635400000000004</v>
      </c>
      <c r="S92" s="8"/>
    </row>
    <row r="93" spans="1:19">
      <c r="A93" s="55">
        <v>4</v>
      </c>
      <c r="B93" s="58" t="s">
        <v>63</v>
      </c>
      <c r="C93" s="11" t="s">
        <v>52</v>
      </c>
      <c r="D93" s="55" t="s">
        <v>30</v>
      </c>
      <c r="E93" s="55">
        <v>1</v>
      </c>
      <c r="F93" s="55" t="s">
        <v>40</v>
      </c>
      <c r="G93" s="58">
        <v>1</v>
      </c>
      <c r="H93" s="55" t="s">
        <v>32</v>
      </c>
      <c r="I93" s="55"/>
      <c r="J93" s="55">
        <v>10</v>
      </c>
      <c r="K93" s="55">
        <v>37</v>
      </c>
      <c r="L93" s="58">
        <v>3</v>
      </c>
      <c r="M93" s="55"/>
      <c r="N93" s="3">
        <f t="shared" si="24"/>
        <v>74.375</v>
      </c>
      <c r="O93" s="9">
        <f t="shared" si="25"/>
        <v>74.375</v>
      </c>
      <c r="P93" s="4">
        <f t="shared" si="29"/>
        <v>9.4290000000000003</v>
      </c>
      <c r="Q93" s="10">
        <f t="shared" si="30"/>
        <v>12.677647058823529</v>
      </c>
      <c r="R93" s="64">
        <f t="shared" si="28"/>
        <v>33.521599999999999</v>
      </c>
      <c r="S93" s="8"/>
    </row>
    <row r="94" spans="1:19">
      <c r="A94" s="55">
        <v>5</v>
      </c>
      <c r="B94" s="58" t="s">
        <v>64</v>
      </c>
      <c r="C94" s="11" t="s">
        <v>65</v>
      </c>
      <c r="D94" s="55" t="s">
        <v>30</v>
      </c>
      <c r="E94" s="55">
        <v>1</v>
      </c>
      <c r="F94" s="55" t="s">
        <v>40</v>
      </c>
      <c r="G94" s="58">
        <v>1</v>
      </c>
      <c r="H94" s="55" t="s">
        <v>32</v>
      </c>
      <c r="I94" s="55"/>
      <c r="J94" s="55">
        <v>23</v>
      </c>
      <c r="K94" s="55">
        <v>23</v>
      </c>
      <c r="L94" s="58">
        <v>2</v>
      </c>
      <c r="M94" s="55"/>
      <c r="N94" s="3">
        <f t="shared" si="24"/>
        <v>226.11875000000001</v>
      </c>
      <c r="O94" s="9">
        <f t="shared" si="25"/>
        <v>226.11875000000001</v>
      </c>
      <c r="P94" s="4">
        <f t="shared" si="29"/>
        <v>28.286999999999999</v>
      </c>
      <c r="Q94" s="10">
        <f t="shared" si="30"/>
        <v>12.509798501893362</v>
      </c>
      <c r="R94" s="64">
        <f t="shared" si="28"/>
        <v>101.76230000000001</v>
      </c>
      <c r="S94" s="8"/>
    </row>
    <row r="95" spans="1:19">
      <c r="A95" s="55">
        <v>6</v>
      </c>
      <c r="B95" s="58"/>
      <c r="C95" s="11"/>
      <c r="D95" s="55"/>
      <c r="E95" s="55"/>
      <c r="F95" s="55"/>
      <c r="G95" s="58"/>
      <c r="H95" s="55"/>
      <c r="I95" s="55"/>
      <c r="J95" s="55"/>
      <c r="K95" s="55"/>
      <c r="L95" s="58"/>
      <c r="M95" s="55"/>
      <c r="N95" s="3">
        <f t="shared" si="24"/>
        <v>0</v>
      </c>
      <c r="O95" s="9">
        <f t="shared" si="25"/>
        <v>0</v>
      </c>
      <c r="P95" s="4">
        <f t="shared" si="29"/>
        <v>0</v>
      </c>
      <c r="Q95" s="10">
        <f t="shared" si="30"/>
        <v>0</v>
      </c>
      <c r="R95" s="64">
        <f t="shared" si="28"/>
        <v>0</v>
      </c>
      <c r="S95" s="8"/>
    </row>
    <row r="96" spans="1:19">
      <c r="A96" s="55">
        <v>7</v>
      </c>
      <c r="B96" s="58"/>
      <c r="C96" s="11"/>
      <c r="D96" s="55"/>
      <c r="E96" s="55"/>
      <c r="F96" s="55"/>
      <c r="G96" s="58"/>
      <c r="H96" s="55"/>
      <c r="I96" s="55"/>
      <c r="J96" s="55"/>
      <c r="K96" s="55"/>
      <c r="L96" s="58"/>
      <c r="M96" s="55"/>
      <c r="N96" s="3">
        <f t="shared" si="24"/>
        <v>0</v>
      </c>
      <c r="O96" s="9">
        <f t="shared" si="25"/>
        <v>0</v>
      </c>
      <c r="P96" s="4">
        <f t="shared" si="29"/>
        <v>0</v>
      </c>
      <c r="Q96" s="10">
        <f t="shared" si="30"/>
        <v>0</v>
      </c>
      <c r="R96" s="64">
        <f t="shared" si="28"/>
        <v>0</v>
      </c>
      <c r="S96" s="8"/>
    </row>
    <row r="97" spans="1:18">
      <c r="A97" s="55">
        <v>8</v>
      </c>
      <c r="B97" s="58"/>
      <c r="C97" s="11"/>
      <c r="D97" s="55"/>
      <c r="E97" s="55"/>
      <c r="F97" s="55"/>
      <c r="G97" s="58"/>
      <c r="H97" s="55"/>
      <c r="I97" s="55"/>
      <c r="J97" s="55"/>
      <c r="K97" s="55"/>
      <c r="L97" s="58"/>
      <c r="M97" s="55"/>
      <c r="N97" s="3">
        <f t="shared" si="24"/>
        <v>0</v>
      </c>
      <c r="O97" s="9">
        <f t="shared" si="25"/>
        <v>0</v>
      </c>
      <c r="P97" s="4">
        <f t="shared" si="29"/>
        <v>0</v>
      </c>
      <c r="Q97" s="10">
        <f t="shared" si="30"/>
        <v>0</v>
      </c>
      <c r="R97" s="64">
        <f t="shared" si="28"/>
        <v>0</v>
      </c>
    </row>
    <row r="98" spans="1:18">
      <c r="A98" s="55">
        <v>9</v>
      </c>
      <c r="B98" s="58"/>
      <c r="C98" s="11"/>
      <c r="D98" s="55"/>
      <c r="E98" s="55"/>
      <c r="F98" s="55"/>
      <c r="G98" s="58"/>
      <c r="H98" s="55"/>
      <c r="I98" s="55"/>
      <c r="J98" s="55"/>
      <c r="K98" s="55"/>
      <c r="L98" s="58"/>
      <c r="M98" s="55"/>
      <c r="N98" s="3">
        <f t="shared" si="24"/>
        <v>0</v>
      </c>
      <c r="O98" s="9">
        <f t="shared" si="25"/>
        <v>0</v>
      </c>
      <c r="P98" s="4">
        <f t="shared" si="29"/>
        <v>0</v>
      </c>
      <c r="Q98" s="10">
        <f t="shared" si="30"/>
        <v>0</v>
      </c>
      <c r="R98" s="64">
        <f t="shared" si="28"/>
        <v>0</v>
      </c>
    </row>
    <row r="99" spans="1:18">
      <c r="A99" s="55">
        <v>10</v>
      </c>
      <c r="B99" s="58"/>
      <c r="C99" s="11"/>
      <c r="D99" s="55"/>
      <c r="E99" s="55"/>
      <c r="F99" s="55"/>
      <c r="G99" s="58"/>
      <c r="H99" s="55"/>
      <c r="I99" s="55"/>
      <c r="J99" s="55"/>
      <c r="K99" s="55"/>
      <c r="L99" s="58"/>
      <c r="M99" s="55"/>
      <c r="N99" s="3">
        <f t="shared" si="24"/>
        <v>0</v>
      </c>
      <c r="O99" s="9">
        <f t="shared" si="25"/>
        <v>0</v>
      </c>
      <c r="P99" s="4">
        <f t="shared" si="29"/>
        <v>0</v>
      </c>
      <c r="Q99" s="10">
        <f t="shared" si="30"/>
        <v>0</v>
      </c>
      <c r="R99" s="64">
        <f t="shared" si="28"/>
        <v>0</v>
      </c>
    </row>
    <row r="100" spans="1:18">
      <c r="A100" s="96" t="s">
        <v>35</v>
      </c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8"/>
      <c r="R100" s="64">
        <f>SUM(R90:R99)</f>
        <v>264.06140000000005</v>
      </c>
    </row>
    <row r="101" spans="1:18">
      <c r="A101" s="13"/>
      <c r="B101" s="72"/>
      <c r="C101" s="14"/>
      <c r="D101" s="14"/>
      <c r="E101" s="14"/>
      <c r="F101" s="14"/>
      <c r="G101" s="72"/>
      <c r="H101" s="14"/>
      <c r="I101" s="14"/>
      <c r="J101" s="14"/>
      <c r="K101" s="14"/>
      <c r="L101" s="72"/>
      <c r="M101" s="14"/>
      <c r="N101" s="14"/>
      <c r="O101" s="14"/>
      <c r="P101" s="14"/>
      <c r="Q101" s="14"/>
      <c r="R101" s="68"/>
    </row>
    <row r="102" spans="1:18" ht="15.75">
      <c r="A102" s="22" t="s">
        <v>36</v>
      </c>
      <c r="B102" s="80"/>
      <c r="C102" s="14"/>
      <c r="D102" s="14"/>
      <c r="E102" s="14"/>
      <c r="F102" s="14"/>
      <c r="G102" s="72"/>
      <c r="H102" s="14"/>
      <c r="I102" s="14"/>
      <c r="J102" s="14"/>
      <c r="K102" s="14"/>
      <c r="L102" s="72"/>
      <c r="M102" s="14"/>
      <c r="N102" s="14"/>
      <c r="O102" s="14"/>
      <c r="P102" s="14"/>
      <c r="Q102" s="14"/>
      <c r="R102" s="68"/>
    </row>
    <row r="103" spans="1:18">
      <c r="A103" s="45" t="s">
        <v>41</v>
      </c>
      <c r="B103" s="74"/>
      <c r="C103" s="45"/>
      <c r="D103" s="45"/>
      <c r="E103" s="45"/>
      <c r="F103" s="45"/>
      <c r="G103" s="74"/>
      <c r="H103" s="45"/>
      <c r="I103" s="45"/>
      <c r="J103" s="14"/>
      <c r="K103" s="14"/>
      <c r="L103" s="72"/>
      <c r="M103" s="14"/>
      <c r="N103" s="14"/>
      <c r="O103" s="14"/>
      <c r="P103" s="14"/>
      <c r="Q103" s="14"/>
      <c r="R103" s="68"/>
    </row>
    <row r="104" spans="1:18">
      <c r="A104" s="86" t="s">
        <v>66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52"/>
    </row>
    <row r="105" spans="1:18" ht="18">
      <c r="A105" s="88" t="s">
        <v>27</v>
      </c>
      <c r="B105" s="89"/>
      <c r="C105" s="89"/>
      <c r="D105" s="46"/>
      <c r="E105" s="46"/>
      <c r="F105" s="46"/>
      <c r="G105" s="73"/>
      <c r="H105" s="46"/>
      <c r="I105" s="46"/>
      <c r="J105" s="46"/>
      <c r="K105" s="46"/>
      <c r="L105" s="73"/>
      <c r="M105" s="46"/>
      <c r="N105" s="46"/>
      <c r="O105" s="46"/>
      <c r="P105" s="46"/>
      <c r="Q105" s="52"/>
    </row>
    <row r="106" spans="1:18">
      <c r="A106" s="86" t="s">
        <v>39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52"/>
    </row>
    <row r="107" spans="1:18">
      <c r="A107" s="55">
        <v>1</v>
      </c>
      <c r="B107" s="58" t="s">
        <v>57</v>
      </c>
      <c r="C107" s="11" t="s">
        <v>59</v>
      </c>
      <c r="D107" s="55" t="s">
        <v>30</v>
      </c>
      <c r="E107" s="55">
        <v>1</v>
      </c>
      <c r="F107" s="55" t="s">
        <v>40</v>
      </c>
      <c r="G107" s="58">
        <v>1</v>
      </c>
      <c r="H107" s="55" t="s">
        <v>32</v>
      </c>
      <c r="I107" s="55"/>
      <c r="J107" s="55">
        <v>14</v>
      </c>
      <c r="K107" s="55">
        <v>29</v>
      </c>
      <c r="L107" s="58">
        <v>3</v>
      </c>
      <c r="M107" s="55" t="s">
        <v>33</v>
      </c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104.125</v>
      </c>
      <c r="O107" s="9">
        <f t="shared" ref="O107:O116" si="32">IF(F107="OŽ",N107,IF(H107="Ne",IF(J107*0.3&lt;J107-L107,N107,0),IF(J107*0.1&lt;J107-L107,N107,0)))</f>
        <v>104.125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14.817</v>
      </c>
      <c r="Q107" s="10">
        <f t="shared" ref="Q107" si="34">IF(ISERROR(P107*100/N107),0,(P107*100/N107))</f>
        <v>14.230012004801921</v>
      </c>
      <c r="R107" s="64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47.576800000000006</v>
      </c>
    </row>
    <row r="108" spans="1:18">
      <c r="A108" s="55">
        <v>2</v>
      </c>
      <c r="B108" s="58"/>
      <c r="C108" s="11"/>
      <c r="D108" s="55"/>
      <c r="E108" s="55"/>
      <c r="F108" s="55"/>
      <c r="G108" s="58"/>
      <c r="H108" s="55"/>
      <c r="I108" s="55"/>
      <c r="J108" s="55"/>
      <c r="K108" s="55"/>
      <c r="L108" s="58"/>
      <c r="M108" s="55"/>
      <c r="N108" s="3">
        <f t="shared" si="31"/>
        <v>0</v>
      </c>
      <c r="O108" s="9">
        <f t="shared" si="32"/>
        <v>0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</v>
      </c>
      <c r="Q108" s="10">
        <f t="shared" ref="Q108:Q116" si="37">IF(ISERROR(P108*100/N108),0,(P108*100/N108))</f>
        <v>0</v>
      </c>
      <c r="R108" s="64">
        <f t="shared" si="35"/>
        <v>0</v>
      </c>
    </row>
    <row r="109" spans="1:18">
      <c r="A109" s="55">
        <v>3</v>
      </c>
      <c r="B109" s="58"/>
      <c r="C109" s="11"/>
      <c r="D109" s="55"/>
      <c r="E109" s="55"/>
      <c r="F109" s="55"/>
      <c r="G109" s="58"/>
      <c r="H109" s="55"/>
      <c r="I109" s="55"/>
      <c r="J109" s="55"/>
      <c r="K109" s="55"/>
      <c r="L109" s="58"/>
      <c r="M109" s="55"/>
      <c r="N109" s="3">
        <f t="shared" si="31"/>
        <v>0</v>
      </c>
      <c r="O109" s="9">
        <f t="shared" si="32"/>
        <v>0</v>
      </c>
      <c r="P109" s="4">
        <f t="shared" si="36"/>
        <v>0</v>
      </c>
      <c r="Q109" s="10">
        <f t="shared" si="37"/>
        <v>0</v>
      </c>
      <c r="R109" s="64">
        <f t="shared" si="35"/>
        <v>0</v>
      </c>
    </row>
    <row r="110" spans="1:18">
      <c r="A110" s="55">
        <v>4</v>
      </c>
      <c r="B110" s="58"/>
      <c r="C110" s="11"/>
      <c r="D110" s="55"/>
      <c r="E110" s="55"/>
      <c r="F110" s="55"/>
      <c r="G110" s="58"/>
      <c r="H110" s="55"/>
      <c r="I110" s="55"/>
      <c r="J110" s="55"/>
      <c r="K110" s="55"/>
      <c r="L110" s="58"/>
      <c r="M110" s="55"/>
      <c r="N110" s="3">
        <f t="shared" si="31"/>
        <v>0</v>
      </c>
      <c r="O110" s="9">
        <f t="shared" si="32"/>
        <v>0</v>
      </c>
      <c r="P110" s="4">
        <f t="shared" si="36"/>
        <v>0</v>
      </c>
      <c r="Q110" s="10">
        <f t="shared" si="37"/>
        <v>0</v>
      </c>
      <c r="R110" s="64">
        <f t="shared" si="35"/>
        <v>0</v>
      </c>
    </row>
    <row r="111" spans="1:18">
      <c r="A111" s="55">
        <v>5</v>
      </c>
      <c r="B111" s="58"/>
      <c r="C111" s="11"/>
      <c r="D111" s="55"/>
      <c r="E111" s="55"/>
      <c r="F111" s="55"/>
      <c r="G111" s="58"/>
      <c r="H111" s="55"/>
      <c r="I111" s="55"/>
      <c r="J111" s="55"/>
      <c r="K111" s="55"/>
      <c r="L111" s="58"/>
      <c r="M111" s="55"/>
      <c r="N111" s="3">
        <f t="shared" si="31"/>
        <v>0</v>
      </c>
      <c r="O111" s="9">
        <f t="shared" si="32"/>
        <v>0</v>
      </c>
      <c r="P111" s="4">
        <f t="shared" si="36"/>
        <v>0</v>
      </c>
      <c r="Q111" s="10">
        <f t="shared" si="37"/>
        <v>0</v>
      </c>
      <c r="R111" s="64">
        <f t="shared" si="35"/>
        <v>0</v>
      </c>
    </row>
    <row r="112" spans="1:18">
      <c r="A112" s="55">
        <v>6</v>
      </c>
      <c r="B112" s="58"/>
      <c r="C112" s="11"/>
      <c r="D112" s="55"/>
      <c r="E112" s="55"/>
      <c r="F112" s="55"/>
      <c r="G112" s="58"/>
      <c r="H112" s="55"/>
      <c r="I112" s="55"/>
      <c r="J112" s="55"/>
      <c r="K112" s="55"/>
      <c r="L112" s="58"/>
      <c r="M112" s="55"/>
      <c r="N112" s="3">
        <f t="shared" si="31"/>
        <v>0</v>
      </c>
      <c r="O112" s="9">
        <f t="shared" si="32"/>
        <v>0</v>
      </c>
      <c r="P112" s="4">
        <f t="shared" si="36"/>
        <v>0</v>
      </c>
      <c r="Q112" s="10">
        <f t="shared" si="37"/>
        <v>0</v>
      </c>
      <c r="R112" s="64">
        <f t="shared" si="35"/>
        <v>0</v>
      </c>
    </row>
    <row r="113" spans="1:18">
      <c r="A113" s="55">
        <v>7</v>
      </c>
      <c r="B113" s="58"/>
      <c r="C113" s="11"/>
      <c r="D113" s="55"/>
      <c r="E113" s="55"/>
      <c r="F113" s="55"/>
      <c r="G113" s="58"/>
      <c r="H113" s="55"/>
      <c r="I113" s="55"/>
      <c r="J113" s="55"/>
      <c r="K113" s="55"/>
      <c r="L113" s="58"/>
      <c r="M113" s="55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0">
        <f t="shared" si="37"/>
        <v>0</v>
      </c>
      <c r="R113" s="64">
        <f t="shared" si="35"/>
        <v>0</v>
      </c>
    </row>
    <row r="114" spans="1:18">
      <c r="A114" s="55">
        <v>8</v>
      </c>
      <c r="B114" s="58"/>
      <c r="C114" s="11"/>
      <c r="D114" s="55"/>
      <c r="E114" s="55"/>
      <c r="F114" s="55"/>
      <c r="G114" s="58"/>
      <c r="H114" s="55"/>
      <c r="I114" s="55"/>
      <c r="J114" s="55"/>
      <c r="K114" s="55"/>
      <c r="L114" s="58"/>
      <c r="M114" s="55"/>
      <c r="N114" s="3">
        <f t="shared" si="31"/>
        <v>0</v>
      </c>
      <c r="O114" s="9">
        <f t="shared" si="32"/>
        <v>0</v>
      </c>
      <c r="P114" s="4">
        <f t="shared" si="36"/>
        <v>0</v>
      </c>
      <c r="Q114" s="10">
        <f t="shared" si="37"/>
        <v>0</v>
      </c>
      <c r="R114" s="64">
        <f t="shared" si="35"/>
        <v>0</v>
      </c>
    </row>
    <row r="115" spans="1:18">
      <c r="A115" s="55">
        <v>9</v>
      </c>
      <c r="B115" s="58"/>
      <c r="C115" s="11"/>
      <c r="D115" s="55"/>
      <c r="E115" s="55"/>
      <c r="F115" s="55"/>
      <c r="G115" s="58"/>
      <c r="H115" s="55"/>
      <c r="I115" s="55"/>
      <c r="J115" s="55"/>
      <c r="K115" s="55"/>
      <c r="L115" s="58"/>
      <c r="M115" s="55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0">
        <f t="shared" si="37"/>
        <v>0</v>
      </c>
      <c r="R115" s="64">
        <f t="shared" si="35"/>
        <v>0</v>
      </c>
    </row>
    <row r="116" spans="1:18">
      <c r="A116" s="55">
        <v>10</v>
      </c>
      <c r="B116" s="58"/>
      <c r="C116" s="11"/>
      <c r="D116" s="55"/>
      <c r="E116" s="55"/>
      <c r="F116" s="55"/>
      <c r="G116" s="58"/>
      <c r="H116" s="55"/>
      <c r="I116" s="55"/>
      <c r="J116" s="55"/>
      <c r="K116" s="55"/>
      <c r="L116" s="58"/>
      <c r="M116" s="55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0">
        <f t="shared" si="37"/>
        <v>0</v>
      </c>
      <c r="R116" s="64">
        <f t="shared" si="35"/>
        <v>0</v>
      </c>
    </row>
    <row r="117" spans="1:18" ht="15" customHeight="1">
      <c r="A117" s="83" t="s">
        <v>35</v>
      </c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5"/>
      <c r="R117" s="64">
        <f>SUM(R107:R116)</f>
        <v>47.576800000000006</v>
      </c>
    </row>
    <row r="118" spans="1:18" ht="15.75">
      <c r="A118" s="22" t="s">
        <v>36</v>
      </c>
      <c r="B118" s="80"/>
      <c r="C118" s="14"/>
      <c r="D118" s="14"/>
      <c r="E118" s="14"/>
      <c r="F118" s="14"/>
      <c r="G118" s="72"/>
      <c r="H118" s="14"/>
      <c r="I118" s="14"/>
      <c r="J118" s="14"/>
      <c r="K118" s="14"/>
      <c r="L118" s="72"/>
      <c r="M118" s="14"/>
      <c r="N118" s="14"/>
      <c r="O118" s="14"/>
      <c r="P118" s="14"/>
      <c r="Q118" s="14"/>
      <c r="R118" s="68"/>
    </row>
    <row r="119" spans="1:18">
      <c r="A119" s="45" t="s">
        <v>41</v>
      </c>
      <c r="B119" s="74"/>
      <c r="C119" s="45"/>
      <c r="D119" s="45"/>
      <c r="E119" s="45"/>
      <c r="F119" s="45"/>
      <c r="G119" s="74"/>
      <c r="H119" s="45"/>
      <c r="I119" s="45"/>
      <c r="J119" s="14"/>
      <c r="K119" s="14"/>
      <c r="L119" s="72"/>
      <c r="M119" s="14"/>
      <c r="N119" s="14"/>
      <c r="O119" s="14"/>
      <c r="P119" s="14"/>
      <c r="Q119" s="14"/>
      <c r="R119" s="68"/>
    </row>
    <row r="120" spans="1:18" s="8" customFormat="1">
      <c r="A120" s="45"/>
      <c r="B120" s="74"/>
      <c r="C120" s="45"/>
      <c r="D120" s="45"/>
      <c r="E120" s="45"/>
      <c r="F120" s="45"/>
      <c r="G120" s="74"/>
      <c r="H120" s="45"/>
      <c r="I120" s="45"/>
      <c r="J120" s="14"/>
      <c r="K120" s="14"/>
      <c r="L120" s="72"/>
      <c r="M120" s="14"/>
      <c r="N120" s="14"/>
      <c r="O120" s="14"/>
      <c r="P120" s="14"/>
      <c r="Q120" s="14"/>
      <c r="R120" s="68"/>
    </row>
    <row r="121" spans="1:18">
      <c r="A121" s="86" t="s">
        <v>67</v>
      </c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52"/>
    </row>
    <row r="122" spans="1:18" ht="18">
      <c r="A122" s="88" t="s">
        <v>27</v>
      </c>
      <c r="B122" s="89"/>
      <c r="C122" s="89"/>
      <c r="D122" s="46"/>
      <c r="E122" s="46"/>
      <c r="F122" s="46"/>
      <c r="G122" s="73"/>
      <c r="H122" s="46"/>
      <c r="I122" s="46"/>
      <c r="J122" s="46"/>
      <c r="K122" s="46"/>
      <c r="L122" s="73"/>
      <c r="M122" s="46"/>
      <c r="N122" s="46"/>
      <c r="O122" s="46"/>
      <c r="P122" s="46"/>
      <c r="Q122" s="52"/>
    </row>
    <row r="123" spans="1:18">
      <c r="A123" s="86" t="s">
        <v>39</v>
      </c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52"/>
    </row>
    <row r="124" spans="1:18">
      <c r="A124" s="55">
        <v>1</v>
      </c>
      <c r="B124" s="58" t="s">
        <v>57</v>
      </c>
      <c r="C124" s="11" t="s">
        <v>59</v>
      </c>
      <c r="D124" s="55" t="s">
        <v>30</v>
      </c>
      <c r="E124" s="55">
        <v>1</v>
      </c>
      <c r="F124" s="55" t="s">
        <v>31</v>
      </c>
      <c r="G124" s="58">
        <v>1</v>
      </c>
      <c r="H124" s="55" t="s">
        <v>32</v>
      </c>
      <c r="I124" s="55"/>
      <c r="J124" s="55">
        <v>13</v>
      </c>
      <c r="K124" s="55">
        <v>26</v>
      </c>
      <c r="L124" s="58">
        <v>2</v>
      </c>
      <c r="M124" s="55" t="s">
        <v>33</v>
      </c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84.63</v>
      </c>
      <c r="O124" s="9">
        <f t="shared" ref="O124:O133" si="39">IF(F124="OŽ",N124,IF(H124="Ne",IF(J124*0.3&lt;J124-L124,N124,0),IF(J124*0.1&lt;J124-L124,N124,0)))</f>
        <v>84.63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6.7320000000000002</v>
      </c>
      <c r="Q124" s="10">
        <f t="shared" ref="Q124" si="41">IF(ISERROR(P124*100/N124),0,(P124*100/N124))</f>
        <v>7.9546260191421494</v>
      </c>
      <c r="R124" s="64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36.544800000000002</v>
      </c>
    </row>
    <row r="125" spans="1:18">
      <c r="A125" s="55">
        <v>2</v>
      </c>
      <c r="B125" s="58" t="s">
        <v>68</v>
      </c>
      <c r="C125" s="11" t="s">
        <v>69</v>
      </c>
      <c r="D125" s="55" t="s">
        <v>30</v>
      </c>
      <c r="E125" s="55">
        <v>1</v>
      </c>
      <c r="F125" s="55" t="s">
        <v>31</v>
      </c>
      <c r="G125" s="58">
        <v>1</v>
      </c>
      <c r="H125" s="55" t="s">
        <v>32</v>
      </c>
      <c r="I125" s="55"/>
      <c r="J125" s="55">
        <v>11</v>
      </c>
      <c r="K125" s="55">
        <v>26</v>
      </c>
      <c r="L125" s="58">
        <v>2</v>
      </c>
      <c r="M125" s="55" t="s">
        <v>33</v>
      </c>
      <c r="N125" s="3">
        <f t="shared" si="38"/>
        <v>71.61</v>
      </c>
      <c r="O125" s="9">
        <f t="shared" si="39"/>
        <v>71.61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5.508</v>
      </c>
      <c r="Q125" s="10">
        <f t="shared" ref="Q125:Q133" si="44">IF(ISERROR(P125*100/N125),0,(P125*100/N125))</f>
        <v>7.6916631755341429</v>
      </c>
      <c r="R125" s="64">
        <f t="shared" si="42"/>
        <v>30.847200000000001</v>
      </c>
    </row>
    <row r="126" spans="1:18">
      <c r="A126" s="55">
        <v>3</v>
      </c>
      <c r="B126" s="58" t="s">
        <v>70</v>
      </c>
      <c r="C126" s="11" t="s">
        <v>48</v>
      </c>
      <c r="D126" s="55" t="s">
        <v>30</v>
      </c>
      <c r="E126" s="55">
        <v>1</v>
      </c>
      <c r="F126" s="55" t="s">
        <v>31</v>
      </c>
      <c r="G126" s="58">
        <v>1</v>
      </c>
      <c r="H126" s="55" t="s">
        <v>32</v>
      </c>
      <c r="I126" s="55"/>
      <c r="J126" s="55">
        <v>13</v>
      </c>
      <c r="K126" s="55">
        <v>26</v>
      </c>
      <c r="L126" s="58">
        <v>3</v>
      </c>
      <c r="M126" s="55" t="s">
        <v>33</v>
      </c>
      <c r="N126" s="3">
        <f t="shared" si="38"/>
        <v>67.08</v>
      </c>
      <c r="O126" s="9">
        <f t="shared" si="39"/>
        <v>67.08</v>
      </c>
      <c r="P126" s="4">
        <f t="shared" si="43"/>
        <v>6.12</v>
      </c>
      <c r="Q126" s="10">
        <f t="shared" si="44"/>
        <v>9.1234347048300535</v>
      </c>
      <c r="R126" s="64">
        <f t="shared" si="42"/>
        <v>29.28</v>
      </c>
    </row>
    <row r="127" spans="1:18">
      <c r="A127" s="55">
        <v>4</v>
      </c>
      <c r="B127" s="58" t="s">
        <v>64</v>
      </c>
      <c r="C127" s="11" t="s">
        <v>46</v>
      </c>
      <c r="D127" s="55" t="s">
        <v>30</v>
      </c>
      <c r="E127" s="55">
        <v>1</v>
      </c>
      <c r="F127" s="55" t="s">
        <v>31</v>
      </c>
      <c r="G127" s="58">
        <v>1</v>
      </c>
      <c r="H127" s="55" t="s">
        <v>32</v>
      </c>
      <c r="I127" s="55"/>
      <c r="J127" s="55">
        <v>10</v>
      </c>
      <c r="K127" s="55">
        <v>26</v>
      </c>
      <c r="L127" s="58">
        <v>3</v>
      </c>
      <c r="M127" s="55" t="s">
        <v>33</v>
      </c>
      <c r="N127" s="3">
        <f t="shared" si="38"/>
        <v>51.6</v>
      </c>
      <c r="O127" s="9">
        <f t="shared" si="39"/>
        <v>51.6</v>
      </c>
      <c r="P127" s="4">
        <f t="shared" si="43"/>
        <v>4.2839999999999998</v>
      </c>
      <c r="Q127" s="10">
        <f t="shared" si="44"/>
        <v>8.3023255813953476</v>
      </c>
      <c r="R127" s="64">
        <f t="shared" si="42"/>
        <v>22.3536</v>
      </c>
    </row>
    <row r="128" spans="1:18">
      <c r="A128" s="55">
        <v>5</v>
      </c>
      <c r="B128" s="58" t="s">
        <v>28</v>
      </c>
      <c r="C128" s="11" t="s">
        <v>29</v>
      </c>
      <c r="D128" s="55" t="s">
        <v>30</v>
      </c>
      <c r="E128" s="55">
        <v>1</v>
      </c>
      <c r="F128" s="55" t="s">
        <v>31</v>
      </c>
      <c r="G128" s="58">
        <v>1</v>
      </c>
      <c r="H128" s="55" t="s">
        <v>32</v>
      </c>
      <c r="I128" s="55"/>
      <c r="J128" s="55">
        <v>5</v>
      </c>
      <c r="K128" s="55">
        <v>26</v>
      </c>
      <c r="L128" s="58">
        <v>2</v>
      </c>
      <c r="M128" s="55" t="s">
        <v>33</v>
      </c>
      <c r="N128" s="3">
        <f t="shared" si="38"/>
        <v>32.550000000000004</v>
      </c>
      <c r="O128" s="9">
        <f t="shared" si="39"/>
        <v>32.550000000000004</v>
      </c>
      <c r="P128" s="4">
        <f t="shared" si="43"/>
        <v>1.8359999999999999</v>
      </c>
      <c r="Q128" s="10">
        <f t="shared" si="44"/>
        <v>5.6405529953917037</v>
      </c>
      <c r="R128" s="64">
        <f t="shared" si="42"/>
        <v>0</v>
      </c>
    </row>
    <row r="129" spans="1:18">
      <c r="A129" s="55">
        <v>6</v>
      </c>
      <c r="B129" s="58"/>
      <c r="C129" s="11"/>
      <c r="D129" s="55"/>
      <c r="E129" s="55"/>
      <c r="F129" s="55"/>
      <c r="G129" s="58"/>
      <c r="H129" s="55"/>
      <c r="I129" s="55"/>
      <c r="J129" s="55"/>
      <c r="K129" s="55"/>
      <c r="L129" s="58"/>
      <c r="M129" s="55"/>
      <c r="N129" s="3">
        <f t="shared" si="38"/>
        <v>0</v>
      </c>
      <c r="O129" s="9">
        <f t="shared" si="39"/>
        <v>0</v>
      </c>
      <c r="P129" s="4">
        <f t="shared" si="43"/>
        <v>0</v>
      </c>
      <c r="Q129" s="10">
        <f t="shared" si="44"/>
        <v>0</v>
      </c>
      <c r="R129" s="64">
        <f t="shared" si="42"/>
        <v>0</v>
      </c>
    </row>
    <row r="130" spans="1:18">
      <c r="A130" s="55">
        <v>7</v>
      </c>
      <c r="B130" s="58"/>
      <c r="C130" s="11"/>
      <c r="D130" s="55"/>
      <c r="E130" s="55"/>
      <c r="F130" s="55"/>
      <c r="G130" s="58"/>
      <c r="H130" s="55"/>
      <c r="I130" s="55"/>
      <c r="J130" s="55"/>
      <c r="K130" s="55"/>
      <c r="L130" s="58"/>
      <c r="M130" s="55"/>
      <c r="N130" s="3">
        <f t="shared" si="38"/>
        <v>0</v>
      </c>
      <c r="O130" s="9">
        <f t="shared" si="39"/>
        <v>0</v>
      </c>
      <c r="P130" s="4">
        <f t="shared" si="43"/>
        <v>0</v>
      </c>
      <c r="Q130" s="10">
        <f t="shared" si="44"/>
        <v>0</v>
      </c>
      <c r="R130" s="64">
        <f t="shared" si="42"/>
        <v>0</v>
      </c>
    </row>
    <row r="131" spans="1:18">
      <c r="A131" s="55">
        <v>8</v>
      </c>
      <c r="B131" s="58"/>
      <c r="C131" s="11"/>
      <c r="D131" s="55"/>
      <c r="E131" s="55"/>
      <c r="F131" s="55"/>
      <c r="G131" s="58"/>
      <c r="H131" s="55"/>
      <c r="I131" s="55"/>
      <c r="J131" s="55"/>
      <c r="K131" s="55"/>
      <c r="L131" s="58"/>
      <c r="M131" s="55"/>
      <c r="N131" s="3">
        <f t="shared" si="38"/>
        <v>0</v>
      </c>
      <c r="O131" s="9">
        <f t="shared" si="39"/>
        <v>0</v>
      </c>
      <c r="P131" s="4">
        <f t="shared" si="43"/>
        <v>0</v>
      </c>
      <c r="Q131" s="10">
        <f t="shared" si="44"/>
        <v>0</v>
      </c>
      <c r="R131" s="64">
        <f t="shared" si="42"/>
        <v>0</v>
      </c>
    </row>
    <row r="132" spans="1:18">
      <c r="A132" s="55">
        <v>9</v>
      </c>
      <c r="B132" s="58"/>
      <c r="C132" s="11"/>
      <c r="D132" s="55"/>
      <c r="E132" s="55"/>
      <c r="F132" s="55"/>
      <c r="G132" s="58"/>
      <c r="H132" s="55"/>
      <c r="I132" s="55"/>
      <c r="J132" s="55"/>
      <c r="K132" s="55"/>
      <c r="L132" s="58"/>
      <c r="M132" s="55"/>
      <c r="N132" s="3">
        <f t="shared" si="38"/>
        <v>0</v>
      </c>
      <c r="O132" s="9">
        <f t="shared" si="39"/>
        <v>0</v>
      </c>
      <c r="P132" s="4">
        <f t="shared" si="43"/>
        <v>0</v>
      </c>
      <c r="Q132" s="10">
        <f t="shared" si="44"/>
        <v>0</v>
      </c>
      <c r="R132" s="64">
        <f t="shared" si="42"/>
        <v>0</v>
      </c>
    </row>
    <row r="133" spans="1:18">
      <c r="A133" s="55">
        <v>10</v>
      </c>
      <c r="B133" s="58"/>
      <c r="C133" s="11"/>
      <c r="D133" s="55"/>
      <c r="E133" s="55"/>
      <c r="F133" s="55"/>
      <c r="G133" s="58"/>
      <c r="H133" s="55"/>
      <c r="I133" s="55"/>
      <c r="J133" s="55"/>
      <c r="K133" s="55"/>
      <c r="L133" s="58"/>
      <c r="M133" s="55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0">
        <f t="shared" si="44"/>
        <v>0</v>
      </c>
      <c r="R133" s="64">
        <f t="shared" si="42"/>
        <v>0</v>
      </c>
    </row>
    <row r="134" spans="1:18">
      <c r="A134" s="83" t="s">
        <v>35</v>
      </c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5"/>
      <c r="R134" s="64">
        <f>SUM(R124:R133)</f>
        <v>119.0256</v>
      </c>
    </row>
    <row r="135" spans="1:18" ht="15.75">
      <c r="A135" s="22" t="s">
        <v>36</v>
      </c>
      <c r="B135" s="80"/>
      <c r="C135" s="14"/>
      <c r="D135" s="14"/>
      <c r="E135" s="14"/>
      <c r="F135" s="14"/>
      <c r="G135" s="72"/>
      <c r="H135" s="14"/>
      <c r="I135" s="14"/>
      <c r="J135" s="14"/>
      <c r="K135" s="14"/>
      <c r="L135" s="72"/>
      <c r="M135" s="14"/>
      <c r="N135" s="14"/>
      <c r="O135" s="14"/>
      <c r="P135" s="14"/>
      <c r="Q135" s="14"/>
      <c r="R135" s="68"/>
    </row>
    <row r="136" spans="1:18">
      <c r="A136" s="45" t="s">
        <v>41</v>
      </c>
      <c r="B136" s="74"/>
      <c r="C136" s="45"/>
      <c r="D136" s="45"/>
      <c r="E136" s="45"/>
      <c r="F136" s="45"/>
      <c r="G136" s="74"/>
      <c r="H136" s="45"/>
      <c r="I136" s="45"/>
      <c r="J136" s="14"/>
      <c r="K136" s="14"/>
      <c r="L136" s="72"/>
      <c r="M136" s="14"/>
      <c r="N136" s="14"/>
      <c r="O136" s="14"/>
      <c r="P136" s="14"/>
      <c r="Q136" s="14"/>
      <c r="R136" s="68"/>
    </row>
    <row r="137" spans="1:18" s="8" customFormat="1">
      <c r="A137" s="45"/>
      <c r="B137" s="74"/>
      <c r="C137" s="45"/>
      <c r="D137" s="45"/>
      <c r="E137" s="45"/>
      <c r="F137" s="45"/>
      <c r="G137" s="74"/>
      <c r="H137" s="45"/>
      <c r="I137" s="45"/>
      <c r="J137" s="14"/>
      <c r="K137" s="14"/>
      <c r="L137" s="72"/>
      <c r="M137" s="14"/>
      <c r="N137" s="14"/>
      <c r="O137" s="14"/>
      <c r="P137" s="14"/>
      <c r="Q137" s="14"/>
      <c r="R137" s="68"/>
    </row>
    <row r="138" spans="1:18">
      <c r="A138" s="86" t="s">
        <v>71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52"/>
    </row>
    <row r="139" spans="1:18" ht="18">
      <c r="A139" s="88" t="s">
        <v>27</v>
      </c>
      <c r="B139" s="89"/>
      <c r="C139" s="89"/>
      <c r="D139" s="46"/>
      <c r="E139" s="46"/>
      <c r="F139" s="46"/>
      <c r="G139" s="73"/>
      <c r="H139" s="46"/>
      <c r="I139" s="46"/>
      <c r="J139" s="46"/>
      <c r="K139" s="46"/>
      <c r="L139" s="73"/>
      <c r="M139" s="46"/>
      <c r="N139" s="46"/>
      <c r="O139" s="46"/>
      <c r="P139" s="46"/>
      <c r="Q139" s="52"/>
    </row>
    <row r="140" spans="1:18">
      <c r="A140" s="86" t="s">
        <v>39</v>
      </c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52"/>
    </row>
    <row r="141" spans="1:18">
      <c r="A141" s="55">
        <v>1</v>
      </c>
      <c r="B141" s="58" t="s">
        <v>28</v>
      </c>
      <c r="C141" s="11" t="s">
        <v>34</v>
      </c>
      <c r="D141" s="55" t="s">
        <v>30</v>
      </c>
      <c r="E141" s="55">
        <v>1</v>
      </c>
      <c r="F141" s="55" t="s">
        <v>40</v>
      </c>
      <c r="G141" s="58">
        <v>1</v>
      </c>
      <c r="H141" s="55" t="s">
        <v>32</v>
      </c>
      <c r="I141" s="55"/>
      <c r="J141" s="55">
        <v>6</v>
      </c>
      <c r="K141" s="55">
        <v>37</v>
      </c>
      <c r="L141" s="58">
        <v>1</v>
      </c>
      <c r="M141" s="55" t="s">
        <v>33</v>
      </c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84.1875</v>
      </c>
      <c r="O141" s="9">
        <f t="shared" ref="O141:O150" si="46">IF(F141="OŽ",N141,IF(H141="Ne",IF(J141*0.3&lt;J141-L141,N141,0),IF(J141*0.1&lt;J141-L141,N141,0)))</f>
        <v>84.1875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6.7349999999999994</v>
      </c>
      <c r="Q141" s="10">
        <f t="shared" ref="Q141" si="48">IF(ISERROR(P141*100/N141),0,(P141*100/N141))</f>
        <v>8</v>
      </c>
      <c r="R141" s="64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2" spans="1:18">
      <c r="A142" s="55">
        <v>2</v>
      </c>
      <c r="B142" s="58" t="s">
        <v>28</v>
      </c>
      <c r="C142" s="11" t="s">
        <v>29</v>
      </c>
      <c r="D142" s="55" t="s">
        <v>30</v>
      </c>
      <c r="E142" s="55">
        <v>1</v>
      </c>
      <c r="F142" s="55" t="s">
        <v>40</v>
      </c>
      <c r="G142" s="58">
        <v>1</v>
      </c>
      <c r="H142" s="55" t="s">
        <v>32</v>
      </c>
      <c r="I142" s="55"/>
      <c r="J142" s="55">
        <v>6</v>
      </c>
      <c r="K142" s="55">
        <v>37</v>
      </c>
      <c r="L142" s="58">
        <v>2</v>
      </c>
      <c r="M142" s="55" t="s">
        <v>32</v>
      </c>
      <c r="N142" s="3">
        <f t="shared" si="45"/>
        <v>58.987500000000004</v>
      </c>
      <c r="O142" s="9">
        <f t="shared" si="46"/>
        <v>58.987500000000004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5.3879999999999999</v>
      </c>
      <c r="Q142" s="10">
        <f t="shared" ref="Q142:Q150" si="51">IF(ISERROR(P142*100/N142),0,(P142*100/N142))</f>
        <v>9.134138588684042</v>
      </c>
      <c r="R142" s="64">
        <f t="shared" si="49"/>
        <v>0</v>
      </c>
    </row>
    <row r="143" spans="1:18">
      <c r="A143" s="55">
        <v>3</v>
      </c>
      <c r="B143" s="58" t="s">
        <v>57</v>
      </c>
      <c r="C143" s="11" t="s">
        <v>59</v>
      </c>
      <c r="D143" s="55" t="s">
        <v>30</v>
      </c>
      <c r="E143" s="55">
        <v>1</v>
      </c>
      <c r="F143" s="55" t="s">
        <v>40</v>
      </c>
      <c r="G143" s="58">
        <v>1</v>
      </c>
      <c r="H143" s="55" t="s">
        <v>32</v>
      </c>
      <c r="I143" s="55"/>
      <c r="J143" s="55">
        <v>17</v>
      </c>
      <c r="K143" s="55">
        <v>37</v>
      </c>
      <c r="L143" s="58">
        <v>3</v>
      </c>
      <c r="M143" s="55" t="s">
        <v>33</v>
      </c>
      <c r="N143" s="3">
        <f t="shared" si="45"/>
        <v>126.4375</v>
      </c>
      <c r="O143" s="9">
        <f t="shared" si="46"/>
        <v>126.4375</v>
      </c>
      <c r="P143" s="4">
        <f t="shared" si="50"/>
        <v>18.858000000000001</v>
      </c>
      <c r="Q143" s="10">
        <f t="shared" si="51"/>
        <v>14.914878892733563</v>
      </c>
      <c r="R143" s="64">
        <f t="shared" si="49"/>
        <v>58.118200000000002</v>
      </c>
    </row>
    <row r="144" spans="1:18">
      <c r="A144" s="55">
        <v>4</v>
      </c>
      <c r="B144" s="58" t="s">
        <v>64</v>
      </c>
      <c r="C144" s="11" t="s">
        <v>72</v>
      </c>
      <c r="D144" s="55" t="s">
        <v>30</v>
      </c>
      <c r="E144" s="55">
        <v>1</v>
      </c>
      <c r="F144" s="55" t="s">
        <v>40</v>
      </c>
      <c r="G144" s="58">
        <v>1</v>
      </c>
      <c r="H144" s="55" t="s">
        <v>32</v>
      </c>
      <c r="I144" s="55"/>
      <c r="J144" s="55">
        <v>13</v>
      </c>
      <c r="K144" s="55">
        <v>37</v>
      </c>
      <c r="L144" s="58">
        <v>3</v>
      </c>
      <c r="M144" s="55" t="s">
        <v>33</v>
      </c>
      <c r="N144" s="3">
        <f t="shared" si="45"/>
        <v>96.6875</v>
      </c>
      <c r="O144" s="9">
        <f t="shared" si="46"/>
        <v>96.6875</v>
      </c>
      <c r="P144" s="4">
        <f t="shared" si="50"/>
        <v>13.469999999999999</v>
      </c>
      <c r="Q144" s="10">
        <f t="shared" si="51"/>
        <v>13.931480284421461</v>
      </c>
      <c r="R144" s="64">
        <f t="shared" si="49"/>
        <v>44.063000000000002</v>
      </c>
    </row>
    <row r="145" spans="1:18">
      <c r="A145" s="55">
        <v>5</v>
      </c>
      <c r="B145" s="58"/>
      <c r="C145" s="11"/>
      <c r="D145" s="55"/>
      <c r="E145" s="55"/>
      <c r="F145" s="55"/>
      <c r="G145" s="58"/>
      <c r="H145" s="55"/>
      <c r="I145" s="55"/>
      <c r="J145" s="55"/>
      <c r="K145" s="55"/>
      <c r="L145" s="58"/>
      <c r="M145" s="55"/>
      <c r="N145" s="3">
        <f t="shared" si="45"/>
        <v>0</v>
      </c>
      <c r="O145" s="9">
        <f t="shared" si="46"/>
        <v>0</v>
      </c>
      <c r="P145" s="4">
        <f t="shared" si="50"/>
        <v>0</v>
      </c>
      <c r="Q145" s="10">
        <f t="shared" si="51"/>
        <v>0</v>
      </c>
      <c r="R145" s="64">
        <f t="shared" si="49"/>
        <v>0</v>
      </c>
    </row>
    <row r="146" spans="1:18">
      <c r="A146" s="55">
        <v>6</v>
      </c>
      <c r="B146" s="58"/>
      <c r="C146" s="11"/>
      <c r="D146" s="55"/>
      <c r="E146" s="55"/>
      <c r="F146" s="55"/>
      <c r="G146" s="58"/>
      <c r="H146" s="55"/>
      <c r="I146" s="55"/>
      <c r="J146" s="55"/>
      <c r="K146" s="55"/>
      <c r="L146" s="58"/>
      <c r="M146" s="55"/>
      <c r="N146" s="3">
        <f t="shared" si="45"/>
        <v>0</v>
      </c>
      <c r="O146" s="9">
        <f t="shared" si="46"/>
        <v>0</v>
      </c>
      <c r="P146" s="4">
        <f t="shared" si="50"/>
        <v>0</v>
      </c>
      <c r="Q146" s="10">
        <f t="shared" si="51"/>
        <v>0</v>
      </c>
      <c r="R146" s="64">
        <f t="shared" si="49"/>
        <v>0</v>
      </c>
    </row>
    <row r="147" spans="1:18">
      <c r="A147" s="55">
        <v>7</v>
      </c>
      <c r="B147" s="58"/>
      <c r="C147" s="11"/>
      <c r="D147" s="55"/>
      <c r="E147" s="55"/>
      <c r="F147" s="55"/>
      <c r="G147" s="58"/>
      <c r="H147" s="55"/>
      <c r="I147" s="55"/>
      <c r="J147" s="55"/>
      <c r="K147" s="55"/>
      <c r="L147" s="58"/>
      <c r="M147" s="55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0">
        <f t="shared" si="51"/>
        <v>0</v>
      </c>
      <c r="R147" s="64">
        <f t="shared" si="49"/>
        <v>0</v>
      </c>
    </row>
    <row r="148" spans="1:18">
      <c r="A148" s="55">
        <v>8</v>
      </c>
      <c r="B148" s="58"/>
      <c r="C148" s="11"/>
      <c r="D148" s="55"/>
      <c r="E148" s="55"/>
      <c r="F148" s="55"/>
      <c r="G148" s="58"/>
      <c r="H148" s="55"/>
      <c r="I148" s="55"/>
      <c r="J148" s="55"/>
      <c r="K148" s="55"/>
      <c r="L148" s="58"/>
      <c r="M148" s="55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0">
        <f t="shared" si="51"/>
        <v>0</v>
      </c>
      <c r="R148" s="64">
        <f t="shared" si="49"/>
        <v>0</v>
      </c>
    </row>
    <row r="149" spans="1:18">
      <c r="A149" s="55">
        <v>9</v>
      </c>
      <c r="B149" s="58"/>
      <c r="C149" s="11"/>
      <c r="D149" s="55"/>
      <c r="E149" s="55"/>
      <c r="F149" s="55"/>
      <c r="G149" s="58"/>
      <c r="H149" s="55"/>
      <c r="I149" s="55"/>
      <c r="J149" s="55"/>
      <c r="K149" s="55"/>
      <c r="L149" s="58"/>
      <c r="M149" s="55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0">
        <f t="shared" si="51"/>
        <v>0</v>
      </c>
      <c r="R149" s="64">
        <f t="shared" si="49"/>
        <v>0</v>
      </c>
    </row>
    <row r="150" spans="1:18">
      <c r="A150" s="55">
        <v>10</v>
      </c>
      <c r="B150" s="58"/>
      <c r="C150" s="11"/>
      <c r="D150" s="55"/>
      <c r="E150" s="55"/>
      <c r="F150" s="55"/>
      <c r="G150" s="58"/>
      <c r="H150" s="55"/>
      <c r="I150" s="55"/>
      <c r="J150" s="55"/>
      <c r="K150" s="55"/>
      <c r="L150" s="58"/>
      <c r="M150" s="55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0">
        <f t="shared" si="51"/>
        <v>0</v>
      </c>
      <c r="R150" s="64">
        <f t="shared" si="49"/>
        <v>0</v>
      </c>
    </row>
    <row r="151" spans="1:18">
      <c r="A151" s="83" t="s">
        <v>35</v>
      </c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5"/>
      <c r="R151" s="64">
        <f>SUM(R141:R150)</f>
        <v>102.1812</v>
      </c>
    </row>
    <row r="152" spans="1:18" ht="15.75">
      <c r="A152" s="22" t="s">
        <v>36</v>
      </c>
      <c r="B152" s="80"/>
      <c r="C152" s="14"/>
      <c r="D152" s="14"/>
      <c r="E152" s="14"/>
      <c r="F152" s="14"/>
      <c r="G152" s="72"/>
      <c r="H152" s="14"/>
      <c r="I152" s="14"/>
      <c r="J152" s="14"/>
      <c r="K152" s="14"/>
      <c r="L152" s="72"/>
      <c r="M152" s="14"/>
      <c r="N152" s="14"/>
      <c r="O152" s="14"/>
      <c r="P152" s="14"/>
      <c r="Q152" s="14"/>
      <c r="R152" s="68"/>
    </row>
    <row r="153" spans="1:18">
      <c r="A153" s="45" t="s">
        <v>41</v>
      </c>
      <c r="B153" s="74"/>
      <c r="C153" s="45"/>
      <c r="D153" s="45"/>
      <c r="E153" s="45"/>
      <c r="F153" s="45"/>
      <c r="G153" s="74"/>
      <c r="H153" s="45"/>
      <c r="I153" s="45"/>
      <c r="J153" s="14"/>
      <c r="K153" s="14"/>
      <c r="L153" s="72"/>
      <c r="M153" s="14"/>
      <c r="N153" s="14"/>
      <c r="O153" s="14"/>
      <c r="P153" s="14"/>
      <c r="Q153" s="14"/>
      <c r="R153" s="68"/>
    </row>
    <row r="154" spans="1:18" s="8" customFormat="1">
      <c r="A154" s="45"/>
      <c r="B154" s="74"/>
      <c r="C154" s="45"/>
      <c r="D154" s="45"/>
      <c r="E154" s="45"/>
      <c r="F154" s="45"/>
      <c r="G154" s="74"/>
      <c r="H154" s="45"/>
      <c r="I154" s="45"/>
      <c r="J154" s="14"/>
      <c r="K154" s="14"/>
      <c r="L154" s="72"/>
      <c r="M154" s="14"/>
      <c r="N154" s="14"/>
      <c r="O154" s="14"/>
      <c r="P154" s="14"/>
      <c r="Q154" s="14"/>
      <c r="R154" s="68"/>
    </row>
    <row r="155" spans="1:18">
      <c r="A155" s="86" t="s">
        <v>73</v>
      </c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52"/>
    </row>
    <row r="156" spans="1:18" ht="18">
      <c r="A156" s="88" t="s">
        <v>27</v>
      </c>
      <c r="B156" s="89"/>
      <c r="C156" s="89"/>
      <c r="D156" s="46"/>
      <c r="E156" s="46"/>
      <c r="F156" s="46"/>
      <c r="G156" s="73"/>
      <c r="H156" s="46"/>
      <c r="I156" s="46"/>
      <c r="J156" s="46"/>
      <c r="K156" s="46"/>
      <c r="L156" s="73"/>
      <c r="M156" s="46"/>
      <c r="N156" s="46"/>
      <c r="O156" s="46"/>
      <c r="P156" s="46"/>
      <c r="Q156" s="52"/>
    </row>
    <row r="157" spans="1:18">
      <c r="A157" s="86" t="s">
        <v>39</v>
      </c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52"/>
    </row>
    <row r="158" spans="1:18">
      <c r="A158" s="55">
        <v>1</v>
      </c>
      <c r="B158" s="58"/>
      <c r="C158" s="11"/>
      <c r="D158" s="55"/>
      <c r="E158" s="55"/>
      <c r="F158" s="55"/>
      <c r="G158" s="58"/>
      <c r="H158" s="55"/>
      <c r="I158" s="55"/>
      <c r="J158" s="55"/>
      <c r="K158" s="55"/>
      <c r="L158" s="58"/>
      <c r="M158" s="55"/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0</v>
      </c>
      <c r="O158" s="9">
        <f t="shared" ref="O158:O167" si="53">IF(F158="OŽ",N158,IF(H158="Ne",IF(J158*0.3&lt;J158-L158,N158,0),IF(J158*0.1&lt;J158-L158,N158,0)))</f>
        <v>0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</v>
      </c>
      <c r="Q158" s="10">
        <f t="shared" ref="Q158" si="55">IF(ISERROR(P158*100/N158),0,(P158*100/N158))</f>
        <v>0</v>
      </c>
      <c r="R158" s="64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9" spans="1:18">
      <c r="A159" s="55">
        <v>2</v>
      </c>
      <c r="B159" s="58"/>
      <c r="C159" s="11"/>
      <c r="D159" s="55"/>
      <c r="E159" s="55"/>
      <c r="F159" s="55"/>
      <c r="G159" s="58"/>
      <c r="H159" s="55"/>
      <c r="I159" s="55"/>
      <c r="J159" s="55"/>
      <c r="K159" s="55"/>
      <c r="L159" s="58"/>
      <c r="M159" s="55"/>
      <c r="N159" s="3">
        <f t="shared" si="52"/>
        <v>0</v>
      </c>
      <c r="O159" s="9">
        <f t="shared" si="53"/>
        <v>0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0">
        <f t="shared" ref="Q159:Q167" si="58">IF(ISERROR(P159*100/N159),0,(P159*100/N159))</f>
        <v>0</v>
      </c>
      <c r="R159" s="64">
        <f t="shared" si="56"/>
        <v>0</v>
      </c>
    </row>
    <row r="160" spans="1:18">
      <c r="A160" s="55">
        <v>3</v>
      </c>
      <c r="B160" s="58"/>
      <c r="C160" s="11"/>
      <c r="D160" s="55"/>
      <c r="E160" s="55"/>
      <c r="F160" s="55"/>
      <c r="G160" s="58"/>
      <c r="H160" s="55"/>
      <c r="I160" s="55"/>
      <c r="J160" s="55"/>
      <c r="K160" s="55"/>
      <c r="L160" s="58"/>
      <c r="M160" s="55"/>
      <c r="N160" s="3">
        <f t="shared" si="52"/>
        <v>0</v>
      </c>
      <c r="O160" s="9">
        <f t="shared" si="53"/>
        <v>0</v>
      </c>
      <c r="P160" s="4">
        <f t="shared" si="57"/>
        <v>0</v>
      </c>
      <c r="Q160" s="10">
        <f t="shared" si="58"/>
        <v>0</v>
      </c>
      <c r="R160" s="64">
        <f t="shared" si="56"/>
        <v>0</v>
      </c>
    </row>
    <row r="161" spans="1:18">
      <c r="A161" s="55">
        <v>4</v>
      </c>
      <c r="B161" s="58"/>
      <c r="C161" s="11"/>
      <c r="D161" s="55"/>
      <c r="E161" s="55"/>
      <c r="F161" s="55"/>
      <c r="G161" s="58"/>
      <c r="H161" s="55"/>
      <c r="I161" s="55"/>
      <c r="J161" s="55"/>
      <c r="K161" s="55"/>
      <c r="L161" s="58"/>
      <c r="M161" s="55"/>
      <c r="N161" s="3">
        <f t="shared" si="52"/>
        <v>0</v>
      </c>
      <c r="O161" s="9">
        <f t="shared" si="53"/>
        <v>0</v>
      </c>
      <c r="P161" s="4">
        <f t="shared" si="57"/>
        <v>0</v>
      </c>
      <c r="Q161" s="10">
        <f t="shared" si="58"/>
        <v>0</v>
      </c>
      <c r="R161" s="64">
        <f t="shared" si="56"/>
        <v>0</v>
      </c>
    </row>
    <row r="162" spans="1:18">
      <c r="A162" s="55">
        <v>5</v>
      </c>
      <c r="B162" s="58"/>
      <c r="C162" s="11"/>
      <c r="D162" s="55"/>
      <c r="E162" s="55"/>
      <c r="F162" s="55"/>
      <c r="G162" s="58"/>
      <c r="H162" s="55"/>
      <c r="I162" s="55"/>
      <c r="J162" s="55"/>
      <c r="K162" s="55"/>
      <c r="L162" s="58"/>
      <c r="M162" s="55"/>
      <c r="N162" s="3">
        <f t="shared" si="52"/>
        <v>0</v>
      </c>
      <c r="O162" s="9">
        <f t="shared" si="53"/>
        <v>0</v>
      </c>
      <c r="P162" s="4">
        <f t="shared" si="57"/>
        <v>0</v>
      </c>
      <c r="Q162" s="10">
        <f t="shared" si="58"/>
        <v>0</v>
      </c>
      <c r="R162" s="64">
        <f t="shared" si="56"/>
        <v>0</v>
      </c>
    </row>
    <row r="163" spans="1:18">
      <c r="A163" s="55">
        <v>6</v>
      </c>
      <c r="B163" s="58"/>
      <c r="C163" s="11"/>
      <c r="D163" s="55"/>
      <c r="E163" s="55"/>
      <c r="F163" s="55"/>
      <c r="G163" s="58"/>
      <c r="H163" s="55"/>
      <c r="I163" s="55"/>
      <c r="J163" s="55"/>
      <c r="K163" s="55"/>
      <c r="L163" s="58"/>
      <c r="M163" s="55"/>
      <c r="N163" s="3">
        <f t="shared" si="52"/>
        <v>0</v>
      </c>
      <c r="O163" s="9">
        <f t="shared" si="53"/>
        <v>0</v>
      </c>
      <c r="P163" s="4">
        <f t="shared" si="57"/>
        <v>0</v>
      </c>
      <c r="Q163" s="10">
        <f t="shared" si="58"/>
        <v>0</v>
      </c>
      <c r="R163" s="64">
        <f t="shared" si="56"/>
        <v>0</v>
      </c>
    </row>
    <row r="164" spans="1:18">
      <c r="A164" s="55">
        <v>7</v>
      </c>
      <c r="B164" s="58"/>
      <c r="C164" s="11"/>
      <c r="D164" s="55"/>
      <c r="E164" s="55"/>
      <c r="F164" s="55"/>
      <c r="G164" s="58"/>
      <c r="H164" s="55"/>
      <c r="I164" s="55"/>
      <c r="J164" s="55"/>
      <c r="K164" s="55"/>
      <c r="L164" s="58"/>
      <c r="M164" s="55"/>
      <c r="N164" s="3">
        <f t="shared" si="52"/>
        <v>0</v>
      </c>
      <c r="O164" s="9">
        <f t="shared" si="53"/>
        <v>0</v>
      </c>
      <c r="P164" s="4">
        <f t="shared" si="57"/>
        <v>0</v>
      </c>
      <c r="Q164" s="10">
        <f t="shared" si="58"/>
        <v>0</v>
      </c>
      <c r="R164" s="64">
        <f t="shared" si="56"/>
        <v>0</v>
      </c>
    </row>
    <row r="165" spans="1:18">
      <c r="A165" s="55">
        <v>8</v>
      </c>
      <c r="B165" s="58"/>
      <c r="C165" s="11"/>
      <c r="D165" s="55"/>
      <c r="E165" s="55"/>
      <c r="F165" s="55"/>
      <c r="G165" s="58"/>
      <c r="H165" s="55"/>
      <c r="I165" s="55"/>
      <c r="J165" s="55"/>
      <c r="K165" s="55"/>
      <c r="L165" s="58"/>
      <c r="M165" s="55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0">
        <f t="shared" si="58"/>
        <v>0</v>
      </c>
      <c r="R165" s="64">
        <f t="shared" si="56"/>
        <v>0</v>
      </c>
    </row>
    <row r="166" spans="1:18">
      <c r="A166" s="55">
        <v>9</v>
      </c>
      <c r="B166" s="58"/>
      <c r="C166" s="11"/>
      <c r="D166" s="55"/>
      <c r="E166" s="55"/>
      <c r="F166" s="55"/>
      <c r="G166" s="58"/>
      <c r="H166" s="55"/>
      <c r="I166" s="55"/>
      <c r="J166" s="55"/>
      <c r="K166" s="55"/>
      <c r="L166" s="58"/>
      <c r="M166" s="55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0">
        <f t="shared" si="58"/>
        <v>0</v>
      </c>
      <c r="R166" s="64">
        <f t="shared" si="56"/>
        <v>0</v>
      </c>
    </row>
    <row r="167" spans="1:18">
      <c r="A167" s="55">
        <v>10</v>
      </c>
      <c r="B167" s="58"/>
      <c r="C167" s="11"/>
      <c r="D167" s="55"/>
      <c r="E167" s="55"/>
      <c r="F167" s="55"/>
      <c r="G167" s="58"/>
      <c r="H167" s="55"/>
      <c r="I167" s="55"/>
      <c r="J167" s="55"/>
      <c r="K167" s="55"/>
      <c r="L167" s="58"/>
      <c r="M167" s="55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0">
        <f t="shared" si="58"/>
        <v>0</v>
      </c>
      <c r="R167" s="64">
        <f t="shared" si="56"/>
        <v>0</v>
      </c>
    </row>
    <row r="168" spans="1:18">
      <c r="A168" s="83" t="s">
        <v>35</v>
      </c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5"/>
      <c r="R168" s="64">
        <f>SUM(R158:R167)</f>
        <v>0</v>
      </c>
    </row>
    <row r="169" spans="1:18" ht="15.75">
      <c r="A169" s="22" t="s">
        <v>74</v>
      </c>
      <c r="B169" s="80"/>
      <c r="C169" s="14"/>
      <c r="D169" s="14"/>
      <c r="E169" s="14"/>
      <c r="F169" s="14"/>
      <c r="G169" s="72"/>
      <c r="H169" s="14"/>
      <c r="I169" s="14"/>
      <c r="J169" s="14"/>
      <c r="K169" s="14"/>
      <c r="L169" s="72"/>
      <c r="M169" s="14"/>
      <c r="N169" s="14"/>
      <c r="O169" s="14"/>
      <c r="P169" s="14"/>
      <c r="Q169" s="14"/>
      <c r="R169" s="68"/>
    </row>
    <row r="170" spans="1:18">
      <c r="A170" s="45" t="s">
        <v>41</v>
      </c>
      <c r="B170" s="74"/>
      <c r="C170" s="45"/>
      <c r="D170" s="45"/>
      <c r="E170" s="45"/>
      <c r="F170" s="45"/>
      <c r="G170" s="74"/>
      <c r="H170" s="45"/>
      <c r="I170" s="45"/>
      <c r="J170" s="14"/>
      <c r="K170" s="14"/>
      <c r="L170" s="72"/>
      <c r="M170" s="14"/>
      <c r="N170" s="14"/>
      <c r="O170" s="14"/>
      <c r="P170" s="14"/>
      <c r="Q170" s="14"/>
      <c r="R170" s="68"/>
    </row>
    <row r="171" spans="1:18" s="8" customFormat="1">
      <c r="A171" s="45"/>
      <c r="B171" s="74"/>
      <c r="C171" s="45"/>
      <c r="D171" s="45"/>
      <c r="E171" s="45"/>
      <c r="F171" s="45"/>
      <c r="G171" s="74"/>
      <c r="H171" s="45"/>
      <c r="I171" s="45"/>
      <c r="J171" s="14"/>
      <c r="K171" s="14"/>
      <c r="L171" s="72"/>
      <c r="M171" s="14"/>
      <c r="N171" s="14"/>
      <c r="O171" s="14"/>
      <c r="P171" s="14"/>
      <c r="Q171" s="14"/>
      <c r="R171" s="68"/>
    </row>
    <row r="172" spans="1:18">
      <c r="A172" s="86" t="s">
        <v>73</v>
      </c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52"/>
    </row>
    <row r="173" spans="1:18" ht="18">
      <c r="A173" s="88" t="s">
        <v>27</v>
      </c>
      <c r="B173" s="89"/>
      <c r="C173" s="89"/>
      <c r="D173" s="46"/>
      <c r="E173" s="46"/>
      <c r="F173" s="46"/>
      <c r="G173" s="73"/>
      <c r="H173" s="46"/>
      <c r="I173" s="46"/>
      <c r="J173" s="46"/>
      <c r="K173" s="46"/>
      <c r="L173" s="73"/>
      <c r="M173" s="46"/>
      <c r="N173" s="46"/>
      <c r="O173" s="46"/>
      <c r="P173" s="46"/>
      <c r="Q173" s="52"/>
    </row>
    <row r="174" spans="1:18">
      <c r="A174" s="86" t="s">
        <v>39</v>
      </c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52"/>
    </row>
    <row r="175" spans="1:18">
      <c r="A175" s="55">
        <v>1</v>
      </c>
      <c r="B175" s="58"/>
      <c r="C175" s="11"/>
      <c r="D175" s="55"/>
      <c r="E175" s="55"/>
      <c r="F175" s="55"/>
      <c r="G175" s="58"/>
      <c r="H175" s="55"/>
      <c r="I175" s="55"/>
      <c r="J175" s="55"/>
      <c r="K175" s="55"/>
      <c r="L175" s="58"/>
      <c r="M175" s="55"/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0</v>
      </c>
      <c r="O175" s="9">
        <f t="shared" ref="O175:O184" si="60">IF(F175="OŽ",N175,IF(H175="Ne",IF(J175*0.3&lt;J175-L175,N175,0),IF(J175*0.1&lt;J175-L175,N175,0)))</f>
        <v>0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0</v>
      </c>
      <c r="Q175" s="10">
        <f t="shared" ref="Q175" si="62">IF(ISERROR(P175*100/N175),0,(P175*100/N175))</f>
        <v>0</v>
      </c>
      <c r="R175" s="64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6" spans="1:18">
      <c r="A176" s="55">
        <v>2</v>
      </c>
      <c r="B176" s="58"/>
      <c r="C176" s="11"/>
      <c r="D176" s="55"/>
      <c r="E176" s="55"/>
      <c r="F176" s="55"/>
      <c r="G176" s="58"/>
      <c r="H176" s="55"/>
      <c r="I176" s="55"/>
      <c r="J176" s="55"/>
      <c r="K176" s="55"/>
      <c r="L176" s="58"/>
      <c r="M176" s="55"/>
      <c r="N176" s="3">
        <f t="shared" si="59"/>
        <v>0</v>
      </c>
      <c r="O176" s="9">
        <f t="shared" si="60"/>
        <v>0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0">
        <f t="shared" ref="Q176:Q184" si="65">IF(ISERROR(P176*100/N176),0,(P176*100/N176))</f>
        <v>0</v>
      </c>
      <c r="R176" s="64">
        <f t="shared" si="63"/>
        <v>0</v>
      </c>
    </row>
    <row r="177" spans="1:18">
      <c r="A177" s="55">
        <v>3</v>
      </c>
      <c r="B177" s="58"/>
      <c r="C177" s="11"/>
      <c r="D177" s="55"/>
      <c r="E177" s="55"/>
      <c r="F177" s="55"/>
      <c r="G177" s="58"/>
      <c r="H177" s="55"/>
      <c r="I177" s="55"/>
      <c r="J177" s="55"/>
      <c r="K177" s="55"/>
      <c r="L177" s="58"/>
      <c r="M177" s="55"/>
      <c r="N177" s="3">
        <f t="shared" si="59"/>
        <v>0</v>
      </c>
      <c r="O177" s="9">
        <f t="shared" si="60"/>
        <v>0</v>
      </c>
      <c r="P177" s="4">
        <f t="shared" si="64"/>
        <v>0</v>
      </c>
      <c r="Q177" s="10">
        <f t="shared" si="65"/>
        <v>0</v>
      </c>
      <c r="R177" s="64">
        <f t="shared" si="63"/>
        <v>0</v>
      </c>
    </row>
    <row r="178" spans="1:18">
      <c r="A178" s="55">
        <v>4</v>
      </c>
      <c r="B178" s="58"/>
      <c r="C178" s="11"/>
      <c r="D178" s="55"/>
      <c r="E178" s="55"/>
      <c r="F178" s="55"/>
      <c r="G178" s="58"/>
      <c r="H178" s="55"/>
      <c r="I178" s="55"/>
      <c r="J178" s="55"/>
      <c r="K178" s="55"/>
      <c r="L178" s="58"/>
      <c r="M178" s="55"/>
      <c r="N178" s="3">
        <f t="shared" si="59"/>
        <v>0</v>
      </c>
      <c r="O178" s="9">
        <f t="shared" si="60"/>
        <v>0</v>
      </c>
      <c r="P178" s="4">
        <f t="shared" si="64"/>
        <v>0</v>
      </c>
      <c r="Q178" s="10">
        <f t="shared" si="65"/>
        <v>0</v>
      </c>
      <c r="R178" s="64">
        <f t="shared" si="63"/>
        <v>0</v>
      </c>
    </row>
    <row r="179" spans="1:18">
      <c r="A179" s="55">
        <v>5</v>
      </c>
      <c r="B179" s="58"/>
      <c r="C179" s="11"/>
      <c r="D179" s="55"/>
      <c r="E179" s="55"/>
      <c r="F179" s="55"/>
      <c r="G179" s="58"/>
      <c r="H179" s="55"/>
      <c r="I179" s="55"/>
      <c r="J179" s="55"/>
      <c r="K179" s="55"/>
      <c r="L179" s="58"/>
      <c r="M179" s="55"/>
      <c r="N179" s="3">
        <f t="shared" si="59"/>
        <v>0</v>
      </c>
      <c r="O179" s="9">
        <f t="shared" si="60"/>
        <v>0</v>
      </c>
      <c r="P179" s="4">
        <f t="shared" si="64"/>
        <v>0</v>
      </c>
      <c r="Q179" s="10">
        <f t="shared" si="65"/>
        <v>0</v>
      </c>
      <c r="R179" s="64">
        <f t="shared" si="63"/>
        <v>0</v>
      </c>
    </row>
    <row r="180" spans="1:18">
      <c r="A180" s="55">
        <v>6</v>
      </c>
      <c r="B180" s="58"/>
      <c r="C180" s="11"/>
      <c r="D180" s="55"/>
      <c r="E180" s="55"/>
      <c r="F180" s="55"/>
      <c r="G180" s="58"/>
      <c r="H180" s="55"/>
      <c r="I180" s="55"/>
      <c r="J180" s="55"/>
      <c r="K180" s="55"/>
      <c r="L180" s="58"/>
      <c r="M180" s="55"/>
      <c r="N180" s="3">
        <f t="shared" si="59"/>
        <v>0</v>
      </c>
      <c r="O180" s="9">
        <f t="shared" si="60"/>
        <v>0</v>
      </c>
      <c r="P180" s="4">
        <f t="shared" si="64"/>
        <v>0</v>
      </c>
      <c r="Q180" s="10">
        <f t="shared" si="65"/>
        <v>0</v>
      </c>
      <c r="R180" s="64">
        <f t="shared" si="63"/>
        <v>0</v>
      </c>
    </row>
    <row r="181" spans="1:18">
      <c r="A181" s="55">
        <v>7</v>
      </c>
      <c r="B181" s="58"/>
      <c r="C181" s="11"/>
      <c r="D181" s="55"/>
      <c r="E181" s="55"/>
      <c r="F181" s="55"/>
      <c r="G181" s="58"/>
      <c r="H181" s="55"/>
      <c r="I181" s="55"/>
      <c r="J181" s="55"/>
      <c r="K181" s="55"/>
      <c r="L181" s="58"/>
      <c r="M181" s="55"/>
      <c r="N181" s="3">
        <f t="shared" si="59"/>
        <v>0</v>
      </c>
      <c r="O181" s="9">
        <f t="shared" si="60"/>
        <v>0</v>
      </c>
      <c r="P181" s="4">
        <f t="shared" si="64"/>
        <v>0</v>
      </c>
      <c r="Q181" s="10">
        <f t="shared" si="65"/>
        <v>0</v>
      </c>
      <c r="R181" s="64">
        <f t="shared" si="63"/>
        <v>0</v>
      </c>
    </row>
    <row r="182" spans="1:18">
      <c r="A182" s="55">
        <v>8</v>
      </c>
      <c r="B182" s="58"/>
      <c r="C182" s="11"/>
      <c r="D182" s="55"/>
      <c r="E182" s="55"/>
      <c r="F182" s="55"/>
      <c r="G182" s="58"/>
      <c r="H182" s="55"/>
      <c r="I182" s="55"/>
      <c r="J182" s="55"/>
      <c r="K182" s="55"/>
      <c r="L182" s="58"/>
      <c r="M182" s="55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0">
        <f t="shared" si="65"/>
        <v>0</v>
      </c>
      <c r="R182" s="64">
        <f t="shared" si="63"/>
        <v>0</v>
      </c>
    </row>
    <row r="183" spans="1:18">
      <c r="A183" s="55">
        <v>9</v>
      </c>
      <c r="B183" s="58"/>
      <c r="C183" s="11"/>
      <c r="D183" s="55"/>
      <c r="E183" s="55"/>
      <c r="F183" s="55"/>
      <c r="G183" s="58"/>
      <c r="H183" s="55"/>
      <c r="I183" s="55"/>
      <c r="J183" s="55"/>
      <c r="K183" s="55"/>
      <c r="L183" s="58"/>
      <c r="M183" s="55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0">
        <f t="shared" si="65"/>
        <v>0</v>
      </c>
      <c r="R183" s="64">
        <f t="shared" si="63"/>
        <v>0</v>
      </c>
    </row>
    <row r="184" spans="1:18">
      <c r="A184" s="55">
        <v>10</v>
      </c>
      <c r="B184" s="58"/>
      <c r="C184" s="11"/>
      <c r="D184" s="55"/>
      <c r="E184" s="55"/>
      <c r="F184" s="55"/>
      <c r="G184" s="58"/>
      <c r="H184" s="55"/>
      <c r="I184" s="55"/>
      <c r="J184" s="55"/>
      <c r="K184" s="55"/>
      <c r="L184" s="58"/>
      <c r="M184" s="55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0">
        <f t="shared" si="65"/>
        <v>0</v>
      </c>
      <c r="R184" s="64">
        <f t="shared" si="63"/>
        <v>0</v>
      </c>
    </row>
    <row r="185" spans="1:18">
      <c r="A185" s="83" t="s">
        <v>35</v>
      </c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5"/>
      <c r="R185" s="64">
        <f>SUM(R175:R184)</f>
        <v>0</v>
      </c>
    </row>
    <row r="186" spans="1:18" ht="15.75">
      <c r="A186" s="22" t="s">
        <v>74</v>
      </c>
      <c r="B186" s="80"/>
      <c r="C186" s="14"/>
      <c r="D186" s="14"/>
      <c r="E186" s="14"/>
      <c r="F186" s="14"/>
      <c r="G186" s="72"/>
      <c r="H186" s="14"/>
      <c r="I186" s="14"/>
      <c r="J186" s="14"/>
      <c r="K186" s="14"/>
      <c r="L186" s="72"/>
      <c r="M186" s="14"/>
      <c r="N186" s="14"/>
      <c r="O186" s="14"/>
      <c r="P186" s="14"/>
      <c r="Q186" s="14"/>
      <c r="R186" s="68"/>
    </row>
    <row r="187" spans="1:18">
      <c r="A187" s="45" t="s">
        <v>41</v>
      </c>
      <c r="B187" s="74"/>
      <c r="C187" s="45"/>
      <c r="D187" s="45"/>
      <c r="E187" s="45"/>
      <c r="F187" s="45"/>
      <c r="G187" s="74"/>
      <c r="H187" s="45"/>
      <c r="I187" s="45"/>
      <c r="J187" s="14"/>
      <c r="K187" s="14"/>
      <c r="L187" s="72"/>
      <c r="M187" s="14"/>
      <c r="N187" s="14"/>
      <c r="O187" s="14"/>
      <c r="P187" s="14"/>
      <c r="Q187" s="14"/>
      <c r="R187" s="68"/>
    </row>
    <row r="188" spans="1:18" s="8" customFormat="1">
      <c r="A188" s="45"/>
      <c r="B188" s="74"/>
      <c r="C188" s="45"/>
      <c r="D188" s="45"/>
      <c r="E188" s="45"/>
      <c r="F188" s="45"/>
      <c r="G188" s="74"/>
      <c r="H188" s="45"/>
      <c r="I188" s="45"/>
      <c r="J188" s="14"/>
      <c r="K188" s="14"/>
      <c r="L188" s="72"/>
      <c r="M188" s="14"/>
      <c r="N188" s="14"/>
      <c r="O188" s="14"/>
      <c r="P188" s="14"/>
      <c r="Q188" s="14"/>
      <c r="R188" s="68"/>
    </row>
    <row r="189" spans="1:18">
      <c r="A189" s="86" t="s">
        <v>73</v>
      </c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52"/>
    </row>
    <row r="190" spans="1:18" ht="18">
      <c r="A190" s="88" t="s">
        <v>27</v>
      </c>
      <c r="B190" s="89"/>
      <c r="C190" s="89"/>
      <c r="D190" s="46"/>
      <c r="E190" s="46"/>
      <c r="F190" s="46"/>
      <c r="G190" s="73"/>
      <c r="H190" s="46"/>
      <c r="I190" s="46"/>
      <c r="J190" s="46"/>
      <c r="K190" s="46"/>
      <c r="L190" s="73"/>
      <c r="M190" s="46"/>
      <c r="N190" s="46"/>
      <c r="O190" s="46"/>
      <c r="P190" s="46"/>
      <c r="Q190" s="52"/>
    </row>
    <row r="191" spans="1:18">
      <c r="A191" s="86" t="s">
        <v>39</v>
      </c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52"/>
    </row>
    <row r="192" spans="1:18">
      <c r="A192" s="55">
        <v>1</v>
      </c>
      <c r="B192" s="58"/>
      <c r="C192" s="11"/>
      <c r="D192" s="55"/>
      <c r="E192" s="55"/>
      <c r="F192" s="55"/>
      <c r="G192" s="58"/>
      <c r="H192" s="55"/>
      <c r="I192" s="55"/>
      <c r="J192" s="55"/>
      <c r="K192" s="55"/>
      <c r="L192" s="58"/>
      <c r="M192" s="55"/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0</v>
      </c>
      <c r="O192" s="9">
        <f t="shared" ref="O192:O201" si="67">IF(F192="OŽ",N192,IF(H192="Ne",IF(J192*0.3&lt;J192-L192,N192,0),IF(J192*0.1&lt;J192-L192,N192,0)))</f>
        <v>0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0</v>
      </c>
      <c r="Q192" s="10">
        <f t="shared" ref="Q192" si="69">IF(ISERROR(P192*100/N192),0,(P192*100/N192))</f>
        <v>0</v>
      </c>
      <c r="R192" s="64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3" spans="1:18">
      <c r="A193" s="55">
        <v>2</v>
      </c>
      <c r="B193" s="58"/>
      <c r="C193" s="11"/>
      <c r="D193" s="55"/>
      <c r="E193" s="55"/>
      <c r="F193" s="55"/>
      <c r="G193" s="58"/>
      <c r="H193" s="55"/>
      <c r="I193" s="55"/>
      <c r="J193" s="55"/>
      <c r="K193" s="55"/>
      <c r="L193" s="58"/>
      <c r="M193" s="55"/>
      <c r="N193" s="3">
        <f t="shared" si="66"/>
        <v>0</v>
      </c>
      <c r="O193" s="9">
        <f t="shared" si="67"/>
        <v>0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0">
        <f t="shared" ref="Q193:Q201" si="72">IF(ISERROR(P193*100/N193),0,(P193*100/N193))</f>
        <v>0</v>
      </c>
      <c r="R193" s="64">
        <f t="shared" si="70"/>
        <v>0</v>
      </c>
    </row>
    <row r="194" spans="1:18">
      <c r="A194" s="55">
        <v>3</v>
      </c>
      <c r="B194" s="58"/>
      <c r="C194" s="11"/>
      <c r="D194" s="55"/>
      <c r="E194" s="55"/>
      <c r="F194" s="55"/>
      <c r="G194" s="58"/>
      <c r="H194" s="55"/>
      <c r="I194" s="55"/>
      <c r="J194" s="55"/>
      <c r="K194" s="55"/>
      <c r="L194" s="58"/>
      <c r="M194" s="55"/>
      <c r="N194" s="3">
        <f t="shared" si="66"/>
        <v>0</v>
      </c>
      <c r="O194" s="9">
        <f t="shared" si="67"/>
        <v>0</v>
      </c>
      <c r="P194" s="4">
        <f t="shared" si="71"/>
        <v>0</v>
      </c>
      <c r="Q194" s="10">
        <f t="shared" si="72"/>
        <v>0</v>
      </c>
      <c r="R194" s="64">
        <f t="shared" si="70"/>
        <v>0</v>
      </c>
    </row>
    <row r="195" spans="1:18">
      <c r="A195" s="55">
        <v>4</v>
      </c>
      <c r="B195" s="58"/>
      <c r="C195" s="11"/>
      <c r="D195" s="55"/>
      <c r="E195" s="55"/>
      <c r="F195" s="55"/>
      <c r="G195" s="58"/>
      <c r="H195" s="55"/>
      <c r="I195" s="55"/>
      <c r="J195" s="55"/>
      <c r="K195" s="55"/>
      <c r="L195" s="58"/>
      <c r="M195" s="55"/>
      <c r="N195" s="3">
        <f t="shared" si="66"/>
        <v>0</v>
      </c>
      <c r="O195" s="9">
        <f t="shared" si="67"/>
        <v>0</v>
      </c>
      <c r="P195" s="4">
        <f t="shared" si="71"/>
        <v>0</v>
      </c>
      <c r="Q195" s="10">
        <f t="shared" si="72"/>
        <v>0</v>
      </c>
      <c r="R195" s="64">
        <f t="shared" si="70"/>
        <v>0</v>
      </c>
    </row>
    <row r="196" spans="1:18">
      <c r="A196" s="55">
        <v>5</v>
      </c>
      <c r="B196" s="58"/>
      <c r="C196" s="11"/>
      <c r="D196" s="55"/>
      <c r="E196" s="55"/>
      <c r="F196" s="55"/>
      <c r="G196" s="58"/>
      <c r="H196" s="55"/>
      <c r="I196" s="55"/>
      <c r="J196" s="55"/>
      <c r="K196" s="55"/>
      <c r="L196" s="58"/>
      <c r="M196" s="55"/>
      <c r="N196" s="3">
        <f t="shared" si="66"/>
        <v>0</v>
      </c>
      <c r="O196" s="9">
        <f t="shared" si="67"/>
        <v>0</v>
      </c>
      <c r="P196" s="4">
        <f t="shared" si="71"/>
        <v>0</v>
      </c>
      <c r="Q196" s="10">
        <f t="shared" si="72"/>
        <v>0</v>
      </c>
      <c r="R196" s="64">
        <f t="shared" si="70"/>
        <v>0</v>
      </c>
    </row>
    <row r="197" spans="1:18">
      <c r="A197" s="55">
        <v>6</v>
      </c>
      <c r="B197" s="58"/>
      <c r="C197" s="11"/>
      <c r="D197" s="55"/>
      <c r="E197" s="55"/>
      <c r="F197" s="55"/>
      <c r="G197" s="58"/>
      <c r="H197" s="55"/>
      <c r="I197" s="55"/>
      <c r="J197" s="55"/>
      <c r="K197" s="55"/>
      <c r="L197" s="58"/>
      <c r="M197" s="55"/>
      <c r="N197" s="3">
        <f t="shared" si="66"/>
        <v>0</v>
      </c>
      <c r="O197" s="9">
        <f t="shared" si="67"/>
        <v>0</v>
      </c>
      <c r="P197" s="4">
        <f t="shared" si="71"/>
        <v>0</v>
      </c>
      <c r="Q197" s="10">
        <f t="shared" si="72"/>
        <v>0</v>
      </c>
      <c r="R197" s="64">
        <f t="shared" si="70"/>
        <v>0</v>
      </c>
    </row>
    <row r="198" spans="1:18">
      <c r="A198" s="55">
        <v>7</v>
      </c>
      <c r="B198" s="58"/>
      <c r="C198" s="11"/>
      <c r="D198" s="55"/>
      <c r="E198" s="55"/>
      <c r="F198" s="55"/>
      <c r="G198" s="58"/>
      <c r="H198" s="55"/>
      <c r="I198" s="55"/>
      <c r="J198" s="55"/>
      <c r="K198" s="55"/>
      <c r="L198" s="58"/>
      <c r="M198" s="55"/>
      <c r="N198" s="3">
        <f t="shared" si="66"/>
        <v>0</v>
      </c>
      <c r="O198" s="9">
        <f t="shared" si="67"/>
        <v>0</v>
      </c>
      <c r="P198" s="4">
        <f t="shared" si="71"/>
        <v>0</v>
      </c>
      <c r="Q198" s="10">
        <f t="shared" si="72"/>
        <v>0</v>
      </c>
      <c r="R198" s="64">
        <f t="shared" si="70"/>
        <v>0</v>
      </c>
    </row>
    <row r="199" spans="1:18">
      <c r="A199" s="55">
        <v>8</v>
      </c>
      <c r="B199" s="58"/>
      <c r="C199" s="11"/>
      <c r="D199" s="55"/>
      <c r="E199" s="55"/>
      <c r="F199" s="55"/>
      <c r="G199" s="58"/>
      <c r="H199" s="55"/>
      <c r="I199" s="55"/>
      <c r="J199" s="55"/>
      <c r="K199" s="55"/>
      <c r="L199" s="58"/>
      <c r="M199" s="55"/>
      <c r="N199" s="3">
        <f t="shared" si="66"/>
        <v>0</v>
      </c>
      <c r="O199" s="9">
        <f t="shared" si="67"/>
        <v>0</v>
      </c>
      <c r="P199" s="4">
        <f t="shared" si="71"/>
        <v>0</v>
      </c>
      <c r="Q199" s="10">
        <f t="shared" si="72"/>
        <v>0</v>
      </c>
      <c r="R199" s="64">
        <f t="shared" si="70"/>
        <v>0</v>
      </c>
    </row>
    <row r="200" spans="1:18">
      <c r="A200" s="55">
        <v>9</v>
      </c>
      <c r="B200" s="58"/>
      <c r="C200" s="11"/>
      <c r="D200" s="55"/>
      <c r="E200" s="55"/>
      <c r="F200" s="55"/>
      <c r="G200" s="58"/>
      <c r="H200" s="55"/>
      <c r="I200" s="55"/>
      <c r="J200" s="55"/>
      <c r="K200" s="55"/>
      <c r="L200" s="58"/>
      <c r="M200" s="55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0">
        <f t="shared" si="72"/>
        <v>0</v>
      </c>
      <c r="R200" s="64">
        <f t="shared" si="70"/>
        <v>0</v>
      </c>
    </row>
    <row r="201" spans="1:18">
      <c r="A201" s="55">
        <v>10</v>
      </c>
      <c r="B201" s="58"/>
      <c r="C201" s="11"/>
      <c r="D201" s="55"/>
      <c r="E201" s="55"/>
      <c r="F201" s="55"/>
      <c r="G201" s="58"/>
      <c r="H201" s="55"/>
      <c r="I201" s="55"/>
      <c r="J201" s="55"/>
      <c r="K201" s="55"/>
      <c r="L201" s="58"/>
      <c r="M201" s="55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0">
        <f t="shared" si="72"/>
        <v>0</v>
      </c>
      <c r="R201" s="64">
        <f t="shared" si="70"/>
        <v>0</v>
      </c>
    </row>
    <row r="202" spans="1:18">
      <c r="A202" s="83" t="s">
        <v>35</v>
      </c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5"/>
      <c r="R202" s="64">
        <f>SUM(R192:R201)</f>
        <v>0</v>
      </c>
    </row>
    <row r="203" spans="1:18" ht="15.75">
      <c r="A203" s="22" t="s">
        <v>74</v>
      </c>
      <c r="B203" s="80"/>
      <c r="C203" s="14"/>
      <c r="D203" s="14"/>
      <c r="E203" s="14"/>
      <c r="F203" s="14"/>
      <c r="G203" s="72"/>
      <c r="H203" s="14"/>
      <c r="I203" s="14"/>
      <c r="J203" s="14"/>
      <c r="K203" s="14"/>
      <c r="L203" s="72"/>
      <c r="M203" s="14"/>
      <c r="N203" s="14"/>
      <c r="O203" s="14"/>
      <c r="P203" s="14"/>
      <c r="Q203" s="14"/>
      <c r="R203" s="68"/>
    </row>
    <row r="204" spans="1:18">
      <c r="A204" s="45" t="s">
        <v>41</v>
      </c>
      <c r="B204" s="74"/>
      <c r="C204" s="45"/>
      <c r="D204" s="45"/>
      <c r="E204" s="45"/>
      <c r="F204" s="45"/>
      <c r="G204" s="74"/>
      <c r="H204" s="45"/>
      <c r="I204" s="45"/>
      <c r="J204" s="14"/>
      <c r="K204" s="14"/>
      <c r="L204" s="72"/>
      <c r="M204" s="14"/>
      <c r="N204" s="14"/>
      <c r="O204" s="14"/>
      <c r="P204" s="14"/>
      <c r="Q204" s="14"/>
      <c r="R204" s="68"/>
    </row>
    <row r="205" spans="1:18" s="8" customFormat="1">
      <c r="A205" s="45"/>
      <c r="B205" s="74"/>
      <c r="C205" s="45"/>
      <c r="D205" s="45"/>
      <c r="E205" s="45"/>
      <c r="F205" s="45"/>
      <c r="G205" s="74"/>
      <c r="H205" s="45"/>
      <c r="I205" s="45"/>
      <c r="J205" s="14"/>
      <c r="K205" s="14"/>
      <c r="L205" s="72"/>
      <c r="M205" s="14"/>
      <c r="N205" s="14"/>
      <c r="O205" s="14"/>
      <c r="P205" s="14"/>
      <c r="Q205" s="14"/>
      <c r="R205" s="68"/>
    </row>
    <row r="206" spans="1:18" ht="13.9" customHeight="1">
      <c r="A206" s="86" t="s">
        <v>73</v>
      </c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52"/>
    </row>
    <row r="207" spans="1:18" ht="15.6" customHeight="1">
      <c r="A207" s="88" t="s">
        <v>27</v>
      </c>
      <c r="B207" s="89"/>
      <c r="C207" s="89"/>
      <c r="D207" s="46"/>
      <c r="E207" s="46"/>
      <c r="F207" s="46"/>
      <c r="G207" s="73"/>
      <c r="H207" s="46"/>
      <c r="I207" s="46"/>
      <c r="J207" s="46"/>
      <c r="K207" s="46"/>
      <c r="L207" s="73"/>
      <c r="M207" s="46"/>
      <c r="N207" s="46"/>
      <c r="O207" s="46"/>
      <c r="P207" s="46"/>
      <c r="Q207" s="52"/>
    </row>
    <row r="208" spans="1:18" ht="13.9" customHeight="1">
      <c r="A208" s="86" t="s">
        <v>39</v>
      </c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52"/>
    </row>
    <row r="209" spans="1:18">
      <c r="A209" s="55">
        <v>1</v>
      </c>
      <c r="B209" s="58"/>
      <c r="C209" s="11"/>
      <c r="D209" s="55"/>
      <c r="E209" s="55"/>
      <c r="F209" s="55"/>
      <c r="G209" s="58"/>
      <c r="H209" s="55"/>
      <c r="I209" s="55"/>
      <c r="J209" s="55"/>
      <c r="K209" s="55"/>
      <c r="L209" s="58"/>
      <c r="M209" s="55"/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0</v>
      </c>
      <c r="O209" s="9">
        <f t="shared" ref="O209:O218" si="74">IF(F209="OŽ",N209,IF(H209="Ne",IF(J209*0.3&lt;J209-L209,N209,0),IF(J209*0.1&lt;J209-L209,N209,0)))</f>
        <v>0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0</v>
      </c>
      <c r="Q209" s="10">
        <f t="shared" ref="Q209" si="76">IF(ISERROR(P209*100/N209),0,(P209*100/N209))</f>
        <v>0</v>
      </c>
      <c r="R209" s="64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0" spans="1:18">
      <c r="A210" s="55">
        <v>2</v>
      </c>
      <c r="B210" s="58"/>
      <c r="C210" s="11"/>
      <c r="D210" s="55"/>
      <c r="E210" s="55"/>
      <c r="F210" s="55"/>
      <c r="G210" s="58"/>
      <c r="H210" s="55"/>
      <c r="I210" s="55"/>
      <c r="J210" s="55"/>
      <c r="K210" s="55"/>
      <c r="L210" s="58"/>
      <c r="M210" s="55"/>
      <c r="N210" s="3">
        <f t="shared" si="73"/>
        <v>0</v>
      </c>
      <c r="O210" s="9">
        <f t="shared" si="74"/>
        <v>0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0">
        <f t="shared" ref="Q210:Q218" si="79">IF(ISERROR(P210*100/N210),0,(P210*100/N210))</f>
        <v>0</v>
      </c>
      <c r="R210" s="64">
        <f t="shared" si="77"/>
        <v>0</v>
      </c>
    </row>
    <row r="211" spans="1:18">
      <c r="A211" s="55">
        <v>3</v>
      </c>
      <c r="B211" s="58"/>
      <c r="C211" s="11"/>
      <c r="D211" s="55"/>
      <c r="E211" s="55"/>
      <c r="F211" s="55"/>
      <c r="G211" s="58"/>
      <c r="H211" s="55"/>
      <c r="I211" s="55"/>
      <c r="J211" s="55"/>
      <c r="K211" s="55"/>
      <c r="L211" s="58"/>
      <c r="M211" s="55"/>
      <c r="N211" s="3">
        <f t="shared" si="73"/>
        <v>0</v>
      </c>
      <c r="O211" s="9">
        <f t="shared" si="74"/>
        <v>0</v>
      </c>
      <c r="P211" s="4">
        <f t="shared" si="78"/>
        <v>0</v>
      </c>
      <c r="Q211" s="10">
        <f t="shared" si="79"/>
        <v>0</v>
      </c>
      <c r="R211" s="64">
        <f t="shared" si="77"/>
        <v>0</v>
      </c>
    </row>
    <row r="212" spans="1:18">
      <c r="A212" s="55">
        <v>4</v>
      </c>
      <c r="B212" s="58"/>
      <c r="C212" s="11"/>
      <c r="D212" s="55"/>
      <c r="E212" s="55"/>
      <c r="F212" s="55"/>
      <c r="G212" s="58"/>
      <c r="H212" s="55"/>
      <c r="I212" s="55"/>
      <c r="J212" s="55"/>
      <c r="K212" s="55"/>
      <c r="L212" s="58"/>
      <c r="M212" s="55"/>
      <c r="N212" s="3">
        <f t="shared" si="73"/>
        <v>0</v>
      </c>
      <c r="O212" s="9">
        <f t="shared" si="74"/>
        <v>0</v>
      </c>
      <c r="P212" s="4">
        <f t="shared" si="78"/>
        <v>0</v>
      </c>
      <c r="Q212" s="10">
        <f t="shared" si="79"/>
        <v>0</v>
      </c>
      <c r="R212" s="64">
        <f t="shared" si="77"/>
        <v>0</v>
      </c>
    </row>
    <row r="213" spans="1:18">
      <c r="A213" s="55">
        <v>5</v>
      </c>
      <c r="B213" s="58"/>
      <c r="C213" s="11"/>
      <c r="D213" s="55"/>
      <c r="E213" s="55"/>
      <c r="F213" s="55"/>
      <c r="G213" s="58"/>
      <c r="H213" s="55"/>
      <c r="I213" s="55"/>
      <c r="J213" s="55"/>
      <c r="K213" s="55"/>
      <c r="L213" s="58"/>
      <c r="M213" s="55"/>
      <c r="N213" s="3">
        <f t="shared" si="73"/>
        <v>0</v>
      </c>
      <c r="O213" s="9">
        <f t="shared" si="74"/>
        <v>0</v>
      </c>
      <c r="P213" s="4">
        <f t="shared" si="78"/>
        <v>0</v>
      </c>
      <c r="Q213" s="10">
        <f t="shared" si="79"/>
        <v>0</v>
      </c>
      <c r="R213" s="64">
        <f t="shared" si="77"/>
        <v>0</v>
      </c>
    </row>
    <row r="214" spans="1:18">
      <c r="A214" s="55">
        <v>6</v>
      </c>
      <c r="B214" s="58"/>
      <c r="C214" s="11"/>
      <c r="D214" s="55"/>
      <c r="E214" s="55"/>
      <c r="F214" s="55"/>
      <c r="G214" s="58"/>
      <c r="H214" s="55"/>
      <c r="I214" s="55"/>
      <c r="J214" s="55"/>
      <c r="K214" s="55"/>
      <c r="L214" s="58"/>
      <c r="M214" s="55"/>
      <c r="N214" s="3">
        <f t="shared" si="73"/>
        <v>0</v>
      </c>
      <c r="O214" s="9">
        <f t="shared" si="74"/>
        <v>0</v>
      </c>
      <c r="P214" s="4">
        <f t="shared" si="78"/>
        <v>0</v>
      </c>
      <c r="Q214" s="10">
        <f t="shared" si="79"/>
        <v>0</v>
      </c>
      <c r="R214" s="64">
        <f t="shared" si="77"/>
        <v>0</v>
      </c>
    </row>
    <row r="215" spans="1:18">
      <c r="A215" s="55">
        <v>7</v>
      </c>
      <c r="B215" s="58"/>
      <c r="C215" s="11"/>
      <c r="D215" s="55"/>
      <c r="E215" s="55"/>
      <c r="F215" s="55"/>
      <c r="G215" s="58"/>
      <c r="H215" s="55"/>
      <c r="I215" s="55"/>
      <c r="J215" s="55"/>
      <c r="K215" s="55"/>
      <c r="L215" s="58"/>
      <c r="M215" s="55"/>
      <c r="N215" s="3">
        <f t="shared" si="73"/>
        <v>0</v>
      </c>
      <c r="O215" s="9">
        <f t="shared" si="74"/>
        <v>0</v>
      </c>
      <c r="P215" s="4">
        <f t="shared" si="78"/>
        <v>0</v>
      </c>
      <c r="Q215" s="10">
        <f t="shared" si="79"/>
        <v>0</v>
      </c>
      <c r="R215" s="64">
        <f t="shared" si="77"/>
        <v>0</v>
      </c>
    </row>
    <row r="216" spans="1:18">
      <c r="A216" s="55">
        <v>8</v>
      </c>
      <c r="B216" s="58"/>
      <c r="C216" s="11"/>
      <c r="D216" s="55"/>
      <c r="E216" s="55"/>
      <c r="F216" s="55"/>
      <c r="G216" s="58"/>
      <c r="H216" s="55"/>
      <c r="I216" s="55"/>
      <c r="J216" s="55"/>
      <c r="K216" s="55"/>
      <c r="L216" s="58"/>
      <c r="M216" s="55"/>
      <c r="N216" s="3">
        <f t="shared" si="73"/>
        <v>0</v>
      </c>
      <c r="O216" s="9">
        <f t="shared" si="74"/>
        <v>0</v>
      </c>
      <c r="P216" s="4">
        <f t="shared" si="78"/>
        <v>0</v>
      </c>
      <c r="Q216" s="10">
        <f t="shared" si="79"/>
        <v>0</v>
      </c>
      <c r="R216" s="64">
        <f t="shared" si="77"/>
        <v>0</v>
      </c>
    </row>
    <row r="217" spans="1:18">
      <c r="A217" s="55">
        <v>9</v>
      </c>
      <c r="B217" s="58"/>
      <c r="C217" s="11"/>
      <c r="D217" s="55"/>
      <c r="E217" s="55"/>
      <c r="F217" s="55"/>
      <c r="G217" s="58"/>
      <c r="H217" s="55"/>
      <c r="I217" s="55"/>
      <c r="J217" s="55"/>
      <c r="K217" s="55"/>
      <c r="L217" s="58"/>
      <c r="M217" s="55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0">
        <f t="shared" si="79"/>
        <v>0</v>
      </c>
      <c r="R217" s="64">
        <f t="shared" si="77"/>
        <v>0</v>
      </c>
    </row>
    <row r="218" spans="1:18">
      <c r="A218" s="55">
        <v>10</v>
      </c>
      <c r="B218" s="58"/>
      <c r="C218" s="11"/>
      <c r="D218" s="55"/>
      <c r="E218" s="55"/>
      <c r="F218" s="55"/>
      <c r="G218" s="58"/>
      <c r="H218" s="55"/>
      <c r="I218" s="55"/>
      <c r="J218" s="55"/>
      <c r="K218" s="55"/>
      <c r="L218" s="58"/>
      <c r="M218" s="55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0">
        <f t="shared" si="79"/>
        <v>0</v>
      </c>
      <c r="R218" s="64">
        <f t="shared" si="77"/>
        <v>0</v>
      </c>
    </row>
    <row r="219" spans="1:18" ht="13.9" customHeight="1">
      <c r="A219" s="83" t="s">
        <v>35</v>
      </c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5"/>
      <c r="R219" s="64">
        <f>SUM(R209:R218)</f>
        <v>0</v>
      </c>
    </row>
    <row r="220" spans="1:18" ht="15.75">
      <c r="A220" s="22" t="s">
        <v>74</v>
      </c>
      <c r="B220" s="80"/>
      <c r="C220" s="14"/>
      <c r="D220" s="14"/>
      <c r="E220" s="14"/>
      <c r="F220" s="14"/>
      <c r="G220" s="72"/>
      <c r="H220" s="14"/>
      <c r="I220" s="14"/>
      <c r="J220" s="14"/>
      <c r="K220" s="14"/>
      <c r="L220" s="72"/>
      <c r="M220" s="14"/>
      <c r="N220" s="14"/>
      <c r="O220" s="14"/>
      <c r="P220" s="14"/>
      <c r="Q220" s="14"/>
      <c r="R220" s="68"/>
    </row>
    <row r="221" spans="1:18">
      <c r="A221" s="45" t="s">
        <v>41</v>
      </c>
      <c r="B221" s="74"/>
      <c r="C221" s="45"/>
      <c r="D221" s="45"/>
      <c r="E221" s="45"/>
      <c r="F221" s="45"/>
      <c r="G221" s="74"/>
      <c r="H221" s="45"/>
      <c r="I221" s="45"/>
      <c r="J221" s="14"/>
      <c r="K221" s="14"/>
      <c r="L221" s="72"/>
      <c r="M221" s="14"/>
      <c r="N221" s="14"/>
      <c r="O221" s="14"/>
      <c r="P221" s="14"/>
      <c r="Q221" s="14"/>
      <c r="R221" s="68"/>
    </row>
    <row r="222" spans="1:18" s="8" customFormat="1">
      <c r="A222" s="45"/>
      <c r="B222" s="74"/>
      <c r="C222" s="45"/>
      <c r="D222" s="45"/>
      <c r="E222" s="45"/>
      <c r="F222" s="45"/>
      <c r="G222" s="74"/>
      <c r="H222" s="45"/>
      <c r="I222" s="45"/>
      <c r="J222" s="14"/>
      <c r="K222" s="14"/>
      <c r="L222" s="72"/>
      <c r="M222" s="14"/>
      <c r="N222" s="14"/>
      <c r="O222" s="14"/>
      <c r="P222" s="14"/>
      <c r="Q222" s="14"/>
      <c r="R222" s="68"/>
    </row>
    <row r="223" spans="1:18">
      <c r="A223" s="86" t="s">
        <v>73</v>
      </c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52"/>
    </row>
    <row r="224" spans="1:18" ht="18">
      <c r="A224" s="88" t="s">
        <v>27</v>
      </c>
      <c r="B224" s="89"/>
      <c r="C224" s="89"/>
      <c r="D224" s="46"/>
      <c r="E224" s="46"/>
      <c r="F224" s="46"/>
      <c r="G224" s="73"/>
      <c r="H224" s="46"/>
      <c r="I224" s="46"/>
      <c r="J224" s="46"/>
      <c r="K224" s="46"/>
      <c r="L224" s="73"/>
      <c r="M224" s="46"/>
      <c r="N224" s="46"/>
      <c r="O224" s="46"/>
      <c r="P224" s="46"/>
      <c r="Q224" s="52"/>
    </row>
    <row r="225" spans="1:18">
      <c r="A225" s="86" t="s">
        <v>39</v>
      </c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52"/>
    </row>
    <row r="226" spans="1:18">
      <c r="A226" s="55">
        <v>1</v>
      </c>
      <c r="B226" s="58"/>
      <c r="C226" s="11"/>
      <c r="D226" s="55"/>
      <c r="E226" s="55"/>
      <c r="F226" s="55"/>
      <c r="G226" s="58"/>
      <c r="H226" s="55"/>
      <c r="I226" s="55"/>
      <c r="J226" s="55"/>
      <c r="K226" s="55"/>
      <c r="L226" s="58"/>
      <c r="M226" s="55"/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0</v>
      </c>
      <c r="O226" s="9">
        <f t="shared" ref="O226:O235" si="80">IF(F226="OŽ",N226,IF(H226="Ne",IF(J226*0.3&lt;J226-L226,N226,0),IF(J226*0.1&lt;J226-L226,N226,0)))</f>
        <v>0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0</v>
      </c>
      <c r="Q226" s="10">
        <f t="shared" ref="Q226" si="82">IF(ISERROR(P226*100/N226),0,(P226*100/N226))</f>
        <v>0</v>
      </c>
      <c r="R226" s="64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7" spans="1:18">
      <c r="A227" s="55">
        <v>2</v>
      </c>
      <c r="B227" s="58"/>
      <c r="C227" s="11"/>
      <c r="D227" s="55"/>
      <c r="E227" s="55"/>
      <c r="F227" s="55"/>
      <c r="G227" s="58"/>
      <c r="H227" s="55"/>
      <c r="I227" s="55"/>
      <c r="J227" s="55"/>
      <c r="K227" s="55"/>
      <c r="L227" s="58"/>
      <c r="M227" s="55"/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si="80"/>
        <v>0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0">
        <f t="shared" ref="Q227:Q235" si="86">IF(ISERROR(P227*100/N227),0,(P227*100/N227))</f>
        <v>0</v>
      </c>
      <c r="R227" s="64">
        <f t="shared" si="83"/>
        <v>0</v>
      </c>
    </row>
    <row r="228" spans="1:18">
      <c r="A228" s="55">
        <v>3</v>
      </c>
      <c r="B228" s="58"/>
      <c r="C228" s="11"/>
      <c r="D228" s="55"/>
      <c r="E228" s="55"/>
      <c r="F228" s="55"/>
      <c r="G228" s="58"/>
      <c r="H228" s="55"/>
      <c r="I228" s="55"/>
      <c r="J228" s="55"/>
      <c r="K228" s="55"/>
      <c r="L228" s="58"/>
      <c r="M228" s="55"/>
      <c r="N228" s="3">
        <f t="shared" si="84"/>
        <v>0</v>
      </c>
      <c r="O228" s="9">
        <f t="shared" si="80"/>
        <v>0</v>
      </c>
      <c r="P228" s="4">
        <f t="shared" si="85"/>
        <v>0</v>
      </c>
      <c r="Q228" s="10">
        <f t="shared" si="86"/>
        <v>0</v>
      </c>
      <c r="R228" s="64">
        <f t="shared" si="83"/>
        <v>0</v>
      </c>
    </row>
    <row r="229" spans="1:18">
      <c r="A229" s="55">
        <v>4</v>
      </c>
      <c r="B229" s="58"/>
      <c r="C229" s="11"/>
      <c r="D229" s="55"/>
      <c r="E229" s="55"/>
      <c r="F229" s="55"/>
      <c r="G229" s="58"/>
      <c r="H229" s="55"/>
      <c r="I229" s="55"/>
      <c r="J229" s="55"/>
      <c r="K229" s="55"/>
      <c r="L229" s="58"/>
      <c r="M229" s="55"/>
      <c r="N229" s="3">
        <f t="shared" si="84"/>
        <v>0</v>
      </c>
      <c r="O229" s="9">
        <f t="shared" si="80"/>
        <v>0</v>
      </c>
      <c r="P229" s="4">
        <f t="shared" si="85"/>
        <v>0</v>
      </c>
      <c r="Q229" s="10">
        <f t="shared" si="86"/>
        <v>0</v>
      </c>
      <c r="R229" s="64">
        <f t="shared" si="83"/>
        <v>0</v>
      </c>
    </row>
    <row r="230" spans="1:18">
      <c r="A230" s="55">
        <v>5</v>
      </c>
      <c r="B230" s="58"/>
      <c r="C230" s="11"/>
      <c r="D230" s="55"/>
      <c r="E230" s="55"/>
      <c r="F230" s="55"/>
      <c r="G230" s="58"/>
      <c r="H230" s="55"/>
      <c r="I230" s="55"/>
      <c r="J230" s="55"/>
      <c r="K230" s="55"/>
      <c r="L230" s="58"/>
      <c r="M230" s="55"/>
      <c r="N230" s="3">
        <f t="shared" si="84"/>
        <v>0</v>
      </c>
      <c r="O230" s="9">
        <f t="shared" si="80"/>
        <v>0</v>
      </c>
      <c r="P230" s="4">
        <f t="shared" si="85"/>
        <v>0</v>
      </c>
      <c r="Q230" s="10">
        <f t="shared" si="86"/>
        <v>0</v>
      </c>
      <c r="R230" s="64">
        <f t="shared" si="83"/>
        <v>0</v>
      </c>
    </row>
    <row r="231" spans="1:18">
      <c r="A231" s="55">
        <v>6</v>
      </c>
      <c r="B231" s="58"/>
      <c r="C231" s="11"/>
      <c r="D231" s="55"/>
      <c r="E231" s="55"/>
      <c r="F231" s="55"/>
      <c r="G231" s="58"/>
      <c r="H231" s="55"/>
      <c r="I231" s="55"/>
      <c r="J231" s="55"/>
      <c r="K231" s="55"/>
      <c r="L231" s="58"/>
      <c r="M231" s="55"/>
      <c r="N231" s="3">
        <f t="shared" si="84"/>
        <v>0</v>
      </c>
      <c r="O231" s="9">
        <f t="shared" si="80"/>
        <v>0</v>
      </c>
      <c r="P231" s="4">
        <f t="shared" si="85"/>
        <v>0</v>
      </c>
      <c r="Q231" s="10">
        <f t="shared" si="86"/>
        <v>0</v>
      </c>
      <c r="R231" s="64">
        <f t="shared" si="83"/>
        <v>0</v>
      </c>
    </row>
    <row r="232" spans="1:18">
      <c r="A232" s="55">
        <v>7</v>
      </c>
      <c r="B232" s="58"/>
      <c r="C232" s="11"/>
      <c r="D232" s="55"/>
      <c r="E232" s="55"/>
      <c r="F232" s="55"/>
      <c r="G232" s="58"/>
      <c r="H232" s="55"/>
      <c r="I232" s="55"/>
      <c r="J232" s="55"/>
      <c r="K232" s="55"/>
      <c r="L232" s="58"/>
      <c r="M232" s="55"/>
      <c r="N232" s="3">
        <f t="shared" si="84"/>
        <v>0</v>
      </c>
      <c r="O232" s="9">
        <f t="shared" si="80"/>
        <v>0</v>
      </c>
      <c r="P232" s="4">
        <f t="shared" si="85"/>
        <v>0</v>
      </c>
      <c r="Q232" s="10">
        <f t="shared" si="86"/>
        <v>0</v>
      </c>
      <c r="R232" s="64">
        <f t="shared" si="83"/>
        <v>0</v>
      </c>
    </row>
    <row r="233" spans="1:18">
      <c r="A233" s="55">
        <v>8</v>
      </c>
      <c r="B233" s="58"/>
      <c r="C233" s="11"/>
      <c r="D233" s="55"/>
      <c r="E233" s="55"/>
      <c r="F233" s="55"/>
      <c r="G233" s="58"/>
      <c r="H233" s="55"/>
      <c r="I233" s="55"/>
      <c r="J233" s="55"/>
      <c r="K233" s="55"/>
      <c r="L233" s="58"/>
      <c r="M233" s="55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0">
        <f t="shared" si="86"/>
        <v>0</v>
      </c>
      <c r="R233" s="64">
        <f t="shared" si="83"/>
        <v>0</v>
      </c>
    </row>
    <row r="234" spans="1:18">
      <c r="A234" s="55">
        <v>9</v>
      </c>
      <c r="B234" s="58"/>
      <c r="C234" s="11"/>
      <c r="D234" s="55"/>
      <c r="E234" s="55"/>
      <c r="F234" s="55"/>
      <c r="G234" s="58"/>
      <c r="H234" s="55"/>
      <c r="I234" s="55"/>
      <c r="J234" s="55"/>
      <c r="K234" s="55"/>
      <c r="L234" s="58"/>
      <c r="M234" s="55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0">
        <f t="shared" si="86"/>
        <v>0</v>
      </c>
      <c r="R234" s="64">
        <f t="shared" si="83"/>
        <v>0</v>
      </c>
    </row>
    <row r="235" spans="1:18">
      <c r="A235" s="55">
        <v>10</v>
      </c>
      <c r="B235" s="58"/>
      <c r="C235" s="11"/>
      <c r="D235" s="55"/>
      <c r="E235" s="55"/>
      <c r="F235" s="55"/>
      <c r="G235" s="58"/>
      <c r="H235" s="55"/>
      <c r="I235" s="55"/>
      <c r="J235" s="55"/>
      <c r="K235" s="55"/>
      <c r="L235" s="58"/>
      <c r="M235" s="55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0">
        <f t="shared" si="86"/>
        <v>0</v>
      </c>
      <c r="R235" s="64">
        <f t="shared" si="83"/>
        <v>0</v>
      </c>
    </row>
    <row r="236" spans="1:18">
      <c r="A236" s="83" t="s">
        <v>35</v>
      </c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5"/>
      <c r="R236" s="64">
        <f>SUM(R226:R235)</f>
        <v>0</v>
      </c>
    </row>
    <row r="237" spans="1:18" ht="15.75">
      <c r="A237" s="22" t="s">
        <v>74</v>
      </c>
      <c r="B237" s="80"/>
      <c r="C237" s="14"/>
      <c r="D237" s="14"/>
      <c r="E237" s="14"/>
      <c r="F237" s="14"/>
      <c r="G237" s="72"/>
      <c r="H237" s="14"/>
      <c r="I237" s="14"/>
      <c r="J237" s="14"/>
      <c r="K237" s="14"/>
      <c r="L237" s="72"/>
      <c r="M237" s="14"/>
      <c r="N237" s="14"/>
      <c r="O237" s="14"/>
      <c r="P237" s="14"/>
      <c r="Q237" s="14"/>
      <c r="R237" s="68"/>
    </row>
    <row r="238" spans="1:18">
      <c r="A238" s="45" t="s">
        <v>41</v>
      </c>
      <c r="B238" s="74"/>
      <c r="C238" s="45"/>
      <c r="D238" s="45"/>
      <c r="E238" s="45"/>
      <c r="F238" s="45"/>
      <c r="G238" s="74"/>
      <c r="H238" s="45"/>
      <c r="I238" s="45"/>
      <c r="J238" s="14"/>
      <c r="K238" s="14"/>
      <c r="L238" s="72"/>
      <c r="M238" s="14"/>
      <c r="N238" s="14"/>
      <c r="O238" s="14"/>
      <c r="P238" s="14"/>
      <c r="Q238" s="14"/>
      <c r="R238" s="68"/>
    </row>
    <row r="239" spans="1:18" s="8" customFormat="1">
      <c r="A239" s="45"/>
      <c r="B239" s="74"/>
      <c r="C239" s="45"/>
      <c r="D239" s="45"/>
      <c r="E239" s="45"/>
      <c r="F239" s="45"/>
      <c r="G239" s="74"/>
      <c r="H239" s="45"/>
      <c r="I239" s="45"/>
      <c r="J239" s="14"/>
      <c r="K239" s="14"/>
      <c r="L239" s="72"/>
      <c r="M239" s="14"/>
      <c r="N239" s="14"/>
      <c r="O239" s="14"/>
      <c r="P239" s="14"/>
      <c r="Q239" s="14"/>
      <c r="R239" s="68"/>
    </row>
    <row r="240" spans="1:18">
      <c r="A240" s="86" t="s">
        <v>73</v>
      </c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52"/>
    </row>
    <row r="241" spans="1:18" ht="18">
      <c r="A241" s="88" t="s">
        <v>27</v>
      </c>
      <c r="B241" s="89"/>
      <c r="C241" s="89"/>
      <c r="D241" s="46"/>
      <c r="E241" s="46"/>
      <c r="F241" s="46"/>
      <c r="G241" s="73"/>
      <c r="H241" s="46"/>
      <c r="I241" s="46"/>
      <c r="J241" s="46"/>
      <c r="K241" s="46"/>
      <c r="L241" s="73"/>
      <c r="M241" s="46"/>
      <c r="N241" s="46"/>
      <c r="O241" s="46"/>
      <c r="P241" s="46"/>
      <c r="Q241" s="52"/>
    </row>
    <row r="242" spans="1:18">
      <c r="A242" s="86" t="s">
        <v>39</v>
      </c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52"/>
    </row>
    <row r="243" spans="1:18">
      <c r="A243" s="55">
        <v>1</v>
      </c>
      <c r="B243" s="58"/>
      <c r="C243" s="11"/>
      <c r="D243" s="55"/>
      <c r="E243" s="55"/>
      <c r="F243" s="55"/>
      <c r="G243" s="58"/>
      <c r="H243" s="55"/>
      <c r="I243" s="55"/>
      <c r="J243" s="55"/>
      <c r="K243" s="55"/>
      <c r="L243" s="58"/>
      <c r="M243" s="55"/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88">IF(F243="OŽ",N243,IF(H243="Ne",IF(J243*0.3&lt;J243-L243,N243,0),IF(J243*0.1&lt;J243-L243,N243,0)))</f>
        <v>0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0">
        <f t="shared" ref="Q243" si="90">IF(ISERROR(P243*100/N243),0,(P243*100/N243))</f>
        <v>0</v>
      </c>
      <c r="R243" s="64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55">
        <v>2</v>
      </c>
      <c r="B244" s="58"/>
      <c r="C244" s="11"/>
      <c r="D244" s="55"/>
      <c r="E244" s="55"/>
      <c r="F244" s="55"/>
      <c r="G244" s="58"/>
      <c r="H244" s="55"/>
      <c r="I244" s="55"/>
      <c r="J244" s="55"/>
      <c r="K244" s="55"/>
      <c r="L244" s="58"/>
      <c r="M244" s="55"/>
      <c r="N244" s="3">
        <f t="shared" si="87"/>
        <v>0</v>
      </c>
      <c r="O244" s="9">
        <f t="shared" si="88"/>
        <v>0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0">
        <f t="shared" ref="Q244:Q252" si="93">IF(ISERROR(P244*100/N244),0,(P244*100/N244))</f>
        <v>0</v>
      </c>
      <c r="R244" s="64">
        <f t="shared" si="91"/>
        <v>0</v>
      </c>
    </row>
    <row r="245" spans="1:18">
      <c r="A245" s="55">
        <v>3</v>
      </c>
      <c r="B245" s="58"/>
      <c r="C245" s="11"/>
      <c r="D245" s="55"/>
      <c r="E245" s="55"/>
      <c r="F245" s="55"/>
      <c r="G245" s="58"/>
      <c r="H245" s="55"/>
      <c r="I245" s="55"/>
      <c r="J245" s="55"/>
      <c r="K245" s="55"/>
      <c r="L245" s="58"/>
      <c r="M245" s="55"/>
      <c r="N245" s="3">
        <f t="shared" si="87"/>
        <v>0</v>
      </c>
      <c r="O245" s="9">
        <f t="shared" si="88"/>
        <v>0</v>
      </c>
      <c r="P245" s="4">
        <f t="shared" si="92"/>
        <v>0</v>
      </c>
      <c r="Q245" s="10">
        <f t="shared" si="93"/>
        <v>0</v>
      </c>
      <c r="R245" s="64">
        <f t="shared" si="91"/>
        <v>0</v>
      </c>
    </row>
    <row r="246" spans="1:18">
      <c r="A246" s="55">
        <v>4</v>
      </c>
      <c r="B246" s="58"/>
      <c r="C246" s="11"/>
      <c r="D246" s="55"/>
      <c r="E246" s="55"/>
      <c r="F246" s="55"/>
      <c r="G246" s="58"/>
      <c r="H246" s="55"/>
      <c r="I246" s="55"/>
      <c r="J246" s="55"/>
      <c r="K246" s="55"/>
      <c r="L246" s="58"/>
      <c r="M246" s="55"/>
      <c r="N246" s="3">
        <f t="shared" si="87"/>
        <v>0</v>
      </c>
      <c r="O246" s="9">
        <f t="shared" si="88"/>
        <v>0</v>
      </c>
      <c r="P246" s="4">
        <f t="shared" si="92"/>
        <v>0</v>
      </c>
      <c r="Q246" s="10">
        <f t="shared" si="93"/>
        <v>0</v>
      </c>
      <c r="R246" s="64">
        <f t="shared" si="91"/>
        <v>0</v>
      </c>
    </row>
    <row r="247" spans="1:18">
      <c r="A247" s="55">
        <v>5</v>
      </c>
      <c r="B247" s="58"/>
      <c r="C247" s="11"/>
      <c r="D247" s="55"/>
      <c r="E247" s="55"/>
      <c r="F247" s="55"/>
      <c r="G247" s="58"/>
      <c r="H247" s="55"/>
      <c r="I247" s="55"/>
      <c r="J247" s="55"/>
      <c r="K247" s="55"/>
      <c r="L247" s="58"/>
      <c r="M247" s="55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0">
        <f t="shared" si="93"/>
        <v>0</v>
      </c>
      <c r="R247" s="64">
        <f t="shared" si="91"/>
        <v>0</v>
      </c>
    </row>
    <row r="248" spans="1:18">
      <c r="A248" s="55">
        <v>6</v>
      </c>
      <c r="B248" s="58"/>
      <c r="C248" s="11"/>
      <c r="D248" s="55"/>
      <c r="E248" s="55"/>
      <c r="F248" s="55"/>
      <c r="G248" s="58"/>
      <c r="H248" s="55"/>
      <c r="I248" s="55"/>
      <c r="J248" s="55"/>
      <c r="K248" s="55"/>
      <c r="L248" s="58"/>
      <c r="M248" s="55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0">
        <f t="shared" si="93"/>
        <v>0</v>
      </c>
      <c r="R248" s="64">
        <f t="shared" si="91"/>
        <v>0</v>
      </c>
    </row>
    <row r="249" spans="1:18">
      <c r="A249" s="55">
        <v>7</v>
      </c>
      <c r="B249" s="58"/>
      <c r="C249" s="11"/>
      <c r="D249" s="55"/>
      <c r="E249" s="55"/>
      <c r="F249" s="55"/>
      <c r="G249" s="58"/>
      <c r="H249" s="55"/>
      <c r="I249" s="55"/>
      <c r="J249" s="55"/>
      <c r="K249" s="55"/>
      <c r="L249" s="58"/>
      <c r="M249" s="55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0">
        <f t="shared" si="93"/>
        <v>0</v>
      </c>
      <c r="R249" s="64">
        <f t="shared" si="91"/>
        <v>0</v>
      </c>
    </row>
    <row r="250" spans="1:18">
      <c r="A250" s="55">
        <v>8</v>
      </c>
      <c r="B250" s="58"/>
      <c r="C250" s="11"/>
      <c r="D250" s="55"/>
      <c r="E250" s="55"/>
      <c r="F250" s="55"/>
      <c r="G250" s="58"/>
      <c r="H250" s="55"/>
      <c r="I250" s="55"/>
      <c r="J250" s="55"/>
      <c r="K250" s="55"/>
      <c r="L250" s="58"/>
      <c r="M250" s="55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0">
        <f t="shared" si="93"/>
        <v>0</v>
      </c>
      <c r="R250" s="64">
        <f t="shared" si="91"/>
        <v>0</v>
      </c>
    </row>
    <row r="251" spans="1:18">
      <c r="A251" s="55">
        <v>9</v>
      </c>
      <c r="B251" s="58"/>
      <c r="C251" s="11"/>
      <c r="D251" s="55"/>
      <c r="E251" s="55"/>
      <c r="F251" s="55"/>
      <c r="G251" s="58"/>
      <c r="H251" s="55"/>
      <c r="I251" s="55"/>
      <c r="J251" s="55"/>
      <c r="K251" s="55"/>
      <c r="L251" s="58"/>
      <c r="M251" s="55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0">
        <f t="shared" si="93"/>
        <v>0</v>
      </c>
      <c r="R251" s="64">
        <f t="shared" si="91"/>
        <v>0</v>
      </c>
    </row>
    <row r="252" spans="1:18">
      <c r="A252" s="55">
        <v>10</v>
      </c>
      <c r="B252" s="58"/>
      <c r="C252" s="11"/>
      <c r="D252" s="55"/>
      <c r="E252" s="55"/>
      <c r="F252" s="55"/>
      <c r="G252" s="58"/>
      <c r="H252" s="55"/>
      <c r="I252" s="55"/>
      <c r="J252" s="55"/>
      <c r="K252" s="55"/>
      <c r="L252" s="58"/>
      <c r="M252" s="55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0">
        <f t="shared" si="93"/>
        <v>0</v>
      </c>
      <c r="R252" s="64">
        <f t="shared" si="91"/>
        <v>0</v>
      </c>
    </row>
    <row r="253" spans="1:18">
      <c r="A253" s="83" t="s">
        <v>35</v>
      </c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5"/>
      <c r="R253" s="64">
        <f>SUM(R243:R252)</f>
        <v>0</v>
      </c>
    </row>
    <row r="254" spans="1:18" ht="15.75">
      <c r="A254" s="22" t="s">
        <v>74</v>
      </c>
      <c r="B254" s="80"/>
      <c r="C254" s="14"/>
      <c r="D254" s="14"/>
      <c r="E254" s="14"/>
      <c r="F254" s="14"/>
      <c r="G254" s="72"/>
      <c r="H254" s="14"/>
      <c r="I254" s="14"/>
      <c r="J254" s="14"/>
      <c r="K254" s="14"/>
      <c r="L254" s="72"/>
      <c r="M254" s="14"/>
      <c r="N254" s="14"/>
      <c r="O254" s="14"/>
      <c r="P254" s="14"/>
      <c r="Q254" s="14"/>
      <c r="R254" s="68"/>
    </row>
    <row r="255" spans="1:18">
      <c r="A255" s="45" t="s">
        <v>41</v>
      </c>
      <c r="B255" s="74"/>
      <c r="C255" s="45"/>
      <c r="D255" s="45"/>
      <c r="E255" s="45"/>
      <c r="F255" s="45"/>
      <c r="G255" s="74"/>
      <c r="H255" s="45"/>
      <c r="I255" s="45"/>
      <c r="J255" s="14"/>
      <c r="K255" s="14"/>
      <c r="L255" s="72"/>
      <c r="M255" s="14"/>
      <c r="N255" s="14"/>
      <c r="O255" s="14"/>
      <c r="P255" s="14"/>
      <c r="Q255" s="14"/>
      <c r="R255" s="68"/>
    </row>
    <row r="256" spans="1:18">
      <c r="A256" s="45"/>
      <c r="B256" s="74"/>
      <c r="C256" s="45"/>
      <c r="D256" s="45"/>
      <c r="E256" s="45"/>
      <c r="F256" s="45"/>
      <c r="G256" s="74"/>
      <c r="H256" s="45"/>
      <c r="I256" s="45"/>
      <c r="J256" s="14"/>
      <c r="K256" s="14"/>
      <c r="L256" s="72"/>
      <c r="M256" s="14"/>
      <c r="N256" s="14"/>
      <c r="O256" s="14"/>
      <c r="P256" s="14"/>
      <c r="Q256" s="14"/>
      <c r="R256" s="68"/>
    </row>
    <row r="257" spans="1:18">
      <c r="A257" s="86" t="s">
        <v>73</v>
      </c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52"/>
    </row>
    <row r="258" spans="1:18" ht="18">
      <c r="A258" s="88" t="s">
        <v>27</v>
      </c>
      <c r="B258" s="89"/>
      <c r="C258" s="89"/>
      <c r="D258" s="46"/>
      <c r="E258" s="46"/>
      <c r="F258" s="46"/>
      <c r="G258" s="73"/>
      <c r="H258" s="46"/>
      <c r="I258" s="46"/>
      <c r="J258" s="46"/>
      <c r="K258" s="46"/>
      <c r="L258" s="73"/>
      <c r="M258" s="46"/>
      <c r="N258" s="46"/>
      <c r="O258" s="46"/>
      <c r="P258" s="46"/>
      <c r="Q258" s="52"/>
    </row>
    <row r="259" spans="1:18">
      <c r="A259" s="86" t="s">
        <v>39</v>
      </c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52"/>
    </row>
    <row r="260" spans="1:18">
      <c r="A260" s="55">
        <v>1</v>
      </c>
      <c r="B260" s="58"/>
      <c r="C260" s="11"/>
      <c r="D260" s="55"/>
      <c r="E260" s="55"/>
      <c r="F260" s="55"/>
      <c r="G260" s="58"/>
      <c r="H260" s="55"/>
      <c r="I260" s="55"/>
      <c r="J260" s="55"/>
      <c r="K260" s="55"/>
      <c r="L260" s="58"/>
      <c r="M260" s="55"/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95">IF(F260="OŽ",N260,IF(H260="Ne",IF(J260*0.3&lt;J260-L260,N260,0),IF(J260*0.1&lt;J260-L260,N260,0)))</f>
        <v>0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0">
        <f t="shared" ref="Q260" si="97">IF(ISERROR(P260*100/N260),0,(P260*100/N260))</f>
        <v>0</v>
      </c>
      <c r="R260" s="64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55">
        <v>2</v>
      </c>
      <c r="B261" s="58"/>
      <c r="C261" s="11"/>
      <c r="D261" s="55"/>
      <c r="E261" s="55"/>
      <c r="F261" s="55"/>
      <c r="G261" s="58"/>
      <c r="H261" s="55"/>
      <c r="I261" s="55"/>
      <c r="J261" s="55"/>
      <c r="K261" s="55"/>
      <c r="L261" s="58"/>
      <c r="M261" s="55"/>
      <c r="N261" s="3">
        <f t="shared" si="94"/>
        <v>0</v>
      </c>
      <c r="O261" s="9">
        <f t="shared" si="95"/>
        <v>0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0">
        <f t="shared" ref="Q261:Q269" si="100">IF(ISERROR(P261*100/N261),0,(P261*100/N261))</f>
        <v>0</v>
      </c>
      <c r="R261" s="64">
        <f t="shared" si="98"/>
        <v>0</v>
      </c>
    </row>
    <row r="262" spans="1:18">
      <c r="A262" s="55">
        <v>3</v>
      </c>
      <c r="B262" s="58"/>
      <c r="C262" s="11"/>
      <c r="D262" s="55"/>
      <c r="E262" s="55"/>
      <c r="F262" s="55"/>
      <c r="G262" s="58"/>
      <c r="H262" s="55"/>
      <c r="I262" s="55"/>
      <c r="J262" s="55"/>
      <c r="K262" s="55"/>
      <c r="L262" s="58"/>
      <c r="M262" s="55"/>
      <c r="N262" s="3">
        <f t="shared" si="94"/>
        <v>0</v>
      </c>
      <c r="O262" s="9">
        <f t="shared" si="95"/>
        <v>0</v>
      </c>
      <c r="P262" s="4">
        <f t="shared" si="99"/>
        <v>0</v>
      </c>
      <c r="Q262" s="10">
        <f t="shared" si="100"/>
        <v>0</v>
      </c>
      <c r="R262" s="64">
        <f t="shared" si="98"/>
        <v>0</v>
      </c>
    </row>
    <row r="263" spans="1:18">
      <c r="A263" s="55">
        <v>4</v>
      </c>
      <c r="B263" s="58"/>
      <c r="C263" s="11"/>
      <c r="D263" s="55"/>
      <c r="E263" s="55"/>
      <c r="F263" s="55"/>
      <c r="G263" s="58"/>
      <c r="H263" s="55"/>
      <c r="I263" s="55"/>
      <c r="J263" s="55"/>
      <c r="K263" s="55"/>
      <c r="L263" s="58"/>
      <c r="M263" s="55"/>
      <c r="N263" s="3">
        <f t="shared" si="94"/>
        <v>0</v>
      </c>
      <c r="O263" s="9">
        <f t="shared" si="95"/>
        <v>0</v>
      </c>
      <c r="P263" s="4">
        <f t="shared" si="99"/>
        <v>0</v>
      </c>
      <c r="Q263" s="10">
        <f t="shared" si="100"/>
        <v>0</v>
      </c>
      <c r="R263" s="64">
        <f t="shared" si="98"/>
        <v>0</v>
      </c>
    </row>
    <row r="264" spans="1:18">
      <c r="A264" s="55">
        <v>5</v>
      </c>
      <c r="B264" s="58"/>
      <c r="C264" s="11"/>
      <c r="D264" s="55"/>
      <c r="E264" s="55"/>
      <c r="F264" s="55"/>
      <c r="G264" s="58"/>
      <c r="H264" s="55"/>
      <c r="I264" s="55"/>
      <c r="J264" s="55"/>
      <c r="K264" s="55"/>
      <c r="L264" s="58"/>
      <c r="M264" s="55"/>
      <c r="N264" s="3">
        <f t="shared" si="94"/>
        <v>0</v>
      </c>
      <c r="O264" s="9">
        <f t="shared" si="95"/>
        <v>0</v>
      </c>
      <c r="P264" s="4">
        <f t="shared" si="99"/>
        <v>0</v>
      </c>
      <c r="Q264" s="10">
        <f t="shared" si="100"/>
        <v>0</v>
      </c>
      <c r="R264" s="64">
        <f t="shared" si="98"/>
        <v>0</v>
      </c>
    </row>
    <row r="265" spans="1:18">
      <c r="A265" s="55">
        <v>6</v>
      </c>
      <c r="B265" s="58"/>
      <c r="C265" s="11"/>
      <c r="D265" s="55"/>
      <c r="E265" s="55"/>
      <c r="F265" s="55"/>
      <c r="G265" s="58"/>
      <c r="H265" s="55"/>
      <c r="I265" s="55"/>
      <c r="J265" s="55"/>
      <c r="K265" s="55"/>
      <c r="L265" s="58"/>
      <c r="M265" s="55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0">
        <f t="shared" si="100"/>
        <v>0</v>
      </c>
      <c r="R265" s="64">
        <f t="shared" si="98"/>
        <v>0</v>
      </c>
    </row>
    <row r="266" spans="1:18">
      <c r="A266" s="55">
        <v>7</v>
      </c>
      <c r="B266" s="58"/>
      <c r="C266" s="11"/>
      <c r="D266" s="55"/>
      <c r="E266" s="55"/>
      <c r="F266" s="55"/>
      <c r="G266" s="58"/>
      <c r="H266" s="55"/>
      <c r="I266" s="55"/>
      <c r="J266" s="55"/>
      <c r="K266" s="55"/>
      <c r="L266" s="58"/>
      <c r="M266" s="55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0">
        <f t="shared" si="100"/>
        <v>0</v>
      </c>
      <c r="R266" s="64">
        <f t="shared" si="98"/>
        <v>0</v>
      </c>
    </row>
    <row r="267" spans="1:18">
      <c r="A267" s="55">
        <v>8</v>
      </c>
      <c r="B267" s="58"/>
      <c r="C267" s="11"/>
      <c r="D267" s="55"/>
      <c r="E267" s="55"/>
      <c r="F267" s="55"/>
      <c r="G267" s="58"/>
      <c r="H267" s="55"/>
      <c r="I267" s="55"/>
      <c r="J267" s="55"/>
      <c r="K267" s="55"/>
      <c r="L267" s="58"/>
      <c r="M267" s="55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0">
        <f t="shared" si="100"/>
        <v>0</v>
      </c>
      <c r="R267" s="64">
        <f t="shared" si="98"/>
        <v>0</v>
      </c>
    </row>
    <row r="268" spans="1:18">
      <c r="A268" s="55">
        <v>9</v>
      </c>
      <c r="B268" s="58"/>
      <c r="C268" s="11"/>
      <c r="D268" s="55"/>
      <c r="E268" s="55"/>
      <c r="F268" s="55"/>
      <c r="G268" s="58"/>
      <c r="H268" s="55"/>
      <c r="I268" s="55"/>
      <c r="J268" s="55"/>
      <c r="K268" s="55"/>
      <c r="L268" s="58"/>
      <c r="M268" s="55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0">
        <f t="shared" si="100"/>
        <v>0</v>
      </c>
      <c r="R268" s="64">
        <f t="shared" si="98"/>
        <v>0</v>
      </c>
    </row>
    <row r="269" spans="1:18">
      <c r="A269" s="55">
        <v>10</v>
      </c>
      <c r="B269" s="58"/>
      <c r="C269" s="11"/>
      <c r="D269" s="55"/>
      <c r="E269" s="55"/>
      <c r="F269" s="55"/>
      <c r="G269" s="58"/>
      <c r="H269" s="55"/>
      <c r="I269" s="55"/>
      <c r="J269" s="55"/>
      <c r="K269" s="55"/>
      <c r="L269" s="58"/>
      <c r="M269" s="55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0">
        <f t="shared" si="100"/>
        <v>0</v>
      </c>
      <c r="R269" s="64">
        <f t="shared" si="98"/>
        <v>0</v>
      </c>
    </row>
    <row r="270" spans="1:18">
      <c r="A270" s="83" t="s">
        <v>35</v>
      </c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5"/>
      <c r="R270" s="64">
        <f>SUM(R260:R269)</f>
        <v>0</v>
      </c>
    </row>
    <row r="271" spans="1:18" ht="15.75">
      <c r="A271" s="22" t="s">
        <v>74</v>
      </c>
      <c r="B271" s="80"/>
      <c r="C271" s="14"/>
      <c r="D271" s="14"/>
      <c r="E271" s="14"/>
      <c r="F271" s="14"/>
      <c r="G271" s="72"/>
      <c r="H271" s="14"/>
      <c r="I271" s="14"/>
      <c r="J271" s="14"/>
      <c r="K271" s="14"/>
      <c r="L271" s="72"/>
      <c r="M271" s="14"/>
      <c r="N271" s="14"/>
      <c r="O271" s="14"/>
      <c r="P271" s="14"/>
      <c r="Q271" s="14"/>
      <c r="R271" s="68"/>
    </row>
    <row r="272" spans="1:18">
      <c r="A272" s="45" t="s">
        <v>41</v>
      </c>
      <c r="B272" s="74"/>
      <c r="C272" s="45"/>
      <c r="D272" s="45"/>
      <c r="E272" s="45"/>
      <c r="F272" s="45"/>
      <c r="G272" s="74"/>
      <c r="H272" s="45"/>
      <c r="I272" s="45"/>
      <c r="J272" s="14"/>
      <c r="K272" s="14"/>
      <c r="L272" s="72"/>
      <c r="M272" s="14"/>
      <c r="N272" s="14"/>
      <c r="O272" s="14"/>
      <c r="P272" s="14"/>
      <c r="Q272" s="14"/>
      <c r="R272" s="68"/>
    </row>
    <row r="273" spans="1:18">
      <c r="A273" s="86" t="s">
        <v>73</v>
      </c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52"/>
    </row>
    <row r="274" spans="1:18" ht="18">
      <c r="A274" s="88" t="s">
        <v>27</v>
      </c>
      <c r="B274" s="89"/>
      <c r="C274" s="89"/>
      <c r="D274" s="46"/>
      <c r="E274" s="46"/>
      <c r="F274" s="46"/>
      <c r="G274" s="73"/>
      <c r="H274" s="46"/>
      <c r="I274" s="46"/>
      <c r="J274" s="46"/>
      <c r="K274" s="46"/>
      <c r="L274" s="73"/>
      <c r="M274" s="46"/>
      <c r="N274" s="46"/>
      <c r="O274" s="46"/>
      <c r="P274" s="46"/>
      <c r="Q274" s="52"/>
    </row>
    <row r="275" spans="1:18">
      <c r="A275" s="86" t="s">
        <v>39</v>
      </c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52"/>
    </row>
    <row r="276" spans="1:18">
      <c r="A276" s="55">
        <v>1</v>
      </c>
      <c r="B276" s="58"/>
      <c r="C276" s="11"/>
      <c r="D276" s="55"/>
      <c r="E276" s="55"/>
      <c r="F276" s="55"/>
      <c r="G276" s="58"/>
      <c r="H276" s="55"/>
      <c r="I276" s="55"/>
      <c r="J276" s="55"/>
      <c r="K276" s="55"/>
      <c r="L276" s="58"/>
      <c r="M276" s="55"/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9">
        <f t="shared" ref="O276:O285" si="102">IF(F276="OŽ",N276,IF(H276="Ne",IF(J276*0.3&lt;J276-L276,N276,0),IF(J276*0.1&lt;J276-L276,N276,0)))</f>
        <v>0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0">
        <f t="shared" ref="Q276" si="104">IF(ISERROR(P276*100/N276),0,(P276*100/N276))</f>
        <v>0</v>
      </c>
      <c r="R276" s="64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7" spans="1:18">
      <c r="A277" s="55">
        <v>2</v>
      </c>
      <c r="B277" s="58"/>
      <c r="C277" s="11"/>
      <c r="D277" s="55"/>
      <c r="E277" s="55"/>
      <c r="F277" s="55"/>
      <c r="G277" s="58"/>
      <c r="H277" s="55"/>
      <c r="I277" s="55"/>
      <c r="J277" s="55"/>
      <c r="K277" s="55"/>
      <c r="L277" s="58"/>
      <c r="M277" s="55"/>
      <c r="N277" s="3">
        <f t="shared" si="101"/>
        <v>0</v>
      </c>
      <c r="O277" s="9">
        <f t="shared" si="102"/>
        <v>0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0">
        <f t="shared" ref="Q277:Q285" si="107">IF(ISERROR(P277*100/N277),0,(P277*100/N277))</f>
        <v>0</v>
      </c>
      <c r="R277" s="64">
        <f t="shared" si="105"/>
        <v>0</v>
      </c>
    </row>
    <row r="278" spans="1:18">
      <c r="A278" s="55">
        <v>3</v>
      </c>
      <c r="B278" s="58"/>
      <c r="C278" s="11"/>
      <c r="D278" s="55"/>
      <c r="E278" s="55"/>
      <c r="F278" s="55"/>
      <c r="G278" s="58"/>
      <c r="H278" s="55"/>
      <c r="I278" s="55"/>
      <c r="J278" s="55"/>
      <c r="K278" s="55"/>
      <c r="L278" s="58"/>
      <c r="M278" s="55"/>
      <c r="N278" s="3">
        <f t="shared" si="101"/>
        <v>0</v>
      </c>
      <c r="O278" s="9">
        <f t="shared" si="102"/>
        <v>0</v>
      </c>
      <c r="P278" s="4">
        <f t="shared" si="106"/>
        <v>0</v>
      </c>
      <c r="Q278" s="10">
        <f t="shared" si="107"/>
        <v>0</v>
      </c>
      <c r="R278" s="64">
        <f t="shared" si="105"/>
        <v>0</v>
      </c>
    </row>
    <row r="279" spans="1:18">
      <c r="A279" s="55">
        <v>4</v>
      </c>
      <c r="B279" s="58"/>
      <c r="C279" s="11"/>
      <c r="D279" s="55"/>
      <c r="E279" s="55"/>
      <c r="F279" s="55"/>
      <c r="G279" s="58"/>
      <c r="H279" s="55"/>
      <c r="I279" s="55"/>
      <c r="J279" s="55"/>
      <c r="K279" s="55"/>
      <c r="L279" s="58"/>
      <c r="M279" s="55"/>
      <c r="N279" s="3">
        <f t="shared" si="101"/>
        <v>0</v>
      </c>
      <c r="O279" s="9">
        <f t="shared" si="102"/>
        <v>0</v>
      </c>
      <c r="P279" s="4">
        <f t="shared" si="106"/>
        <v>0</v>
      </c>
      <c r="Q279" s="10">
        <f t="shared" si="107"/>
        <v>0</v>
      </c>
      <c r="R279" s="64">
        <f t="shared" si="105"/>
        <v>0</v>
      </c>
    </row>
    <row r="280" spans="1:18">
      <c r="A280" s="55">
        <v>5</v>
      </c>
      <c r="B280" s="58"/>
      <c r="C280" s="11"/>
      <c r="D280" s="55"/>
      <c r="E280" s="55"/>
      <c r="F280" s="55"/>
      <c r="G280" s="58"/>
      <c r="H280" s="55"/>
      <c r="I280" s="55"/>
      <c r="J280" s="55"/>
      <c r="K280" s="55"/>
      <c r="L280" s="58"/>
      <c r="M280" s="55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0">
        <f t="shared" si="107"/>
        <v>0</v>
      </c>
      <c r="R280" s="64">
        <f t="shared" si="105"/>
        <v>0</v>
      </c>
    </row>
    <row r="281" spans="1:18">
      <c r="A281" s="55">
        <v>6</v>
      </c>
      <c r="B281" s="58"/>
      <c r="C281" s="11"/>
      <c r="D281" s="55"/>
      <c r="E281" s="55"/>
      <c r="F281" s="55"/>
      <c r="G281" s="58"/>
      <c r="H281" s="55"/>
      <c r="I281" s="55"/>
      <c r="J281" s="55"/>
      <c r="K281" s="55"/>
      <c r="L281" s="58"/>
      <c r="M281" s="55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0">
        <f t="shared" si="107"/>
        <v>0</v>
      </c>
      <c r="R281" s="64">
        <f t="shared" si="105"/>
        <v>0</v>
      </c>
    </row>
    <row r="282" spans="1:18">
      <c r="A282" s="55">
        <v>7</v>
      </c>
      <c r="B282" s="58"/>
      <c r="C282" s="11"/>
      <c r="D282" s="55"/>
      <c r="E282" s="55"/>
      <c r="F282" s="55"/>
      <c r="G282" s="58"/>
      <c r="H282" s="55"/>
      <c r="I282" s="55"/>
      <c r="J282" s="55"/>
      <c r="K282" s="55"/>
      <c r="L282" s="58"/>
      <c r="M282" s="55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0">
        <f t="shared" si="107"/>
        <v>0</v>
      </c>
      <c r="R282" s="64">
        <f t="shared" si="105"/>
        <v>0</v>
      </c>
    </row>
    <row r="283" spans="1:18">
      <c r="A283" s="55">
        <v>8</v>
      </c>
      <c r="B283" s="58"/>
      <c r="C283" s="11"/>
      <c r="D283" s="55"/>
      <c r="E283" s="55"/>
      <c r="F283" s="55"/>
      <c r="G283" s="58"/>
      <c r="H283" s="55"/>
      <c r="I283" s="55"/>
      <c r="J283" s="55"/>
      <c r="K283" s="55"/>
      <c r="L283" s="58"/>
      <c r="M283" s="55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0">
        <f t="shared" si="107"/>
        <v>0</v>
      </c>
      <c r="R283" s="64">
        <f t="shared" si="105"/>
        <v>0</v>
      </c>
    </row>
    <row r="284" spans="1:18">
      <c r="A284" s="55">
        <v>9</v>
      </c>
      <c r="B284" s="58"/>
      <c r="C284" s="11"/>
      <c r="D284" s="55"/>
      <c r="E284" s="55"/>
      <c r="F284" s="55"/>
      <c r="G284" s="58"/>
      <c r="H284" s="55"/>
      <c r="I284" s="55"/>
      <c r="J284" s="55"/>
      <c r="K284" s="55"/>
      <c r="L284" s="58"/>
      <c r="M284" s="55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0">
        <f t="shared" si="107"/>
        <v>0</v>
      </c>
      <c r="R284" s="64">
        <f t="shared" si="105"/>
        <v>0</v>
      </c>
    </row>
    <row r="285" spans="1:18">
      <c r="A285" s="55">
        <v>10</v>
      </c>
      <c r="B285" s="58"/>
      <c r="C285" s="11"/>
      <c r="D285" s="55"/>
      <c r="E285" s="55"/>
      <c r="F285" s="55"/>
      <c r="G285" s="58"/>
      <c r="H285" s="55"/>
      <c r="I285" s="55"/>
      <c r="J285" s="55"/>
      <c r="K285" s="55"/>
      <c r="L285" s="58"/>
      <c r="M285" s="55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0">
        <f t="shared" si="107"/>
        <v>0</v>
      </c>
      <c r="R285" s="64">
        <f t="shared" si="105"/>
        <v>0</v>
      </c>
    </row>
    <row r="286" spans="1:18">
      <c r="A286" s="83" t="s">
        <v>35</v>
      </c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5"/>
      <c r="R286" s="64">
        <f>SUM(R276:R285)</f>
        <v>0</v>
      </c>
    </row>
    <row r="287" spans="1:18" ht="15.75">
      <c r="A287" s="22" t="s">
        <v>74</v>
      </c>
      <c r="B287" s="80"/>
      <c r="C287" s="14"/>
      <c r="D287" s="14"/>
      <c r="E287" s="14"/>
      <c r="F287" s="14"/>
      <c r="G287" s="72"/>
      <c r="H287" s="14"/>
      <c r="I287" s="14"/>
      <c r="J287" s="14"/>
      <c r="K287" s="14"/>
      <c r="L287" s="72"/>
      <c r="M287" s="14"/>
      <c r="N287" s="14"/>
      <c r="O287" s="14"/>
      <c r="P287" s="14"/>
      <c r="Q287" s="14"/>
      <c r="R287" s="68"/>
    </row>
    <row r="288" spans="1:18">
      <c r="A288" s="45" t="s">
        <v>41</v>
      </c>
      <c r="B288" s="74"/>
      <c r="C288" s="45"/>
      <c r="D288" s="45"/>
      <c r="E288" s="45"/>
      <c r="F288" s="45"/>
      <c r="G288" s="74"/>
      <c r="H288" s="45"/>
      <c r="I288" s="45"/>
      <c r="J288" s="14"/>
      <c r="K288" s="14"/>
      <c r="L288" s="72"/>
      <c r="M288" s="14"/>
      <c r="N288" s="14"/>
      <c r="O288" s="14"/>
      <c r="P288" s="14"/>
      <c r="Q288" s="14"/>
      <c r="R288" s="68"/>
    </row>
    <row r="289" spans="1:18" s="8" customFormat="1">
      <c r="A289" s="45"/>
      <c r="B289" s="74"/>
      <c r="C289" s="45"/>
      <c r="D289" s="45"/>
      <c r="E289" s="45"/>
      <c r="F289" s="45"/>
      <c r="G289" s="74"/>
      <c r="H289" s="45"/>
      <c r="I289" s="45"/>
      <c r="J289" s="14"/>
      <c r="K289" s="14"/>
      <c r="L289" s="72"/>
      <c r="M289" s="14"/>
      <c r="N289" s="14"/>
      <c r="O289" s="14"/>
      <c r="P289" s="14"/>
      <c r="Q289" s="14"/>
      <c r="R289" s="68"/>
    </row>
    <row r="290" spans="1:18">
      <c r="A290" s="86" t="s">
        <v>73</v>
      </c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52"/>
    </row>
    <row r="291" spans="1:18" ht="15.6" customHeight="1">
      <c r="A291" s="88" t="s">
        <v>27</v>
      </c>
      <c r="B291" s="89"/>
      <c r="C291" s="89"/>
      <c r="D291" s="46"/>
      <c r="E291" s="46"/>
      <c r="F291" s="46"/>
      <c r="G291" s="73"/>
      <c r="H291" s="46"/>
      <c r="I291" s="46"/>
      <c r="J291" s="46"/>
      <c r="K291" s="46"/>
      <c r="L291" s="73"/>
      <c r="M291" s="46"/>
      <c r="N291" s="46"/>
      <c r="O291" s="46"/>
      <c r="P291" s="46"/>
      <c r="Q291" s="52"/>
    </row>
    <row r="292" spans="1:18" ht="17.45" customHeight="1">
      <c r="A292" s="86" t="s">
        <v>39</v>
      </c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52"/>
    </row>
    <row r="293" spans="1:18">
      <c r="A293" s="55">
        <v>1</v>
      </c>
      <c r="B293" s="58"/>
      <c r="C293" s="11"/>
      <c r="D293" s="55"/>
      <c r="E293" s="55"/>
      <c r="F293" s="55"/>
      <c r="G293" s="58"/>
      <c r="H293" s="55"/>
      <c r="I293" s="55"/>
      <c r="J293" s="55"/>
      <c r="K293" s="55"/>
      <c r="L293" s="58"/>
      <c r="M293" s="55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109">IF(F293="OŽ",N293,IF(H293="Ne",IF(J293*0.3&lt;J293-L293,N293,0),IF(J293*0.1&lt;J293-L293,N293,0)))</f>
        <v>0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0">
        <f t="shared" ref="Q293" si="111">IF(ISERROR(P293*100/N293),0,(P293*100/N293))</f>
        <v>0</v>
      </c>
      <c r="R293" s="64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>
      <c r="A294" s="55">
        <v>2</v>
      </c>
      <c r="B294" s="58"/>
      <c r="C294" s="11"/>
      <c r="D294" s="55"/>
      <c r="E294" s="55"/>
      <c r="F294" s="55"/>
      <c r="G294" s="58"/>
      <c r="H294" s="55"/>
      <c r="I294" s="55"/>
      <c r="J294" s="55"/>
      <c r="K294" s="55"/>
      <c r="L294" s="58"/>
      <c r="M294" s="55"/>
      <c r="N294" s="3">
        <f t="shared" si="108"/>
        <v>0</v>
      </c>
      <c r="O294" s="9">
        <f t="shared" si="109"/>
        <v>0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0">
        <f t="shared" ref="Q294:Q302" si="114">IF(ISERROR(P294*100/N294),0,(P294*100/N294))</f>
        <v>0</v>
      </c>
      <c r="R294" s="64">
        <f t="shared" si="112"/>
        <v>0</v>
      </c>
    </row>
    <row r="295" spans="1:18">
      <c r="A295" s="55">
        <v>3</v>
      </c>
      <c r="B295" s="58"/>
      <c r="C295" s="11"/>
      <c r="D295" s="55"/>
      <c r="E295" s="55"/>
      <c r="F295" s="55"/>
      <c r="G295" s="58"/>
      <c r="H295" s="55"/>
      <c r="I295" s="55"/>
      <c r="J295" s="55"/>
      <c r="K295" s="55"/>
      <c r="L295" s="58"/>
      <c r="M295" s="55"/>
      <c r="N295" s="3">
        <f t="shared" si="108"/>
        <v>0</v>
      </c>
      <c r="O295" s="9">
        <f t="shared" si="109"/>
        <v>0</v>
      </c>
      <c r="P295" s="4">
        <f t="shared" si="113"/>
        <v>0</v>
      </c>
      <c r="Q295" s="10">
        <f t="shared" si="114"/>
        <v>0</v>
      </c>
      <c r="R295" s="64">
        <f t="shared" si="112"/>
        <v>0</v>
      </c>
    </row>
    <row r="296" spans="1:18">
      <c r="A296" s="55">
        <v>4</v>
      </c>
      <c r="B296" s="58"/>
      <c r="C296" s="11"/>
      <c r="D296" s="55"/>
      <c r="E296" s="55"/>
      <c r="F296" s="55"/>
      <c r="G296" s="58"/>
      <c r="H296" s="55"/>
      <c r="I296" s="55"/>
      <c r="J296" s="55"/>
      <c r="K296" s="55"/>
      <c r="L296" s="58"/>
      <c r="M296" s="55"/>
      <c r="N296" s="3">
        <f t="shared" si="108"/>
        <v>0</v>
      </c>
      <c r="O296" s="9">
        <f t="shared" si="109"/>
        <v>0</v>
      </c>
      <c r="P296" s="4">
        <f t="shared" si="113"/>
        <v>0</v>
      </c>
      <c r="Q296" s="10">
        <f t="shared" si="114"/>
        <v>0</v>
      </c>
      <c r="R296" s="64">
        <f t="shared" si="112"/>
        <v>0</v>
      </c>
    </row>
    <row r="297" spans="1:18">
      <c r="A297" s="55">
        <v>5</v>
      </c>
      <c r="B297" s="58"/>
      <c r="C297" s="11"/>
      <c r="D297" s="55"/>
      <c r="E297" s="55"/>
      <c r="F297" s="55"/>
      <c r="G297" s="58"/>
      <c r="H297" s="55"/>
      <c r="I297" s="55"/>
      <c r="J297" s="55"/>
      <c r="K297" s="55"/>
      <c r="L297" s="58"/>
      <c r="M297" s="55"/>
      <c r="N297" s="3">
        <f t="shared" si="108"/>
        <v>0</v>
      </c>
      <c r="O297" s="9">
        <f t="shared" si="109"/>
        <v>0</v>
      </c>
      <c r="P297" s="4">
        <f t="shared" si="113"/>
        <v>0</v>
      </c>
      <c r="Q297" s="10">
        <f t="shared" si="114"/>
        <v>0</v>
      </c>
      <c r="R297" s="64">
        <f t="shared" si="112"/>
        <v>0</v>
      </c>
    </row>
    <row r="298" spans="1:18">
      <c r="A298" s="55">
        <v>6</v>
      </c>
      <c r="B298" s="58"/>
      <c r="C298" s="11"/>
      <c r="D298" s="55"/>
      <c r="E298" s="55"/>
      <c r="F298" s="55"/>
      <c r="G298" s="58"/>
      <c r="H298" s="55"/>
      <c r="I298" s="55"/>
      <c r="J298" s="55"/>
      <c r="K298" s="55"/>
      <c r="L298" s="58"/>
      <c r="M298" s="55"/>
      <c r="N298" s="3">
        <f t="shared" si="108"/>
        <v>0</v>
      </c>
      <c r="O298" s="9">
        <f t="shared" si="109"/>
        <v>0</v>
      </c>
      <c r="P298" s="4">
        <f t="shared" si="113"/>
        <v>0</v>
      </c>
      <c r="Q298" s="10">
        <f t="shared" si="114"/>
        <v>0</v>
      </c>
      <c r="R298" s="64">
        <f t="shared" si="112"/>
        <v>0</v>
      </c>
    </row>
    <row r="299" spans="1:18">
      <c r="A299" s="55">
        <v>7</v>
      </c>
      <c r="B299" s="58"/>
      <c r="C299" s="11"/>
      <c r="D299" s="55"/>
      <c r="E299" s="55"/>
      <c r="F299" s="55"/>
      <c r="G299" s="58"/>
      <c r="H299" s="55"/>
      <c r="I299" s="55"/>
      <c r="J299" s="55"/>
      <c r="K299" s="55"/>
      <c r="L299" s="58"/>
      <c r="M299" s="55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0">
        <f t="shared" si="114"/>
        <v>0</v>
      </c>
      <c r="R299" s="64">
        <f t="shared" si="112"/>
        <v>0</v>
      </c>
    </row>
    <row r="300" spans="1:18">
      <c r="A300" s="55">
        <v>8</v>
      </c>
      <c r="B300" s="58"/>
      <c r="C300" s="11"/>
      <c r="D300" s="55"/>
      <c r="E300" s="55"/>
      <c r="F300" s="55"/>
      <c r="G300" s="58"/>
      <c r="H300" s="55"/>
      <c r="I300" s="55"/>
      <c r="J300" s="55"/>
      <c r="K300" s="55"/>
      <c r="L300" s="58"/>
      <c r="M300" s="55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0">
        <f t="shared" si="114"/>
        <v>0</v>
      </c>
      <c r="R300" s="64">
        <f t="shared" si="112"/>
        <v>0</v>
      </c>
    </row>
    <row r="301" spans="1:18">
      <c r="A301" s="55">
        <v>9</v>
      </c>
      <c r="B301" s="58"/>
      <c r="C301" s="11"/>
      <c r="D301" s="55"/>
      <c r="E301" s="55"/>
      <c r="F301" s="55"/>
      <c r="G301" s="58"/>
      <c r="H301" s="55"/>
      <c r="I301" s="55"/>
      <c r="J301" s="55"/>
      <c r="K301" s="55"/>
      <c r="L301" s="58"/>
      <c r="M301" s="55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0">
        <f t="shared" si="114"/>
        <v>0</v>
      </c>
      <c r="R301" s="64">
        <f t="shared" si="112"/>
        <v>0</v>
      </c>
    </row>
    <row r="302" spans="1:18">
      <c r="A302" s="55">
        <v>10</v>
      </c>
      <c r="B302" s="58"/>
      <c r="C302" s="11"/>
      <c r="D302" s="55"/>
      <c r="E302" s="55"/>
      <c r="F302" s="55"/>
      <c r="G302" s="58"/>
      <c r="H302" s="55"/>
      <c r="I302" s="55"/>
      <c r="J302" s="55"/>
      <c r="K302" s="55"/>
      <c r="L302" s="58"/>
      <c r="M302" s="55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0">
        <f t="shared" si="114"/>
        <v>0</v>
      </c>
      <c r="R302" s="64">
        <f t="shared" si="112"/>
        <v>0</v>
      </c>
    </row>
    <row r="303" spans="1:18">
      <c r="A303" s="83" t="s">
        <v>35</v>
      </c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5"/>
      <c r="R303" s="64">
        <f>SUM(R293:R302)</f>
        <v>0</v>
      </c>
    </row>
    <row r="304" spans="1:18" ht="15.75">
      <c r="A304" s="22" t="s">
        <v>74</v>
      </c>
      <c r="B304" s="80"/>
      <c r="C304" s="14"/>
      <c r="D304" s="14"/>
      <c r="E304" s="14"/>
      <c r="F304" s="14"/>
      <c r="G304" s="72"/>
      <c r="H304" s="14"/>
      <c r="I304" s="14"/>
      <c r="J304" s="14"/>
      <c r="K304" s="14"/>
      <c r="L304" s="72"/>
      <c r="M304" s="14"/>
      <c r="N304" s="14"/>
      <c r="O304" s="14"/>
      <c r="P304" s="14"/>
      <c r="Q304" s="14"/>
      <c r="R304" s="68"/>
    </row>
    <row r="305" spans="1:18">
      <c r="A305" s="45" t="s">
        <v>41</v>
      </c>
      <c r="B305" s="74"/>
      <c r="C305" s="45"/>
      <c r="D305" s="45"/>
      <c r="E305" s="45"/>
      <c r="F305" s="45"/>
      <c r="G305" s="74"/>
      <c r="H305" s="45"/>
      <c r="I305" s="45"/>
      <c r="J305" s="14"/>
      <c r="K305" s="14"/>
      <c r="L305" s="72"/>
      <c r="M305" s="14"/>
      <c r="N305" s="14"/>
      <c r="O305" s="14"/>
      <c r="P305" s="14"/>
      <c r="Q305" s="14"/>
      <c r="R305" s="68"/>
    </row>
    <row r="306" spans="1:18" s="8" customFormat="1">
      <c r="A306" s="45"/>
      <c r="B306" s="74"/>
      <c r="C306" s="45"/>
      <c r="D306" s="45"/>
      <c r="E306" s="45"/>
      <c r="F306" s="45"/>
      <c r="G306" s="74"/>
      <c r="H306" s="45"/>
      <c r="I306" s="45"/>
      <c r="J306" s="14"/>
      <c r="K306" s="14"/>
      <c r="L306" s="72"/>
      <c r="M306" s="14"/>
      <c r="N306" s="14"/>
      <c r="O306" s="14"/>
      <c r="P306" s="14"/>
      <c r="Q306" s="14"/>
      <c r="R306" s="68"/>
    </row>
    <row r="307" spans="1:18">
      <c r="A307" s="86" t="s">
        <v>73</v>
      </c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52"/>
    </row>
    <row r="308" spans="1:18" ht="18">
      <c r="A308" s="88" t="s">
        <v>27</v>
      </c>
      <c r="B308" s="89"/>
      <c r="C308" s="89"/>
      <c r="D308" s="46"/>
      <c r="E308" s="46"/>
      <c r="F308" s="46"/>
      <c r="G308" s="73"/>
      <c r="H308" s="46"/>
      <c r="I308" s="46"/>
      <c r="J308" s="46"/>
      <c r="K308" s="46"/>
      <c r="L308" s="73"/>
      <c r="M308" s="46"/>
      <c r="N308" s="46"/>
      <c r="O308" s="46"/>
      <c r="P308" s="46"/>
      <c r="Q308" s="52"/>
    </row>
    <row r="309" spans="1:18">
      <c r="A309" s="86" t="s">
        <v>39</v>
      </c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52"/>
    </row>
    <row r="310" spans="1:18">
      <c r="A310" s="55">
        <v>1</v>
      </c>
      <c r="B310" s="58"/>
      <c r="C310" s="11"/>
      <c r="D310" s="55"/>
      <c r="E310" s="55"/>
      <c r="F310" s="55"/>
      <c r="G310" s="58"/>
      <c r="H310" s="55"/>
      <c r="I310" s="55"/>
      <c r="J310" s="55"/>
      <c r="K310" s="55"/>
      <c r="L310" s="58"/>
      <c r="M310" s="55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116">IF(F310="OŽ",N310,IF(H310="Ne",IF(J310*0.3&lt;J310-L310,N310,0),IF(J310*0.1&lt;J310-L310,N310,0)))</f>
        <v>0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0">
        <f t="shared" ref="Q310" si="118">IF(ISERROR(P310*100/N310),0,(P310*100/N310))</f>
        <v>0</v>
      </c>
      <c r="R310" s="64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>
      <c r="A311" s="55">
        <v>2</v>
      </c>
      <c r="B311" s="58"/>
      <c r="C311" s="11"/>
      <c r="D311" s="55"/>
      <c r="E311" s="55"/>
      <c r="F311" s="55"/>
      <c r="G311" s="58"/>
      <c r="H311" s="55"/>
      <c r="I311" s="55"/>
      <c r="J311" s="55"/>
      <c r="K311" s="55"/>
      <c r="L311" s="58"/>
      <c r="M311" s="55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0">
        <f t="shared" ref="Q311:Q319" si="121">IF(ISERROR(P311*100/N311),0,(P311*100/N311))</f>
        <v>0</v>
      </c>
      <c r="R311" s="64">
        <f t="shared" si="119"/>
        <v>0</v>
      </c>
    </row>
    <row r="312" spans="1:18">
      <c r="A312" s="55">
        <v>3</v>
      </c>
      <c r="B312" s="58"/>
      <c r="C312" s="11"/>
      <c r="D312" s="55"/>
      <c r="E312" s="55"/>
      <c r="F312" s="55"/>
      <c r="G312" s="58"/>
      <c r="H312" s="55"/>
      <c r="I312" s="55"/>
      <c r="J312" s="55"/>
      <c r="K312" s="55"/>
      <c r="L312" s="58"/>
      <c r="M312" s="55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0">
        <f t="shared" si="121"/>
        <v>0</v>
      </c>
      <c r="R312" s="64">
        <f t="shared" si="119"/>
        <v>0</v>
      </c>
    </row>
    <row r="313" spans="1:18">
      <c r="A313" s="55">
        <v>4</v>
      </c>
      <c r="B313" s="58"/>
      <c r="C313" s="11"/>
      <c r="D313" s="55"/>
      <c r="E313" s="55"/>
      <c r="F313" s="55"/>
      <c r="G313" s="58"/>
      <c r="H313" s="55"/>
      <c r="I313" s="55"/>
      <c r="J313" s="55"/>
      <c r="K313" s="55"/>
      <c r="L313" s="58"/>
      <c r="M313" s="55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0">
        <f t="shared" si="121"/>
        <v>0</v>
      </c>
      <c r="R313" s="64">
        <f t="shared" si="119"/>
        <v>0</v>
      </c>
    </row>
    <row r="314" spans="1:18">
      <c r="A314" s="55">
        <v>5</v>
      </c>
      <c r="B314" s="58"/>
      <c r="C314" s="11"/>
      <c r="D314" s="55"/>
      <c r="E314" s="55"/>
      <c r="F314" s="55"/>
      <c r="G314" s="58"/>
      <c r="H314" s="55"/>
      <c r="I314" s="55"/>
      <c r="J314" s="55"/>
      <c r="K314" s="55"/>
      <c r="L314" s="58"/>
      <c r="M314" s="55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0">
        <f t="shared" si="121"/>
        <v>0</v>
      </c>
      <c r="R314" s="64">
        <f t="shared" si="119"/>
        <v>0</v>
      </c>
    </row>
    <row r="315" spans="1:18">
      <c r="A315" s="55">
        <v>6</v>
      </c>
      <c r="B315" s="58"/>
      <c r="C315" s="11"/>
      <c r="D315" s="55"/>
      <c r="E315" s="55"/>
      <c r="F315" s="55"/>
      <c r="G315" s="58"/>
      <c r="H315" s="55"/>
      <c r="I315" s="55"/>
      <c r="J315" s="55"/>
      <c r="K315" s="55"/>
      <c r="L315" s="58"/>
      <c r="M315" s="55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0">
        <f t="shared" si="121"/>
        <v>0</v>
      </c>
      <c r="R315" s="64">
        <f t="shared" si="119"/>
        <v>0</v>
      </c>
    </row>
    <row r="316" spans="1:18">
      <c r="A316" s="55">
        <v>7</v>
      </c>
      <c r="B316" s="58"/>
      <c r="C316" s="11"/>
      <c r="D316" s="55"/>
      <c r="E316" s="55"/>
      <c r="F316" s="55"/>
      <c r="G316" s="58"/>
      <c r="H316" s="55"/>
      <c r="I316" s="55"/>
      <c r="J316" s="55"/>
      <c r="K316" s="55"/>
      <c r="L316" s="58"/>
      <c r="M316" s="55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0">
        <f t="shared" si="121"/>
        <v>0</v>
      </c>
      <c r="R316" s="64">
        <f t="shared" si="119"/>
        <v>0</v>
      </c>
    </row>
    <row r="317" spans="1:18">
      <c r="A317" s="55">
        <v>8</v>
      </c>
      <c r="B317" s="58"/>
      <c r="C317" s="11"/>
      <c r="D317" s="55"/>
      <c r="E317" s="55"/>
      <c r="F317" s="55"/>
      <c r="G317" s="58"/>
      <c r="H317" s="55"/>
      <c r="I317" s="55"/>
      <c r="J317" s="55"/>
      <c r="K317" s="55"/>
      <c r="L317" s="58"/>
      <c r="M317" s="55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0">
        <f t="shared" si="121"/>
        <v>0</v>
      </c>
      <c r="R317" s="64">
        <f t="shared" si="119"/>
        <v>0</v>
      </c>
    </row>
    <row r="318" spans="1:18">
      <c r="A318" s="55">
        <v>9</v>
      </c>
      <c r="B318" s="58"/>
      <c r="C318" s="11"/>
      <c r="D318" s="55"/>
      <c r="E318" s="55"/>
      <c r="F318" s="55"/>
      <c r="G318" s="58"/>
      <c r="H318" s="55"/>
      <c r="I318" s="55"/>
      <c r="J318" s="55"/>
      <c r="K318" s="55"/>
      <c r="L318" s="58"/>
      <c r="M318" s="55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0">
        <f t="shared" si="121"/>
        <v>0</v>
      </c>
      <c r="R318" s="64">
        <f t="shared" si="119"/>
        <v>0</v>
      </c>
    </row>
    <row r="319" spans="1:18">
      <c r="A319" s="55">
        <v>10</v>
      </c>
      <c r="B319" s="58"/>
      <c r="C319" s="11"/>
      <c r="D319" s="55"/>
      <c r="E319" s="55"/>
      <c r="F319" s="55"/>
      <c r="G319" s="58"/>
      <c r="H319" s="55"/>
      <c r="I319" s="55"/>
      <c r="J319" s="55"/>
      <c r="K319" s="55"/>
      <c r="L319" s="58"/>
      <c r="M319" s="55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0">
        <f t="shared" si="121"/>
        <v>0</v>
      </c>
      <c r="R319" s="64">
        <f t="shared" si="119"/>
        <v>0</v>
      </c>
    </row>
    <row r="320" spans="1:18">
      <c r="A320" s="83" t="s">
        <v>35</v>
      </c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5"/>
      <c r="R320" s="64">
        <f>SUM(R310:R319)</f>
        <v>0</v>
      </c>
    </row>
    <row r="321" spans="1:18" ht="15.75">
      <c r="A321" s="22" t="s">
        <v>74</v>
      </c>
      <c r="B321" s="80"/>
      <c r="C321" s="14"/>
      <c r="D321" s="14"/>
      <c r="E321" s="14"/>
      <c r="F321" s="14"/>
      <c r="G321" s="72"/>
      <c r="H321" s="14"/>
      <c r="I321" s="14"/>
      <c r="J321" s="14"/>
      <c r="K321" s="14"/>
      <c r="L321" s="72"/>
      <c r="M321" s="14"/>
      <c r="N321" s="14"/>
      <c r="O321" s="14"/>
      <c r="P321" s="14"/>
      <c r="Q321" s="14"/>
      <c r="R321" s="68"/>
    </row>
    <row r="322" spans="1:18">
      <c r="A322" s="45" t="s">
        <v>41</v>
      </c>
      <c r="B322" s="74"/>
      <c r="C322" s="45"/>
      <c r="D322" s="45"/>
      <c r="E322" s="45"/>
      <c r="F322" s="45"/>
      <c r="G322" s="74"/>
      <c r="H322" s="45"/>
      <c r="I322" s="45"/>
      <c r="J322" s="14"/>
      <c r="K322" s="14"/>
      <c r="L322" s="72"/>
      <c r="M322" s="14"/>
      <c r="N322" s="14"/>
      <c r="O322" s="14"/>
      <c r="P322" s="14"/>
      <c r="Q322" s="14"/>
      <c r="R322" s="68"/>
    </row>
    <row r="323" spans="1:18" s="8" customFormat="1">
      <c r="A323" s="45"/>
      <c r="B323" s="74"/>
      <c r="C323" s="45"/>
      <c r="D323" s="45"/>
      <c r="E323" s="45"/>
      <c r="F323" s="45"/>
      <c r="G323" s="74"/>
      <c r="H323" s="45"/>
      <c r="I323" s="45"/>
      <c r="J323" s="14"/>
      <c r="K323" s="14"/>
      <c r="L323" s="72"/>
      <c r="M323" s="14"/>
      <c r="N323" s="14"/>
      <c r="O323" s="14"/>
      <c r="P323" s="14"/>
      <c r="Q323" s="14"/>
      <c r="R323" s="68"/>
    </row>
    <row r="324" spans="1:18">
      <c r="A324" s="86" t="s">
        <v>73</v>
      </c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52"/>
    </row>
    <row r="325" spans="1:18" ht="18">
      <c r="A325" s="88" t="s">
        <v>27</v>
      </c>
      <c r="B325" s="89"/>
      <c r="C325" s="89"/>
      <c r="D325" s="46"/>
      <c r="E325" s="46"/>
      <c r="F325" s="46"/>
      <c r="G325" s="73"/>
      <c r="H325" s="46"/>
      <c r="I325" s="46"/>
      <c r="J325" s="46"/>
      <c r="K325" s="46"/>
      <c r="L325" s="73"/>
      <c r="M325" s="46"/>
      <c r="N325" s="46"/>
      <c r="O325" s="46"/>
      <c r="P325" s="46"/>
      <c r="Q325" s="52"/>
    </row>
    <row r="326" spans="1:18">
      <c r="A326" s="86" t="s">
        <v>39</v>
      </c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52"/>
    </row>
    <row r="327" spans="1:18">
      <c r="A327" s="55">
        <v>1</v>
      </c>
      <c r="B327" s="58"/>
      <c r="C327" s="11"/>
      <c r="D327" s="55"/>
      <c r="E327" s="55"/>
      <c r="F327" s="55"/>
      <c r="G327" s="58"/>
      <c r="H327" s="55"/>
      <c r="I327" s="55"/>
      <c r="J327" s="55"/>
      <c r="K327" s="55"/>
      <c r="L327" s="58"/>
      <c r="M327" s="55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0">
        <f t="shared" ref="Q327" si="125">IF(ISERROR(P327*100/N327),0,(P327*100/N327))</f>
        <v>0</v>
      </c>
      <c r="R327" s="64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55">
        <v>2</v>
      </c>
      <c r="B328" s="58"/>
      <c r="C328" s="11"/>
      <c r="D328" s="55"/>
      <c r="E328" s="55"/>
      <c r="F328" s="55"/>
      <c r="G328" s="58"/>
      <c r="H328" s="55"/>
      <c r="I328" s="55"/>
      <c r="J328" s="55"/>
      <c r="K328" s="55"/>
      <c r="L328" s="58"/>
      <c r="M328" s="55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0">
        <f t="shared" ref="Q328:Q336" si="128">IF(ISERROR(P328*100/N328),0,(P328*100/N328))</f>
        <v>0</v>
      </c>
      <c r="R328" s="64">
        <f t="shared" si="126"/>
        <v>0</v>
      </c>
    </row>
    <row r="329" spans="1:18">
      <c r="A329" s="55">
        <v>3</v>
      </c>
      <c r="B329" s="58"/>
      <c r="C329" s="11"/>
      <c r="D329" s="55"/>
      <c r="E329" s="55"/>
      <c r="F329" s="55"/>
      <c r="G329" s="58"/>
      <c r="H329" s="55"/>
      <c r="I329" s="55"/>
      <c r="J329" s="55"/>
      <c r="K329" s="55"/>
      <c r="L329" s="58"/>
      <c r="M329" s="55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0">
        <f t="shared" si="128"/>
        <v>0</v>
      </c>
      <c r="R329" s="64">
        <f t="shared" si="126"/>
        <v>0</v>
      </c>
    </row>
    <row r="330" spans="1:18">
      <c r="A330" s="55">
        <v>4</v>
      </c>
      <c r="B330" s="58"/>
      <c r="C330" s="11"/>
      <c r="D330" s="55"/>
      <c r="E330" s="55"/>
      <c r="F330" s="55"/>
      <c r="G330" s="58"/>
      <c r="H330" s="55"/>
      <c r="I330" s="55"/>
      <c r="J330" s="55"/>
      <c r="K330" s="55"/>
      <c r="L330" s="58"/>
      <c r="M330" s="55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0">
        <f t="shared" si="128"/>
        <v>0</v>
      </c>
      <c r="R330" s="64">
        <f t="shared" si="126"/>
        <v>0</v>
      </c>
    </row>
    <row r="331" spans="1:18">
      <c r="A331" s="55">
        <v>5</v>
      </c>
      <c r="B331" s="58"/>
      <c r="C331" s="11"/>
      <c r="D331" s="55"/>
      <c r="E331" s="55"/>
      <c r="F331" s="55"/>
      <c r="G331" s="58"/>
      <c r="H331" s="55"/>
      <c r="I331" s="55"/>
      <c r="J331" s="55"/>
      <c r="K331" s="55"/>
      <c r="L331" s="58"/>
      <c r="M331" s="55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0">
        <f t="shared" si="128"/>
        <v>0</v>
      </c>
      <c r="R331" s="64">
        <f t="shared" si="126"/>
        <v>0</v>
      </c>
    </row>
    <row r="332" spans="1:18">
      <c r="A332" s="55">
        <v>6</v>
      </c>
      <c r="B332" s="58"/>
      <c r="C332" s="11"/>
      <c r="D332" s="55"/>
      <c r="E332" s="55"/>
      <c r="F332" s="55"/>
      <c r="G332" s="58"/>
      <c r="H332" s="55"/>
      <c r="I332" s="55"/>
      <c r="J332" s="55"/>
      <c r="K332" s="55"/>
      <c r="L332" s="58"/>
      <c r="M332" s="55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0">
        <f t="shared" si="128"/>
        <v>0</v>
      </c>
      <c r="R332" s="64">
        <f t="shared" si="126"/>
        <v>0</v>
      </c>
    </row>
    <row r="333" spans="1:18">
      <c r="A333" s="55">
        <v>7</v>
      </c>
      <c r="B333" s="58"/>
      <c r="C333" s="11"/>
      <c r="D333" s="55"/>
      <c r="E333" s="55"/>
      <c r="F333" s="55"/>
      <c r="G333" s="58"/>
      <c r="H333" s="55"/>
      <c r="I333" s="55"/>
      <c r="J333" s="55"/>
      <c r="K333" s="55"/>
      <c r="L333" s="58"/>
      <c r="M333" s="55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0">
        <f t="shared" si="128"/>
        <v>0</v>
      </c>
      <c r="R333" s="64">
        <f t="shared" si="126"/>
        <v>0</v>
      </c>
    </row>
    <row r="334" spans="1:18">
      <c r="A334" s="55">
        <v>8</v>
      </c>
      <c r="B334" s="58"/>
      <c r="C334" s="11"/>
      <c r="D334" s="55"/>
      <c r="E334" s="55"/>
      <c r="F334" s="55"/>
      <c r="G334" s="58"/>
      <c r="H334" s="55"/>
      <c r="I334" s="55"/>
      <c r="J334" s="55"/>
      <c r="K334" s="55"/>
      <c r="L334" s="58"/>
      <c r="M334" s="55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0">
        <f t="shared" si="128"/>
        <v>0</v>
      </c>
      <c r="R334" s="64">
        <f t="shared" si="126"/>
        <v>0</v>
      </c>
    </row>
    <row r="335" spans="1:18">
      <c r="A335" s="55">
        <v>9</v>
      </c>
      <c r="B335" s="58"/>
      <c r="C335" s="11"/>
      <c r="D335" s="55"/>
      <c r="E335" s="55"/>
      <c r="F335" s="55"/>
      <c r="G335" s="58"/>
      <c r="H335" s="55"/>
      <c r="I335" s="55"/>
      <c r="J335" s="55"/>
      <c r="K335" s="55"/>
      <c r="L335" s="58"/>
      <c r="M335" s="55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0">
        <f t="shared" si="128"/>
        <v>0</v>
      </c>
      <c r="R335" s="64">
        <f t="shared" si="126"/>
        <v>0</v>
      </c>
    </row>
    <row r="336" spans="1:18">
      <c r="A336" s="55">
        <v>10</v>
      </c>
      <c r="B336" s="58"/>
      <c r="C336" s="11"/>
      <c r="D336" s="55"/>
      <c r="E336" s="55"/>
      <c r="F336" s="55"/>
      <c r="G336" s="58"/>
      <c r="H336" s="55"/>
      <c r="I336" s="55"/>
      <c r="J336" s="55"/>
      <c r="K336" s="55"/>
      <c r="L336" s="58"/>
      <c r="M336" s="55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0">
        <f t="shared" si="128"/>
        <v>0</v>
      </c>
      <c r="R336" s="64">
        <f t="shared" si="126"/>
        <v>0</v>
      </c>
    </row>
    <row r="337" spans="1:18">
      <c r="A337" s="83" t="s">
        <v>35</v>
      </c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5"/>
      <c r="R337" s="64">
        <f>SUM(R327:R336)</f>
        <v>0</v>
      </c>
    </row>
    <row r="338" spans="1:18" ht="15.75">
      <c r="A338" s="22" t="s">
        <v>74</v>
      </c>
      <c r="B338" s="80"/>
      <c r="C338" s="14"/>
      <c r="D338" s="14"/>
      <c r="E338" s="14"/>
      <c r="F338" s="14"/>
      <c r="G338" s="72"/>
      <c r="H338" s="14"/>
      <c r="I338" s="14"/>
      <c r="J338" s="14"/>
      <c r="K338" s="14"/>
      <c r="L338" s="72"/>
      <c r="M338" s="14"/>
      <c r="N338" s="14"/>
      <c r="O338" s="14"/>
      <c r="P338" s="14"/>
      <c r="Q338" s="14"/>
      <c r="R338" s="68"/>
    </row>
    <row r="339" spans="1:18">
      <c r="A339" s="45" t="s">
        <v>41</v>
      </c>
      <c r="B339" s="74"/>
      <c r="C339" s="45"/>
      <c r="D339" s="45"/>
      <c r="E339" s="45"/>
      <c r="F339" s="45"/>
      <c r="G339" s="74"/>
      <c r="H339" s="45"/>
      <c r="I339" s="45"/>
      <c r="J339" s="14"/>
      <c r="K339" s="14"/>
      <c r="L339" s="72"/>
      <c r="M339" s="14"/>
      <c r="N339" s="14"/>
      <c r="O339" s="14"/>
      <c r="P339" s="14"/>
      <c r="Q339" s="14"/>
      <c r="R339" s="68"/>
    </row>
    <row r="340" spans="1:18" s="8" customFormat="1">
      <c r="A340" s="45"/>
      <c r="B340" s="74"/>
      <c r="C340" s="45"/>
      <c r="D340" s="45"/>
      <c r="E340" s="45"/>
      <c r="F340" s="45"/>
      <c r="G340" s="74"/>
      <c r="H340" s="45"/>
      <c r="I340" s="45"/>
      <c r="J340" s="14"/>
      <c r="K340" s="14"/>
      <c r="L340" s="72"/>
      <c r="M340" s="14"/>
      <c r="N340" s="14"/>
      <c r="O340" s="14"/>
      <c r="P340" s="14"/>
      <c r="Q340" s="14"/>
      <c r="R340" s="68"/>
    </row>
    <row r="341" spans="1:18">
      <c r="A341" s="86" t="s">
        <v>73</v>
      </c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52"/>
    </row>
    <row r="342" spans="1:18" ht="18">
      <c r="A342" s="88" t="s">
        <v>27</v>
      </c>
      <c r="B342" s="89"/>
      <c r="C342" s="89"/>
      <c r="D342" s="46"/>
      <c r="E342" s="46"/>
      <c r="F342" s="46"/>
      <c r="G342" s="73"/>
      <c r="H342" s="46"/>
      <c r="I342" s="46"/>
      <c r="J342" s="46"/>
      <c r="K342" s="46"/>
      <c r="L342" s="73"/>
      <c r="M342" s="46"/>
      <c r="N342" s="46"/>
      <c r="O342" s="46"/>
      <c r="P342" s="46"/>
      <c r="Q342" s="52"/>
    </row>
    <row r="343" spans="1:18">
      <c r="A343" s="86" t="s">
        <v>39</v>
      </c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52"/>
    </row>
    <row r="344" spans="1:18">
      <c r="A344" s="55">
        <v>1</v>
      </c>
      <c r="B344" s="58"/>
      <c r="C344" s="11"/>
      <c r="D344" s="55"/>
      <c r="E344" s="55"/>
      <c r="F344" s="55"/>
      <c r="G344" s="58"/>
      <c r="H344" s="55"/>
      <c r="I344" s="55"/>
      <c r="J344" s="55"/>
      <c r="K344" s="55"/>
      <c r="L344" s="58"/>
      <c r="M344" s="55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0">
        <f t="shared" ref="Q344" si="132">IF(ISERROR(P344*100/N344),0,(P344*100/N344))</f>
        <v>0</v>
      </c>
      <c r="R344" s="64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55">
        <v>2</v>
      </c>
      <c r="B345" s="58"/>
      <c r="C345" s="11"/>
      <c r="D345" s="55"/>
      <c r="E345" s="55"/>
      <c r="F345" s="55"/>
      <c r="G345" s="58"/>
      <c r="H345" s="55"/>
      <c r="I345" s="55"/>
      <c r="J345" s="55"/>
      <c r="K345" s="55"/>
      <c r="L345" s="58"/>
      <c r="M345" s="55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0">
        <f t="shared" ref="Q345:Q353" si="135">IF(ISERROR(P345*100/N345),0,(P345*100/N345))</f>
        <v>0</v>
      </c>
      <c r="R345" s="64">
        <f t="shared" si="133"/>
        <v>0</v>
      </c>
    </row>
    <row r="346" spans="1:18">
      <c r="A346" s="55">
        <v>3</v>
      </c>
      <c r="B346" s="58"/>
      <c r="C346" s="11"/>
      <c r="D346" s="55"/>
      <c r="E346" s="55"/>
      <c r="F346" s="55"/>
      <c r="G346" s="58"/>
      <c r="H346" s="55"/>
      <c r="I346" s="55"/>
      <c r="J346" s="55"/>
      <c r="K346" s="55"/>
      <c r="L346" s="58"/>
      <c r="M346" s="55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0">
        <f t="shared" si="135"/>
        <v>0</v>
      </c>
      <c r="R346" s="64">
        <f t="shared" si="133"/>
        <v>0</v>
      </c>
    </row>
    <row r="347" spans="1:18">
      <c r="A347" s="55">
        <v>4</v>
      </c>
      <c r="B347" s="58"/>
      <c r="C347" s="11"/>
      <c r="D347" s="55"/>
      <c r="E347" s="55"/>
      <c r="F347" s="55"/>
      <c r="G347" s="58"/>
      <c r="H347" s="55"/>
      <c r="I347" s="55"/>
      <c r="J347" s="55"/>
      <c r="K347" s="55"/>
      <c r="L347" s="58"/>
      <c r="M347" s="55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0">
        <f t="shared" si="135"/>
        <v>0</v>
      </c>
      <c r="R347" s="64">
        <f t="shared" si="133"/>
        <v>0</v>
      </c>
    </row>
    <row r="348" spans="1:18">
      <c r="A348" s="55">
        <v>5</v>
      </c>
      <c r="B348" s="58"/>
      <c r="C348" s="11"/>
      <c r="D348" s="55"/>
      <c r="E348" s="55"/>
      <c r="F348" s="55"/>
      <c r="G348" s="58"/>
      <c r="H348" s="55"/>
      <c r="I348" s="55"/>
      <c r="J348" s="55"/>
      <c r="K348" s="55"/>
      <c r="L348" s="58"/>
      <c r="M348" s="55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0">
        <f t="shared" si="135"/>
        <v>0</v>
      </c>
      <c r="R348" s="64">
        <f t="shared" si="133"/>
        <v>0</v>
      </c>
    </row>
    <row r="349" spans="1:18">
      <c r="A349" s="55">
        <v>6</v>
      </c>
      <c r="B349" s="58"/>
      <c r="C349" s="11"/>
      <c r="D349" s="55"/>
      <c r="E349" s="55"/>
      <c r="F349" s="55"/>
      <c r="G349" s="58"/>
      <c r="H349" s="55"/>
      <c r="I349" s="55"/>
      <c r="J349" s="55"/>
      <c r="K349" s="55"/>
      <c r="L349" s="58"/>
      <c r="M349" s="55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0">
        <f t="shared" si="135"/>
        <v>0</v>
      </c>
      <c r="R349" s="64">
        <f t="shared" si="133"/>
        <v>0</v>
      </c>
    </row>
    <row r="350" spans="1:18">
      <c r="A350" s="55">
        <v>7</v>
      </c>
      <c r="B350" s="58"/>
      <c r="C350" s="11"/>
      <c r="D350" s="55"/>
      <c r="E350" s="55"/>
      <c r="F350" s="55"/>
      <c r="G350" s="58"/>
      <c r="H350" s="55"/>
      <c r="I350" s="55"/>
      <c r="J350" s="55"/>
      <c r="K350" s="55"/>
      <c r="L350" s="58"/>
      <c r="M350" s="55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0">
        <f t="shared" si="135"/>
        <v>0</v>
      </c>
      <c r="R350" s="64">
        <f t="shared" si="133"/>
        <v>0</v>
      </c>
    </row>
    <row r="351" spans="1:18">
      <c r="A351" s="55">
        <v>8</v>
      </c>
      <c r="B351" s="58"/>
      <c r="C351" s="11"/>
      <c r="D351" s="55"/>
      <c r="E351" s="55"/>
      <c r="F351" s="55"/>
      <c r="G351" s="58"/>
      <c r="H351" s="55"/>
      <c r="I351" s="55"/>
      <c r="J351" s="55"/>
      <c r="K351" s="55"/>
      <c r="L351" s="58"/>
      <c r="M351" s="55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0">
        <f t="shared" si="135"/>
        <v>0</v>
      </c>
      <c r="R351" s="64">
        <f t="shared" si="133"/>
        <v>0</v>
      </c>
    </row>
    <row r="352" spans="1:18">
      <c r="A352" s="55">
        <v>9</v>
      </c>
      <c r="B352" s="58"/>
      <c r="C352" s="11"/>
      <c r="D352" s="55"/>
      <c r="E352" s="55"/>
      <c r="F352" s="55"/>
      <c r="G352" s="58"/>
      <c r="H352" s="55"/>
      <c r="I352" s="55"/>
      <c r="J352" s="55"/>
      <c r="K352" s="55"/>
      <c r="L352" s="58"/>
      <c r="M352" s="55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0">
        <f t="shared" si="135"/>
        <v>0</v>
      </c>
      <c r="R352" s="64">
        <f t="shared" si="133"/>
        <v>0</v>
      </c>
    </row>
    <row r="353" spans="1:18">
      <c r="A353" s="55">
        <v>10</v>
      </c>
      <c r="B353" s="58"/>
      <c r="C353" s="11"/>
      <c r="D353" s="55"/>
      <c r="E353" s="55"/>
      <c r="F353" s="55"/>
      <c r="G353" s="58"/>
      <c r="H353" s="55"/>
      <c r="I353" s="55"/>
      <c r="J353" s="55"/>
      <c r="K353" s="55"/>
      <c r="L353" s="58"/>
      <c r="M353" s="55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0">
        <f t="shared" si="135"/>
        <v>0</v>
      </c>
      <c r="R353" s="64">
        <f t="shared" si="133"/>
        <v>0</v>
      </c>
    </row>
    <row r="354" spans="1:18">
      <c r="A354" s="83" t="s">
        <v>35</v>
      </c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5"/>
      <c r="R354" s="64">
        <f>SUM(R344:R353)</f>
        <v>0</v>
      </c>
    </row>
    <row r="355" spans="1:18" ht="15.75">
      <c r="A355" s="22" t="s">
        <v>74</v>
      </c>
      <c r="B355" s="80"/>
      <c r="C355" s="14"/>
      <c r="D355" s="14"/>
      <c r="E355" s="14"/>
      <c r="F355" s="14"/>
      <c r="G355" s="72"/>
      <c r="H355" s="14"/>
      <c r="I355" s="14"/>
      <c r="J355" s="14"/>
      <c r="K355" s="14"/>
      <c r="L355" s="72"/>
      <c r="M355" s="14"/>
      <c r="N355" s="14"/>
      <c r="O355" s="14"/>
      <c r="P355" s="14"/>
      <c r="Q355" s="14"/>
      <c r="R355" s="68"/>
    </row>
    <row r="356" spans="1:18">
      <c r="A356" s="45" t="s">
        <v>41</v>
      </c>
      <c r="B356" s="74"/>
      <c r="C356" s="45"/>
      <c r="D356" s="45"/>
      <c r="E356" s="45"/>
      <c r="F356" s="45"/>
      <c r="G356" s="74"/>
      <c r="H356" s="45"/>
      <c r="I356" s="45"/>
      <c r="J356" s="14"/>
      <c r="K356" s="14"/>
      <c r="L356" s="72"/>
      <c r="M356" s="14"/>
      <c r="N356" s="14"/>
      <c r="O356" s="14"/>
      <c r="P356" s="14"/>
      <c r="Q356" s="14"/>
      <c r="R356" s="68"/>
    </row>
    <row r="357" spans="1:18" s="8" customFormat="1">
      <c r="A357" s="45"/>
      <c r="B357" s="74"/>
      <c r="C357" s="45"/>
      <c r="D357" s="45"/>
      <c r="E357" s="45"/>
      <c r="F357" s="45"/>
      <c r="G357" s="74"/>
      <c r="H357" s="45"/>
      <c r="I357" s="45"/>
      <c r="J357" s="14"/>
      <c r="K357" s="14"/>
      <c r="L357" s="72"/>
      <c r="M357" s="14"/>
      <c r="N357" s="14"/>
      <c r="O357" s="14"/>
      <c r="P357" s="14"/>
      <c r="Q357" s="14"/>
      <c r="R357" s="68"/>
    </row>
    <row r="358" spans="1:18">
      <c r="A358" s="86" t="s">
        <v>73</v>
      </c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52"/>
    </row>
    <row r="359" spans="1:18" ht="18">
      <c r="A359" s="88" t="s">
        <v>27</v>
      </c>
      <c r="B359" s="89"/>
      <c r="C359" s="89"/>
      <c r="D359" s="46"/>
      <c r="E359" s="46"/>
      <c r="F359" s="46"/>
      <c r="G359" s="73"/>
      <c r="H359" s="46"/>
      <c r="I359" s="46"/>
      <c r="J359" s="46"/>
      <c r="K359" s="46"/>
      <c r="L359" s="73"/>
      <c r="M359" s="46"/>
      <c r="N359" s="46"/>
      <c r="O359" s="46"/>
      <c r="P359" s="46"/>
      <c r="Q359" s="52"/>
    </row>
    <row r="360" spans="1:18">
      <c r="A360" s="86" t="s">
        <v>39</v>
      </c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52"/>
    </row>
    <row r="361" spans="1:18">
      <c r="A361" s="55">
        <v>1</v>
      </c>
      <c r="B361" s="58"/>
      <c r="C361" s="11"/>
      <c r="D361" s="55"/>
      <c r="E361" s="55"/>
      <c r="F361" s="55"/>
      <c r="G361" s="58"/>
      <c r="H361" s="55"/>
      <c r="I361" s="55"/>
      <c r="J361" s="55"/>
      <c r="K361" s="55"/>
      <c r="L361" s="58"/>
      <c r="M361" s="55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0">
        <f t="shared" ref="Q361" si="139">IF(ISERROR(P361*100/N361),0,(P361*100/N361))</f>
        <v>0</v>
      </c>
      <c r="R361" s="64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55">
        <v>2</v>
      </c>
      <c r="B362" s="58"/>
      <c r="C362" s="11"/>
      <c r="D362" s="55"/>
      <c r="E362" s="55"/>
      <c r="F362" s="55"/>
      <c r="G362" s="58"/>
      <c r="H362" s="55"/>
      <c r="I362" s="55"/>
      <c r="J362" s="55"/>
      <c r="K362" s="55"/>
      <c r="L362" s="58"/>
      <c r="M362" s="55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0">
        <f t="shared" ref="Q362:Q370" si="142">IF(ISERROR(P362*100/N362),0,(P362*100/N362))</f>
        <v>0</v>
      </c>
      <c r="R362" s="64">
        <f t="shared" si="140"/>
        <v>0</v>
      </c>
    </row>
    <row r="363" spans="1:18">
      <c r="A363" s="55">
        <v>3</v>
      </c>
      <c r="B363" s="58"/>
      <c r="C363" s="11"/>
      <c r="D363" s="55"/>
      <c r="E363" s="55"/>
      <c r="F363" s="55"/>
      <c r="G363" s="58"/>
      <c r="H363" s="55"/>
      <c r="I363" s="55"/>
      <c r="J363" s="55"/>
      <c r="K363" s="55"/>
      <c r="L363" s="58"/>
      <c r="M363" s="55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0">
        <f t="shared" si="142"/>
        <v>0</v>
      </c>
      <c r="R363" s="64">
        <f t="shared" si="140"/>
        <v>0</v>
      </c>
    </row>
    <row r="364" spans="1:18">
      <c r="A364" s="55">
        <v>4</v>
      </c>
      <c r="B364" s="58"/>
      <c r="C364" s="11"/>
      <c r="D364" s="55"/>
      <c r="E364" s="55"/>
      <c r="F364" s="55"/>
      <c r="G364" s="58"/>
      <c r="H364" s="55"/>
      <c r="I364" s="55"/>
      <c r="J364" s="55"/>
      <c r="K364" s="55"/>
      <c r="L364" s="58"/>
      <c r="M364" s="55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0">
        <f t="shared" si="142"/>
        <v>0</v>
      </c>
      <c r="R364" s="64">
        <f t="shared" si="140"/>
        <v>0</v>
      </c>
    </row>
    <row r="365" spans="1:18">
      <c r="A365" s="55">
        <v>5</v>
      </c>
      <c r="B365" s="58"/>
      <c r="C365" s="11"/>
      <c r="D365" s="55"/>
      <c r="E365" s="55"/>
      <c r="F365" s="55"/>
      <c r="G365" s="58"/>
      <c r="H365" s="55"/>
      <c r="I365" s="55"/>
      <c r="J365" s="55"/>
      <c r="K365" s="55"/>
      <c r="L365" s="58"/>
      <c r="M365" s="55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0">
        <f t="shared" si="142"/>
        <v>0</v>
      </c>
      <c r="R365" s="64">
        <f t="shared" si="140"/>
        <v>0</v>
      </c>
    </row>
    <row r="366" spans="1:18">
      <c r="A366" s="55">
        <v>6</v>
      </c>
      <c r="B366" s="58"/>
      <c r="C366" s="11"/>
      <c r="D366" s="55"/>
      <c r="E366" s="55"/>
      <c r="F366" s="55"/>
      <c r="G366" s="58"/>
      <c r="H366" s="55"/>
      <c r="I366" s="55"/>
      <c r="J366" s="55"/>
      <c r="K366" s="55"/>
      <c r="L366" s="58"/>
      <c r="M366" s="55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0">
        <f t="shared" si="142"/>
        <v>0</v>
      </c>
      <c r="R366" s="64">
        <f t="shared" si="140"/>
        <v>0</v>
      </c>
    </row>
    <row r="367" spans="1:18">
      <c r="A367" s="55">
        <v>7</v>
      </c>
      <c r="B367" s="58"/>
      <c r="C367" s="11"/>
      <c r="D367" s="55"/>
      <c r="E367" s="55"/>
      <c r="F367" s="55"/>
      <c r="G367" s="58"/>
      <c r="H367" s="55"/>
      <c r="I367" s="55"/>
      <c r="J367" s="55"/>
      <c r="K367" s="55"/>
      <c r="L367" s="58"/>
      <c r="M367" s="55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0">
        <f t="shared" si="142"/>
        <v>0</v>
      </c>
      <c r="R367" s="64">
        <f t="shared" si="140"/>
        <v>0</v>
      </c>
    </row>
    <row r="368" spans="1:18">
      <c r="A368" s="55">
        <v>8</v>
      </c>
      <c r="B368" s="58"/>
      <c r="C368" s="11"/>
      <c r="D368" s="55"/>
      <c r="E368" s="55"/>
      <c r="F368" s="55"/>
      <c r="G368" s="58"/>
      <c r="H368" s="55"/>
      <c r="I368" s="55"/>
      <c r="J368" s="55"/>
      <c r="K368" s="55"/>
      <c r="L368" s="58"/>
      <c r="M368" s="55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0">
        <f t="shared" si="142"/>
        <v>0</v>
      </c>
      <c r="R368" s="64">
        <f t="shared" si="140"/>
        <v>0</v>
      </c>
    </row>
    <row r="369" spans="1:18">
      <c r="A369" s="55">
        <v>9</v>
      </c>
      <c r="B369" s="58"/>
      <c r="C369" s="11"/>
      <c r="D369" s="55"/>
      <c r="E369" s="55"/>
      <c r="F369" s="55"/>
      <c r="G369" s="58"/>
      <c r="H369" s="55"/>
      <c r="I369" s="55"/>
      <c r="J369" s="55"/>
      <c r="K369" s="55"/>
      <c r="L369" s="58"/>
      <c r="M369" s="55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0">
        <f t="shared" si="142"/>
        <v>0</v>
      </c>
      <c r="R369" s="64">
        <f t="shared" si="140"/>
        <v>0</v>
      </c>
    </row>
    <row r="370" spans="1:18">
      <c r="A370" s="55">
        <v>10</v>
      </c>
      <c r="B370" s="58"/>
      <c r="C370" s="11"/>
      <c r="D370" s="55"/>
      <c r="E370" s="55"/>
      <c r="F370" s="55"/>
      <c r="G370" s="58"/>
      <c r="H370" s="55"/>
      <c r="I370" s="55"/>
      <c r="J370" s="55"/>
      <c r="K370" s="55"/>
      <c r="L370" s="58"/>
      <c r="M370" s="55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0">
        <f t="shared" si="142"/>
        <v>0</v>
      </c>
      <c r="R370" s="64">
        <f t="shared" si="140"/>
        <v>0</v>
      </c>
    </row>
    <row r="371" spans="1:18">
      <c r="A371" s="83" t="s">
        <v>35</v>
      </c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5"/>
      <c r="R371" s="64">
        <f>SUM(R361:R370)</f>
        <v>0</v>
      </c>
    </row>
    <row r="372" spans="1:18" ht="15.75">
      <c r="A372" s="22" t="s">
        <v>74</v>
      </c>
      <c r="B372" s="80"/>
      <c r="C372" s="14"/>
      <c r="D372" s="14"/>
      <c r="E372" s="14"/>
      <c r="F372" s="14"/>
      <c r="G372" s="72"/>
      <c r="H372" s="14"/>
      <c r="I372" s="14"/>
      <c r="J372" s="14"/>
      <c r="K372" s="14"/>
      <c r="L372" s="72"/>
      <c r="M372" s="14"/>
      <c r="N372" s="14"/>
      <c r="O372" s="14"/>
      <c r="P372" s="14"/>
      <c r="Q372" s="14"/>
      <c r="R372" s="68"/>
    </row>
    <row r="373" spans="1:18">
      <c r="A373" s="45" t="s">
        <v>41</v>
      </c>
      <c r="B373" s="74"/>
      <c r="C373" s="45"/>
      <c r="D373" s="45"/>
      <c r="E373" s="45"/>
      <c r="F373" s="45"/>
      <c r="G373" s="74"/>
      <c r="H373" s="45"/>
      <c r="I373" s="45"/>
      <c r="J373" s="14"/>
      <c r="K373" s="14"/>
      <c r="L373" s="72"/>
      <c r="M373" s="14"/>
      <c r="N373" s="14"/>
      <c r="O373" s="14"/>
      <c r="P373" s="14"/>
      <c r="Q373" s="14"/>
      <c r="R373" s="68"/>
    </row>
    <row r="374" spans="1:18" s="8" customFormat="1">
      <c r="A374" s="45"/>
      <c r="B374" s="74"/>
      <c r="C374" s="45"/>
      <c r="D374" s="45"/>
      <c r="E374" s="45"/>
      <c r="F374" s="45"/>
      <c r="G374" s="74"/>
      <c r="H374" s="45"/>
      <c r="I374" s="45"/>
      <c r="J374" s="14"/>
      <c r="K374" s="14"/>
      <c r="L374" s="72"/>
      <c r="M374" s="14"/>
      <c r="N374" s="14"/>
      <c r="O374" s="14"/>
      <c r="P374" s="14"/>
      <c r="Q374" s="14"/>
      <c r="R374" s="68"/>
    </row>
    <row r="375" spans="1:18" ht="13.9" customHeight="1">
      <c r="A375" s="86" t="s">
        <v>73</v>
      </c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52"/>
    </row>
    <row r="376" spans="1:18" ht="16.899999999999999" customHeight="1">
      <c r="A376" s="88" t="s">
        <v>27</v>
      </c>
      <c r="B376" s="89"/>
      <c r="C376" s="89"/>
      <c r="D376" s="46"/>
      <c r="E376" s="46"/>
      <c r="F376" s="46"/>
      <c r="G376" s="73"/>
      <c r="H376" s="46"/>
      <c r="I376" s="46"/>
      <c r="J376" s="46"/>
      <c r="K376" s="46"/>
      <c r="L376" s="73"/>
      <c r="M376" s="46"/>
      <c r="N376" s="46"/>
      <c r="O376" s="46"/>
      <c r="P376" s="46"/>
      <c r="Q376" s="52"/>
    </row>
    <row r="377" spans="1:18" ht="15.6" customHeight="1">
      <c r="A377" s="86" t="s">
        <v>39</v>
      </c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52"/>
    </row>
    <row r="378" spans="1:18" ht="13.9" customHeight="1">
      <c r="A378" s="55">
        <v>1</v>
      </c>
      <c r="B378" s="58"/>
      <c r="C378" s="11"/>
      <c r="D378" s="55"/>
      <c r="E378" s="55"/>
      <c r="F378" s="55"/>
      <c r="G378" s="58"/>
      <c r="H378" s="55"/>
      <c r="I378" s="55"/>
      <c r="J378" s="55"/>
      <c r="K378" s="55"/>
      <c r="L378" s="58"/>
      <c r="M378" s="55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0">
        <f t="shared" ref="Q378" si="146">IF(ISERROR(P378*100/N378),0,(P378*100/N378))</f>
        <v>0</v>
      </c>
      <c r="R378" s="64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55">
        <v>2</v>
      </c>
      <c r="B379" s="58"/>
      <c r="C379" s="11"/>
      <c r="D379" s="55"/>
      <c r="E379" s="55"/>
      <c r="F379" s="55"/>
      <c r="G379" s="58"/>
      <c r="H379" s="55"/>
      <c r="I379" s="55"/>
      <c r="J379" s="55"/>
      <c r="K379" s="55"/>
      <c r="L379" s="58"/>
      <c r="M379" s="55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0">
        <f t="shared" ref="Q379:Q387" si="149">IF(ISERROR(P379*100/N379),0,(P379*100/N379))</f>
        <v>0</v>
      </c>
      <c r="R379" s="64">
        <f t="shared" si="147"/>
        <v>0</v>
      </c>
    </row>
    <row r="380" spans="1:18">
      <c r="A380" s="55">
        <v>3</v>
      </c>
      <c r="B380" s="58"/>
      <c r="C380" s="11"/>
      <c r="D380" s="55"/>
      <c r="E380" s="55"/>
      <c r="F380" s="55"/>
      <c r="G380" s="58"/>
      <c r="H380" s="55"/>
      <c r="I380" s="55"/>
      <c r="J380" s="55"/>
      <c r="K380" s="55"/>
      <c r="L380" s="58"/>
      <c r="M380" s="55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0">
        <f t="shared" si="149"/>
        <v>0</v>
      </c>
      <c r="R380" s="64">
        <f t="shared" si="147"/>
        <v>0</v>
      </c>
    </row>
    <row r="381" spans="1:18">
      <c r="A381" s="55">
        <v>4</v>
      </c>
      <c r="B381" s="58"/>
      <c r="C381" s="11"/>
      <c r="D381" s="55"/>
      <c r="E381" s="55"/>
      <c r="F381" s="55"/>
      <c r="G381" s="58"/>
      <c r="H381" s="55"/>
      <c r="I381" s="55"/>
      <c r="J381" s="55"/>
      <c r="K381" s="55"/>
      <c r="L381" s="58"/>
      <c r="M381" s="55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0">
        <f t="shared" si="149"/>
        <v>0</v>
      </c>
      <c r="R381" s="64">
        <f t="shared" si="147"/>
        <v>0</v>
      </c>
    </row>
    <row r="382" spans="1:18">
      <c r="A382" s="55">
        <v>5</v>
      </c>
      <c r="B382" s="58"/>
      <c r="C382" s="11"/>
      <c r="D382" s="55"/>
      <c r="E382" s="55"/>
      <c r="F382" s="55"/>
      <c r="G382" s="58"/>
      <c r="H382" s="55"/>
      <c r="I382" s="55"/>
      <c r="J382" s="55"/>
      <c r="K382" s="55"/>
      <c r="L382" s="58"/>
      <c r="M382" s="55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0">
        <f t="shared" si="149"/>
        <v>0</v>
      </c>
      <c r="R382" s="64">
        <f t="shared" si="147"/>
        <v>0</v>
      </c>
    </row>
    <row r="383" spans="1:18">
      <c r="A383" s="55">
        <v>6</v>
      </c>
      <c r="B383" s="58"/>
      <c r="C383" s="11"/>
      <c r="D383" s="55"/>
      <c r="E383" s="55"/>
      <c r="F383" s="55"/>
      <c r="G383" s="58"/>
      <c r="H383" s="55"/>
      <c r="I383" s="55"/>
      <c r="J383" s="55"/>
      <c r="K383" s="55"/>
      <c r="L383" s="58"/>
      <c r="M383" s="55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0">
        <f t="shared" si="149"/>
        <v>0</v>
      </c>
      <c r="R383" s="64">
        <f t="shared" si="147"/>
        <v>0</v>
      </c>
    </row>
    <row r="384" spans="1:18">
      <c r="A384" s="55">
        <v>7</v>
      </c>
      <c r="B384" s="58"/>
      <c r="C384" s="11"/>
      <c r="D384" s="55"/>
      <c r="E384" s="55"/>
      <c r="F384" s="55"/>
      <c r="G384" s="58"/>
      <c r="H384" s="55"/>
      <c r="I384" s="55"/>
      <c r="J384" s="55"/>
      <c r="K384" s="55"/>
      <c r="L384" s="58"/>
      <c r="M384" s="55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0">
        <f t="shared" si="149"/>
        <v>0</v>
      </c>
      <c r="R384" s="64">
        <f t="shared" si="147"/>
        <v>0</v>
      </c>
    </row>
    <row r="385" spans="1:18">
      <c r="A385" s="55">
        <v>8</v>
      </c>
      <c r="B385" s="58"/>
      <c r="C385" s="11"/>
      <c r="D385" s="55"/>
      <c r="E385" s="55"/>
      <c r="F385" s="55"/>
      <c r="G385" s="58"/>
      <c r="H385" s="55"/>
      <c r="I385" s="55"/>
      <c r="J385" s="55"/>
      <c r="K385" s="55"/>
      <c r="L385" s="58"/>
      <c r="M385" s="55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0">
        <f t="shared" si="149"/>
        <v>0</v>
      </c>
      <c r="R385" s="64">
        <f t="shared" si="147"/>
        <v>0</v>
      </c>
    </row>
    <row r="386" spans="1:18">
      <c r="A386" s="55">
        <v>9</v>
      </c>
      <c r="B386" s="58"/>
      <c r="C386" s="11"/>
      <c r="D386" s="55"/>
      <c r="E386" s="55"/>
      <c r="F386" s="55"/>
      <c r="G386" s="58"/>
      <c r="H386" s="55"/>
      <c r="I386" s="55"/>
      <c r="J386" s="55"/>
      <c r="K386" s="55"/>
      <c r="L386" s="58"/>
      <c r="M386" s="55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0">
        <f t="shared" si="149"/>
        <v>0</v>
      </c>
      <c r="R386" s="64">
        <f t="shared" si="147"/>
        <v>0</v>
      </c>
    </row>
    <row r="387" spans="1:18">
      <c r="A387" s="55">
        <v>10</v>
      </c>
      <c r="B387" s="58"/>
      <c r="C387" s="11"/>
      <c r="D387" s="55"/>
      <c r="E387" s="55"/>
      <c r="F387" s="55"/>
      <c r="G387" s="58"/>
      <c r="H387" s="55"/>
      <c r="I387" s="55"/>
      <c r="J387" s="55"/>
      <c r="K387" s="55"/>
      <c r="L387" s="58"/>
      <c r="M387" s="55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0">
        <f t="shared" si="149"/>
        <v>0</v>
      </c>
      <c r="R387" s="64">
        <f t="shared" si="147"/>
        <v>0</v>
      </c>
    </row>
    <row r="388" spans="1:18" ht="13.9" customHeight="1">
      <c r="A388" s="83" t="s">
        <v>35</v>
      </c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5"/>
      <c r="R388" s="64">
        <f>SUM(R378:R387)</f>
        <v>0</v>
      </c>
    </row>
    <row r="389" spans="1:18" ht="15.75">
      <c r="A389" s="22" t="s">
        <v>74</v>
      </c>
      <c r="B389" s="80"/>
      <c r="C389" s="14"/>
      <c r="D389" s="14"/>
      <c r="E389" s="14"/>
      <c r="F389" s="14"/>
      <c r="G389" s="72"/>
      <c r="H389" s="14"/>
      <c r="I389" s="14"/>
      <c r="J389" s="14"/>
      <c r="K389" s="14"/>
      <c r="L389" s="72"/>
      <c r="M389" s="14"/>
      <c r="N389" s="14"/>
      <c r="O389" s="14"/>
      <c r="P389" s="14"/>
      <c r="Q389" s="14"/>
      <c r="R389" s="68"/>
    </row>
    <row r="390" spans="1:18">
      <c r="A390" s="45" t="s">
        <v>41</v>
      </c>
      <c r="B390" s="74"/>
      <c r="C390" s="45"/>
      <c r="D390" s="45"/>
      <c r="E390" s="45"/>
      <c r="F390" s="45"/>
      <c r="G390" s="74"/>
      <c r="H390" s="45"/>
      <c r="I390" s="45"/>
      <c r="J390" s="14"/>
      <c r="K390" s="14"/>
      <c r="L390" s="72"/>
      <c r="M390" s="14"/>
      <c r="N390" s="14"/>
      <c r="O390" s="14"/>
      <c r="P390" s="14"/>
      <c r="Q390" s="14"/>
      <c r="R390" s="68"/>
    </row>
    <row r="391" spans="1:18">
      <c r="A391" s="45"/>
      <c r="B391" s="74"/>
      <c r="C391" s="45"/>
      <c r="D391" s="45"/>
      <c r="E391" s="45"/>
      <c r="F391" s="45"/>
      <c r="G391" s="74"/>
      <c r="H391" s="45"/>
      <c r="I391" s="45"/>
      <c r="J391" s="14"/>
      <c r="K391" s="14"/>
      <c r="L391" s="72"/>
      <c r="M391" s="14"/>
      <c r="N391" s="14"/>
      <c r="O391" s="14"/>
      <c r="P391" s="14"/>
      <c r="Q391" s="14"/>
      <c r="R391" s="68"/>
    </row>
    <row r="392" spans="1:18">
      <c r="A392" s="86" t="s">
        <v>73</v>
      </c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52"/>
    </row>
    <row r="393" spans="1:18" ht="18">
      <c r="A393" s="88" t="s">
        <v>27</v>
      </c>
      <c r="B393" s="89"/>
      <c r="C393" s="89"/>
      <c r="D393" s="46"/>
      <c r="E393" s="46"/>
      <c r="F393" s="46"/>
      <c r="G393" s="73"/>
      <c r="H393" s="46"/>
      <c r="I393" s="46"/>
      <c r="J393" s="46"/>
      <c r="K393" s="46"/>
      <c r="L393" s="73"/>
      <c r="M393" s="46"/>
      <c r="N393" s="46"/>
      <c r="O393" s="46"/>
      <c r="P393" s="46"/>
      <c r="Q393" s="52"/>
    </row>
    <row r="394" spans="1:18">
      <c r="A394" s="86" t="s">
        <v>39</v>
      </c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52"/>
    </row>
    <row r="395" spans="1:18">
      <c r="A395" s="55">
        <v>1</v>
      </c>
      <c r="B395" s="58"/>
      <c r="C395" s="11"/>
      <c r="D395" s="55"/>
      <c r="E395" s="55"/>
      <c r="F395" s="55"/>
      <c r="G395" s="58"/>
      <c r="H395" s="55"/>
      <c r="I395" s="55"/>
      <c r="J395" s="55"/>
      <c r="K395" s="55"/>
      <c r="L395" s="58"/>
      <c r="M395" s="55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0">
        <f t="shared" ref="Q395" si="153">IF(ISERROR(P395*100/N395),0,(P395*100/N395))</f>
        <v>0</v>
      </c>
      <c r="R395" s="64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55">
        <v>2</v>
      </c>
      <c r="B396" s="58"/>
      <c r="C396" s="11"/>
      <c r="D396" s="55"/>
      <c r="E396" s="55"/>
      <c r="F396" s="55"/>
      <c r="G396" s="58"/>
      <c r="H396" s="55"/>
      <c r="I396" s="55"/>
      <c r="J396" s="55"/>
      <c r="K396" s="55"/>
      <c r="L396" s="58"/>
      <c r="M396" s="55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0">
        <f t="shared" ref="Q396:Q404" si="156">IF(ISERROR(P396*100/N396),0,(P396*100/N396))</f>
        <v>0</v>
      </c>
      <c r="R396" s="64">
        <f t="shared" si="154"/>
        <v>0</v>
      </c>
    </row>
    <row r="397" spans="1:18">
      <c r="A397" s="55">
        <v>3</v>
      </c>
      <c r="B397" s="58"/>
      <c r="C397" s="11"/>
      <c r="D397" s="55"/>
      <c r="E397" s="55"/>
      <c r="F397" s="55"/>
      <c r="G397" s="58"/>
      <c r="H397" s="55"/>
      <c r="I397" s="55"/>
      <c r="J397" s="55"/>
      <c r="K397" s="55"/>
      <c r="L397" s="58"/>
      <c r="M397" s="55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0">
        <f t="shared" si="156"/>
        <v>0</v>
      </c>
      <c r="R397" s="64">
        <f t="shared" si="154"/>
        <v>0</v>
      </c>
    </row>
    <row r="398" spans="1:18">
      <c r="A398" s="55">
        <v>4</v>
      </c>
      <c r="B398" s="58"/>
      <c r="C398" s="11"/>
      <c r="D398" s="55"/>
      <c r="E398" s="55"/>
      <c r="F398" s="55"/>
      <c r="G398" s="58"/>
      <c r="H398" s="55"/>
      <c r="I398" s="55"/>
      <c r="J398" s="55"/>
      <c r="K398" s="55"/>
      <c r="L398" s="58"/>
      <c r="M398" s="55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0">
        <f t="shared" si="156"/>
        <v>0</v>
      </c>
      <c r="R398" s="64">
        <f t="shared" si="154"/>
        <v>0</v>
      </c>
    </row>
    <row r="399" spans="1:18">
      <c r="A399" s="55">
        <v>5</v>
      </c>
      <c r="B399" s="58"/>
      <c r="C399" s="11"/>
      <c r="D399" s="55"/>
      <c r="E399" s="55"/>
      <c r="F399" s="55"/>
      <c r="G399" s="58"/>
      <c r="H399" s="55"/>
      <c r="I399" s="55"/>
      <c r="J399" s="55"/>
      <c r="K399" s="55"/>
      <c r="L399" s="58"/>
      <c r="M399" s="55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0">
        <f t="shared" si="156"/>
        <v>0</v>
      </c>
      <c r="R399" s="64">
        <f t="shared" si="154"/>
        <v>0</v>
      </c>
    </row>
    <row r="400" spans="1:18">
      <c r="A400" s="55">
        <v>6</v>
      </c>
      <c r="B400" s="58"/>
      <c r="C400" s="11"/>
      <c r="D400" s="55"/>
      <c r="E400" s="55"/>
      <c r="F400" s="55"/>
      <c r="G400" s="58"/>
      <c r="H400" s="55"/>
      <c r="I400" s="55"/>
      <c r="J400" s="55"/>
      <c r="K400" s="55"/>
      <c r="L400" s="58"/>
      <c r="M400" s="55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0">
        <f t="shared" si="156"/>
        <v>0</v>
      </c>
      <c r="R400" s="64">
        <f t="shared" si="154"/>
        <v>0</v>
      </c>
    </row>
    <row r="401" spans="1:18">
      <c r="A401" s="55">
        <v>7</v>
      </c>
      <c r="B401" s="58"/>
      <c r="C401" s="11"/>
      <c r="D401" s="55"/>
      <c r="E401" s="55"/>
      <c r="F401" s="55"/>
      <c r="G401" s="58"/>
      <c r="H401" s="55"/>
      <c r="I401" s="55"/>
      <c r="J401" s="55"/>
      <c r="K401" s="55"/>
      <c r="L401" s="58"/>
      <c r="M401" s="55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0">
        <f t="shared" si="156"/>
        <v>0</v>
      </c>
      <c r="R401" s="64">
        <f t="shared" si="154"/>
        <v>0</v>
      </c>
    </row>
    <row r="402" spans="1:18">
      <c r="A402" s="55">
        <v>8</v>
      </c>
      <c r="B402" s="58"/>
      <c r="C402" s="11"/>
      <c r="D402" s="55"/>
      <c r="E402" s="55"/>
      <c r="F402" s="55"/>
      <c r="G402" s="58"/>
      <c r="H402" s="55"/>
      <c r="I402" s="55"/>
      <c r="J402" s="55"/>
      <c r="K402" s="55"/>
      <c r="L402" s="58"/>
      <c r="M402" s="55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0">
        <f t="shared" si="156"/>
        <v>0</v>
      </c>
      <c r="R402" s="64">
        <f t="shared" si="154"/>
        <v>0</v>
      </c>
    </row>
    <row r="403" spans="1:18">
      <c r="A403" s="55">
        <v>9</v>
      </c>
      <c r="B403" s="58"/>
      <c r="C403" s="11"/>
      <c r="D403" s="55"/>
      <c r="E403" s="55"/>
      <c r="F403" s="55"/>
      <c r="G403" s="58"/>
      <c r="H403" s="55"/>
      <c r="I403" s="55"/>
      <c r="J403" s="55"/>
      <c r="K403" s="55"/>
      <c r="L403" s="58"/>
      <c r="M403" s="55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0">
        <f t="shared" si="156"/>
        <v>0</v>
      </c>
      <c r="R403" s="64">
        <f t="shared" si="154"/>
        <v>0</v>
      </c>
    </row>
    <row r="404" spans="1:18">
      <c r="A404" s="55">
        <v>10</v>
      </c>
      <c r="B404" s="58"/>
      <c r="C404" s="11"/>
      <c r="D404" s="55"/>
      <c r="E404" s="55"/>
      <c r="F404" s="55"/>
      <c r="G404" s="58"/>
      <c r="H404" s="55"/>
      <c r="I404" s="55"/>
      <c r="J404" s="55"/>
      <c r="K404" s="55"/>
      <c r="L404" s="58"/>
      <c r="M404" s="55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0">
        <f t="shared" si="156"/>
        <v>0</v>
      </c>
      <c r="R404" s="64">
        <f t="shared" si="154"/>
        <v>0</v>
      </c>
    </row>
    <row r="405" spans="1:18">
      <c r="A405" s="83" t="s">
        <v>35</v>
      </c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5"/>
      <c r="R405" s="64">
        <f>SUM(R395:R404)</f>
        <v>0</v>
      </c>
    </row>
    <row r="406" spans="1:18" ht="15.75">
      <c r="A406" s="22" t="s">
        <v>74</v>
      </c>
      <c r="B406" s="80"/>
      <c r="C406" s="14"/>
      <c r="D406" s="14"/>
      <c r="E406" s="14"/>
      <c r="F406" s="14"/>
      <c r="G406" s="72"/>
      <c r="H406" s="14"/>
      <c r="I406" s="14"/>
      <c r="J406" s="14"/>
      <c r="K406" s="14"/>
      <c r="L406" s="72"/>
      <c r="M406" s="14"/>
      <c r="N406" s="14"/>
      <c r="O406" s="14"/>
      <c r="P406" s="14"/>
      <c r="Q406" s="14"/>
      <c r="R406" s="68"/>
    </row>
    <row r="407" spans="1:18">
      <c r="A407" s="45" t="s">
        <v>41</v>
      </c>
      <c r="B407" s="74"/>
      <c r="C407" s="45"/>
      <c r="D407" s="45"/>
      <c r="E407" s="45"/>
      <c r="F407" s="45"/>
      <c r="G407" s="74"/>
      <c r="H407" s="45"/>
      <c r="I407" s="45"/>
      <c r="J407" s="14"/>
      <c r="K407" s="14"/>
      <c r="L407" s="72"/>
      <c r="M407" s="14"/>
      <c r="N407" s="14"/>
      <c r="O407" s="14"/>
      <c r="P407" s="14"/>
      <c r="Q407" s="14"/>
      <c r="R407" s="68"/>
    </row>
    <row r="408" spans="1:18" s="8" customFormat="1">
      <c r="A408" s="45"/>
      <c r="B408" s="74"/>
      <c r="C408" s="45"/>
      <c r="D408" s="45"/>
      <c r="E408" s="45"/>
      <c r="F408" s="45"/>
      <c r="G408" s="74"/>
      <c r="H408" s="45"/>
      <c r="I408" s="45"/>
      <c r="J408" s="14"/>
      <c r="K408" s="14"/>
      <c r="L408" s="72"/>
      <c r="M408" s="14"/>
      <c r="N408" s="14"/>
      <c r="O408" s="14"/>
      <c r="P408" s="14"/>
      <c r="Q408" s="14"/>
      <c r="R408" s="68"/>
    </row>
    <row r="409" spans="1:18">
      <c r="A409" s="86" t="s">
        <v>73</v>
      </c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52"/>
    </row>
    <row r="410" spans="1:18" ht="18">
      <c r="A410" s="88" t="s">
        <v>27</v>
      </c>
      <c r="B410" s="89"/>
      <c r="C410" s="89"/>
      <c r="D410" s="46"/>
      <c r="E410" s="46"/>
      <c r="F410" s="46"/>
      <c r="G410" s="73"/>
      <c r="H410" s="46"/>
      <c r="I410" s="46"/>
      <c r="J410" s="46"/>
      <c r="K410" s="46"/>
      <c r="L410" s="73"/>
      <c r="M410" s="46"/>
      <c r="N410" s="46"/>
      <c r="O410" s="46"/>
      <c r="P410" s="46"/>
      <c r="Q410" s="52"/>
    </row>
    <row r="411" spans="1:18">
      <c r="A411" s="86" t="s">
        <v>39</v>
      </c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52"/>
    </row>
    <row r="412" spans="1:18">
      <c r="A412" s="55">
        <v>1</v>
      </c>
      <c r="B412" s="58"/>
      <c r="C412" s="11"/>
      <c r="D412" s="55"/>
      <c r="E412" s="55"/>
      <c r="F412" s="55"/>
      <c r="G412" s="58"/>
      <c r="H412" s="55"/>
      <c r="I412" s="55"/>
      <c r="J412" s="55"/>
      <c r="K412" s="55"/>
      <c r="L412" s="58"/>
      <c r="M412" s="55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0">
        <f t="shared" ref="Q412" si="160">IF(ISERROR(P412*100/N412),0,(P412*100/N412))</f>
        <v>0</v>
      </c>
      <c r="R412" s="64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55">
        <v>2</v>
      </c>
      <c r="B413" s="58"/>
      <c r="C413" s="11"/>
      <c r="D413" s="55"/>
      <c r="E413" s="55"/>
      <c r="F413" s="55"/>
      <c r="G413" s="58"/>
      <c r="H413" s="55"/>
      <c r="I413" s="55"/>
      <c r="J413" s="55"/>
      <c r="K413" s="55"/>
      <c r="L413" s="58"/>
      <c r="M413" s="55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0">
        <f t="shared" ref="Q413:Q421" si="163">IF(ISERROR(P413*100/N413),0,(P413*100/N413))</f>
        <v>0</v>
      </c>
      <c r="R413" s="64">
        <f t="shared" si="161"/>
        <v>0</v>
      </c>
    </row>
    <row r="414" spans="1:18">
      <c r="A414" s="55">
        <v>3</v>
      </c>
      <c r="B414" s="58"/>
      <c r="C414" s="11"/>
      <c r="D414" s="55"/>
      <c r="E414" s="55"/>
      <c r="F414" s="55"/>
      <c r="G414" s="58"/>
      <c r="H414" s="55"/>
      <c r="I414" s="55"/>
      <c r="J414" s="55"/>
      <c r="K414" s="55"/>
      <c r="L414" s="58"/>
      <c r="M414" s="55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0">
        <f t="shared" si="163"/>
        <v>0</v>
      </c>
      <c r="R414" s="64">
        <f t="shared" si="161"/>
        <v>0</v>
      </c>
    </row>
    <row r="415" spans="1:18">
      <c r="A415" s="55">
        <v>4</v>
      </c>
      <c r="B415" s="58"/>
      <c r="C415" s="11"/>
      <c r="D415" s="55"/>
      <c r="E415" s="55"/>
      <c r="F415" s="55"/>
      <c r="G415" s="58"/>
      <c r="H415" s="55"/>
      <c r="I415" s="55"/>
      <c r="J415" s="55"/>
      <c r="K415" s="55"/>
      <c r="L415" s="58"/>
      <c r="M415" s="55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0">
        <f t="shared" si="163"/>
        <v>0</v>
      </c>
      <c r="R415" s="64">
        <f t="shared" si="161"/>
        <v>0</v>
      </c>
    </row>
    <row r="416" spans="1:18">
      <c r="A416" s="55">
        <v>5</v>
      </c>
      <c r="B416" s="58"/>
      <c r="C416" s="11"/>
      <c r="D416" s="55"/>
      <c r="E416" s="55"/>
      <c r="F416" s="55"/>
      <c r="G416" s="58"/>
      <c r="H416" s="55"/>
      <c r="I416" s="55"/>
      <c r="J416" s="55"/>
      <c r="K416" s="55"/>
      <c r="L416" s="58"/>
      <c r="M416" s="55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0">
        <f t="shared" si="163"/>
        <v>0</v>
      </c>
      <c r="R416" s="64">
        <f t="shared" si="161"/>
        <v>0</v>
      </c>
    </row>
    <row r="417" spans="1:18">
      <c r="A417" s="55">
        <v>6</v>
      </c>
      <c r="B417" s="58"/>
      <c r="C417" s="11"/>
      <c r="D417" s="55"/>
      <c r="E417" s="55"/>
      <c r="F417" s="55"/>
      <c r="G417" s="58"/>
      <c r="H417" s="55"/>
      <c r="I417" s="55"/>
      <c r="J417" s="55"/>
      <c r="K417" s="55"/>
      <c r="L417" s="58"/>
      <c r="M417" s="55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0">
        <f t="shared" si="163"/>
        <v>0</v>
      </c>
      <c r="R417" s="64">
        <f t="shared" si="161"/>
        <v>0</v>
      </c>
    </row>
    <row r="418" spans="1:18">
      <c r="A418" s="55">
        <v>7</v>
      </c>
      <c r="B418" s="58"/>
      <c r="C418" s="11"/>
      <c r="D418" s="55"/>
      <c r="E418" s="55"/>
      <c r="F418" s="55"/>
      <c r="G418" s="58"/>
      <c r="H418" s="55"/>
      <c r="I418" s="55"/>
      <c r="J418" s="55"/>
      <c r="K418" s="55"/>
      <c r="L418" s="58"/>
      <c r="M418" s="55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0">
        <f t="shared" si="163"/>
        <v>0</v>
      </c>
      <c r="R418" s="64">
        <f t="shared" si="161"/>
        <v>0</v>
      </c>
    </row>
    <row r="419" spans="1:18">
      <c r="A419" s="55">
        <v>8</v>
      </c>
      <c r="B419" s="58"/>
      <c r="C419" s="11"/>
      <c r="D419" s="55"/>
      <c r="E419" s="55"/>
      <c r="F419" s="55"/>
      <c r="G419" s="58"/>
      <c r="H419" s="55"/>
      <c r="I419" s="55"/>
      <c r="J419" s="55"/>
      <c r="K419" s="55"/>
      <c r="L419" s="58"/>
      <c r="M419" s="55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0">
        <f t="shared" si="163"/>
        <v>0</v>
      </c>
      <c r="R419" s="64">
        <f t="shared" si="161"/>
        <v>0</v>
      </c>
    </row>
    <row r="420" spans="1:18">
      <c r="A420" s="55">
        <v>9</v>
      </c>
      <c r="B420" s="58"/>
      <c r="C420" s="11"/>
      <c r="D420" s="55"/>
      <c r="E420" s="55"/>
      <c r="F420" s="55"/>
      <c r="G420" s="58"/>
      <c r="H420" s="55"/>
      <c r="I420" s="55"/>
      <c r="J420" s="55"/>
      <c r="K420" s="55"/>
      <c r="L420" s="58"/>
      <c r="M420" s="55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0">
        <f t="shared" si="163"/>
        <v>0</v>
      </c>
      <c r="R420" s="64">
        <f t="shared" si="161"/>
        <v>0</v>
      </c>
    </row>
    <row r="421" spans="1:18">
      <c r="A421" s="55">
        <v>10</v>
      </c>
      <c r="B421" s="58"/>
      <c r="C421" s="11"/>
      <c r="D421" s="55"/>
      <c r="E421" s="55"/>
      <c r="F421" s="55"/>
      <c r="G421" s="58"/>
      <c r="H421" s="55"/>
      <c r="I421" s="55"/>
      <c r="J421" s="55"/>
      <c r="K421" s="55"/>
      <c r="L421" s="58"/>
      <c r="M421" s="55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0">
        <f t="shared" si="163"/>
        <v>0</v>
      </c>
      <c r="R421" s="64">
        <f t="shared" si="161"/>
        <v>0</v>
      </c>
    </row>
    <row r="422" spans="1:18">
      <c r="A422" s="83" t="s">
        <v>35</v>
      </c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5"/>
      <c r="R422" s="64">
        <f>SUM(R412:R421)</f>
        <v>0</v>
      </c>
    </row>
    <row r="423" spans="1:18" ht="15.75">
      <c r="A423" s="22" t="s">
        <v>74</v>
      </c>
      <c r="B423" s="80"/>
      <c r="C423" s="14"/>
      <c r="D423" s="14"/>
      <c r="E423" s="14"/>
      <c r="F423" s="14"/>
      <c r="G423" s="72"/>
      <c r="H423" s="14"/>
      <c r="I423" s="14"/>
      <c r="J423" s="14"/>
      <c r="K423" s="14"/>
      <c r="L423" s="72"/>
      <c r="M423" s="14"/>
      <c r="N423" s="14"/>
      <c r="O423" s="14"/>
      <c r="P423" s="14"/>
      <c r="Q423" s="14"/>
      <c r="R423" s="68"/>
    </row>
    <row r="424" spans="1:18">
      <c r="A424" s="45" t="s">
        <v>41</v>
      </c>
      <c r="B424" s="74"/>
      <c r="C424" s="45"/>
      <c r="D424" s="45"/>
      <c r="E424" s="45"/>
      <c r="F424" s="45"/>
      <c r="G424" s="74"/>
      <c r="H424" s="45"/>
      <c r="I424" s="45"/>
      <c r="J424" s="14"/>
      <c r="K424" s="14"/>
      <c r="L424" s="72"/>
      <c r="M424" s="14"/>
      <c r="N424" s="14"/>
      <c r="O424" s="14"/>
      <c r="P424" s="14"/>
      <c r="Q424" s="14"/>
      <c r="R424" s="68"/>
    </row>
    <row r="425" spans="1:18" s="8" customFormat="1">
      <c r="A425" s="45"/>
      <c r="B425" s="74"/>
      <c r="C425" s="45"/>
      <c r="D425" s="45"/>
      <c r="E425" s="45"/>
      <c r="F425" s="45"/>
      <c r="G425" s="74"/>
      <c r="H425" s="45"/>
      <c r="I425" s="45"/>
      <c r="J425" s="14"/>
      <c r="K425" s="14"/>
      <c r="L425" s="72"/>
      <c r="M425" s="14"/>
      <c r="N425" s="14"/>
      <c r="O425" s="14"/>
      <c r="P425" s="14"/>
      <c r="Q425" s="14"/>
      <c r="R425" s="68"/>
    </row>
    <row r="426" spans="1:18">
      <c r="A426" s="86" t="s">
        <v>73</v>
      </c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52"/>
    </row>
    <row r="427" spans="1:18" ht="18">
      <c r="A427" s="88" t="s">
        <v>27</v>
      </c>
      <c r="B427" s="89"/>
      <c r="C427" s="89"/>
      <c r="D427" s="46"/>
      <c r="E427" s="46"/>
      <c r="F427" s="46"/>
      <c r="G427" s="73"/>
      <c r="H427" s="46"/>
      <c r="I427" s="46"/>
      <c r="J427" s="46"/>
      <c r="K427" s="46"/>
      <c r="L427" s="73"/>
      <c r="M427" s="46"/>
      <c r="N427" s="46"/>
      <c r="O427" s="46"/>
      <c r="P427" s="46"/>
      <c r="Q427" s="52"/>
    </row>
    <row r="428" spans="1:18">
      <c r="A428" s="86" t="s">
        <v>39</v>
      </c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52"/>
    </row>
    <row r="429" spans="1:18">
      <c r="A429" s="55">
        <v>1</v>
      </c>
      <c r="B429" s="58"/>
      <c r="C429" s="11"/>
      <c r="D429" s="55"/>
      <c r="E429" s="55"/>
      <c r="F429" s="55"/>
      <c r="G429" s="58"/>
      <c r="H429" s="55"/>
      <c r="I429" s="55"/>
      <c r="J429" s="55"/>
      <c r="K429" s="55"/>
      <c r="L429" s="58"/>
      <c r="M429" s="55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0">
        <f t="shared" ref="Q429" si="167">IF(ISERROR(P429*100/N429),0,(P429*100/N429))</f>
        <v>0</v>
      </c>
      <c r="R429" s="64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55">
        <v>2</v>
      </c>
      <c r="B430" s="58"/>
      <c r="C430" s="11"/>
      <c r="D430" s="55"/>
      <c r="E430" s="55"/>
      <c r="F430" s="55"/>
      <c r="G430" s="58"/>
      <c r="H430" s="55"/>
      <c r="I430" s="55"/>
      <c r="J430" s="55"/>
      <c r="K430" s="55"/>
      <c r="L430" s="58"/>
      <c r="M430" s="55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0">
        <f t="shared" ref="Q430:Q438" si="170">IF(ISERROR(P430*100/N430),0,(P430*100/N430))</f>
        <v>0</v>
      </c>
      <c r="R430" s="64">
        <f t="shared" si="168"/>
        <v>0</v>
      </c>
    </row>
    <row r="431" spans="1:18">
      <c r="A431" s="55">
        <v>3</v>
      </c>
      <c r="B431" s="58"/>
      <c r="C431" s="11"/>
      <c r="D431" s="55"/>
      <c r="E431" s="55"/>
      <c r="F431" s="55"/>
      <c r="G431" s="58"/>
      <c r="H431" s="55"/>
      <c r="I431" s="55"/>
      <c r="J431" s="55"/>
      <c r="K431" s="55"/>
      <c r="L431" s="58"/>
      <c r="M431" s="55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0">
        <f t="shared" si="170"/>
        <v>0</v>
      </c>
      <c r="R431" s="64">
        <f t="shared" si="168"/>
        <v>0</v>
      </c>
    </row>
    <row r="432" spans="1:18">
      <c r="A432" s="55">
        <v>4</v>
      </c>
      <c r="B432" s="58"/>
      <c r="C432" s="11"/>
      <c r="D432" s="55"/>
      <c r="E432" s="55"/>
      <c r="F432" s="55"/>
      <c r="G432" s="58"/>
      <c r="H432" s="55"/>
      <c r="I432" s="55"/>
      <c r="J432" s="55"/>
      <c r="K432" s="55"/>
      <c r="L432" s="58"/>
      <c r="M432" s="55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0">
        <f t="shared" si="170"/>
        <v>0</v>
      </c>
      <c r="R432" s="64">
        <f t="shared" si="168"/>
        <v>0</v>
      </c>
    </row>
    <row r="433" spans="1:18">
      <c r="A433" s="55">
        <v>5</v>
      </c>
      <c r="B433" s="58"/>
      <c r="C433" s="11"/>
      <c r="D433" s="55"/>
      <c r="E433" s="55"/>
      <c r="F433" s="55"/>
      <c r="G433" s="58"/>
      <c r="H433" s="55"/>
      <c r="I433" s="55"/>
      <c r="J433" s="55"/>
      <c r="K433" s="55"/>
      <c r="L433" s="58"/>
      <c r="M433" s="55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0">
        <f t="shared" si="170"/>
        <v>0</v>
      </c>
      <c r="R433" s="64">
        <f t="shared" si="168"/>
        <v>0</v>
      </c>
    </row>
    <row r="434" spans="1:18">
      <c r="A434" s="55">
        <v>6</v>
      </c>
      <c r="B434" s="58"/>
      <c r="C434" s="11"/>
      <c r="D434" s="55"/>
      <c r="E434" s="55"/>
      <c r="F434" s="55"/>
      <c r="G434" s="58"/>
      <c r="H434" s="55"/>
      <c r="I434" s="55"/>
      <c r="J434" s="55"/>
      <c r="K434" s="55"/>
      <c r="L434" s="58"/>
      <c r="M434" s="55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0">
        <f t="shared" si="170"/>
        <v>0</v>
      </c>
      <c r="R434" s="64">
        <f t="shared" si="168"/>
        <v>0</v>
      </c>
    </row>
    <row r="435" spans="1:18">
      <c r="A435" s="55">
        <v>7</v>
      </c>
      <c r="B435" s="58"/>
      <c r="C435" s="11"/>
      <c r="D435" s="55"/>
      <c r="E435" s="55"/>
      <c r="F435" s="55"/>
      <c r="G435" s="58"/>
      <c r="H435" s="55"/>
      <c r="I435" s="55"/>
      <c r="J435" s="55"/>
      <c r="K435" s="55"/>
      <c r="L435" s="58"/>
      <c r="M435" s="55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0">
        <f t="shared" si="170"/>
        <v>0</v>
      </c>
      <c r="R435" s="64">
        <f t="shared" si="168"/>
        <v>0</v>
      </c>
    </row>
    <row r="436" spans="1:18">
      <c r="A436" s="55">
        <v>8</v>
      </c>
      <c r="B436" s="58"/>
      <c r="C436" s="11"/>
      <c r="D436" s="55"/>
      <c r="E436" s="55"/>
      <c r="F436" s="55"/>
      <c r="G436" s="58"/>
      <c r="H436" s="55"/>
      <c r="I436" s="55"/>
      <c r="J436" s="55"/>
      <c r="K436" s="55"/>
      <c r="L436" s="58"/>
      <c r="M436" s="55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0">
        <f t="shared" si="170"/>
        <v>0</v>
      </c>
      <c r="R436" s="64">
        <f t="shared" si="168"/>
        <v>0</v>
      </c>
    </row>
    <row r="437" spans="1:18">
      <c r="A437" s="55">
        <v>9</v>
      </c>
      <c r="B437" s="58"/>
      <c r="C437" s="11"/>
      <c r="D437" s="55"/>
      <c r="E437" s="55"/>
      <c r="F437" s="55"/>
      <c r="G437" s="58"/>
      <c r="H437" s="55"/>
      <c r="I437" s="55"/>
      <c r="J437" s="55"/>
      <c r="K437" s="55"/>
      <c r="L437" s="58"/>
      <c r="M437" s="55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0">
        <f t="shared" si="170"/>
        <v>0</v>
      </c>
      <c r="R437" s="64">
        <f t="shared" si="168"/>
        <v>0</v>
      </c>
    </row>
    <row r="438" spans="1:18">
      <c r="A438" s="55">
        <v>10</v>
      </c>
      <c r="B438" s="58"/>
      <c r="C438" s="11"/>
      <c r="D438" s="55"/>
      <c r="E438" s="55"/>
      <c r="F438" s="55"/>
      <c r="G438" s="58"/>
      <c r="H438" s="55"/>
      <c r="I438" s="55"/>
      <c r="J438" s="55"/>
      <c r="K438" s="55"/>
      <c r="L438" s="58"/>
      <c r="M438" s="55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0">
        <f t="shared" si="170"/>
        <v>0</v>
      </c>
      <c r="R438" s="64">
        <f t="shared" si="168"/>
        <v>0</v>
      </c>
    </row>
    <row r="439" spans="1:18">
      <c r="A439" s="83" t="s">
        <v>35</v>
      </c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5"/>
      <c r="R439" s="64">
        <f>SUM(R429:R438)</f>
        <v>0</v>
      </c>
    </row>
    <row r="440" spans="1:18" ht="15.75">
      <c r="A440" s="22" t="s">
        <v>74</v>
      </c>
      <c r="B440" s="80"/>
      <c r="C440" s="14"/>
      <c r="D440" s="14"/>
      <c r="E440" s="14"/>
      <c r="F440" s="14"/>
      <c r="G440" s="72"/>
      <c r="H440" s="14"/>
      <c r="I440" s="14"/>
      <c r="J440" s="14"/>
      <c r="K440" s="14"/>
      <c r="L440" s="72"/>
      <c r="M440" s="14"/>
      <c r="N440" s="14"/>
      <c r="O440" s="14"/>
      <c r="P440" s="14"/>
      <c r="Q440" s="14"/>
      <c r="R440" s="68"/>
    </row>
    <row r="441" spans="1:18">
      <c r="A441" s="45" t="s">
        <v>41</v>
      </c>
      <c r="B441" s="74"/>
      <c r="C441" s="45"/>
      <c r="D441" s="45"/>
      <c r="E441" s="45"/>
      <c r="F441" s="45"/>
      <c r="G441" s="74"/>
      <c r="H441" s="45"/>
      <c r="I441" s="45"/>
      <c r="J441" s="14"/>
      <c r="K441" s="14"/>
      <c r="L441" s="72"/>
      <c r="M441" s="14"/>
      <c r="N441" s="14"/>
      <c r="O441" s="14"/>
      <c r="P441" s="14"/>
      <c r="Q441" s="14"/>
      <c r="R441" s="68"/>
    </row>
    <row r="442" spans="1:18" s="8" customFormat="1">
      <c r="A442" s="45"/>
      <c r="B442" s="74"/>
      <c r="C442" s="45"/>
      <c r="D442" s="45"/>
      <c r="E442" s="45"/>
      <c r="F442" s="45"/>
      <c r="G442" s="74"/>
      <c r="H442" s="45"/>
      <c r="I442" s="45"/>
      <c r="J442" s="14"/>
      <c r="K442" s="14"/>
      <c r="L442" s="72"/>
      <c r="M442" s="14"/>
      <c r="N442" s="14"/>
      <c r="O442" s="14"/>
      <c r="P442" s="14"/>
      <c r="Q442" s="14"/>
      <c r="R442" s="68"/>
    </row>
    <row r="443" spans="1:18">
      <c r="A443" s="86" t="s">
        <v>73</v>
      </c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52"/>
    </row>
    <row r="444" spans="1:18" ht="18">
      <c r="A444" s="88" t="s">
        <v>27</v>
      </c>
      <c r="B444" s="89"/>
      <c r="C444" s="89"/>
      <c r="D444" s="46"/>
      <c r="E444" s="46"/>
      <c r="F444" s="46"/>
      <c r="G444" s="73"/>
      <c r="H444" s="46"/>
      <c r="I444" s="46"/>
      <c r="J444" s="46"/>
      <c r="K444" s="46"/>
      <c r="L444" s="73"/>
      <c r="M444" s="46"/>
      <c r="N444" s="46"/>
      <c r="O444" s="46"/>
      <c r="P444" s="46"/>
      <c r="Q444" s="52"/>
    </row>
    <row r="445" spans="1:18">
      <c r="A445" s="86" t="s">
        <v>39</v>
      </c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52"/>
    </row>
    <row r="446" spans="1:18">
      <c r="A446" s="55">
        <v>1</v>
      </c>
      <c r="B446" s="58"/>
      <c r="C446" s="11"/>
      <c r="D446" s="55"/>
      <c r="E446" s="55"/>
      <c r="F446" s="55"/>
      <c r="G446" s="58"/>
      <c r="H446" s="55"/>
      <c r="I446" s="55"/>
      <c r="J446" s="55"/>
      <c r="K446" s="55"/>
      <c r="L446" s="58"/>
      <c r="M446" s="55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0">
        <f t="shared" ref="Q446" si="174">IF(ISERROR(P446*100/N446),0,(P446*100/N446))</f>
        <v>0</v>
      </c>
      <c r="R446" s="64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55">
        <v>2</v>
      </c>
      <c r="B447" s="58"/>
      <c r="C447" s="11"/>
      <c r="D447" s="55"/>
      <c r="E447" s="55"/>
      <c r="F447" s="55"/>
      <c r="G447" s="58"/>
      <c r="H447" s="55"/>
      <c r="I447" s="55"/>
      <c r="J447" s="55"/>
      <c r="K447" s="55"/>
      <c r="L447" s="58"/>
      <c r="M447" s="55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0">
        <f t="shared" ref="Q447:Q455" si="177">IF(ISERROR(P447*100/N447),0,(P447*100/N447))</f>
        <v>0</v>
      </c>
      <c r="R447" s="64">
        <f t="shared" si="175"/>
        <v>0</v>
      </c>
    </row>
    <row r="448" spans="1:18">
      <c r="A448" s="55">
        <v>3</v>
      </c>
      <c r="B448" s="58"/>
      <c r="C448" s="11"/>
      <c r="D448" s="55"/>
      <c r="E448" s="55"/>
      <c r="F448" s="55"/>
      <c r="G448" s="58"/>
      <c r="H448" s="55"/>
      <c r="I448" s="55"/>
      <c r="J448" s="55"/>
      <c r="K448" s="55"/>
      <c r="L448" s="58"/>
      <c r="M448" s="55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0">
        <f t="shared" si="177"/>
        <v>0</v>
      </c>
      <c r="R448" s="64">
        <f t="shared" si="175"/>
        <v>0</v>
      </c>
    </row>
    <row r="449" spans="1:18">
      <c r="A449" s="55">
        <v>4</v>
      </c>
      <c r="B449" s="58"/>
      <c r="C449" s="11"/>
      <c r="D449" s="55"/>
      <c r="E449" s="55"/>
      <c r="F449" s="55"/>
      <c r="G449" s="58"/>
      <c r="H449" s="55"/>
      <c r="I449" s="55"/>
      <c r="J449" s="55"/>
      <c r="K449" s="55"/>
      <c r="L449" s="58"/>
      <c r="M449" s="55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0">
        <f t="shared" si="177"/>
        <v>0</v>
      </c>
      <c r="R449" s="64">
        <f t="shared" si="175"/>
        <v>0</v>
      </c>
    </row>
    <row r="450" spans="1:18">
      <c r="A450" s="55">
        <v>5</v>
      </c>
      <c r="B450" s="58"/>
      <c r="C450" s="11"/>
      <c r="D450" s="55"/>
      <c r="E450" s="55"/>
      <c r="F450" s="55"/>
      <c r="G450" s="58"/>
      <c r="H450" s="55"/>
      <c r="I450" s="55"/>
      <c r="J450" s="55"/>
      <c r="K450" s="55"/>
      <c r="L450" s="58"/>
      <c r="M450" s="55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0">
        <f t="shared" si="177"/>
        <v>0</v>
      </c>
      <c r="R450" s="64">
        <f t="shared" si="175"/>
        <v>0</v>
      </c>
    </row>
    <row r="451" spans="1:18">
      <c r="A451" s="55">
        <v>6</v>
      </c>
      <c r="B451" s="58"/>
      <c r="C451" s="11"/>
      <c r="D451" s="55"/>
      <c r="E451" s="55"/>
      <c r="F451" s="55"/>
      <c r="G451" s="58"/>
      <c r="H451" s="55"/>
      <c r="I451" s="55"/>
      <c r="J451" s="55"/>
      <c r="K451" s="55"/>
      <c r="L451" s="58"/>
      <c r="M451" s="55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0">
        <f t="shared" si="177"/>
        <v>0</v>
      </c>
      <c r="R451" s="64">
        <f t="shared" si="175"/>
        <v>0</v>
      </c>
    </row>
    <row r="452" spans="1:18">
      <c r="A452" s="55">
        <v>7</v>
      </c>
      <c r="B452" s="58"/>
      <c r="C452" s="11"/>
      <c r="D452" s="55"/>
      <c r="E452" s="55"/>
      <c r="F452" s="55"/>
      <c r="G452" s="58"/>
      <c r="H452" s="55"/>
      <c r="I452" s="55"/>
      <c r="J452" s="55"/>
      <c r="K452" s="55"/>
      <c r="L452" s="58"/>
      <c r="M452" s="55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0">
        <f t="shared" si="177"/>
        <v>0</v>
      </c>
      <c r="R452" s="64">
        <f t="shared" si="175"/>
        <v>0</v>
      </c>
    </row>
    <row r="453" spans="1:18">
      <c r="A453" s="55">
        <v>8</v>
      </c>
      <c r="B453" s="58"/>
      <c r="C453" s="11"/>
      <c r="D453" s="55"/>
      <c r="E453" s="55"/>
      <c r="F453" s="55"/>
      <c r="G453" s="58"/>
      <c r="H453" s="55"/>
      <c r="I453" s="55"/>
      <c r="J453" s="55"/>
      <c r="K453" s="55"/>
      <c r="L453" s="58"/>
      <c r="M453" s="55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0">
        <f t="shared" si="177"/>
        <v>0</v>
      </c>
      <c r="R453" s="64">
        <f t="shared" si="175"/>
        <v>0</v>
      </c>
    </row>
    <row r="454" spans="1:18">
      <c r="A454" s="55">
        <v>9</v>
      </c>
      <c r="B454" s="58"/>
      <c r="C454" s="11"/>
      <c r="D454" s="55"/>
      <c r="E454" s="55"/>
      <c r="F454" s="55"/>
      <c r="G454" s="58"/>
      <c r="H454" s="55"/>
      <c r="I454" s="55"/>
      <c r="J454" s="55"/>
      <c r="K454" s="55"/>
      <c r="L454" s="58"/>
      <c r="M454" s="55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0">
        <f t="shared" si="177"/>
        <v>0</v>
      </c>
      <c r="R454" s="64">
        <f t="shared" si="175"/>
        <v>0</v>
      </c>
    </row>
    <row r="455" spans="1:18">
      <c r="A455" s="55">
        <v>10</v>
      </c>
      <c r="B455" s="58"/>
      <c r="C455" s="11"/>
      <c r="D455" s="55"/>
      <c r="E455" s="55"/>
      <c r="F455" s="55"/>
      <c r="G455" s="58"/>
      <c r="H455" s="55"/>
      <c r="I455" s="55"/>
      <c r="J455" s="55"/>
      <c r="K455" s="55"/>
      <c r="L455" s="58"/>
      <c r="M455" s="55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0">
        <f t="shared" si="177"/>
        <v>0</v>
      </c>
      <c r="R455" s="64">
        <f t="shared" si="175"/>
        <v>0</v>
      </c>
    </row>
    <row r="456" spans="1:18">
      <c r="A456" s="83" t="s">
        <v>35</v>
      </c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5"/>
      <c r="R456" s="64">
        <f>SUM(R446:R455)</f>
        <v>0</v>
      </c>
    </row>
    <row r="457" spans="1:18" ht="15.75">
      <c r="A457" s="22" t="s">
        <v>74</v>
      </c>
      <c r="B457" s="80"/>
      <c r="C457" s="14"/>
      <c r="D457" s="14"/>
      <c r="E457" s="14"/>
      <c r="F457" s="14"/>
      <c r="G457" s="72"/>
      <c r="H457" s="14"/>
      <c r="I457" s="14"/>
      <c r="J457" s="14"/>
      <c r="K457" s="14"/>
      <c r="L457" s="72"/>
      <c r="M457" s="14"/>
      <c r="N457" s="14"/>
      <c r="O457" s="14"/>
      <c r="P457" s="14"/>
      <c r="Q457" s="14"/>
      <c r="R457" s="68"/>
    </row>
    <row r="458" spans="1:18">
      <c r="A458" s="45" t="s">
        <v>41</v>
      </c>
      <c r="B458" s="74"/>
      <c r="C458" s="45"/>
      <c r="D458" s="45"/>
      <c r="E458" s="45"/>
      <c r="F458" s="45"/>
      <c r="G458" s="74"/>
      <c r="H458" s="45"/>
      <c r="I458" s="45"/>
      <c r="J458" s="14"/>
      <c r="K458" s="14"/>
      <c r="L458" s="72"/>
      <c r="M458" s="14"/>
      <c r="N458" s="14"/>
      <c r="O458" s="14"/>
      <c r="P458" s="14"/>
      <c r="Q458" s="14"/>
      <c r="R458" s="68"/>
    </row>
    <row r="459" spans="1:18" s="8" customFormat="1">
      <c r="A459" s="45"/>
      <c r="B459" s="74"/>
      <c r="C459" s="45"/>
      <c r="D459" s="45"/>
      <c r="E459" s="45"/>
      <c r="F459" s="45"/>
      <c r="G459" s="74"/>
      <c r="H459" s="45"/>
      <c r="I459" s="45"/>
      <c r="J459" s="14"/>
      <c r="K459" s="14"/>
      <c r="L459" s="72"/>
      <c r="M459" s="14"/>
      <c r="N459" s="14"/>
      <c r="O459" s="14"/>
      <c r="P459" s="14"/>
      <c r="Q459" s="14"/>
      <c r="R459" s="68"/>
    </row>
    <row r="460" spans="1:18">
      <c r="A460" s="86" t="s">
        <v>73</v>
      </c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52"/>
    </row>
    <row r="461" spans="1:18" ht="18">
      <c r="A461" s="88" t="s">
        <v>27</v>
      </c>
      <c r="B461" s="89"/>
      <c r="C461" s="89"/>
      <c r="D461" s="46"/>
      <c r="E461" s="46"/>
      <c r="F461" s="46"/>
      <c r="G461" s="73"/>
      <c r="H461" s="46"/>
      <c r="I461" s="46"/>
      <c r="J461" s="46"/>
      <c r="K461" s="46"/>
      <c r="L461" s="73"/>
      <c r="M461" s="46"/>
      <c r="N461" s="46"/>
      <c r="O461" s="46"/>
      <c r="P461" s="46"/>
      <c r="Q461" s="52"/>
    </row>
    <row r="462" spans="1:18">
      <c r="A462" s="86" t="s">
        <v>39</v>
      </c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52"/>
    </row>
    <row r="463" spans="1:18">
      <c r="A463" s="55">
        <v>1</v>
      </c>
      <c r="B463" s="58"/>
      <c r="C463" s="11"/>
      <c r="D463" s="55"/>
      <c r="E463" s="55"/>
      <c r="F463" s="55"/>
      <c r="G463" s="58"/>
      <c r="H463" s="55"/>
      <c r="I463" s="55"/>
      <c r="J463" s="55"/>
      <c r="K463" s="55"/>
      <c r="L463" s="58"/>
      <c r="M463" s="55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0">
        <f t="shared" ref="Q463" si="181">IF(ISERROR(P463*100/N463),0,(P463*100/N463))</f>
        <v>0</v>
      </c>
      <c r="R463" s="64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55">
        <v>2</v>
      </c>
      <c r="B464" s="58"/>
      <c r="C464" s="11"/>
      <c r="D464" s="55"/>
      <c r="E464" s="55"/>
      <c r="F464" s="55"/>
      <c r="G464" s="58"/>
      <c r="H464" s="55"/>
      <c r="I464" s="55"/>
      <c r="J464" s="55"/>
      <c r="K464" s="55"/>
      <c r="L464" s="58"/>
      <c r="M464" s="55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0">
        <f t="shared" ref="Q464:Q472" si="184">IF(ISERROR(P464*100/N464),0,(P464*100/N464))</f>
        <v>0</v>
      </c>
      <c r="R464" s="64">
        <f t="shared" si="182"/>
        <v>0</v>
      </c>
    </row>
    <row r="465" spans="1:18">
      <c r="A465" s="55">
        <v>3</v>
      </c>
      <c r="B465" s="58"/>
      <c r="C465" s="11"/>
      <c r="D465" s="55"/>
      <c r="E465" s="55"/>
      <c r="F465" s="55"/>
      <c r="G465" s="58"/>
      <c r="H465" s="55"/>
      <c r="I465" s="55"/>
      <c r="J465" s="55"/>
      <c r="K465" s="55"/>
      <c r="L465" s="58"/>
      <c r="M465" s="55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0">
        <f t="shared" si="184"/>
        <v>0</v>
      </c>
      <c r="R465" s="64">
        <f t="shared" si="182"/>
        <v>0</v>
      </c>
    </row>
    <row r="466" spans="1:18">
      <c r="A466" s="55">
        <v>4</v>
      </c>
      <c r="B466" s="58"/>
      <c r="C466" s="11"/>
      <c r="D466" s="55"/>
      <c r="E466" s="55"/>
      <c r="F466" s="55"/>
      <c r="G466" s="58"/>
      <c r="H466" s="55"/>
      <c r="I466" s="55"/>
      <c r="J466" s="55"/>
      <c r="K466" s="55"/>
      <c r="L466" s="58"/>
      <c r="M466" s="55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0">
        <f t="shared" si="184"/>
        <v>0</v>
      </c>
      <c r="R466" s="64">
        <f t="shared" si="182"/>
        <v>0</v>
      </c>
    </row>
    <row r="467" spans="1:18">
      <c r="A467" s="55">
        <v>5</v>
      </c>
      <c r="B467" s="58"/>
      <c r="C467" s="11"/>
      <c r="D467" s="55"/>
      <c r="E467" s="55"/>
      <c r="F467" s="55"/>
      <c r="G467" s="58"/>
      <c r="H467" s="55"/>
      <c r="I467" s="55"/>
      <c r="J467" s="55"/>
      <c r="K467" s="55"/>
      <c r="L467" s="58"/>
      <c r="M467" s="55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0">
        <f t="shared" si="184"/>
        <v>0</v>
      </c>
      <c r="R467" s="64">
        <f t="shared" si="182"/>
        <v>0</v>
      </c>
    </row>
    <row r="468" spans="1:18">
      <c r="A468" s="55">
        <v>6</v>
      </c>
      <c r="B468" s="58"/>
      <c r="C468" s="11"/>
      <c r="D468" s="55"/>
      <c r="E468" s="55"/>
      <c r="F468" s="55"/>
      <c r="G468" s="58"/>
      <c r="H468" s="55"/>
      <c r="I468" s="55"/>
      <c r="J468" s="55"/>
      <c r="K468" s="55"/>
      <c r="L468" s="58"/>
      <c r="M468" s="55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0">
        <f t="shared" si="184"/>
        <v>0</v>
      </c>
      <c r="R468" s="64">
        <f t="shared" si="182"/>
        <v>0</v>
      </c>
    </row>
    <row r="469" spans="1:18">
      <c r="A469" s="55">
        <v>7</v>
      </c>
      <c r="B469" s="58"/>
      <c r="C469" s="11"/>
      <c r="D469" s="55"/>
      <c r="E469" s="55"/>
      <c r="F469" s="55"/>
      <c r="G469" s="58"/>
      <c r="H469" s="55"/>
      <c r="I469" s="55"/>
      <c r="J469" s="55"/>
      <c r="K469" s="55"/>
      <c r="L469" s="58"/>
      <c r="M469" s="55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0">
        <f t="shared" si="184"/>
        <v>0</v>
      </c>
      <c r="R469" s="64">
        <f t="shared" si="182"/>
        <v>0</v>
      </c>
    </row>
    <row r="470" spans="1:18">
      <c r="A470" s="55">
        <v>8</v>
      </c>
      <c r="B470" s="58"/>
      <c r="C470" s="11"/>
      <c r="D470" s="55"/>
      <c r="E470" s="55"/>
      <c r="F470" s="55"/>
      <c r="G470" s="58"/>
      <c r="H470" s="55"/>
      <c r="I470" s="55"/>
      <c r="J470" s="55"/>
      <c r="K470" s="55"/>
      <c r="L470" s="58"/>
      <c r="M470" s="55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0">
        <f t="shared" si="184"/>
        <v>0</v>
      </c>
      <c r="R470" s="64">
        <f t="shared" si="182"/>
        <v>0</v>
      </c>
    </row>
    <row r="471" spans="1:18">
      <c r="A471" s="55">
        <v>9</v>
      </c>
      <c r="B471" s="58"/>
      <c r="C471" s="11"/>
      <c r="D471" s="55"/>
      <c r="E471" s="55"/>
      <c r="F471" s="55"/>
      <c r="G471" s="58"/>
      <c r="H471" s="55"/>
      <c r="I471" s="55"/>
      <c r="J471" s="55"/>
      <c r="K471" s="55"/>
      <c r="L471" s="58"/>
      <c r="M471" s="55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0">
        <f t="shared" si="184"/>
        <v>0</v>
      </c>
      <c r="R471" s="64">
        <f t="shared" si="182"/>
        <v>0</v>
      </c>
    </row>
    <row r="472" spans="1:18">
      <c r="A472" s="55">
        <v>10</v>
      </c>
      <c r="B472" s="58"/>
      <c r="C472" s="11"/>
      <c r="D472" s="55"/>
      <c r="E472" s="55"/>
      <c r="F472" s="55"/>
      <c r="G472" s="58"/>
      <c r="H472" s="55"/>
      <c r="I472" s="55"/>
      <c r="J472" s="55"/>
      <c r="K472" s="55"/>
      <c r="L472" s="58"/>
      <c r="M472" s="55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0">
        <f t="shared" si="184"/>
        <v>0</v>
      </c>
      <c r="R472" s="64">
        <f t="shared" si="182"/>
        <v>0</v>
      </c>
    </row>
    <row r="473" spans="1:18">
      <c r="A473" s="83" t="s">
        <v>35</v>
      </c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5"/>
      <c r="R473" s="64">
        <f>SUM(R463:R472)</f>
        <v>0</v>
      </c>
    </row>
    <row r="474" spans="1:18" ht="15.75">
      <c r="A474" s="22" t="s">
        <v>74</v>
      </c>
      <c r="B474" s="80"/>
      <c r="C474" s="14"/>
      <c r="D474" s="14"/>
      <c r="E474" s="14"/>
      <c r="F474" s="14"/>
      <c r="G474" s="72"/>
      <c r="H474" s="14"/>
      <c r="I474" s="14"/>
      <c r="J474" s="14"/>
      <c r="K474" s="14"/>
      <c r="L474" s="72"/>
      <c r="M474" s="14"/>
      <c r="N474" s="14"/>
      <c r="O474" s="14"/>
      <c r="P474" s="14"/>
      <c r="Q474" s="14"/>
      <c r="R474" s="68"/>
    </row>
    <row r="475" spans="1:18">
      <c r="A475" s="45" t="s">
        <v>41</v>
      </c>
      <c r="B475" s="74"/>
      <c r="C475" s="45"/>
      <c r="D475" s="45"/>
      <c r="E475" s="45"/>
      <c r="F475" s="45"/>
      <c r="G475" s="74"/>
      <c r="H475" s="45"/>
      <c r="I475" s="45"/>
      <c r="J475" s="14"/>
      <c r="K475" s="14"/>
      <c r="L475" s="72"/>
      <c r="M475" s="14"/>
      <c r="N475" s="14"/>
      <c r="O475" s="14"/>
      <c r="P475" s="14"/>
      <c r="Q475" s="14"/>
      <c r="R475" s="68"/>
    </row>
    <row r="476" spans="1:18" s="8" customFormat="1">
      <c r="A476" s="45"/>
      <c r="B476" s="74"/>
      <c r="C476" s="45"/>
      <c r="D476" s="45"/>
      <c r="E476" s="45"/>
      <c r="F476" s="45"/>
      <c r="G476" s="74"/>
      <c r="H476" s="45"/>
      <c r="I476" s="45"/>
      <c r="J476" s="14"/>
      <c r="K476" s="14"/>
      <c r="L476" s="72"/>
      <c r="M476" s="14"/>
      <c r="N476" s="14"/>
      <c r="O476" s="14"/>
      <c r="P476" s="14"/>
      <c r="Q476" s="14"/>
      <c r="R476" s="68"/>
    </row>
    <row r="477" spans="1:18">
      <c r="A477" s="86" t="s">
        <v>73</v>
      </c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52"/>
    </row>
    <row r="478" spans="1:18" ht="18">
      <c r="A478" s="88" t="s">
        <v>27</v>
      </c>
      <c r="B478" s="89"/>
      <c r="C478" s="89"/>
      <c r="D478" s="46"/>
      <c r="E478" s="46"/>
      <c r="F478" s="46"/>
      <c r="G478" s="73"/>
      <c r="H478" s="46"/>
      <c r="I478" s="46"/>
      <c r="J478" s="46"/>
      <c r="K478" s="46"/>
      <c r="L478" s="73"/>
      <c r="M478" s="46"/>
      <c r="N478" s="46"/>
      <c r="O478" s="46"/>
      <c r="P478" s="46"/>
      <c r="Q478" s="52"/>
    </row>
    <row r="479" spans="1:18">
      <c r="A479" s="86" t="s">
        <v>39</v>
      </c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52"/>
    </row>
    <row r="480" spans="1:18">
      <c r="A480" s="55">
        <v>1</v>
      </c>
      <c r="B480" s="58"/>
      <c r="C480" s="11"/>
      <c r="D480" s="55"/>
      <c r="E480" s="55"/>
      <c r="F480" s="55"/>
      <c r="G480" s="58"/>
      <c r="H480" s="55"/>
      <c r="I480" s="55"/>
      <c r="J480" s="55"/>
      <c r="K480" s="55"/>
      <c r="L480" s="58"/>
      <c r="M480" s="55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0">
        <f t="shared" ref="Q480" si="188">IF(ISERROR(P480*100/N480),0,(P480*100/N480))</f>
        <v>0</v>
      </c>
      <c r="R480" s="64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55">
        <v>2</v>
      </c>
      <c r="B481" s="58"/>
      <c r="C481" s="11"/>
      <c r="D481" s="55"/>
      <c r="E481" s="55"/>
      <c r="F481" s="55"/>
      <c r="G481" s="58"/>
      <c r="H481" s="55"/>
      <c r="I481" s="55"/>
      <c r="J481" s="55"/>
      <c r="K481" s="55"/>
      <c r="L481" s="58"/>
      <c r="M481" s="55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0">
        <f t="shared" ref="Q481:Q489" si="191">IF(ISERROR(P481*100/N481),0,(P481*100/N481))</f>
        <v>0</v>
      </c>
      <c r="R481" s="64">
        <f t="shared" si="189"/>
        <v>0</v>
      </c>
    </row>
    <row r="482" spans="1:18">
      <c r="A482" s="55">
        <v>3</v>
      </c>
      <c r="B482" s="58"/>
      <c r="C482" s="11"/>
      <c r="D482" s="55"/>
      <c r="E482" s="55"/>
      <c r="F482" s="55"/>
      <c r="G482" s="58"/>
      <c r="H482" s="55"/>
      <c r="I482" s="55"/>
      <c r="J482" s="55"/>
      <c r="K482" s="55"/>
      <c r="L482" s="58"/>
      <c r="M482" s="55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0">
        <f t="shared" si="191"/>
        <v>0</v>
      </c>
      <c r="R482" s="64">
        <f t="shared" si="189"/>
        <v>0</v>
      </c>
    </row>
    <row r="483" spans="1:18">
      <c r="A483" s="55">
        <v>4</v>
      </c>
      <c r="B483" s="58"/>
      <c r="C483" s="11"/>
      <c r="D483" s="55"/>
      <c r="E483" s="55"/>
      <c r="F483" s="55"/>
      <c r="G483" s="58"/>
      <c r="H483" s="55"/>
      <c r="I483" s="55"/>
      <c r="J483" s="55"/>
      <c r="K483" s="55"/>
      <c r="L483" s="58"/>
      <c r="M483" s="55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0">
        <f t="shared" si="191"/>
        <v>0</v>
      </c>
      <c r="R483" s="64">
        <f t="shared" si="189"/>
        <v>0</v>
      </c>
    </row>
    <row r="484" spans="1:18">
      <c r="A484" s="55">
        <v>5</v>
      </c>
      <c r="B484" s="58"/>
      <c r="C484" s="11"/>
      <c r="D484" s="55"/>
      <c r="E484" s="55"/>
      <c r="F484" s="55"/>
      <c r="G484" s="58"/>
      <c r="H484" s="55"/>
      <c r="I484" s="55"/>
      <c r="J484" s="55"/>
      <c r="K484" s="55"/>
      <c r="L484" s="58"/>
      <c r="M484" s="55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0">
        <f t="shared" si="191"/>
        <v>0</v>
      </c>
      <c r="R484" s="64">
        <f t="shared" si="189"/>
        <v>0</v>
      </c>
    </row>
    <row r="485" spans="1:18">
      <c r="A485" s="55">
        <v>6</v>
      </c>
      <c r="B485" s="58"/>
      <c r="C485" s="11"/>
      <c r="D485" s="55"/>
      <c r="E485" s="55"/>
      <c r="F485" s="55"/>
      <c r="G485" s="58"/>
      <c r="H485" s="55"/>
      <c r="I485" s="55"/>
      <c r="J485" s="55"/>
      <c r="K485" s="55"/>
      <c r="L485" s="58"/>
      <c r="M485" s="55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0">
        <f t="shared" si="191"/>
        <v>0</v>
      </c>
      <c r="R485" s="64">
        <f t="shared" si="189"/>
        <v>0</v>
      </c>
    </row>
    <row r="486" spans="1:18">
      <c r="A486" s="55">
        <v>7</v>
      </c>
      <c r="B486" s="58"/>
      <c r="C486" s="11"/>
      <c r="D486" s="55"/>
      <c r="E486" s="55"/>
      <c r="F486" s="55"/>
      <c r="G486" s="58"/>
      <c r="H486" s="55"/>
      <c r="I486" s="55"/>
      <c r="J486" s="55"/>
      <c r="K486" s="55"/>
      <c r="L486" s="58"/>
      <c r="M486" s="55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0">
        <f t="shared" si="191"/>
        <v>0</v>
      </c>
      <c r="R486" s="64">
        <f t="shared" si="189"/>
        <v>0</v>
      </c>
    </row>
    <row r="487" spans="1:18">
      <c r="A487" s="55">
        <v>8</v>
      </c>
      <c r="B487" s="58"/>
      <c r="C487" s="11"/>
      <c r="D487" s="55"/>
      <c r="E487" s="55"/>
      <c r="F487" s="55"/>
      <c r="G487" s="58"/>
      <c r="H487" s="55"/>
      <c r="I487" s="55"/>
      <c r="J487" s="55"/>
      <c r="K487" s="55"/>
      <c r="L487" s="58"/>
      <c r="M487" s="55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0">
        <f t="shared" si="191"/>
        <v>0</v>
      </c>
      <c r="R487" s="64">
        <f t="shared" si="189"/>
        <v>0</v>
      </c>
    </row>
    <row r="488" spans="1:18">
      <c r="A488" s="55">
        <v>9</v>
      </c>
      <c r="B488" s="58"/>
      <c r="C488" s="11"/>
      <c r="D488" s="55"/>
      <c r="E488" s="55"/>
      <c r="F488" s="55"/>
      <c r="G488" s="58"/>
      <c r="H488" s="55"/>
      <c r="I488" s="55"/>
      <c r="J488" s="55"/>
      <c r="K488" s="55"/>
      <c r="L488" s="58"/>
      <c r="M488" s="55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0">
        <f t="shared" si="191"/>
        <v>0</v>
      </c>
      <c r="R488" s="64">
        <f t="shared" si="189"/>
        <v>0</v>
      </c>
    </row>
    <row r="489" spans="1:18">
      <c r="A489" s="55">
        <v>10</v>
      </c>
      <c r="B489" s="58"/>
      <c r="C489" s="11"/>
      <c r="D489" s="55"/>
      <c r="E489" s="55"/>
      <c r="F489" s="55"/>
      <c r="G489" s="58"/>
      <c r="H489" s="55"/>
      <c r="I489" s="55"/>
      <c r="J489" s="55"/>
      <c r="K489" s="55"/>
      <c r="L489" s="58"/>
      <c r="M489" s="55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0">
        <f t="shared" si="191"/>
        <v>0</v>
      </c>
      <c r="R489" s="64">
        <f t="shared" si="189"/>
        <v>0</v>
      </c>
    </row>
    <row r="490" spans="1:18">
      <c r="A490" s="83" t="s">
        <v>35</v>
      </c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5"/>
      <c r="R490" s="64">
        <f>SUM(R480:R489)</f>
        <v>0</v>
      </c>
    </row>
    <row r="491" spans="1:18" ht="15.75">
      <c r="A491" s="22" t="s">
        <v>74</v>
      </c>
      <c r="B491" s="80"/>
      <c r="C491" s="14"/>
      <c r="D491" s="14"/>
      <c r="E491" s="14"/>
      <c r="F491" s="14"/>
      <c r="G491" s="72"/>
      <c r="H491" s="14"/>
      <c r="I491" s="14"/>
      <c r="J491" s="14"/>
      <c r="K491" s="14"/>
      <c r="L491" s="72"/>
      <c r="M491" s="14"/>
      <c r="N491" s="14"/>
      <c r="O491" s="14"/>
      <c r="P491" s="14"/>
      <c r="Q491" s="14"/>
      <c r="R491" s="68"/>
    </row>
    <row r="492" spans="1:18">
      <c r="A492" s="45" t="s">
        <v>41</v>
      </c>
      <c r="B492" s="74"/>
      <c r="C492" s="45"/>
      <c r="D492" s="45"/>
      <c r="E492" s="45"/>
      <c r="F492" s="45"/>
      <c r="G492" s="74"/>
      <c r="H492" s="45"/>
      <c r="I492" s="45"/>
      <c r="J492" s="14"/>
      <c r="K492" s="14"/>
      <c r="L492" s="72"/>
      <c r="M492" s="14"/>
      <c r="N492" s="14"/>
      <c r="O492" s="14"/>
      <c r="P492" s="14"/>
      <c r="Q492" s="14"/>
      <c r="R492" s="68"/>
    </row>
    <row r="493" spans="1:18" s="8" customFormat="1">
      <c r="A493" s="45"/>
      <c r="B493" s="74"/>
      <c r="C493" s="45"/>
      <c r="D493" s="45"/>
      <c r="E493" s="45"/>
      <c r="F493" s="45"/>
      <c r="G493" s="74"/>
      <c r="H493" s="45"/>
      <c r="I493" s="45"/>
      <c r="J493" s="14"/>
      <c r="K493" s="14"/>
      <c r="L493" s="72"/>
      <c r="M493" s="14"/>
      <c r="N493" s="14"/>
      <c r="O493" s="14"/>
      <c r="P493" s="14"/>
      <c r="Q493" s="14"/>
      <c r="R493" s="68"/>
    </row>
    <row r="494" spans="1:18">
      <c r="A494" s="86" t="s">
        <v>73</v>
      </c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52"/>
    </row>
    <row r="495" spans="1:18" ht="18">
      <c r="A495" s="88" t="s">
        <v>27</v>
      </c>
      <c r="B495" s="89"/>
      <c r="C495" s="89"/>
      <c r="D495" s="46"/>
      <c r="E495" s="46"/>
      <c r="F495" s="46"/>
      <c r="G495" s="73"/>
      <c r="H495" s="46"/>
      <c r="I495" s="46"/>
      <c r="J495" s="46"/>
      <c r="K495" s="46"/>
      <c r="L495" s="73"/>
      <c r="M495" s="46"/>
      <c r="N495" s="46"/>
      <c r="O495" s="46"/>
      <c r="P495" s="46"/>
      <c r="Q495" s="52"/>
    </row>
    <row r="496" spans="1:18">
      <c r="A496" s="86" t="s">
        <v>39</v>
      </c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52"/>
    </row>
    <row r="497" spans="1:18">
      <c r="A497" s="55">
        <v>1</v>
      </c>
      <c r="B497" s="58"/>
      <c r="C497" s="11"/>
      <c r="D497" s="55"/>
      <c r="E497" s="55"/>
      <c r="F497" s="55"/>
      <c r="G497" s="58"/>
      <c r="H497" s="55"/>
      <c r="I497" s="55"/>
      <c r="J497" s="55"/>
      <c r="K497" s="55"/>
      <c r="L497" s="58"/>
      <c r="M497" s="55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0">
        <f t="shared" ref="Q497" si="195">IF(ISERROR(P497*100/N497),0,(P497*100/N497))</f>
        <v>0</v>
      </c>
      <c r="R497" s="64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55">
        <v>2</v>
      </c>
      <c r="B498" s="58"/>
      <c r="C498" s="11"/>
      <c r="D498" s="55"/>
      <c r="E498" s="55"/>
      <c r="F498" s="55"/>
      <c r="G498" s="58"/>
      <c r="H498" s="55"/>
      <c r="I498" s="55"/>
      <c r="J498" s="55"/>
      <c r="K498" s="55"/>
      <c r="L498" s="58"/>
      <c r="M498" s="55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0">
        <f t="shared" ref="Q498:Q506" si="198">IF(ISERROR(P498*100/N498),0,(P498*100/N498))</f>
        <v>0</v>
      </c>
      <c r="R498" s="64">
        <f t="shared" si="196"/>
        <v>0</v>
      </c>
    </row>
    <row r="499" spans="1:18">
      <c r="A499" s="55">
        <v>3</v>
      </c>
      <c r="B499" s="58"/>
      <c r="C499" s="11"/>
      <c r="D499" s="55"/>
      <c r="E499" s="55"/>
      <c r="F499" s="55"/>
      <c r="G499" s="58"/>
      <c r="H499" s="55"/>
      <c r="I499" s="55"/>
      <c r="J499" s="55"/>
      <c r="K499" s="55"/>
      <c r="L499" s="58"/>
      <c r="M499" s="55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0">
        <f t="shared" si="198"/>
        <v>0</v>
      </c>
      <c r="R499" s="64">
        <f t="shared" si="196"/>
        <v>0</v>
      </c>
    </row>
    <row r="500" spans="1:18">
      <c r="A500" s="55">
        <v>4</v>
      </c>
      <c r="B500" s="58"/>
      <c r="C500" s="11"/>
      <c r="D500" s="55"/>
      <c r="E500" s="55"/>
      <c r="F500" s="55"/>
      <c r="G500" s="58"/>
      <c r="H500" s="55"/>
      <c r="I500" s="55"/>
      <c r="J500" s="55"/>
      <c r="K500" s="55"/>
      <c r="L500" s="58"/>
      <c r="M500" s="55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0">
        <f t="shared" si="198"/>
        <v>0</v>
      </c>
      <c r="R500" s="64">
        <f t="shared" si="196"/>
        <v>0</v>
      </c>
    </row>
    <row r="501" spans="1:18">
      <c r="A501" s="55">
        <v>5</v>
      </c>
      <c r="B501" s="58"/>
      <c r="C501" s="11"/>
      <c r="D501" s="55"/>
      <c r="E501" s="55"/>
      <c r="F501" s="55"/>
      <c r="G501" s="58"/>
      <c r="H501" s="55"/>
      <c r="I501" s="55"/>
      <c r="J501" s="55"/>
      <c r="K501" s="55"/>
      <c r="L501" s="58"/>
      <c r="M501" s="55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0">
        <f t="shared" si="198"/>
        <v>0</v>
      </c>
      <c r="R501" s="64">
        <f t="shared" si="196"/>
        <v>0</v>
      </c>
    </row>
    <row r="502" spans="1:18">
      <c r="A502" s="55">
        <v>6</v>
      </c>
      <c r="B502" s="58"/>
      <c r="C502" s="11"/>
      <c r="D502" s="55"/>
      <c r="E502" s="55"/>
      <c r="F502" s="55"/>
      <c r="G502" s="58"/>
      <c r="H502" s="55"/>
      <c r="I502" s="55"/>
      <c r="J502" s="55"/>
      <c r="K502" s="55"/>
      <c r="L502" s="58"/>
      <c r="M502" s="55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0">
        <f t="shared" si="198"/>
        <v>0</v>
      </c>
      <c r="R502" s="64">
        <f t="shared" si="196"/>
        <v>0</v>
      </c>
    </row>
    <row r="503" spans="1:18">
      <c r="A503" s="55">
        <v>7</v>
      </c>
      <c r="B503" s="58"/>
      <c r="C503" s="11"/>
      <c r="D503" s="55"/>
      <c r="E503" s="55"/>
      <c r="F503" s="55"/>
      <c r="G503" s="58"/>
      <c r="H503" s="55"/>
      <c r="I503" s="55"/>
      <c r="J503" s="55"/>
      <c r="K503" s="55"/>
      <c r="L503" s="58"/>
      <c r="M503" s="55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0">
        <f t="shared" si="198"/>
        <v>0</v>
      </c>
      <c r="R503" s="64">
        <f t="shared" si="196"/>
        <v>0</v>
      </c>
    </row>
    <row r="504" spans="1:18">
      <c r="A504" s="55">
        <v>8</v>
      </c>
      <c r="B504" s="58"/>
      <c r="C504" s="11"/>
      <c r="D504" s="55"/>
      <c r="E504" s="55"/>
      <c r="F504" s="55"/>
      <c r="G504" s="58"/>
      <c r="H504" s="55"/>
      <c r="I504" s="55"/>
      <c r="J504" s="55"/>
      <c r="K504" s="55"/>
      <c r="L504" s="58"/>
      <c r="M504" s="55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0">
        <f t="shared" si="198"/>
        <v>0</v>
      </c>
      <c r="R504" s="64">
        <f t="shared" si="196"/>
        <v>0</v>
      </c>
    </row>
    <row r="505" spans="1:18">
      <c r="A505" s="55">
        <v>9</v>
      </c>
      <c r="B505" s="58"/>
      <c r="C505" s="11"/>
      <c r="D505" s="55"/>
      <c r="E505" s="55"/>
      <c r="F505" s="55"/>
      <c r="G505" s="58"/>
      <c r="H505" s="55"/>
      <c r="I505" s="55"/>
      <c r="J505" s="55"/>
      <c r="K505" s="55"/>
      <c r="L505" s="58"/>
      <c r="M505" s="55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0">
        <f t="shared" si="198"/>
        <v>0</v>
      </c>
      <c r="R505" s="64">
        <f t="shared" si="196"/>
        <v>0</v>
      </c>
    </row>
    <row r="506" spans="1:18">
      <c r="A506" s="55">
        <v>10</v>
      </c>
      <c r="B506" s="58"/>
      <c r="C506" s="11"/>
      <c r="D506" s="55"/>
      <c r="E506" s="55"/>
      <c r="F506" s="55"/>
      <c r="G506" s="58"/>
      <c r="H506" s="55"/>
      <c r="I506" s="55"/>
      <c r="J506" s="55"/>
      <c r="K506" s="55"/>
      <c r="L506" s="58"/>
      <c r="M506" s="55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0">
        <f t="shared" si="198"/>
        <v>0</v>
      </c>
      <c r="R506" s="64">
        <f t="shared" si="196"/>
        <v>0</v>
      </c>
    </row>
    <row r="507" spans="1:18">
      <c r="A507" s="83" t="s">
        <v>35</v>
      </c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5"/>
      <c r="R507" s="64">
        <f>SUM(R497:R506)</f>
        <v>0</v>
      </c>
    </row>
    <row r="508" spans="1:18" ht="15.75">
      <c r="A508" s="22" t="s">
        <v>74</v>
      </c>
      <c r="B508" s="80"/>
      <c r="C508" s="14"/>
      <c r="D508" s="14"/>
      <c r="E508" s="14"/>
      <c r="F508" s="14"/>
      <c r="G508" s="72"/>
      <c r="H508" s="14"/>
      <c r="I508" s="14"/>
      <c r="J508" s="14"/>
      <c r="K508" s="14"/>
      <c r="L508" s="72"/>
      <c r="M508" s="14"/>
      <c r="N508" s="14"/>
      <c r="O508" s="14"/>
      <c r="P508" s="14"/>
      <c r="Q508" s="14"/>
      <c r="R508" s="68"/>
    </row>
    <row r="509" spans="1:18">
      <c r="A509" s="45" t="s">
        <v>41</v>
      </c>
      <c r="B509" s="74"/>
      <c r="C509" s="45"/>
      <c r="D509" s="45"/>
      <c r="E509" s="45"/>
      <c r="F509" s="45"/>
      <c r="G509" s="74"/>
      <c r="H509" s="45"/>
      <c r="I509" s="45"/>
      <c r="J509" s="14"/>
      <c r="K509" s="14"/>
      <c r="L509" s="72"/>
      <c r="M509" s="14"/>
      <c r="N509" s="14"/>
      <c r="O509" s="14"/>
      <c r="P509" s="14"/>
      <c r="Q509" s="14"/>
      <c r="R509" s="68"/>
    </row>
    <row r="510" spans="1:18" s="8" customFormat="1">
      <c r="A510" s="45"/>
      <c r="B510" s="74"/>
      <c r="C510" s="45"/>
      <c r="D510" s="45"/>
      <c r="E510" s="45"/>
      <c r="F510" s="45"/>
      <c r="G510" s="74"/>
      <c r="H510" s="45"/>
      <c r="I510" s="45"/>
      <c r="J510" s="14"/>
      <c r="K510" s="14"/>
      <c r="L510" s="72"/>
      <c r="M510" s="14"/>
      <c r="N510" s="14"/>
      <c r="O510" s="14"/>
      <c r="P510" s="14"/>
      <c r="Q510" s="14"/>
      <c r="R510" s="68"/>
    </row>
    <row r="511" spans="1:18">
      <c r="A511" s="86" t="s">
        <v>73</v>
      </c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52"/>
    </row>
    <row r="512" spans="1:18" ht="18">
      <c r="A512" s="88" t="s">
        <v>27</v>
      </c>
      <c r="B512" s="89"/>
      <c r="C512" s="89"/>
      <c r="D512" s="46"/>
      <c r="E512" s="46"/>
      <c r="F512" s="46"/>
      <c r="G512" s="73"/>
      <c r="H512" s="46"/>
      <c r="I512" s="46"/>
      <c r="J512" s="46"/>
      <c r="K512" s="46"/>
      <c r="L512" s="73"/>
      <c r="M512" s="46"/>
      <c r="N512" s="46"/>
      <c r="O512" s="46"/>
      <c r="P512" s="46"/>
      <c r="Q512" s="52"/>
    </row>
    <row r="513" spans="1:18">
      <c r="A513" s="86" t="s">
        <v>39</v>
      </c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52"/>
    </row>
    <row r="514" spans="1:18">
      <c r="A514" s="55">
        <v>1</v>
      </c>
      <c r="B514" s="58"/>
      <c r="C514" s="11"/>
      <c r="D514" s="55"/>
      <c r="E514" s="55"/>
      <c r="F514" s="55"/>
      <c r="G514" s="58"/>
      <c r="H514" s="55"/>
      <c r="I514" s="55"/>
      <c r="J514" s="55"/>
      <c r="K514" s="55"/>
      <c r="L514" s="58"/>
      <c r="M514" s="55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0">
        <f t="shared" ref="Q514" si="202">IF(ISERROR(P514*100/N514),0,(P514*100/N514))</f>
        <v>0</v>
      </c>
      <c r="R514" s="64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55">
        <v>2</v>
      </c>
      <c r="B515" s="58"/>
      <c r="C515" s="11"/>
      <c r="D515" s="55"/>
      <c r="E515" s="55"/>
      <c r="F515" s="55"/>
      <c r="G515" s="58"/>
      <c r="H515" s="55"/>
      <c r="I515" s="55"/>
      <c r="J515" s="55"/>
      <c r="K515" s="55"/>
      <c r="L515" s="58"/>
      <c r="M515" s="55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0">
        <f t="shared" ref="Q515:Q523" si="205">IF(ISERROR(P515*100/N515),0,(P515*100/N515))</f>
        <v>0</v>
      </c>
      <c r="R515" s="64">
        <f t="shared" si="203"/>
        <v>0</v>
      </c>
    </row>
    <row r="516" spans="1:18">
      <c r="A516" s="55">
        <v>3</v>
      </c>
      <c r="B516" s="58"/>
      <c r="C516" s="11"/>
      <c r="D516" s="55"/>
      <c r="E516" s="55"/>
      <c r="F516" s="55"/>
      <c r="G516" s="58"/>
      <c r="H516" s="55"/>
      <c r="I516" s="55"/>
      <c r="J516" s="55"/>
      <c r="K516" s="55"/>
      <c r="L516" s="58"/>
      <c r="M516" s="55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0">
        <f t="shared" si="205"/>
        <v>0</v>
      </c>
      <c r="R516" s="64">
        <f t="shared" si="203"/>
        <v>0</v>
      </c>
    </row>
    <row r="517" spans="1:18">
      <c r="A517" s="55">
        <v>4</v>
      </c>
      <c r="B517" s="58"/>
      <c r="C517" s="11"/>
      <c r="D517" s="55"/>
      <c r="E517" s="55"/>
      <c r="F517" s="55"/>
      <c r="G517" s="58"/>
      <c r="H517" s="55"/>
      <c r="I517" s="55"/>
      <c r="J517" s="55"/>
      <c r="K517" s="55"/>
      <c r="L517" s="58"/>
      <c r="M517" s="55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0">
        <f t="shared" si="205"/>
        <v>0</v>
      </c>
      <c r="R517" s="64">
        <f t="shared" si="203"/>
        <v>0</v>
      </c>
    </row>
    <row r="518" spans="1:18">
      <c r="A518" s="55">
        <v>5</v>
      </c>
      <c r="B518" s="58"/>
      <c r="C518" s="11"/>
      <c r="D518" s="55"/>
      <c r="E518" s="55"/>
      <c r="F518" s="55"/>
      <c r="G518" s="58"/>
      <c r="H518" s="55"/>
      <c r="I518" s="55"/>
      <c r="J518" s="55"/>
      <c r="K518" s="55"/>
      <c r="L518" s="58"/>
      <c r="M518" s="55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0">
        <f t="shared" si="205"/>
        <v>0</v>
      </c>
      <c r="R518" s="64">
        <f t="shared" si="203"/>
        <v>0</v>
      </c>
    </row>
    <row r="519" spans="1:18">
      <c r="A519" s="55">
        <v>6</v>
      </c>
      <c r="B519" s="58"/>
      <c r="C519" s="11"/>
      <c r="D519" s="55"/>
      <c r="E519" s="55"/>
      <c r="F519" s="55"/>
      <c r="G519" s="58"/>
      <c r="H519" s="55"/>
      <c r="I519" s="55"/>
      <c r="J519" s="55"/>
      <c r="K519" s="55"/>
      <c r="L519" s="58"/>
      <c r="M519" s="55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0">
        <f t="shared" si="205"/>
        <v>0</v>
      </c>
      <c r="R519" s="64">
        <f t="shared" si="203"/>
        <v>0</v>
      </c>
    </row>
    <row r="520" spans="1:18">
      <c r="A520" s="55">
        <v>7</v>
      </c>
      <c r="B520" s="58"/>
      <c r="C520" s="11"/>
      <c r="D520" s="55"/>
      <c r="E520" s="55"/>
      <c r="F520" s="55"/>
      <c r="G520" s="58"/>
      <c r="H520" s="55"/>
      <c r="I520" s="55"/>
      <c r="J520" s="55"/>
      <c r="K520" s="55"/>
      <c r="L520" s="58"/>
      <c r="M520" s="55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0">
        <f t="shared" si="205"/>
        <v>0</v>
      </c>
      <c r="R520" s="64">
        <f t="shared" si="203"/>
        <v>0</v>
      </c>
    </row>
    <row r="521" spans="1:18">
      <c r="A521" s="55">
        <v>8</v>
      </c>
      <c r="B521" s="58"/>
      <c r="C521" s="11"/>
      <c r="D521" s="55"/>
      <c r="E521" s="55"/>
      <c r="F521" s="55"/>
      <c r="G521" s="58"/>
      <c r="H521" s="55"/>
      <c r="I521" s="55"/>
      <c r="J521" s="55"/>
      <c r="K521" s="55"/>
      <c r="L521" s="58"/>
      <c r="M521" s="55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0">
        <f t="shared" si="205"/>
        <v>0</v>
      </c>
      <c r="R521" s="64">
        <f t="shared" si="203"/>
        <v>0</v>
      </c>
    </row>
    <row r="522" spans="1:18">
      <c r="A522" s="55">
        <v>9</v>
      </c>
      <c r="B522" s="58"/>
      <c r="C522" s="11"/>
      <c r="D522" s="55"/>
      <c r="E522" s="55"/>
      <c r="F522" s="55"/>
      <c r="G522" s="58"/>
      <c r="H522" s="55"/>
      <c r="I522" s="55"/>
      <c r="J522" s="55"/>
      <c r="K522" s="55"/>
      <c r="L522" s="58"/>
      <c r="M522" s="55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0">
        <f t="shared" si="205"/>
        <v>0</v>
      </c>
      <c r="R522" s="64">
        <f t="shared" si="203"/>
        <v>0</v>
      </c>
    </row>
    <row r="523" spans="1:18">
      <c r="A523" s="55">
        <v>10</v>
      </c>
      <c r="B523" s="58"/>
      <c r="C523" s="11"/>
      <c r="D523" s="55"/>
      <c r="E523" s="55"/>
      <c r="F523" s="55"/>
      <c r="G523" s="58"/>
      <c r="H523" s="55"/>
      <c r="I523" s="55"/>
      <c r="J523" s="55"/>
      <c r="K523" s="55"/>
      <c r="L523" s="58"/>
      <c r="M523" s="55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0">
        <f t="shared" si="205"/>
        <v>0</v>
      </c>
      <c r="R523" s="64">
        <f t="shared" si="203"/>
        <v>0</v>
      </c>
    </row>
    <row r="524" spans="1:18">
      <c r="A524" s="83" t="s">
        <v>35</v>
      </c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5"/>
      <c r="R524" s="64">
        <f>SUM(R514:R523)</f>
        <v>0</v>
      </c>
    </row>
    <row r="525" spans="1:18" ht="15.75">
      <c r="A525" s="22" t="s">
        <v>74</v>
      </c>
      <c r="B525" s="80"/>
      <c r="C525" s="14"/>
      <c r="D525" s="14"/>
      <c r="E525" s="14"/>
      <c r="F525" s="14"/>
      <c r="G525" s="72"/>
      <c r="H525" s="14"/>
      <c r="I525" s="14"/>
      <c r="J525" s="14"/>
      <c r="K525" s="14"/>
      <c r="L525" s="72"/>
      <c r="M525" s="14"/>
      <c r="N525" s="14"/>
      <c r="O525" s="14"/>
      <c r="P525" s="14"/>
      <c r="Q525" s="14"/>
      <c r="R525" s="68"/>
    </row>
    <row r="526" spans="1:18">
      <c r="A526" s="45" t="s">
        <v>41</v>
      </c>
      <c r="B526" s="74"/>
      <c r="C526" s="45"/>
      <c r="D526" s="45"/>
      <c r="E526" s="45"/>
      <c r="F526" s="45"/>
      <c r="G526" s="74"/>
      <c r="H526" s="45"/>
      <c r="I526" s="45"/>
      <c r="J526" s="14"/>
      <c r="K526" s="14"/>
      <c r="L526" s="72"/>
      <c r="M526" s="14"/>
      <c r="N526" s="14"/>
      <c r="O526" s="14"/>
      <c r="P526" s="14"/>
      <c r="Q526" s="14"/>
      <c r="R526" s="68"/>
    </row>
    <row r="527" spans="1:18" s="8" customFormat="1">
      <c r="A527" s="45"/>
      <c r="B527" s="74"/>
      <c r="C527" s="45"/>
      <c r="D527" s="45"/>
      <c r="E527" s="45"/>
      <c r="F527" s="45"/>
      <c r="G527" s="74"/>
      <c r="H527" s="45"/>
      <c r="I527" s="45"/>
      <c r="J527" s="14"/>
      <c r="K527" s="14"/>
      <c r="L527" s="72"/>
      <c r="M527" s="14"/>
      <c r="N527" s="14"/>
      <c r="O527" s="14"/>
      <c r="P527" s="14"/>
      <c r="Q527" s="14"/>
      <c r="R527" s="68"/>
    </row>
    <row r="528" spans="1:18">
      <c r="A528" s="86" t="s">
        <v>73</v>
      </c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52"/>
    </row>
    <row r="529" spans="1:18" ht="18">
      <c r="A529" s="88" t="s">
        <v>27</v>
      </c>
      <c r="B529" s="89"/>
      <c r="C529" s="89"/>
      <c r="D529" s="46"/>
      <c r="E529" s="46"/>
      <c r="F529" s="46"/>
      <c r="G529" s="73"/>
      <c r="H529" s="46"/>
      <c r="I529" s="46"/>
      <c r="J529" s="46"/>
      <c r="K529" s="46"/>
      <c r="L529" s="73"/>
      <c r="M529" s="46"/>
      <c r="N529" s="46"/>
      <c r="O529" s="46"/>
      <c r="P529" s="46"/>
      <c r="Q529" s="52"/>
    </row>
    <row r="530" spans="1:18">
      <c r="A530" s="86" t="s">
        <v>39</v>
      </c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52"/>
    </row>
    <row r="531" spans="1:18">
      <c r="A531" s="55">
        <v>1</v>
      </c>
      <c r="B531" s="58"/>
      <c r="C531" s="11"/>
      <c r="D531" s="55"/>
      <c r="E531" s="55"/>
      <c r="F531" s="55"/>
      <c r="G531" s="58"/>
      <c r="H531" s="55"/>
      <c r="I531" s="55"/>
      <c r="J531" s="55"/>
      <c r="K531" s="55"/>
      <c r="L531" s="58"/>
      <c r="M531" s="55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0">
        <f t="shared" ref="Q531" si="209">IF(ISERROR(P531*100/N531),0,(P531*100/N531))</f>
        <v>0</v>
      </c>
      <c r="R531" s="64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55">
        <v>2</v>
      </c>
      <c r="B532" s="58"/>
      <c r="C532" s="11"/>
      <c r="D532" s="55"/>
      <c r="E532" s="55"/>
      <c r="F532" s="55"/>
      <c r="G532" s="58"/>
      <c r="H532" s="55"/>
      <c r="I532" s="55"/>
      <c r="J532" s="55"/>
      <c r="K532" s="55"/>
      <c r="L532" s="58"/>
      <c r="M532" s="55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0">
        <f t="shared" ref="Q532:Q540" si="212">IF(ISERROR(P532*100/N532),0,(P532*100/N532))</f>
        <v>0</v>
      </c>
      <c r="R532" s="64">
        <f t="shared" si="210"/>
        <v>0</v>
      </c>
    </row>
    <row r="533" spans="1:18">
      <c r="A533" s="55">
        <v>3</v>
      </c>
      <c r="B533" s="58"/>
      <c r="C533" s="11"/>
      <c r="D533" s="55"/>
      <c r="E533" s="55"/>
      <c r="F533" s="55"/>
      <c r="G533" s="58"/>
      <c r="H533" s="55"/>
      <c r="I533" s="55"/>
      <c r="J533" s="55"/>
      <c r="K533" s="55"/>
      <c r="L533" s="58"/>
      <c r="M533" s="55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0">
        <f t="shared" si="212"/>
        <v>0</v>
      </c>
      <c r="R533" s="64">
        <f t="shared" si="210"/>
        <v>0</v>
      </c>
    </row>
    <row r="534" spans="1:18">
      <c r="A534" s="55">
        <v>4</v>
      </c>
      <c r="B534" s="58"/>
      <c r="C534" s="11"/>
      <c r="D534" s="55"/>
      <c r="E534" s="55"/>
      <c r="F534" s="55"/>
      <c r="G534" s="58"/>
      <c r="H534" s="55"/>
      <c r="I534" s="55"/>
      <c r="J534" s="55"/>
      <c r="K534" s="55"/>
      <c r="L534" s="58"/>
      <c r="M534" s="55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0">
        <f t="shared" si="212"/>
        <v>0</v>
      </c>
      <c r="R534" s="64">
        <f t="shared" si="210"/>
        <v>0</v>
      </c>
    </row>
    <row r="535" spans="1:18">
      <c r="A535" s="55">
        <v>5</v>
      </c>
      <c r="B535" s="58"/>
      <c r="C535" s="11"/>
      <c r="D535" s="55"/>
      <c r="E535" s="55"/>
      <c r="F535" s="55"/>
      <c r="G535" s="58"/>
      <c r="H535" s="55"/>
      <c r="I535" s="55"/>
      <c r="J535" s="55"/>
      <c r="K535" s="55"/>
      <c r="L535" s="58"/>
      <c r="M535" s="55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0">
        <f t="shared" si="212"/>
        <v>0</v>
      </c>
      <c r="R535" s="64">
        <f t="shared" si="210"/>
        <v>0</v>
      </c>
    </row>
    <row r="536" spans="1:18">
      <c r="A536" s="55">
        <v>6</v>
      </c>
      <c r="B536" s="58"/>
      <c r="C536" s="11"/>
      <c r="D536" s="55"/>
      <c r="E536" s="55"/>
      <c r="F536" s="55"/>
      <c r="G536" s="58"/>
      <c r="H536" s="55"/>
      <c r="I536" s="55"/>
      <c r="J536" s="55"/>
      <c r="K536" s="55"/>
      <c r="L536" s="58"/>
      <c r="M536" s="55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0">
        <f t="shared" si="212"/>
        <v>0</v>
      </c>
      <c r="R536" s="64">
        <f t="shared" si="210"/>
        <v>0</v>
      </c>
    </row>
    <row r="537" spans="1:18">
      <c r="A537" s="55">
        <v>7</v>
      </c>
      <c r="B537" s="58"/>
      <c r="C537" s="11"/>
      <c r="D537" s="55"/>
      <c r="E537" s="55"/>
      <c r="F537" s="55"/>
      <c r="G537" s="58"/>
      <c r="H537" s="55"/>
      <c r="I537" s="55"/>
      <c r="J537" s="55"/>
      <c r="K537" s="55"/>
      <c r="L537" s="58"/>
      <c r="M537" s="55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0">
        <f t="shared" si="212"/>
        <v>0</v>
      </c>
      <c r="R537" s="64">
        <f t="shared" si="210"/>
        <v>0</v>
      </c>
    </row>
    <row r="538" spans="1:18">
      <c r="A538" s="55">
        <v>8</v>
      </c>
      <c r="B538" s="58"/>
      <c r="C538" s="11"/>
      <c r="D538" s="55"/>
      <c r="E538" s="55"/>
      <c r="F538" s="55"/>
      <c r="G538" s="58"/>
      <c r="H538" s="55"/>
      <c r="I538" s="55"/>
      <c r="J538" s="55"/>
      <c r="K538" s="55"/>
      <c r="L538" s="58"/>
      <c r="M538" s="55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0">
        <f t="shared" si="212"/>
        <v>0</v>
      </c>
      <c r="R538" s="64">
        <f t="shared" si="210"/>
        <v>0</v>
      </c>
    </row>
    <row r="539" spans="1:18">
      <c r="A539" s="55">
        <v>9</v>
      </c>
      <c r="B539" s="58"/>
      <c r="C539" s="11"/>
      <c r="D539" s="55"/>
      <c r="E539" s="55"/>
      <c r="F539" s="55"/>
      <c r="G539" s="58"/>
      <c r="H539" s="55"/>
      <c r="I539" s="55"/>
      <c r="J539" s="55"/>
      <c r="K539" s="55"/>
      <c r="L539" s="58"/>
      <c r="M539" s="55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0">
        <f t="shared" si="212"/>
        <v>0</v>
      </c>
      <c r="R539" s="64">
        <f t="shared" si="210"/>
        <v>0</v>
      </c>
    </row>
    <row r="540" spans="1:18">
      <c r="A540" s="55">
        <v>10</v>
      </c>
      <c r="B540" s="58"/>
      <c r="C540" s="11"/>
      <c r="D540" s="55"/>
      <c r="E540" s="55"/>
      <c r="F540" s="55"/>
      <c r="G540" s="58"/>
      <c r="H540" s="55"/>
      <c r="I540" s="55"/>
      <c r="J540" s="55"/>
      <c r="K540" s="55"/>
      <c r="L540" s="58"/>
      <c r="M540" s="55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0">
        <f t="shared" si="212"/>
        <v>0</v>
      </c>
      <c r="R540" s="64">
        <f t="shared" si="210"/>
        <v>0</v>
      </c>
    </row>
    <row r="541" spans="1:18">
      <c r="A541" s="83" t="s">
        <v>35</v>
      </c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5"/>
      <c r="R541" s="64">
        <f>SUM(R531:R540)</f>
        <v>0</v>
      </c>
    </row>
    <row r="542" spans="1:18" ht="15.75">
      <c r="A542" s="22" t="s">
        <v>74</v>
      </c>
      <c r="B542" s="80"/>
      <c r="C542" s="14"/>
      <c r="D542" s="14"/>
      <c r="E542" s="14"/>
      <c r="F542" s="14"/>
      <c r="G542" s="72"/>
      <c r="H542" s="14"/>
      <c r="I542" s="14"/>
      <c r="J542" s="14"/>
      <c r="K542" s="14"/>
      <c r="L542" s="72"/>
      <c r="M542" s="14"/>
      <c r="N542" s="14"/>
      <c r="O542" s="14"/>
      <c r="P542" s="14"/>
      <c r="Q542" s="14"/>
      <c r="R542" s="68"/>
    </row>
    <row r="543" spans="1:18">
      <c r="A543" s="45" t="s">
        <v>41</v>
      </c>
      <c r="B543" s="74"/>
      <c r="C543" s="45"/>
      <c r="D543" s="45"/>
      <c r="E543" s="45"/>
      <c r="F543" s="45"/>
      <c r="G543" s="74"/>
      <c r="H543" s="45"/>
      <c r="I543" s="45"/>
      <c r="J543" s="14"/>
      <c r="K543" s="14"/>
      <c r="L543" s="72"/>
      <c r="M543" s="14"/>
      <c r="N543" s="14"/>
      <c r="O543" s="14"/>
      <c r="P543" s="14"/>
      <c r="Q543" s="14"/>
      <c r="R543" s="68"/>
    </row>
    <row r="544" spans="1:18" s="8" customFormat="1">
      <c r="A544" s="45"/>
      <c r="B544" s="74"/>
      <c r="C544" s="45"/>
      <c r="D544" s="45"/>
      <c r="E544" s="45"/>
      <c r="F544" s="45"/>
      <c r="G544" s="74"/>
      <c r="H544" s="45"/>
      <c r="I544" s="45"/>
      <c r="J544" s="14"/>
      <c r="K544" s="14"/>
      <c r="L544" s="72"/>
      <c r="M544" s="14"/>
      <c r="N544" s="14"/>
      <c r="O544" s="14"/>
      <c r="P544" s="14"/>
      <c r="Q544" s="14"/>
      <c r="R544" s="68"/>
    </row>
    <row r="545" spans="1:18" ht="13.9" customHeight="1">
      <c r="A545" s="86" t="s">
        <v>73</v>
      </c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52"/>
    </row>
    <row r="546" spans="1:18" ht="15.6" customHeight="1">
      <c r="A546" s="88" t="s">
        <v>27</v>
      </c>
      <c r="B546" s="89"/>
      <c r="C546" s="89"/>
      <c r="D546" s="46"/>
      <c r="E546" s="46"/>
      <c r="F546" s="46"/>
      <c r="G546" s="73"/>
      <c r="H546" s="46"/>
      <c r="I546" s="46"/>
      <c r="J546" s="46"/>
      <c r="K546" s="46"/>
      <c r="L546" s="73"/>
      <c r="M546" s="46"/>
      <c r="N546" s="46"/>
      <c r="O546" s="46"/>
      <c r="P546" s="46"/>
      <c r="Q546" s="52"/>
    </row>
    <row r="547" spans="1:18" ht="13.9" customHeight="1">
      <c r="A547" s="86" t="s">
        <v>39</v>
      </c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52"/>
    </row>
    <row r="548" spans="1:18">
      <c r="A548" s="55">
        <v>1</v>
      </c>
      <c r="B548" s="58"/>
      <c r="C548" s="11"/>
      <c r="D548" s="55"/>
      <c r="E548" s="55"/>
      <c r="F548" s="55"/>
      <c r="G548" s="58"/>
      <c r="H548" s="55"/>
      <c r="I548" s="55"/>
      <c r="J548" s="55"/>
      <c r="K548" s="55"/>
      <c r="L548" s="58"/>
      <c r="M548" s="55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0">
        <f t="shared" ref="Q548" si="216">IF(ISERROR(P548*100/N548),0,(P548*100/N548))</f>
        <v>0</v>
      </c>
      <c r="R548" s="64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55">
        <v>2</v>
      </c>
      <c r="B549" s="58"/>
      <c r="C549" s="11"/>
      <c r="D549" s="55"/>
      <c r="E549" s="55"/>
      <c r="F549" s="55"/>
      <c r="G549" s="58"/>
      <c r="H549" s="55"/>
      <c r="I549" s="55"/>
      <c r="J549" s="55"/>
      <c r="K549" s="55"/>
      <c r="L549" s="58"/>
      <c r="M549" s="55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0">
        <f t="shared" ref="Q549:Q557" si="219">IF(ISERROR(P549*100/N549),0,(P549*100/N549))</f>
        <v>0</v>
      </c>
      <c r="R549" s="64">
        <f t="shared" si="217"/>
        <v>0</v>
      </c>
    </row>
    <row r="550" spans="1:18">
      <c r="A550" s="55">
        <v>3</v>
      </c>
      <c r="B550" s="58"/>
      <c r="C550" s="11"/>
      <c r="D550" s="55"/>
      <c r="E550" s="55"/>
      <c r="F550" s="55"/>
      <c r="G550" s="58"/>
      <c r="H550" s="55"/>
      <c r="I550" s="55"/>
      <c r="J550" s="55"/>
      <c r="K550" s="55"/>
      <c r="L550" s="58"/>
      <c r="M550" s="55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0">
        <f t="shared" si="219"/>
        <v>0</v>
      </c>
      <c r="R550" s="64">
        <f t="shared" si="217"/>
        <v>0</v>
      </c>
    </row>
    <row r="551" spans="1:18">
      <c r="A551" s="55">
        <v>4</v>
      </c>
      <c r="B551" s="58"/>
      <c r="C551" s="11"/>
      <c r="D551" s="55"/>
      <c r="E551" s="55"/>
      <c r="F551" s="55"/>
      <c r="G551" s="58"/>
      <c r="H551" s="55"/>
      <c r="I551" s="55"/>
      <c r="J551" s="55"/>
      <c r="K551" s="55"/>
      <c r="L551" s="58"/>
      <c r="M551" s="55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0">
        <f t="shared" si="219"/>
        <v>0</v>
      </c>
      <c r="R551" s="64">
        <f t="shared" si="217"/>
        <v>0</v>
      </c>
    </row>
    <row r="552" spans="1:18">
      <c r="A552" s="55">
        <v>5</v>
      </c>
      <c r="B552" s="58"/>
      <c r="C552" s="11"/>
      <c r="D552" s="55"/>
      <c r="E552" s="55"/>
      <c r="F552" s="55"/>
      <c r="G552" s="58"/>
      <c r="H552" s="55"/>
      <c r="I552" s="55"/>
      <c r="J552" s="55"/>
      <c r="K552" s="55"/>
      <c r="L552" s="58"/>
      <c r="M552" s="55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0">
        <f t="shared" si="219"/>
        <v>0</v>
      </c>
      <c r="R552" s="64">
        <f t="shared" si="217"/>
        <v>0</v>
      </c>
    </row>
    <row r="553" spans="1:18">
      <c r="A553" s="55">
        <v>6</v>
      </c>
      <c r="B553" s="58"/>
      <c r="C553" s="11"/>
      <c r="D553" s="55"/>
      <c r="E553" s="55"/>
      <c r="F553" s="55"/>
      <c r="G553" s="58"/>
      <c r="H553" s="55"/>
      <c r="I553" s="55"/>
      <c r="J553" s="55"/>
      <c r="K553" s="55"/>
      <c r="L553" s="58"/>
      <c r="M553" s="55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0">
        <f t="shared" si="219"/>
        <v>0</v>
      </c>
      <c r="R553" s="64">
        <f t="shared" si="217"/>
        <v>0</v>
      </c>
    </row>
    <row r="554" spans="1:18">
      <c r="A554" s="55">
        <v>7</v>
      </c>
      <c r="B554" s="58"/>
      <c r="C554" s="11"/>
      <c r="D554" s="55"/>
      <c r="E554" s="55"/>
      <c r="F554" s="55"/>
      <c r="G554" s="58"/>
      <c r="H554" s="55"/>
      <c r="I554" s="55"/>
      <c r="J554" s="55"/>
      <c r="K554" s="55"/>
      <c r="L554" s="58"/>
      <c r="M554" s="55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0">
        <f t="shared" si="219"/>
        <v>0</v>
      </c>
      <c r="R554" s="64">
        <f t="shared" si="217"/>
        <v>0</v>
      </c>
    </row>
    <row r="555" spans="1:18">
      <c r="A555" s="55">
        <v>8</v>
      </c>
      <c r="B555" s="58"/>
      <c r="C555" s="11"/>
      <c r="D555" s="55"/>
      <c r="E555" s="55"/>
      <c r="F555" s="55"/>
      <c r="G555" s="58"/>
      <c r="H555" s="55"/>
      <c r="I555" s="55"/>
      <c r="J555" s="55"/>
      <c r="K555" s="55"/>
      <c r="L555" s="58"/>
      <c r="M555" s="55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0">
        <f t="shared" si="219"/>
        <v>0</v>
      </c>
      <c r="R555" s="64">
        <f t="shared" si="217"/>
        <v>0</v>
      </c>
    </row>
    <row r="556" spans="1:18">
      <c r="A556" s="55">
        <v>9</v>
      </c>
      <c r="B556" s="58"/>
      <c r="C556" s="11"/>
      <c r="D556" s="55"/>
      <c r="E556" s="55"/>
      <c r="F556" s="55"/>
      <c r="G556" s="58"/>
      <c r="H556" s="55"/>
      <c r="I556" s="55"/>
      <c r="J556" s="55"/>
      <c r="K556" s="55"/>
      <c r="L556" s="58"/>
      <c r="M556" s="55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0">
        <f t="shared" si="219"/>
        <v>0</v>
      </c>
      <c r="R556" s="64">
        <f t="shared" si="217"/>
        <v>0</v>
      </c>
    </row>
    <row r="557" spans="1:18">
      <c r="A557" s="55">
        <v>10</v>
      </c>
      <c r="B557" s="58"/>
      <c r="C557" s="11"/>
      <c r="D557" s="55"/>
      <c r="E557" s="55"/>
      <c r="F557" s="55"/>
      <c r="G557" s="58"/>
      <c r="H557" s="55"/>
      <c r="I557" s="55"/>
      <c r="J557" s="55"/>
      <c r="K557" s="55"/>
      <c r="L557" s="58"/>
      <c r="M557" s="55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0">
        <f t="shared" si="219"/>
        <v>0</v>
      </c>
      <c r="R557" s="64">
        <f t="shared" si="217"/>
        <v>0</v>
      </c>
    </row>
    <row r="558" spans="1:18" ht="13.9" customHeight="1">
      <c r="A558" s="83" t="s">
        <v>35</v>
      </c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5"/>
      <c r="R558" s="64">
        <f>SUM(R548:R557)</f>
        <v>0</v>
      </c>
    </row>
    <row r="559" spans="1:18" ht="15.75">
      <c r="A559" s="22" t="s">
        <v>74</v>
      </c>
      <c r="B559" s="80"/>
      <c r="C559" s="14"/>
      <c r="D559" s="14"/>
      <c r="E559" s="14"/>
      <c r="F559" s="14"/>
      <c r="G559" s="72"/>
      <c r="H559" s="14"/>
      <c r="I559" s="14"/>
      <c r="J559" s="14"/>
      <c r="K559" s="14"/>
      <c r="L559" s="72"/>
      <c r="M559" s="14"/>
      <c r="N559" s="14"/>
      <c r="O559" s="14"/>
      <c r="P559" s="14"/>
      <c r="Q559" s="14"/>
      <c r="R559" s="68"/>
    </row>
    <row r="560" spans="1:18">
      <c r="A560" s="45" t="s">
        <v>41</v>
      </c>
      <c r="B560" s="74"/>
      <c r="C560" s="45"/>
      <c r="D560" s="45"/>
      <c r="E560" s="45"/>
      <c r="F560" s="45"/>
      <c r="G560" s="74"/>
      <c r="H560" s="45"/>
      <c r="I560" s="45"/>
      <c r="J560" s="14"/>
      <c r="K560" s="14"/>
      <c r="L560" s="72"/>
      <c r="M560" s="14"/>
      <c r="N560" s="14"/>
      <c r="O560" s="14"/>
      <c r="P560" s="14"/>
      <c r="Q560" s="14"/>
      <c r="R560" s="68"/>
    </row>
    <row r="561" spans="1:18" s="8" customFormat="1">
      <c r="A561" s="45"/>
      <c r="B561" s="74"/>
      <c r="C561" s="45"/>
      <c r="D561" s="45"/>
      <c r="E561" s="45"/>
      <c r="F561" s="45"/>
      <c r="G561" s="74"/>
      <c r="H561" s="45"/>
      <c r="I561" s="45"/>
      <c r="J561" s="14"/>
      <c r="K561" s="14"/>
      <c r="L561" s="72"/>
      <c r="M561" s="14"/>
      <c r="N561" s="14"/>
      <c r="O561" s="14"/>
      <c r="P561" s="14"/>
      <c r="Q561" s="14"/>
      <c r="R561" s="68"/>
    </row>
    <row r="562" spans="1:18">
      <c r="A562" s="86" t="s">
        <v>73</v>
      </c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52"/>
    </row>
    <row r="563" spans="1:18" ht="18">
      <c r="A563" s="88" t="s">
        <v>27</v>
      </c>
      <c r="B563" s="89"/>
      <c r="C563" s="89"/>
      <c r="D563" s="46"/>
      <c r="E563" s="46"/>
      <c r="F563" s="46"/>
      <c r="G563" s="73"/>
      <c r="H563" s="46"/>
      <c r="I563" s="46"/>
      <c r="J563" s="46"/>
      <c r="K563" s="46"/>
      <c r="L563" s="73"/>
      <c r="M563" s="46"/>
      <c r="N563" s="46"/>
      <c r="O563" s="46"/>
      <c r="P563" s="46"/>
      <c r="Q563" s="52"/>
    </row>
    <row r="564" spans="1:18">
      <c r="A564" s="86" t="s">
        <v>39</v>
      </c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52"/>
    </row>
    <row r="565" spans="1:18">
      <c r="A565" s="55">
        <v>1</v>
      </c>
      <c r="B565" s="58"/>
      <c r="C565" s="11"/>
      <c r="D565" s="55"/>
      <c r="E565" s="55"/>
      <c r="F565" s="55"/>
      <c r="G565" s="58"/>
      <c r="H565" s="55"/>
      <c r="I565" s="55"/>
      <c r="J565" s="55"/>
      <c r="K565" s="55"/>
      <c r="L565" s="58"/>
      <c r="M565" s="55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0">
        <f t="shared" ref="Q565" si="223">IF(ISERROR(P565*100/N565),0,(P565*100/N565))</f>
        <v>0</v>
      </c>
      <c r="R565" s="64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55">
        <v>2</v>
      </c>
      <c r="B566" s="58"/>
      <c r="C566" s="11"/>
      <c r="D566" s="55"/>
      <c r="E566" s="55"/>
      <c r="F566" s="55"/>
      <c r="G566" s="58"/>
      <c r="H566" s="55"/>
      <c r="I566" s="55"/>
      <c r="J566" s="55"/>
      <c r="K566" s="55"/>
      <c r="L566" s="58"/>
      <c r="M566" s="55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0">
        <f t="shared" ref="Q566:Q574" si="226">IF(ISERROR(P566*100/N566),0,(P566*100/N566))</f>
        <v>0</v>
      </c>
      <c r="R566" s="64">
        <f t="shared" si="224"/>
        <v>0</v>
      </c>
    </row>
    <row r="567" spans="1:18">
      <c r="A567" s="55">
        <v>3</v>
      </c>
      <c r="B567" s="58"/>
      <c r="C567" s="11"/>
      <c r="D567" s="55"/>
      <c r="E567" s="55"/>
      <c r="F567" s="55"/>
      <c r="G567" s="58"/>
      <c r="H567" s="55"/>
      <c r="I567" s="55"/>
      <c r="J567" s="55"/>
      <c r="K567" s="55"/>
      <c r="L567" s="58"/>
      <c r="M567" s="55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0">
        <f t="shared" si="226"/>
        <v>0</v>
      </c>
      <c r="R567" s="64">
        <f t="shared" si="224"/>
        <v>0</v>
      </c>
    </row>
    <row r="568" spans="1:18">
      <c r="A568" s="55">
        <v>4</v>
      </c>
      <c r="B568" s="58"/>
      <c r="C568" s="11"/>
      <c r="D568" s="55"/>
      <c r="E568" s="55"/>
      <c r="F568" s="55"/>
      <c r="G568" s="58"/>
      <c r="H568" s="55"/>
      <c r="I568" s="55"/>
      <c r="J568" s="55"/>
      <c r="K568" s="55"/>
      <c r="L568" s="58"/>
      <c r="M568" s="55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0">
        <f t="shared" si="226"/>
        <v>0</v>
      </c>
      <c r="R568" s="64">
        <f t="shared" si="224"/>
        <v>0</v>
      </c>
    </row>
    <row r="569" spans="1:18">
      <c r="A569" s="55">
        <v>5</v>
      </c>
      <c r="B569" s="58"/>
      <c r="C569" s="11"/>
      <c r="D569" s="55"/>
      <c r="E569" s="55"/>
      <c r="F569" s="55"/>
      <c r="G569" s="58"/>
      <c r="H569" s="55"/>
      <c r="I569" s="55"/>
      <c r="J569" s="55"/>
      <c r="K569" s="55"/>
      <c r="L569" s="58"/>
      <c r="M569" s="55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0">
        <f t="shared" si="226"/>
        <v>0</v>
      </c>
      <c r="R569" s="64">
        <f t="shared" si="224"/>
        <v>0</v>
      </c>
    </row>
    <row r="570" spans="1:18">
      <c r="A570" s="55">
        <v>6</v>
      </c>
      <c r="B570" s="58"/>
      <c r="C570" s="11"/>
      <c r="D570" s="55"/>
      <c r="E570" s="55"/>
      <c r="F570" s="55"/>
      <c r="G570" s="58"/>
      <c r="H570" s="55"/>
      <c r="I570" s="55"/>
      <c r="J570" s="55"/>
      <c r="K570" s="55"/>
      <c r="L570" s="58"/>
      <c r="M570" s="55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0">
        <f t="shared" si="226"/>
        <v>0</v>
      </c>
      <c r="R570" s="64">
        <f t="shared" si="224"/>
        <v>0</v>
      </c>
    </row>
    <row r="571" spans="1:18">
      <c r="A571" s="55">
        <v>7</v>
      </c>
      <c r="B571" s="58"/>
      <c r="C571" s="11"/>
      <c r="D571" s="55"/>
      <c r="E571" s="55"/>
      <c r="F571" s="55"/>
      <c r="G571" s="58"/>
      <c r="H571" s="55"/>
      <c r="I571" s="55"/>
      <c r="J571" s="55"/>
      <c r="K571" s="55"/>
      <c r="L571" s="58"/>
      <c r="M571" s="55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0">
        <f t="shared" si="226"/>
        <v>0</v>
      </c>
      <c r="R571" s="64">
        <f t="shared" si="224"/>
        <v>0</v>
      </c>
    </row>
    <row r="572" spans="1:18">
      <c r="A572" s="55">
        <v>8</v>
      </c>
      <c r="B572" s="58"/>
      <c r="C572" s="11"/>
      <c r="D572" s="55"/>
      <c r="E572" s="55"/>
      <c r="F572" s="55"/>
      <c r="G572" s="58"/>
      <c r="H572" s="55"/>
      <c r="I572" s="55"/>
      <c r="J572" s="55"/>
      <c r="K572" s="55"/>
      <c r="L572" s="58"/>
      <c r="M572" s="55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0">
        <f t="shared" si="226"/>
        <v>0</v>
      </c>
      <c r="R572" s="64">
        <f t="shared" si="224"/>
        <v>0</v>
      </c>
    </row>
    <row r="573" spans="1:18">
      <c r="A573" s="55">
        <v>9</v>
      </c>
      <c r="B573" s="58"/>
      <c r="C573" s="11"/>
      <c r="D573" s="55"/>
      <c r="E573" s="55"/>
      <c r="F573" s="55"/>
      <c r="G573" s="58"/>
      <c r="H573" s="55"/>
      <c r="I573" s="55"/>
      <c r="J573" s="55"/>
      <c r="K573" s="55"/>
      <c r="L573" s="58"/>
      <c r="M573" s="55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0">
        <f t="shared" si="226"/>
        <v>0</v>
      </c>
      <c r="R573" s="64">
        <f t="shared" si="224"/>
        <v>0</v>
      </c>
    </row>
    <row r="574" spans="1:18">
      <c r="A574" s="55">
        <v>10</v>
      </c>
      <c r="B574" s="58"/>
      <c r="C574" s="11"/>
      <c r="D574" s="55"/>
      <c r="E574" s="55"/>
      <c r="F574" s="55"/>
      <c r="G574" s="58"/>
      <c r="H574" s="55"/>
      <c r="I574" s="55"/>
      <c r="J574" s="55"/>
      <c r="K574" s="55"/>
      <c r="L574" s="58"/>
      <c r="M574" s="55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0">
        <f t="shared" si="226"/>
        <v>0</v>
      </c>
      <c r="R574" s="64">
        <f t="shared" si="224"/>
        <v>0</v>
      </c>
    </row>
    <row r="575" spans="1:18">
      <c r="A575" s="83" t="s">
        <v>35</v>
      </c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5"/>
      <c r="R575" s="64">
        <f>SUM(R565:R574)</f>
        <v>0</v>
      </c>
    </row>
    <row r="576" spans="1:18" ht="15.75">
      <c r="A576" s="22" t="s">
        <v>74</v>
      </c>
      <c r="B576" s="80"/>
      <c r="C576" s="14"/>
      <c r="D576" s="14"/>
      <c r="E576" s="14"/>
      <c r="F576" s="14"/>
      <c r="G576" s="72"/>
      <c r="H576" s="14"/>
      <c r="I576" s="14"/>
      <c r="J576" s="14"/>
      <c r="K576" s="14"/>
      <c r="L576" s="72"/>
      <c r="M576" s="14"/>
      <c r="N576" s="14"/>
      <c r="O576" s="14"/>
      <c r="P576" s="14"/>
      <c r="Q576" s="14"/>
      <c r="R576" s="68"/>
    </row>
    <row r="577" spans="1:18">
      <c r="A577" s="45" t="s">
        <v>41</v>
      </c>
      <c r="B577" s="74"/>
      <c r="C577" s="45"/>
      <c r="D577" s="45"/>
      <c r="E577" s="45"/>
      <c r="F577" s="45"/>
      <c r="G577" s="74"/>
      <c r="H577" s="45"/>
      <c r="I577" s="45"/>
      <c r="J577" s="14"/>
      <c r="K577" s="14"/>
      <c r="L577" s="72"/>
      <c r="M577" s="14"/>
      <c r="N577" s="14"/>
      <c r="O577" s="14"/>
      <c r="P577" s="14"/>
      <c r="Q577" s="14"/>
      <c r="R577" s="68"/>
    </row>
    <row r="578" spans="1:18" s="8" customFormat="1">
      <c r="A578" s="45"/>
      <c r="B578" s="74"/>
      <c r="C578" s="45"/>
      <c r="D578" s="45"/>
      <c r="E578" s="45"/>
      <c r="F578" s="45"/>
      <c r="G578" s="74"/>
      <c r="H578" s="45"/>
      <c r="I578" s="45"/>
      <c r="J578" s="14"/>
      <c r="K578" s="14"/>
      <c r="L578" s="72"/>
      <c r="M578" s="14"/>
      <c r="N578" s="14"/>
      <c r="O578" s="14"/>
      <c r="P578" s="14"/>
      <c r="Q578" s="14"/>
      <c r="R578" s="68"/>
    </row>
    <row r="579" spans="1:18">
      <c r="A579" s="86" t="s">
        <v>73</v>
      </c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52"/>
    </row>
    <row r="580" spans="1:18" ht="18">
      <c r="A580" s="88" t="s">
        <v>27</v>
      </c>
      <c r="B580" s="89"/>
      <c r="C580" s="89"/>
      <c r="D580" s="46"/>
      <c r="E580" s="46"/>
      <c r="F580" s="46"/>
      <c r="G580" s="73"/>
      <c r="H580" s="46"/>
      <c r="I580" s="46"/>
      <c r="J580" s="46"/>
      <c r="K580" s="46"/>
      <c r="L580" s="73"/>
      <c r="M580" s="46"/>
      <c r="N580" s="46"/>
      <c r="O580" s="46"/>
      <c r="P580" s="46"/>
      <c r="Q580" s="52"/>
    </row>
    <row r="581" spans="1:18">
      <c r="A581" s="86" t="s">
        <v>39</v>
      </c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52"/>
    </row>
    <row r="582" spans="1:18">
      <c r="A582" s="55">
        <v>1</v>
      </c>
      <c r="B582" s="58"/>
      <c r="C582" s="11"/>
      <c r="D582" s="55"/>
      <c r="E582" s="55"/>
      <c r="F582" s="55"/>
      <c r="G582" s="58"/>
      <c r="H582" s="55"/>
      <c r="I582" s="55"/>
      <c r="J582" s="55"/>
      <c r="K582" s="55"/>
      <c r="L582" s="58"/>
      <c r="M582" s="55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0">
        <f t="shared" ref="Q582" si="230">IF(ISERROR(P582*100/N582),0,(P582*100/N582))</f>
        <v>0</v>
      </c>
      <c r="R582" s="64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55">
        <v>2</v>
      </c>
      <c r="B583" s="58"/>
      <c r="C583" s="11"/>
      <c r="D583" s="55"/>
      <c r="E583" s="55"/>
      <c r="F583" s="55"/>
      <c r="G583" s="58"/>
      <c r="H583" s="55"/>
      <c r="I583" s="55"/>
      <c r="J583" s="55"/>
      <c r="K583" s="55"/>
      <c r="L583" s="58"/>
      <c r="M583" s="55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0">
        <f t="shared" ref="Q583:Q591" si="233">IF(ISERROR(P583*100/N583),0,(P583*100/N583))</f>
        <v>0</v>
      </c>
      <c r="R583" s="64">
        <f t="shared" si="231"/>
        <v>0</v>
      </c>
    </row>
    <row r="584" spans="1:18">
      <c r="A584" s="55">
        <v>3</v>
      </c>
      <c r="B584" s="58"/>
      <c r="C584" s="11"/>
      <c r="D584" s="55"/>
      <c r="E584" s="55"/>
      <c r="F584" s="55"/>
      <c r="G584" s="58"/>
      <c r="H584" s="55"/>
      <c r="I584" s="55"/>
      <c r="J584" s="55"/>
      <c r="K584" s="55"/>
      <c r="L584" s="58"/>
      <c r="M584" s="55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0">
        <f t="shared" si="233"/>
        <v>0</v>
      </c>
      <c r="R584" s="64">
        <f t="shared" si="231"/>
        <v>0</v>
      </c>
    </row>
    <row r="585" spans="1:18">
      <c r="A585" s="55">
        <v>4</v>
      </c>
      <c r="B585" s="58"/>
      <c r="C585" s="11"/>
      <c r="D585" s="55"/>
      <c r="E585" s="55"/>
      <c r="F585" s="55"/>
      <c r="G585" s="58"/>
      <c r="H585" s="55"/>
      <c r="I585" s="55"/>
      <c r="J585" s="55"/>
      <c r="K585" s="55"/>
      <c r="L585" s="58"/>
      <c r="M585" s="55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0">
        <f t="shared" si="233"/>
        <v>0</v>
      </c>
      <c r="R585" s="64">
        <f t="shared" si="231"/>
        <v>0</v>
      </c>
    </row>
    <row r="586" spans="1:18">
      <c r="A586" s="55">
        <v>5</v>
      </c>
      <c r="B586" s="58"/>
      <c r="C586" s="11"/>
      <c r="D586" s="55"/>
      <c r="E586" s="55"/>
      <c r="F586" s="55"/>
      <c r="G586" s="58"/>
      <c r="H586" s="55"/>
      <c r="I586" s="55"/>
      <c r="J586" s="55"/>
      <c r="K586" s="55"/>
      <c r="L586" s="58"/>
      <c r="M586" s="55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0">
        <f t="shared" si="233"/>
        <v>0</v>
      </c>
      <c r="R586" s="64">
        <f t="shared" si="231"/>
        <v>0</v>
      </c>
    </row>
    <row r="587" spans="1:18">
      <c r="A587" s="55">
        <v>6</v>
      </c>
      <c r="B587" s="58"/>
      <c r="C587" s="11"/>
      <c r="D587" s="55"/>
      <c r="E587" s="55"/>
      <c r="F587" s="55"/>
      <c r="G587" s="58"/>
      <c r="H587" s="55"/>
      <c r="I587" s="55"/>
      <c r="J587" s="55"/>
      <c r="K587" s="55"/>
      <c r="L587" s="58"/>
      <c r="M587" s="55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0">
        <f t="shared" si="233"/>
        <v>0</v>
      </c>
      <c r="R587" s="64">
        <f t="shared" si="231"/>
        <v>0</v>
      </c>
    </row>
    <row r="588" spans="1:18">
      <c r="A588" s="55">
        <v>7</v>
      </c>
      <c r="B588" s="58"/>
      <c r="C588" s="11"/>
      <c r="D588" s="55"/>
      <c r="E588" s="55"/>
      <c r="F588" s="55"/>
      <c r="G588" s="58"/>
      <c r="H588" s="55"/>
      <c r="I588" s="55"/>
      <c r="J588" s="55"/>
      <c r="K588" s="55"/>
      <c r="L588" s="58"/>
      <c r="M588" s="55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0">
        <f t="shared" si="233"/>
        <v>0</v>
      </c>
      <c r="R588" s="64">
        <f t="shared" si="231"/>
        <v>0</v>
      </c>
    </row>
    <row r="589" spans="1:18">
      <c r="A589" s="55">
        <v>8</v>
      </c>
      <c r="B589" s="58"/>
      <c r="C589" s="11"/>
      <c r="D589" s="55"/>
      <c r="E589" s="55"/>
      <c r="F589" s="55"/>
      <c r="G589" s="58"/>
      <c r="H589" s="55"/>
      <c r="I589" s="55"/>
      <c r="J589" s="55"/>
      <c r="K589" s="55"/>
      <c r="L589" s="58"/>
      <c r="M589" s="55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0">
        <f t="shared" si="233"/>
        <v>0</v>
      </c>
      <c r="R589" s="64">
        <f t="shared" si="231"/>
        <v>0</v>
      </c>
    </row>
    <row r="590" spans="1:18">
      <c r="A590" s="55">
        <v>9</v>
      </c>
      <c r="B590" s="58"/>
      <c r="C590" s="11"/>
      <c r="D590" s="55"/>
      <c r="E590" s="55"/>
      <c r="F590" s="55"/>
      <c r="G590" s="58"/>
      <c r="H590" s="55"/>
      <c r="I590" s="55"/>
      <c r="J590" s="55"/>
      <c r="K590" s="55"/>
      <c r="L590" s="58"/>
      <c r="M590" s="55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0">
        <f t="shared" si="233"/>
        <v>0</v>
      </c>
      <c r="R590" s="64">
        <f t="shared" si="231"/>
        <v>0</v>
      </c>
    </row>
    <row r="591" spans="1:18">
      <c r="A591" s="55">
        <v>10</v>
      </c>
      <c r="B591" s="58"/>
      <c r="C591" s="11"/>
      <c r="D591" s="55"/>
      <c r="E591" s="55"/>
      <c r="F591" s="55"/>
      <c r="G591" s="58"/>
      <c r="H591" s="55"/>
      <c r="I591" s="55"/>
      <c r="J591" s="55"/>
      <c r="K591" s="55"/>
      <c r="L591" s="58"/>
      <c r="M591" s="55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0">
        <f t="shared" si="233"/>
        <v>0</v>
      </c>
      <c r="R591" s="64">
        <f t="shared" si="231"/>
        <v>0</v>
      </c>
    </row>
    <row r="592" spans="1:18">
      <c r="A592" s="83" t="s">
        <v>35</v>
      </c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5"/>
      <c r="R592" s="64">
        <f>SUM(R582:R591)</f>
        <v>0</v>
      </c>
    </row>
    <row r="593" spans="1:18" ht="15.75">
      <c r="A593" s="22" t="s">
        <v>74</v>
      </c>
      <c r="B593" s="80"/>
      <c r="C593" s="14"/>
      <c r="D593" s="14"/>
      <c r="E593" s="14"/>
      <c r="F593" s="14"/>
      <c r="G593" s="72"/>
      <c r="H593" s="14"/>
      <c r="I593" s="14"/>
      <c r="J593" s="14"/>
      <c r="K593" s="14"/>
      <c r="L593" s="72"/>
      <c r="M593" s="14"/>
      <c r="N593" s="14"/>
      <c r="O593" s="14"/>
      <c r="P593" s="14"/>
      <c r="Q593" s="14"/>
      <c r="R593" s="68"/>
    </row>
    <row r="594" spans="1:18">
      <c r="A594" s="45" t="s">
        <v>41</v>
      </c>
      <c r="B594" s="74"/>
      <c r="C594" s="45"/>
      <c r="D594" s="45"/>
      <c r="E594" s="45"/>
      <c r="F594" s="45"/>
      <c r="G594" s="74"/>
      <c r="H594" s="45"/>
      <c r="I594" s="45"/>
      <c r="J594" s="14"/>
      <c r="K594" s="14"/>
      <c r="L594" s="72"/>
      <c r="M594" s="14"/>
      <c r="N594" s="14"/>
      <c r="O594" s="14"/>
      <c r="P594" s="14"/>
      <c r="Q594" s="14"/>
      <c r="R594" s="68"/>
    </row>
    <row r="595" spans="1:18" s="8" customFormat="1">
      <c r="A595" s="45"/>
      <c r="B595" s="74"/>
      <c r="C595" s="45"/>
      <c r="D595" s="45"/>
      <c r="E595" s="45"/>
      <c r="F595" s="45"/>
      <c r="G595" s="74"/>
      <c r="H595" s="45"/>
      <c r="I595" s="45"/>
      <c r="J595" s="14"/>
      <c r="K595" s="14"/>
      <c r="L595" s="72"/>
      <c r="M595" s="14"/>
      <c r="N595" s="14"/>
      <c r="O595" s="14"/>
      <c r="P595" s="14"/>
      <c r="Q595" s="14"/>
      <c r="R595" s="68"/>
    </row>
    <row r="596" spans="1:18">
      <c r="A596" s="86" t="s">
        <v>73</v>
      </c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52"/>
    </row>
    <row r="597" spans="1:18" ht="18">
      <c r="A597" s="88" t="s">
        <v>27</v>
      </c>
      <c r="B597" s="89"/>
      <c r="C597" s="89"/>
      <c r="D597" s="46"/>
      <c r="E597" s="46"/>
      <c r="F597" s="46"/>
      <c r="G597" s="73"/>
      <c r="H597" s="46"/>
      <c r="I597" s="46"/>
      <c r="J597" s="46"/>
      <c r="K597" s="46"/>
      <c r="L597" s="73"/>
      <c r="M597" s="46"/>
      <c r="N597" s="46"/>
      <c r="O597" s="46"/>
      <c r="P597" s="46"/>
      <c r="Q597" s="52"/>
    </row>
    <row r="598" spans="1:18">
      <c r="A598" s="86" t="s">
        <v>39</v>
      </c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52"/>
    </row>
    <row r="599" spans="1:18">
      <c r="A599" s="55">
        <v>1</v>
      </c>
      <c r="B599" s="58"/>
      <c r="C599" s="11"/>
      <c r="D599" s="55"/>
      <c r="E599" s="55"/>
      <c r="F599" s="55"/>
      <c r="G599" s="58"/>
      <c r="H599" s="55"/>
      <c r="I599" s="55"/>
      <c r="J599" s="55"/>
      <c r="K599" s="55"/>
      <c r="L599" s="58"/>
      <c r="M599" s="55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0">
        <f t="shared" ref="Q599" si="237">IF(ISERROR(P599*100/N599),0,(P599*100/N599))</f>
        <v>0</v>
      </c>
      <c r="R599" s="64">
        <f t="shared" ref="R599:R607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55">
        <v>2</v>
      </c>
      <c r="B600" s="58"/>
      <c r="C600" s="11"/>
      <c r="D600" s="55"/>
      <c r="E600" s="55"/>
      <c r="F600" s="55"/>
      <c r="G600" s="58"/>
      <c r="H600" s="55"/>
      <c r="I600" s="55"/>
      <c r="J600" s="55"/>
      <c r="K600" s="55"/>
      <c r="L600" s="58"/>
      <c r="M600" s="55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0">
        <f t="shared" ref="Q600:Q608" si="240">IF(ISERROR(P600*100/N600),0,(P600*100/N600))</f>
        <v>0</v>
      </c>
      <c r="R600" s="64">
        <f t="shared" si="238"/>
        <v>0</v>
      </c>
    </row>
    <row r="601" spans="1:18">
      <c r="A601" s="55">
        <v>3</v>
      </c>
      <c r="B601" s="58"/>
      <c r="C601" s="11"/>
      <c r="D601" s="55"/>
      <c r="E601" s="55"/>
      <c r="F601" s="55"/>
      <c r="G601" s="58"/>
      <c r="H601" s="55"/>
      <c r="I601" s="55"/>
      <c r="J601" s="55"/>
      <c r="K601" s="55"/>
      <c r="L601" s="58"/>
      <c r="M601" s="55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0">
        <f t="shared" si="240"/>
        <v>0</v>
      </c>
      <c r="R601" s="64">
        <f t="shared" si="238"/>
        <v>0</v>
      </c>
    </row>
    <row r="602" spans="1:18">
      <c r="A602" s="55">
        <v>4</v>
      </c>
      <c r="B602" s="58"/>
      <c r="C602" s="11"/>
      <c r="D602" s="55"/>
      <c r="E602" s="55"/>
      <c r="F602" s="55"/>
      <c r="G602" s="58"/>
      <c r="H602" s="55"/>
      <c r="I602" s="55"/>
      <c r="J602" s="55"/>
      <c r="K602" s="55"/>
      <c r="L602" s="58"/>
      <c r="M602" s="55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0">
        <f t="shared" si="240"/>
        <v>0</v>
      </c>
      <c r="R602" s="64">
        <f t="shared" si="238"/>
        <v>0</v>
      </c>
    </row>
    <row r="603" spans="1:18">
      <c r="A603" s="55">
        <v>5</v>
      </c>
      <c r="B603" s="58"/>
      <c r="C603" s="11"/>
      <c r="D603" s="55"/>
      <c r="E603" s="55"/>
      <c r="F603" s="55"/>
      <c r="G603" s="58"/>
      <c r="H603" s="55"/>
      <c r="I603" s="55"/>
      <c r="J603" s="55"/>
      <c r="K603" s="55"/>
      <c r="L603" s="58"/>
      <c r="M603" s="55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0">
        <f t="shared" si="240"/>
        <v>0</v>
      </c>
      <c r="R603" s="64">
        <f t="shared" si="238"/>
        <v>0</v>
      </c>
    </row>
    <row r="604" spans="1:18">
      <c r="A604" s="55">
        <v>6</v>
      </c>
      <c r="B604" s="58"/>
      <c r="C604" s="11"/>
      <c r="D604" s="55"/>
      <c r="E604" s="55"/>
      <c r="F604" s="55"/>
      <c r="G604" s="58"/>
      <c r="H604" s="55"/>
      <c r="I604" s="55"/>
      <c r="J604" s="55"/>
      <c r="K604" s="55"/>
      <c r="L604" s="58"/>
      <c r="M604" s="55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0">
        <f t="shared" si="240"/>
        <v>0</v>
      </c>
      <c r="R604" s="64">
        <f t="shared" si="238"/>
        <v>0</v>
      </c>
    </row>
    <row r="605" spans="1:18">
      <c r="A605" s="55">
        <v>7</v>
      </c>
      <c r="B605" s="58"/>
      <c r="C605" s="11"/>
      <c r="D605" s="55"/>
      <c r="E605" s="55"/>
      <c r="F605" s="55"/>
      <c r="G605" s="58"/>
      <c r="H605" s="55"/>
      <c r="I605" s="55"/>
      <c r="J605" s="55"/>
      <c r="K605" s="55"/>
      <c r="L605" s="58"/>
      <c r="M605" s="55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0">
        <f t="shared" si="240"/>
        <v>0</v>
      </c>
      <c r="R605" s="64">
        <f t="shared" si="238"/>
        <v>0</v>
      </c>
    </row>
    <row r="606" spans="1:18">
      <c r="A606" s="55">
        <v>8</v>
      </c>
      <c r="B606" s="58"/>
      <c r="C606" s="11"/>
      <c r="D606" s="55"/>
      <c r="E606" s="55"/>
      <c r="F606" s="55"/>
      <c r="G606" s="58"/>
      <c r="H606" s="55"/>
      <c r="I606" s="55"/>
      <c r="J606" s="55"/>
      <c r="K606" s="55"/>
      <c r="L606" s="58"/>
      <c r="M606" s="55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0">
        <f t="shared" si="240"/>
        <v>0</v>
      </c>
      <c r="R606" s="64">
        <f t="shared" si="238"/>
        <v>0</v>
      </c>
    </row>
    <row r="607" spans="1:18">
      <c r="A607" s="55">
        <v>9</v>
      </c>
      <c r="B607" s="58"/>
      <c r="C607" s="11"/>
      <c r="D607" s="55"/>
      <c r="E607" s="55"/>
      <c r="F607" s="55"/>
      <c r="G607" s="58"/>
      <c r="H607" s="55"/>
      <c r="I607" s="55"/>
      <c r="J607" s="55"/>
      <c r="K607" s="55"/>
      <c r="L607" s="58"/>
      <c r="M607" s="55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0">
        <f t="shared" si="240"/>
        <v>0</v>
      </c>
      <c r="R607" s="64">
        <f t="shared" si="238"/>
        <v>0</v>
      </c>
    </row>
    <row r="608" spans="1:18">
      <c r="A608" s="55">
        <v>10</v>
      </c>
      <c r="B608" s="58"/>
      <c r="C608" s="11"/>
      <c r="D608" s="55"/>
      <c r="E608" s="55"/>
      <c r="F608" s="55"/>
      <c r="G608" s="58"/>
      <c r="H608" s="55"/>
      <c r="I608" s="55"/>
      <c r="J608" s="55"/>
      <c r="K608" s="55"/>
      <c r="L608" s="58"/>
      <c r="M608" s="55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0">
        <f t="shared" si="240"/>
        <v>0</v>
      </c>
      <c r="R608" s="64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>
      <c r="A609" s="83" t="s">
        <v>35</v>
      </c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5"/>
      <c r="R609" s="64">
        <f>SUM(R599:R608)</f>
        <v>0</v>
      </c>
    </row>
    <row r="610" spans="1:18" ht="15.75">
      <c r="A610" s="22" t="s">
        <v>74</v>
      </c>
      <c r="B610" s="80"/>
      <c r="C610" s="14"/>
      <c r="D610" s="14"/>
      <c r="E610" s="14"/>
      <c r="F610" s="14"/>
      <c r="G610" s="72"/>
      <c r="H610" s="14"/>
      <c r="I610" s="14"/>
      <c r="J610" s="14"/>
      <c r="K610" s="14"/>
      <c r="L610" s="72"/>
      <c r="M610" s="14"/>
      <c r="N610" s="14"/>
      <c r="O610" s="14"/>
      <c r="P610" s="14"/>
      <c r="Q610" s="14"/>
      <c r="R610" s="68"/>
    </row>
    <row r="611" spans="1:18">
      <c r="A611" s="45" t="s">
        <v>41</v>
      </c>
      <c r="B611" s="74"/>
      <c r="C611" s="45"/>
      <c r="D611" s="45"/>
      <c r="E611" s="45"/>
      <c r="F611" s="45"/>
      <c r="G611" s="74"/>
      <c r="H611" s="45"/>
      <c r="I611" s="45"/>
      <c r="J611" s="14"/>
      <c r="K611" s="14"/>
      <c r="L611" s="72"/>
      <c r="M611" s="14"/>
      <c r="N611" s="14"/>
      <c r="O611" s="14"/>
      <c r="P611" s="14"/>
      <c r="Q611" s="14"/>
      <c r="R611" s="68"/>
    </row>
    <row r="612" spans="1:18">
      <c r="A612" s="45"/>
      <c r="B612" s="74"/>
      <c r="C612" s="45"/>
      <c r="D612" s="45"/>
      <c r="E612" s="45"/>
      <c r="F612" s="45"/>
      <c r="G612" s="74"/>
      <c r="H612" s="45"/>
      <c r="I612" s="45"/>
      <c r="J612" s="14"/>
      <c r="K612" s="14"/>
      <c r="L612" s="72"/>
      <c r="M612" s="14"/>
      <c r="N612" s="14"/>
      <c r="O612" s="14"/>
      <c r="P612" s="14"/>
      <c r="Q612" s="14"/>
      <c r="R612" s="68"/>
    </row>
    <row r="613" spans="1:18">
      <c r="A613" s="90" t="s">
        <v>75</v>
      </c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2"/>
      <c r="R613" s="115">
        <f>SUM(R29+R47+R66+R83+R100+R117+R134+R151+R168+R185+R202+R219+R236+R253+R270+R286+R303+R320+R337+R354+R371+R388+R405+R422+R439+R456+R473+R490+R507+R524+R541+R558+R575+R592+R609)</f>
        <v>859.66100000000006</v>
      </c>
    </row>
    <row r="614" spans="1:18">
      <c r="A614" s="93"/>
      <c r="B614" s="94"/>
      <c r="C614" s="94"/>
      <c r="D614" s="94"/>
      <c r="E614" s="94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5"/>
      <c r="R614" s="116"/>
    </row>
    <row r="615" spans="1:18">
      <c r="A615" s="5"/>
      <c r="B615" s="75"/>
      <c r="C615" s="5"/>
      <c r="D615" s="5"/>
      <c r="E615" s="5"/>
      <c r="F615" s="5"/>
      <c r="G615" s="75"/>
      <c r="H615" s="5"/>
      <c r="I615" s="5"/>
      <c r="J615" s="5"/>
      <c r="K615" s="5"/>
      <c r="L615" s="75"/>
      <c r="M615" s="5"/>
      <c r="N615" s="6"/>
      <c r="O615" s="6"/>
      <c r="P615" s="6"/>
      <c r="Q615" s="6"/>
      <c r="R615" s="69"/>
    </row>
    <row r="616" spans="1:18" ht="15.75">
      <c r="A616" s="99" t="s">
        <v>76</v>
      </c>
      <c r="B616" s="99"/>
      <c r="C616" s="99"/>
      <c r="D616" s="99"/>
      <c r="E616" s="99"/>
      <c r="F616" s="8"/>
      <c r="H616" s="8"/>
      <c r="J616" s="8"/>
      <c r="M616" s="8"/>
    </row>
    <row r="617" spans="1:18" ht="15.75">
      <c r="A617" s="53"/>
      <c r="B617" s="81"/>
      <c r="C617" s="53"/>
      <c r="D617" s="53"/>
      <c r="E617" s="53"/>
      <c r="F617" s="8"/>
      <c r="H617" s="8"/>
      <c r="J617" s="8"/>
      <c r="M617" s="8"/>
    </row>
    <row r="618" spans="1:18" ht="15.75">
      <c r="A618" s="53"/>
      <c r="B618" s="81"/>
      <c r="C618" s="53"/>
      <c r="D618" s="53"/>
      <c r="E618" s="53"/>
      <c r="F618" s="8"/>
      <c r="H618" s="8"/>
      <c r="J618" s="8"/>
      <c r="M618" s="8"/>
    </row>
    <row r="619" spans="1:18" ht="15.75">
      <c r="A619" s="53"/>
      <c r="B619" s="81"/>
      <c r="C619" s="53"/>
      <c r="D619" s="53"/>
      <c r="E619" s="53"/>
      <c r="F619" s="8"/>
      <c r="H619" s="8"/>
      <c r="J619" s="8"/>
      <c r="M619" s="8"/>
    </row>
    <row r="620" spans="1:18" ht="15.75">
      <c r="A620" s="22" t="s">
        <v>77</v>
      </c>
      <c r="B620" s="82"/>
      <c r="C620"/>
      <c r="D620"/>
      <c r="E620"/>
      <c r="F620" s="12"/>
      <c r="G620" s="76"/>
      <c r="H620" s="8"/>
      <c r="J620" s="8"/>
      <c r="M620" s="8"/>
    </row>
    <row r="621" spans="1:18">
      <c r="A621"/>
      <c r="B621" s="82"/>
      <c r="C621"/>
      <c r="D621"/>
      <c r="E621"/>
      <c r="F621" s="12"/>
      <c r="G621" s="76"/>
      <c r="H621" s="8"/>
      <c r="J621" s="8"/>
      <c r="M621" s="8"/>
    </row>
    <row r="622" spans="1:18" ht="15.75">
      <c r="A622" s="22" t="s">
        <v>78</v>
      </c>
      <c r="B622" s="82"/>
      <c r="C622"/>
      <c r="D622"/>
      <c r="E622"/>
      <c r="F622" s="12"/>
      <c r="G622" s="76"/>
      <c r="H622" s="8"/>
      <c r="J622" s="8"/>
      <c r="M622" s="8"/>
    </row>
    <row r="623" spans="1:18" ht="15.75">
      <c r="A623" s="23" t="s">
        <v>79</v>
      </c>
      <c r="B623" s="82"/>
      <c r="C623"/>
      <c r="D623"/>
      <c r="E623"/>
      <c r="F623" s="12"/>
      <c r="G623" s="76"/>
      <c r="H623" s="8"/>
      <c r="J623" s="8"/>
      <c r="M623" s="8"/>
    </row>
    <row r="624" spans="1:18">
      <c r="A624" s="23" t="s">
        <v>80</v>
      </c>
      <c r="B624" s="82"/>
      <c r="C624"/>
      <c r="D624"/>
      <c r="E624"/>
      <c r="F624" s="12"/>
      <c r="G624" s="76"/>
      <c r="H624" s="8"/>
      <c r="J624" s="8"/>
      <c r="M624" s="8"/>
    </row>
    <row r="625" spans="1:13">
      <c r="A625" s="8"/>
      <c r="C625" s="8"/>
      <c r="D625" s="8"/>
      <c r="E625" s="8"/>
      <c r="F625" s="8"/>
      <c r="H625" s="8"/>
      <c r="J625" s="8"/>
      <c r="M625" s="8"/>
    </row>
  </sheetData>
  <mergeCells count="165"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</mergeCells>
  <phoneticPr fontId="0" type="noConversion"/>
  <dataValidations count="4">
    <dataValidation type="list" allowBlank="1" showInputMessage="1" showErrorMessage="1" sqref="D56:D65 D37:D46 D19:D28 D73:D82 D90:D99 D107:D116 D124:D133 D141:D150 D158:D167 D175:D184 D192:D201 D209:D218 D226:D235 D243:D252 D260:D269 D276:D285 D293:D302 D310:D319 D327:D336 D344:D353 D361:D370 D378:D387 D395:D404 D412:D421 D429:D438 D446:D455 D463:D472 D480:D489 D497:D506 D514:D523 D531:D540 D548:D557 D565:D574 D582:D591 D599:D608">
      <formula1>"olimpinė,neolimpinė"</formula1>
    </dataValidation>
    <dataValidation type="list" allowBlank="1" showInputMessage="1" showErrorMessage="1" sqref="M56:M65 M37:M46 H37:H46 H56:H65 M19:M28 H19:H28 M73:M82 H73:H82 M90:M99 H90:H99 M107:M116 H107:H116 M124:M133 H124:H133 M141:M150 H141:H150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H599:H608">
      <formula1>"Taip,Ne"</formula1>
    </dataValidation>
    <dataValidation type="list" allowBlank="1" showInputMessage="1" showErrorMessage="1" sqref="F19:F28 F37:F46 F56:F65 F73:F82 F90:F99 F107:F116 F124:F133 F141:F150 F158:F167 F175:F184 F192:F201 F209:F218 F226:F235 F243:F252 F260:F269 F276:F285 F293:F302 F310:F319 F327:F336 F344:F353 F361:F370 F378:F387 F395:F404 F412:F421 F429:F438 F446:F455 F463:F472 F480:F489 F497:F506 F514:F523 F531:F540 F548:F557 F565:F574 F582:F591 F599:F608">
      <formula1>"OŽ,PČ,PČneol,EČ,EČneol,JOŽ,JPČ,JEČ,JnPČ,JnEČ,NEAK"</formula1>
    </dataValidation>
    <dataValidation type="list" allowBlank="1" showInputMessage="1" showErrorMessage="1" sqref="G19:G28 G37:G46 G599:G608 G73:G82 G90:G99 G107:G116 G124:G133 G141:G150 G158:G167 G175:G184 G192:G201 G209:G218 G226:G235 G243:G252 G260:G269 G276:G285 G293:G302 G310:G319 G327:G336 G344:G353 G361:G370 G378:G387 G395:G404 G412:G421 G429:G438 G446:G455 G463:G472 G480:G489 G497:G506 G514:G523 G531:G540 G548:G557 G565:G574 G582:G591 G56:G65">
      <formula1>"1,1 (kas 4 m. 1 k. nerengiamos),2,4 arba 5"</formula1>
    </dataValidation>
  </dataValidations>
  <hyperlinks>
    <hyperlink ref="B7:H7" r:id="rId1" display="Panerių g. 39, 03209 Vilnius, 8-614-94566, info@unifight.lt  "/>
  </hyperlinks>
  <pageMargins left="0.39" right="0.38" top="0.47244094488188981" bottom="0.39370078740157483" header="0.31496062992125984" footer="0.31496062992125984"/>
  <pageSetup paperSize="9" scale="55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47"/>
      <c r="AE1" s="47"/>
      <c r="AF1" s="47"/>
      <c r="AG1" s="47"/>
      <c r="AH1" s="24"/>
      <c r="AI1" s="24"/>
      <c r="AJ1" s="47"/>
      <c r="AK1" s="47" t="s">
        <v>81</v>
      </c>
      <c r="AL1" s="47"/>
      <c r="AM1" s="47"/>
      <c r="AN1" s="47"/>
    </row>
    <row r="2" spans="1:41" ht="15.7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47"/>
      <c r="AE2" s="47"/>
      <c r="AF2" s="47"/>
      <c r="AG2" s="47"/>
      <c r="AH2" s="24"/>
      <c r="AI2" s="24"/>
      <c r="AJ2" s="47"/>
      <c r="AK2" s="47" t="s">
        <v>82</v>
      </c>
      <c r="AL2" s="47"/>
      <c r="AM2" s="47"/>
      <c r="AN2" s="47"/>
    </row>
    <row r="3" spans="1:41" ht="15.7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47"/>
      <c r="AE3" s="47"/>
      <c r="AF3" s="47"/>
      <c r="AG3" s="47"/>
      <c r="AH3" s="24"/>
      <c r="AI3" s="24"/>
      <c r="AJ3" s="47"/>
      <c r="AK3" s="47" t="s">
        <v>83</v>
      </c>
      <c r="AL3" s="47"/>
      <c r="AM3" s="47"/>
      <c r="AN3" s="47"/>
    </row>
    <row r="4" spans="1:41" ht="15.7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47"/>
      <c r="AE4" s="47"/>
      <c r="AF4" s="47"/>
      <c r="AG4" s="47"/>
      <c r="AH4" s="24"/>
      <c r="AI4" s="24"/>
      <c r="AJ4" s="47"/>
      <c r="AK4" s="47" t="s">
        <v>84</v>
      </c>
      <c r="AL4" s="47"/>
      <c r="AM4" s="47"/>
      <c r="AN4" s="47"/>
    </row>
    <row r="5" spans="1:41" ht="15.75">
      <c r="A5" s="129" t="s">
        <v>85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</row>
    <row r="6" spans="1:41" ht="15.75" thickBo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1:41" ht="96">
      <c r="A7" s="130" t="s">
        <v>8</v>
      </c>
      <c r="B7" s="132" t="s">
        <v>86</v>
      </c>
      <c r="C7" s="135" t="s">
        <v>87</v>
      </c>
      <c r="D7" s="137" t="s">
        <v>88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28" t="s">
        <v>13</v>
      </c>
      <c r="AO7" s="29"/>
    </row>
    <row r="8" spans="1:41">
      <c r="A8" s="131"/>
      <c r="B8" s="133"/>
      <c r="C8" s="136"/>
      <c r="D8" s="139" t="s">
        <v>89</v>
      </c>
      <c r="E8" s="139" t="s">
        <v>90</v>
      </c>
      <c r="F8" s="139" t="s">
        <v>91</v>
      </c>
      <c r="G8" s="139" t="s">
        <v>92</v>
      </c>
      <c r="H8" s="139" t="s">
        <v>93</v>
      </c>
      <c r="I8" s="139" t="s">
        <v>94</v>
      </c>
      <c r="J8" s="139" t="s">
        <v>95</v>
      </c>
      <c r="K8" s="139" t="s">
        <v>96</v>
      </c>
      <c r="L8" s="139" t="s">
        <v>97</v>
      </c>
      <c r="M8" s="139" t="s">
        <v>98</v>
      </c>
      <c r="N8" s="139" t="s">
        <v>99</v>
      </c>
      <c r="O8" s="139" t="s">
        <v>100</v>
      </c>
      <c r="P8" s="139" t="s">
        <v>101</v>
      </c>
      <c r="Q8" s="139" t="s">
        <v>102</v>
      </c>
      <c r="R8" s="139" t="s">
        <v>103</v>
      </c>
      <c r="S8" s="139" t="s">
        <v>104</v>
      </c>
      <c r="T8" s="139" t="s">
        <v>105</v>
      </c>
      <c r="U8" s="139" t="s">
        <v>106</v>
      </c>
      <c r="V8" s="139" t="s">
        <v>107</v>
      </c>
      <c r="W8" s="139" t="s">
        <v>108</v>
      </c>
      <c r="X8" s="139" t="s">
        <v>109</v>
      </c>
      <c r="Y8" s="139" t="s">
        <v>110</v>
      </c>
      <c r="Z8" s="139" t="s">
        <v>111</v>
      </c>
      <c r="AA8" s="139" t="s">
        <v>112</v>
      </c>
      <c r="AB8" s="139" t="s">
        <v>113</v>
      </c>
      <c r="AC8" s="139" t="s">
        <v>114</v>
      </c>
      <c r="AD8" s="139" t="s">
        <v>115</v>
      </c>
      <c r="AE8" s="139" t="s">
        <v>116</v>
      </c>
      <c r="AF8" s="139" t="s">
        <v>117</v>
      </c>
      <c r="AG8" s="139" t="s">
        <v>118</v>
      </c>
      <c r="AH8" s="139" t="s">
        <v>119</v>
      </c>
      <c r="AI8" s="139" t="s">
        <v>120</v>
      </c>
      <c r="AJ8" s="139" t="s">
        <v>121</v>
      </c>
      <c r="AK8" s="139" t="s">
        <v>122</v>
      </c>
      <c r="AL8" s="139" t="s">
        <v>123</v>
      </c>
      <c r="AM8" s="139" t="s">
        <v>124</v>
      </c>
      <c r="AN8" s="140" t="s">
        <v>125</v>
      </c>
    </row>
    <row r="9" spans="1:41">
      <c r="A9" s="131"/>
      <c r="B9" s="134"/>
      <c r="C9" s="136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41"/>
    </row>
    <row r="10" spans="1:41" s="51" customFormat="1">
      <c r="A10" s="48" t="s">
        <v>126</v>
      </c>
      <c r="B10" s="49" t="s">
        <v>127</v>
      </c>
      <c r="C10" s="33" t="s">
        <v>128</v>
      </c>
      <c r="D10" s="32">
        <v>550.79999999999995</v>
      </c>
      <c r="E10" s="32">
        <v>426.38400000000001</v>
      </c>
      <c r="F10" s="32">
        <v>342.14400000000001</v>
      </c>
      <c r="G10" s="32">
        <v>181.44</v>
      </c>
      <c r="H10" s="32">
        <v>168.48</v>
      </c>
      <c r="I10" s="32">
        <v>155.52000000000001</v>
      </c>
      <c r="J10" s="32">
        <v>148.5</v>
      </c>
      <c r="K10" s="32">
        <v>144</v>
      </c>
      <c r="L10" s="32">
        <v>137.69999999999999</v>
      </c>
      <c r="M10" s="32">
        <v>134.946</v>
      </c>
      <c r="N10" s="32">
        <v>132.19199999999998</v>
      </c>
      <c r="O10" s="32">
        <v>129.43799999999999</v>
      </c>
      <c r="P10" s="32">
        <v>126.684</v>
      </c>
      <c r="Q10" s="32">
        <v>123.92999999999998</v>
      </c>
      <c r="R10" s="32">
        <v>121.17599999999999</v>
      </c>
      <c r="S10" s="32">
        <v>118.42199999999998</v>
      </c>
      <c r="T10" s="32">
        <v>108</v>
      </c>
      <c r="U10" s="32">
        <v>105.24600000000001</v>
      </c>
      <c r="V10" s="32">
        <v>102.49199999999999</v>
      </c>
      <c r="W10" s="32">
        <v>99.738</v>
      </c>
      <c r="X10" s="32">
        <v>96.983999999999995</v>
      </c>
      <c r="Y10" s="32">
        <v>94.229999999999976</v>
      </c>
      <c r="Z10" s="32">
        <v>91.475999999999985</v>
      </c>
      <c r="AA10" s="32">
        <v>88.721999999999994</v>
      </c>
      <c r="AB10" s="32">
        <v>80.099999999999994</v>
      </c>
      <c r="AC10" s="32">
        <v>77.345999999999989</v>
      </c>
      <c r="AD10" s="32">
        <v>74.591999999999999</v>
      </c>
      <c r="AE10" s="32">
        <v>71.837999999999994</v>
      </c>
      <c r="AF10" s="32">
        <v>69.084000000000003</v>
      </c>
      <c r="AG10" s="32">
        <v>66.329999999999984</v>
      </c>
      <c r="AH10" s="32">
        <v>63.575999999999986</v>
      </c>
      <c r="AI10" s="32">
        <v>60.821999999999989</v>
      </c>
      <c r="AJ10" s="32">
        <v>52.2</v>
      </c>
      <c r="AK10" s="32">
        <v>49.445999999999998</v>
      </c>
      <c r="AL10" s="32">
        <v>46.692</v>
      </c>
      <c r="AM10" s="32">
        <v>43.937999999999995</v>
      </c>
      <c r="AN10" s="50">
        <f>SUM(D10*0.3/100)</f>
        <v>1.6523999999999999</v>
      </c>
    </row>
    <row r="11" spans="1:41">
      <c r="A11" s="56" t="s">
        <v>129</v>
      </c>
      <c r="B11" s="42" t="s">
        <v>40</v>
      </c>
      <c r="C11" s="33" t="s">
        <v>130</v>
      </c>
      <c r="D11" s="31">
        <v>449</v>
      </c>
      <c r="E11" s="31">
        <v>314</v>
      </c>
      <c r="F11" s="31">
        <v>238</v>
      </c>
      <c r="G11" s="31">
        <v>172</v>
      </c>
      <c r="H11" s="31">
        <v>159</v>
      </c>
      <c r="I11" s="31">
        <v>145</v>
      </c>
      <c r="J11" s="31">
        <v>132</v>
      </c>
      <c r="K11" s="31">
        <v>119</v>
      </c>
      <c r="L11" s="32">
        <v>88</v>
      </c>
      <c r="M11" s="32">
        <f>L11-2.245</f>
        <v>85.754999999999995</v>
      </c>
      <c r="N11" s="32">
        <f t="shared" ref="N11:AI11" si="0">M11-2.245</f>
        <v>83.509999999999991</v>
      </c>
      <c r="O11" s="32">
        <f t="shared" si="0"/>
        <v>81.264999999999986</v>
      </c>
      <c r="P11" s="32">
        <f t="shared" si="0"/>
        <v>79.019999999999982</v>
      </c>
      <c r="Q11" s="32">
        <f t="shared" si="0"/>
        <v>76.774999999999977</v>
      </c>
      <c r="R11" s="32">
        <f t="shared" si="0"/>
        <v>74.529999999999973</v>
      </c>
      <c r="S11" s="32">
        <f t="shared" si="0"/>
        <v>72.284999999999968</v>
      </c>
      <c r="T11" s="32">
        <v>55</v>
      </c>
      <c r="U11" s="32">
        <f t="shared" si="0"/>
        <v>52.755000000000003</v>
      </c>
      <c r="V11" s="32">
        <f t="shared" si="0"/>
        <v>50.510000000000005</v>
      </c>
      <c r="W11" s="32">
        <f t="shared" si="0"/>
        <v>48.265000000000008</v>
      </c>
      <c r="X11" s="32">
        <f t="shared" si="0"/>
        <v>46.02000000000001</v>
      </c>
      <c r="Y11" s="32">
        <f t="shared" si="0"/>
        <v>43.775000000000013</v>
      </c>
      <c r="Z11" s="32">
        <f t="shared" si="0"/>
        <v>41.530000000000015</v>
      </c>
      <c r="AA11" s="32">
        <f t="shared" si="0"/>
        <v>39.285000000000018</v>
      </c>
      <c r="AB11" s="32">
        <v>22</v>
      </c>
      <c r="AC11" s="32">
        <f t="shared" si="0"/>
        <v>19.754999999999999</v>
      </c>
      <c r="AD11" s="32">
        <f t="shared" si="0"/>
        <v>17.509999999999998</v>
      </c>
      <c r="AE11" s="32">
        <f t="shared" si="0"/>
        <v>15.264999999999997</v>
      </c>
      <c r="AF11" s="32">
        <f t="shared" si="0"/>
        <v>13.019999999999996</v>
      </c>
      <c r="AG11" s="32">
        <f t="shared" si="0"/>
        <v>10.774999999999995</v>
      </c>
      <c r="AH11" s="32">
        <f t="shared" si="0"/>
        <v>8.529999999999994</v>
      </c>
      <c r="AI11" s="32">
        <f t="shared" si="0"/>
        <v>6.2849999999999939</v>
      </c>
      <c r="AJ11" s="34" t="s">
        <v>131</v>
      </c>
      <c r="AK11" s="34" t="s">
        <v>131</v>
      </c>
      <c r="AL11" s="34" t="s">
        <v>131</v>
      </c>
      <c r="AM11" s="34" t="s">
        <v>131</v>
      </c>
      <c r="AN11" s="57">
        <f t="shared" ref="AN11:AN26" si="1">SUM(D11*0.3/100)</f>
        <v>1.347</v>
      </c>
    </row>
    <row r="12" spans="1:41">
      <c r="A12" s="56" t="s">
        <v>132</v>
      </c>
      <c r="B12" s="42" t="s">
        <v>31</v>
      </c>
      <c r="C12" s="33" t="s">
        <v>133</v>
      </c>
      <c r="D12" s="31">
        <v>204</v>
      </c>
      <c r="E12" s="31">
        <v>156.24</v>
      </c>
      <c r="F12" s="31">
        <v>123.84</v>
      </c>
      <c r="G12" s="31">
        <v>72</v>
      </c>
      <c r="H12" s="31">
        <v>66</v>
      </c>
      <c r="I12" s="31">
        <v>60</v>
      </c>
      <c r="J12" s="31">
        <v>54</v>
      </c>
      <c r="K12" s="31">
        <v>48</v>
      </c>
      <c r="L12" s="32">
        <v>40</v>
      </c>
      <c r="M12" s="32">
        <f>L12-1.02</f>
        <v>38.979999999999997</v>
      </c>
      <c r="N12" s="32">
        <f t="shared" ref="N12:AA12" si="2">M12-1.02</f>
        <v>37.959999999999994</v>
      </c>
      <c r="O12" s="32">
        <f t="shared" si="2"/>
        <v>36.939999999999991</v>
      </c>
      <c r="P12" s="32">
        <f t="shared" si="2"/>
        <v>35.919999999999987</v>
      </c>
      <c r="Q12" s="32">
        <f t="shared" si="2"/>
        <v>34.899999999999984</v>
      </c>
      <c r="R12" s="32">
        <f t="shared" si="2"/>
        <v>33.879999999999981</v>
      </c>
      <c r="S12" s="32">
        <f t="shared" si="2"/>
        <v>32.859999999999978</v>
      </c>
      <c r="T12" s="32">
        <v>25</v>
      </c>
      <c r="U12" s="32">
        <f t="shared" si="2"/>
        <v>23.98</v>
      </c>
      <c r="V12" s="32">
        <f t="shared" si="2"/>
        <v>22.96</v>
      </c>
      <c r="W12" s="32">
        <f t="shared" si="2"/>
        <v>21.94</v>
      </c>
      <c r="X12" s="32">
        <f t="shared" si="2"/>
        <v>20.92</v>
      </c>
      <c r="Y12" s="32">
        <f t="shared" si="2"/>
        <v>19.900000000000002</v>
      </c>
      <c r="Z12" s="32">
        <f t="shared" si="2"/>
        <v>18.880000000000003</v>
      </c>
      <c r="AA12" s="32">
        <f t="shared" si="2"/>
        <v>17.860000000000003</v>
      </c>
      <c r="AB12" s="34" t="s">
        <v>131</v>
      </c>
      <c r="AC12" s="34" t="s">
        <v>131</v>
      </c>
      <c r="AD12" s="34" t="s">
        <v>131</v>
      </c>
      <c r="AE12" s="34" t="s">
        <v>131</v>
      </c>
      <c r="AF12" s="34" t="s">
        <v>131</v>
      </c>
      <c r="AG12" s="34" t="s">
        <v>131</v>
      </c>
      <c r="AH12" s="34" t="s">
        <v>131</v>
      </c>
      <c r="AI12" s="34" t="s">
        <v>131</v>
      </c>
      <c r="AJ12" s="34" t="s">
        <v>131</v>
      </c>
      <c r="AK12" s="34" t="s">
        <v>131</v>
      </c>
      <c r="AL12" s="34" t="s">
        <v>131</v>
      </c>
      <c r="AM12" s="34" t="s">
        <v>131</v>
      </c>
      <c r="AN12" s="57">
        <f t="shared" si="1"/>
        <v>0.61199999999999999</v>
      </c>
    </row>
    <row r="13" spans="1:41" ht="84">
      <c r="A13" s="56" t="s">
        <v>134</v>
      </c>
      <c r="B13" s="42" t="s">
        <v>135</v>
      </c>
      <c r="C13" s="20" t="s">
        <v>136</v>
      </c>
      <c r="D13" s="31">
        <v>85</v>
      </c>
      <c r="E13" s="31">
        <v>64.61</v>
      </c>
      <c r="F13" s="31">
        <v>50.76</v>
      </c>
      <c r="G13" s="31">
        <v>16.25</v>
      </c>
      <c r="H13" s="31">
        <v>15</v>
      </c>
      <c r="I13" s="31">
        <v>13.75</v>
      </c>
      <c r="J13" s="31">
        <v>12.5</v>
      </c>
      <c r="K13" s="31">
        <v>11.25</v>
      </c>
      <c r="L13" s="32">
        <v>9</v>
      </c>
      <c r="M13" s="32">
        <f>L13-0.425</f>
        <v>8.5749999999999993</v>
      </c>
      <c r="N13" s="32">
        <f t="shared" ref="N13:S13" si="3">M13-0.425</f>
        <v>8.1499999999999986</v>
      </c>
      <c r="O13" s="32">
        <f t="shared" si="3"/>
        <v>7.7249999999999988</v>
      </c>
      <c r="P13" s="32">
        <f t="shared" si="3"/>
        <v>7.2999999999999989</v>
      </c>
      <c r="Q13" s="32">
        <f t="shared" si="3"/>
        <v>6.8749999999999991</v>
      </c>
      <c r="R13" s="32">
        <f t="shared" si="3"/>
        <v>6.4499999999999993</v>
      </c>
      <c r="S13" s="32">
        <f t="shared" si="3"/>
        <v>6.0249999999999995</v>
      </c>
      <c r="T13" s="34" t="s">
        <v>131</v>
      </c>
      <c r="U13" s="34" t="s">
        <v>131</v>
      </c>
      <c r="V13" s="34" t="s">
        <v>131</v>
      </c>
      <c r="W13" s="34" t="s">
        <v>131</v>
      </c>
      <c r="X13" s="34" t="s">
        <v>131</v>
      </c>
      <c r="Y13" s="34" t="s">
        <v>131</v>
      </c>
      <c r="Z13" s="34" t="s">
        <v>131</v>
      </c>
      <c r="AA13" s="34" t="s">
        <v>131</v>
      </c>
      <c r="AB13" s="34" t="s">
        <v>131</v>
      </c>
      <c r="AC13" s="34" t="s">
        <v>131</v>
      </c>
      <c r="AD13" s="34" t="s">
        <v>131</v>
      </c>
      <c r="AE13" s="34" t="s">
        <v>131</v>
      </c>
      <c r="AF13" s="34" t="s">
        <v>131</v>
      </c>
      <c r="AG13" s="34" t="s">
        <v>131</v>
      </c>
      <c r="AH13" s="34" t="s">
        <v>131</v>
      </c>
      <c r="AI13" s="34" t="s">
        <v>131</v>
      </c>
      <c r="AJ13" s="34" t="s">
        <v>131</v>
      </c>
      <c r="AK13" s="34" t="s">
        <v>131</v>
      </c>
      <c r="AL13" s="34" t="s">
        <v>131</v>
      </c>
      <c r="AM13" s="34" t="s">
        <v>131</v>
      </c>
      <c r="AN13" s="57">
        <f t="shared" si="1"/>
        <v>0.255</v>
      </c>
    </row>
    <row r="14" spans="1:41" ht="36">
      <c r="A14" s="56" t="s">
        <v>137</v>
      </c>
      <c r="B14" s="42" t="s">
        <v>138</v>
      </c>
      <c r="C14" s="20" t="s">
        <v>139</v>
      </c>
      <c r="D14" s="31">
        <v>85</v>
      </c>
      <c r="E14" s="31">
        <v>59.5</v>
      </c>
      <c r="F14" s="31">
        <v>45</v>
      </c>
      <c r="G14" s="31">
        <v>32.5</v>
      </c>
      <c r="H14" s="31">
        <v>30</v>
      </c>
      <c r="I14" s="31">
        <v>27.5</v>
      </c>
      <c r="J14" s="31">
        <v>25</v>
      </c>
      <c r="K14" s="31">
        <v>22.5</v>
      </c>
      <c r="L14" s="32">
        <v>19</v>
      </c>
      <c r="M14" s="32">
        <f>L14-0.29</f>
        <v>18.71</v>
      </c>
      <c r="N14" s="32">
        <f t="shared" ref="N14:AC15" si="4">M14-0.29</f>
        <v>18.420000000000002</v>
      </c>
      <c r="O14" s="32">
        <f t="shared" si="4"/>
        <v>18.130000000000003</v>
      </c>
      <c r="P14" s="32">
        <f t="shared" si="4"/>
        <v>17.840000000000003</v>
      </c>
      <c r="Q14" s="32">
        <f t="shared" si="4"/>
        <v>17.550000000000004</v>
      </c>
      <c r="R14" s="32">
        <f t="shared" si="4"/>
        <v>17.260000000000005</v>
      </c>
      <c r="S14" s="32">
        <f t="shared" si="4"/>
        <v>16.970000000000006</v>
      </c>
      <c r="T14" s="32">
        <v>13</v>
      </c>
      <c r="U14" s="32">
        <f t="shared" si="4"/>
        <v>12.71</v>
      </c>
      <c r="V14" s="32">
        <f t="shared" si="4"/>
        <v>12.420000000000002</v>
      </c>
      <c r="W14" s="32">
        <f t="shared" si="4"/>
        <v>12.130000000000003</v>
      </c>
      <c r="X14" s="32">
        <f t="shared" si="4"/>
        <v>11.840000000000003</v>
      </c>
      <c r="Y14" s="32">
        <f t="shared" si="4"/>
        <v>11.550000000000004</v>
      </c>
      <c r="Z14" s="32">
        <f t="shared" si="4"/>
        <v>11.260000000000005</v>
      </c>
      <c r="AA14" s="32">
        <f t="shared" si="4"/>
        <v>10.970000000000006</v>
      </c>
      <c r="AB14" s="32">
        <v>8</v>
      </c>
      <c r="AC14" s="32">
        <f t="shared" si="4"/>
        <v>7.71</v>
      </c>
      <c r="AD14" s="32">
        <f t="shared" ref="AD14:AI14" si="5">AC14-0.29</f>
        <v>7.42</v>
      </c>
      <c r="AE14" s="32">
        <f t="shared" si="5"/>
        <v>7.13</v>
      </c>
      <c r="AF14" s="32">
        <f t="shared" si="5"/>
        <v>6.84</v>
      </c>
      <c r="AG14" s="32">
        <f t="shared" si="5"/>
        <v>6.55</v>
      </c>
      <c r="AH14" s="32">
        <f t="shared" si="5"/>
        <v>6.26</v>
      </c>
      <c r="AI14" s="32">
        <f t="shared" si="5"/>
        <v>5.97</v>
      </c>
      <c r="AJ14" s="34" t="s">
        <v>131</v>
      </c>
      <c r="AK14" s="34" t="s">
        <v>131</v>
      </c>
      <c r="AL14" s="34" t="s">
        <v>131</v>
      </c>
      <c r="AM14" s="34" t="s">
        <v>131</v>
      </c>
      <c r="AN14" s="57">
        <f t="shared" si="1"/>
        <v>0.255</v>
      </c>
    </row>
    <row r="15" spans="1:41">
      <c r="A15" s="56" t="s">
        <v>140</v>
      </c>
      <c r="B15" s="42" t="s">
        <v>141</v>
      </c>
      <c r="C15" s="30" t="s">
        <v>142</v>
      </c>
      <c r="D15" s="31">
        <v>85</v>
      </c>
      <c r="E15" s="31">
        <v>59.5</v>
      </c>
      <c r="F15" s="31">
        <v>45</v>
      </c>
      <c r="G15" s="31">
        <v>32.5</v>
      </c>
      <c r="H15" s="31">
        <v>30</v>
      </c>
      <c r="I15" s="31">
        <v>27.5</v>
      </c>
      <c r="J15" s="31">
        <v>25</v>
      </c>
      <c r="K15" s="31">
        <v>22.5</v>
      </c>
      <c r="L15" s="32">
        <v>19</v>
      </c>
      <c r="M15" s="32">
        <f>L15-0.29</f>
        <v>18.71</v>
      </c>
      <c r="N15" s="32">
        <f t="shared" si="4"/>
        <v>18.420000000000002</v>
      </c>
      <c r="O15" s="32">
        <f t="shared" si="4"/>
        <v>18.130000000000003</v>
      </c>
      <c r="P15" s="32">
        <f t="shared" si="4"/>
        <v>17.840000000000003</v>
      </c>
      <c r="Q15" s="32">
        <f t="shared" si="4"/>
        <v>17.550000000000004</v>
      </c>
      <c r="R15" s="32">
        <f t="shared" si="4"/>
        <v>17.260000000000005</v>
      </c>
      <c r="S15" s="32">
        <f t="shared" si="4"/>
        <v>16.970000000000006</v>
      </c>
      <c r="T15" s="32">
        <v>13</v>
      </c>
      <c r="U15" s="32">
        <f t="shared" si="4"/>
        <v>12.71</v>
      </c>
      <c r="V15" s="32">
        <f t="shared" si="4"/>
        <v>12.420000000000002</v>
      </c>
      <c r="W15" s="32">
        <f t="shared" si="4"/>
        <v>12.130000000000003</v>
      </c>
      <c r="X15" s="32">
        <f t="shared" si="4"/>
        <v>11.840000000000003</v>
      </c>
      <c r="Y15" s="32">
        <f t="shared" si="4"/>
        <v>11.550000000000004</v>
      </c>
      <c r="Z15" s="32">
        <f t="shared" si="4"/>
        <v>11.260000000000005</v>
      </c>
      <c r="AA15" s="32">
        <f t="shared" si="4"/>
        <v>10.970000000000006</v>
      </c>
      <c r="AB15" s="34" t="s">
        <v>131</v>
      </c>
      <c r="AC15" s="34" t="s">
        <v>131</v>
      </c>
      <c r="AD15" s="34" t="s">
        <v>131</v>
      </c>
      <c r="AE15" s="34" t="s">
        <v>131</v>
      </c>
      <c r="AF15" s="34" t="s">
        <v>131</v>
      </c>
      <c r="AG15" s="34" t="s">
        <v>131</v>
      </c>
      <c r="AH15" s="34" t="s">
        <v>131</v>
      </c>
      <c r="AI15" s="34" t="s">
        <v>131</v>
      </c>
      <c r="AJ15" s="34" t="s">
        <v>131</v>
      </c>
      <c r="AK15" s="34" t="s">
        <v>131</v>
      </c>
      <c r="AL15" s="34" t="s">
        <v>131</v>
      </c>
      <c r="AM15" s="34" t="s">
        <v>131</v>
      </c>
      <c r="AN15" s="57">
        <f t="shared" si="1"/>
        <v>0.255</v>
      </c>
    </row>
    <row r="16" spans="1:41" ht="84">
      <c r="A16" s="56" t="s">
        <v>143</v>
      </c>
      <c r="B16" s="42" t="s">
        <v>144</v>
      </c>
      <c r="C16" s="20" t="s">
        <v>145</v>
      </c>
      <c r="D16" s="31">
        <v>68</v>
      </c>
      <c r="E16" s="31">
        <v>51.69</v>
      </c>
      <c r="F16" s="31">
        <v>40.61</v>
      </c>
      <c r="G16" s="31">
        <v>13</v>
      </c>
      <c r="H16" s="31">
        <v>12</v>
      </c>
      <c r="I16" s="31">
        <v>11</v>
      </c>
      <c r="J16" s="31">
        <v>10</v>
      </c>
      <c r="K16" s="31">
        <v>9</v>
      </c>
      <c r="L16" s="34" t="s">
        <v>131</v>
      </c>
      <c r="M16" s="35" t="s">
        <v>131</v>
      </c>
      <c r="N16" s="35" t="s">
        <v>131</v>
      </c>
      <c r="O16" s="35" t="s">
        <v>131</v>
      </c>
      <c r="P16" s="35" t="s">
        <v>131</v>
      </c>
      <c r="Q16" s="35" t="s">
        <v>131</v>
      </c>
      <c r="R16" s="35" t="s">
        <v>131</v>
      </c>
      <c r="S16" s="35" t="s">
        <v>131</v>
      </c>
      <c r="T16" s="35" t="s">
        <v>131</v>
      </c>
      <c r="U16" s="34" t="s">
        <v>131</v>
      </c>
      <c r="V16" s="34" t="s">
        <v>131</v>
      </c>
      <c r="W16" s="34" t="s">
        <v>131</v>
      </c>
      <c r="X16" s="34" t="s">
        <v>131</v>
      </c>
      <c r="Y16" s="34" t="s">
        <v>131</v>
      </c>
      <c r="Z16" s="34" t="s">
        <v>131</v>
      </c>
      <c r="AA16" s="34" t="s">
        <v>131</v>
      </c>
      <c r="AB16" s="34" t="s">
        <v>131</v>
      </c>
      <c r="AC16" s="34" t="s">
        <v>131</v>
      </c>
      <c r="AD16" s="34" t="s">
        <v>131</v>
      </c>
      <c r="AE16" s="34" t="s">
        <v>131</v>
      </c>
      <c r="AF16" s="34" t="s">
        <v>131</v>
      </c>
      <c r="AG16" s="34" t="s">
        <v>131</v>
      </c>
      <c r="AH16" s="34" t="s">
        <v>131</v>
      </c>
      <c r="AI16" s="34" t="s">
        <v>131</v>
      </c>
      <c r="AJ16" s="34" t="s">
        <v>131</v>
      </c>
      <c r="AK16" s="34" t="s">
        <v>131</v>
      </c>
      <c r="AL16" s="34" t="s">
        <v>131</v>
      </c>
      <c r="AM16" s="34" t="s">
        <v>131</v>
      </c>
      <c r="AN16" s="57">
        <f t="shared" si="1"/>
        <v>0.20399999999999999</v>
      </c>
    </row>
    <row r="17" spans="1:40">
      <c r="A17" s="56" t="s">
        <v>146</v>
      </c>
      <c r="B17" s="42" t="s">
        <v>147</v>
      </c>
      <c r="C17" s="30" t="s">
        <v>148</v>
      </c>
      <c r="D17" s="31">
        <v>68</v>
      </c>
      <c r="E17" s="31">
        <v>47.6</v>
      </c>
      <c r="F17" s="31">
        <v>36</v>
      </c>
      <c r="G17" s="31">
        <v>18</v>
      </c>
      <c r="H17" s="31">
        <v>16.5</v>
      </c>
      <c r="I17" s="31">
        <v>15</v>
      </c>
      <c r="J17" s="31">
        <v>13.5</v>
      </c>
      <c r="K17" s="31">
        <v>12</v>
      </c>
      <c r="L17" s="32">
        <v>10</v>
      </c>
      <c r="M17" s="36">
        <f>L17-0.34</f>
        <v>9.66</v>
      </c>
      <c r="N17" s="36">
        <f t="shared" ref="N17:AA17" si="6">M17-0.34</f>
        <v>9.32</v>
      </c>
      <c r="O17" s="36">
        <f t="shared" si="6"/>
        <v>8.98</v>
      </c>
      <c r="P17" s="36">
        <f t="shared" si="6"/>
        <v>8.64</v>
      </c>
      <c r="Q17" s="36">
        <f t="shared" si="6"/>
        <v>8.3000000000000007</v>
      </c>
      <c r="R17" s="36">
        <f t="shared" si="6"/>
        <v>7.9600000000000009</v>
      </c>
      <c r="S17" s="36">
        <f t="shared" si="6"/>
        <v>7.620000000000001</v>
      </c>
      <c r="T17" s="36">
        <v>6</v>
      </c>
      <c r="U17" s="32">
        <f t="shared" si="6"/>
        <v>5.66</v>
      </c>
      <c r="V17" s="32">
        <f t="shared" si="6"/>
        <v>5.32</v>
      </c>
      <c r="W17" s="32">
        <f t="shared" si="6"/>
        <v>4.9800000000000004</v>
      </c>
      <c r="X17" s="32">
        <f t="shared" si="6"/>
        <v>4.6400000000000006</v>
      </c>
      <c r="Y17" s="32">
        <f t="shared" si="6"/>
        <v>4.3000000000000007</v>
      </c>
      <c r="Z17" s="32">
        <f t="shared" si="6"/>
        <v>3.9600000000000009</v>
      </c>
      <c r="AA17" s="32">
        <f t="shared" si="6"/>
        <v>3.620000000000001</v>
      </c>
      <c r="AB17" s="34" t="s">
        <v>131</v>
      </c>
      <c r="AC17" s="34" t="s">
        <v>131</v>
      </c>
      <c r="AD17" s="34" t="s">
        <v>131</v>
      </c>
      <c r="AE17" s="34" t="s">
        <v>131</v>
      </c>
      <c r="AF17" s="34" t="s">
        <v>131</v>
      </c>
      <c r="AG17" s="34" t="s">
        <v>131</v>
      </c>
      <c r="AH17" s="34" t="s">
        <v>131</v>
      </c>
      <c r="AI17" s="34" t="s">
        <v>131</v>
      </c>
      <c r="AJ17" s="34" t="s">
        <v>131</v>
      </c>
      <c r="AK17" s="34" t="s">
        <v>131</v>
      </c>
      <c r="AL17" s="34" t="s">
        <v>131</v>
      </c>
      <c r="AM17" s="34" t="s">
        <v>131</v>
      </c>
      <c r="AN17" s="57">
        <f t="shared" si="1"/>
        <v>0.20399999999999999</v>
      </c>
    </row>
    <row r="18" spans="1:40" ht="24">
      <c r="A18" s="56" t="s">
        <v>149</v>
      </c>
      <c r="B18" s="42" t="s">
        <v>150</v>
      </c>
      <c r="C18" s="20" t="s">
        <v>151</v>
      </c>
      <c r="D18" s="31">
        <v>68</v>
      </c>
      <c r="E18" s="31">
        <v>52.08</v>
      </c>
      <c r="F18" s="31">
        <v>41.28</v>
      </c>
      <c r="G18" s="31">
        <v>24</v>
      </c>
      <c r="H18" s="31">
        <v>22</v>
      </c>
      <c r="I18" s="31">
        <v>20</v>
      </c>
      <c r="J18" s="31">
        <v>18</v>
      </c>
      <c r="K18" s="31">
        <v>16</v>
      </c>
      <c r="L18" s="32">
        <v>13</v>
      </c>
      <c r="M18" s="36">
        <f>SUM(L18-0.34)</f>
        <v>12.66</v>
      </c>
      <c r="N18" s="36">
        <f t="shared" ref="N18:AC19" si="7">SUM(M18-0.34)</f>
        <v>12.32</v>
      </c>
      <c r="O18" s="36">
        <f t="shared" si="7"/>
        <v>11.98</v>
      </c>
      <c r="P18" s="36">
        <f t="shared" si="7"/>
        <v>11.64</v>
      </c>
      <c r="Q18" s="36">
        <f t="shared" si="7"/>
        <v>11.3</v>
      </c>
      <c r="R18" s="36">
        <f t="shared" si="7"/>
        <v>10.96</v>
      </c>
      <c r="S18" s="36">
        <f t="shared" si="7"/>
        <v>10.620000000000001</v>
      </c>
      <c r="T18" s="36">
        <v>9</v>
      </c>
      <c r="U18" s="32">
        <f t="shared" si="7"/>
        <v>8.66</v>
      </c>
      <c r="V18" s="32">
        <f t="shared" si="7"/>
        <v>8.32</v>
      </c>
      <c r="W18" s="32">
        <f t="shared" si="7"/>
        <v>7.98</v>
      </c>
      <c r="X18" s="32">
        <f t="shared" si="7"/>
        <v>7.6400000000000006</v>
      </c>
      <c r="Y18" s="32">
        <f t="shared" si="7"/>
        <v>7.3000000000000007</v>
      </c>
      <c r="Z18" s="32">
        <f t="shared" si="7"/>
        <v>6.9600000000000009</v>
      </c>
      <c r="AA18" s="32">
        <f t="shared" si="7"/>
        <v>6.620000000000001</v>
      </c>
      <c r="AB18" s="32">
        <v>4</v>
      </c>
      <c r="AC18" s="32">
        <f t="shared" si="7"/>
        <v>3.66</v>
      </c>
      <c r="AD18" s="32">
        <f t="shared" ref="AD18:AI18" si="8">SUM(AC18-0.34)</f>
        <v>3.3200000000000003</v>
      </c>
      <c r="AE18" s="32">
        <f t="shared" si="8"/>
        <v>2.9800000000000004</v>
      </c>
      <c r="AF18" s="32">
        <f t="shared" si="8"/>
        <v>2.6400000000000006</v>
      </c>
      <c r="AG18" s="32">
        <f t="shared" si="8"/>
        <v>2.3000000000000007</v>
      </c>
      <c r="AH18" s="32">
        <f t="shared" si="8"/>
        <v>1.9600000000000006</v>
      </c>
      <c r="AI18" s="32">
        <f t="shared" si="8"/>
        <v>1.6200000000000006</v>
      </c>
      <c r="AJ18" s="34" t="s">
        <v>131</v>
      </c>
      <c r="AK18" s="34" t="s">
        <v>131</v>
      </c>
      <c r="AL18" s="34" t="s">
        <v>131</v>
      </c>
      <c r="AM18" s="34" t="s">
        <v>131</v>
      </c>
      <c r="AN18" s="57">
        <f t="shared" si="1"/>
        <v>0.20399999999999999</v>
      </c>
    </row>
    <row r="19" spans="1:40">
      <c r="A19" s="56" t="s">
        <v>152</v>
      </c>
      <c r="B19" s="42" t="s">
        <v>153</v>
      </c>
      <c r="C19" s="30" t="s">
        <v>154</v>
      </c>
      <c r="D19" s="31">
        <v>68</v>
      </c>
      <c r="E19" s="31">
        <v>47.6</v>
      </c>
      <c r="F19" s="31">
        <v>36</v>
      </c>
      <c r="G19" s="31">
        <v>26</v>
      </c>
      <c r="H19" s="31">
        <v>24</v>
      </c>
      <c r="I19" s="31">
        <v>22</v>
      </c>
      <c r="J19" s="31">
        <v>20</v>
      </c>
      <c r="K19" s="31">
        <v>18</v>
      </c>
      <c r="L19" s="32">
        <v>13</v>
      </c>
      <c r="M19" s="36">
        <f>SUM(L19-0.34)</f>
        <v>12.66</v>
      </c>
      <c r="N19" s="36">
        <f t="shared" si="7"/>
        <v>12.32</v>
      </c>
      <c r="O19" s="36">
        <f t="shared" si="7"/>
        <v>11.98</v>
      </c>
      <c r="P19" s="36">
        <f t="shared" si="7"/>
        <v>11.64</v>
      </c>
      <c r="Q19" s="36">
        <f t="shared" si="7"/>
        <v>11.3</v>
      </c>
      <c r="R19" s="36">
        <f t="shared" si="7"/>
        <v>10.96</v>
      </c>
      <c r="S19" s="36">
        <f t="shared" si="7"/>
        <v>10.620000000000001</v>
      </c>
      <c r="T19" s="36">
        <v>9</v>
      </c>
      <c r="U19" s="32">
        <f t="shared" si="7"/>
        <v>8.66</v>
      </c>
      <c r="V19" s="32">
        <f t="shared" si="7"/>
        <v>8.32</v>
      </c>
      <c r="W19" s="32">
        <f t="shared" si="7"/>
        <v>7.98</v>
      </c>
      <c r="X19" s="32">
        <f t="shared" si="7"/>
        <v>7.6400000000000006</v>
      </c>
      <c r="Y19" s="32">
        <f t="shared" si="7"/>
        <v>7.3000000000000007</v>
      </c>
      <c r="Z19" s="32">
        <f t="shared" si="7"/>
        <v>6.9600000000000009</v>
      </c>
      <c r="AA19" s="32">
        <f t="shared" si="7"/>
        <v>6.620000000000001</v>
      </c>
      <c r="AB19" s="34" t="s">
        <v>131</v>
      </c>
      <c r="AC19" s="34" t="s">
        <v>131</v>
      </c>
      <c r="AD19" s="34" t="s">
        <v>131</v>
      </c>
      <c r="AE19" s="34" t="s">
        <v>131</v>
      </c>
      <c r="AF19" s="34" t="s">
        <v>131</v>
      </c>
      <c r="AG19" s="34" t="s">
        <v>131</v>
      </c>
      <c r="AH19" s="34" t="s">
        <v>131</v>
      </c>
      <c r="AI19" s="34" t="s">
        <v>131</v>
      </c>
      <c r="AJ19" s="34" t="s">
        <v>131</v>
      </c>
      <c r="AK19" s="34" t="s">
        <v>131</v>
      </c>
      <c r="AL19" s="34" t="s">
        <v>131</v>
      </c>
      <c r="AM19" s="34" t="s">
        <v>131</v>
      </c>
      <c r="AN19" s="57">
        <f t="shared" si="1"/>
        <v>0.20399999999999999</v>
      </c>
    </row>
    <row r="20" spans="1:40">
      <c r="A20" s="56" t="s">
        <v>155</v>
      </c>
      <c r="B20" s="42" t="s">
        <v>156</v>
      </c>
      <c r="C20" s="30" t="s">
        <v>157</v>
      </c>
      <c r="D20" s="31">
        <v>51</v>
      </c>
      <c r="E20" s="31">
        <v>35.700000000000003</v>
      </c>
      <c r="F20" s="31">
        <v>27</v>
      </c>
      <c r="G20" s="31">
        <v>19.5</v>
      </c>
      <c r="H20" s="31">
        <v>18</v>
      </c>
      <c r="I20" s="31">
        <v>16.5</v>
      </c>
      <c r="J20" s="31">
        <v>15</v>
      </c>
      <c r="K20" s="31">
        <v>13.5</v>
      </c>
      <c r="L20" s="36">
        <v>8</v>
      </c>
      <c r="M20" s="36">
        <f>SUM(L20-0.255)</f>
        <v>7.7450000000000001</v>
      </c>
      <c r="N20" s="36">
        <f t="shared" ref="N20:S20" si="9">SUM(M20-0.255)</f>
        <v>7.49</v>
      </c>
      <c r="O20" s="36">
        <f t="shared" si="9"/>
        <v>7.2350000000000003</v>
      </c>
      <c r="P20" s="36">
        <f t="shared" si="9"/>
        <v>6.98</v>
      </c>
      <c r="Q20" s="36">
        <f t="shared" si="9"/>
        <v>6.7250000000000005</v>
      </c>
      <c r="R20" s="36">
        <f t="shared" si="9"/>
        <v>6.4700000000000006</v>
      </c>
      <c r="S20" s="36">
        <f t="shared" si="9"/>
        <v>6.2150000000000007</v>
      </c>
      <c r="T20" s="35" t="s">
        <v>131</v>
      </c>
      <c r="U20" s="34" t="s">
        <v>131</v>
      </c>
      <c r="V20" s="34" t="s">
        <v>131</v>
      </c>
      <c r="W20" s="34" t="s">
        <v>131</v>
      </c>
      <c r="X20" s="34" t="s">
        <v>131</v>
      </c>
      <c r="Y20" s="34" t="s">
        <v>131</v>
      </c>
      <c r="Z20" s="34" t="s">
        <v>131</v>
      </c>
      <c r="AA20" s="34" t="s">
        <v>131</v>
      </c>
      <c r="AB20" s="34" t="s">
        <v>131</v>
      </c>
      <c r="AC20" s="34" t="s">
        <v>131</v>
      </c>
      <c r="AD20" s="34" t="s">
        <v>131</v>
      </c>
      <c r="AE20" s="34" t="s">
        <v>131</v>
      </c>
      <c r="AF20" s="34" t="s">
        <v>131</v>
      </c>
      <c r="AG20" s="34" t="s">
        <v>131</v>
      </c>
      <c r="AH20" s="34" t="s">
        <v>131</v>
      </c>
      <c r="AI20" s="34" t="s">
        <v>131</v>
      </c>
      <c r="AJ20" s="34" t="s">
        <v>131</v>
      </c>
      <c r="AK20" s="34" t="s">
        <v>131</v>
      </c>
      <c r="AL20" s="34" t="s">
        <v>131</v>
      </c>
      <c r="AM20" s="34" t="s">
        <v>131</v>
      </c>
      <c r="AN20" s="57">
        <f t="shared" si="1"/>
        <v>0.153</v>
      </c>
    </row>
    <row r="21" spans="1:40">
      <c r="A21" s="56" t="s">
        <v>158</v>
      </c>
      <c r="B21" s="42" t="s">
        <v>45</v>
      </c>
      <c r="C21" s="30" t="s">
        <v>159</v>
      </c>
      <c r="D21" s="31">
        <v>34</v>
      </c>
      <c r="E21" s="31">
        <v>26.04</v>
      </c>
      <c r="F21" s="31">
        <v>20.64</v>
      </c>
      <c r="G21" s="31">
        <v>12</v>
      </c>
      <c r="H21" s="31">
        <v>11</v>
      </c>
      <c r="I21" s="31">
        <v>10</v>
      </c>
      <c r="J21" s="31">
        <v>9</v>
      </c>
      <c r="K21" s="31">
        <v>8</v>
      </c>
      <c r="L21" s="36">
        <v>6</v>
      </c>
      <c r="M21" s="36">
        <f>SUM(L21-0.17)</f>
        <v>5.83</v>
      </c>
      <c r="N21" s="36">
        <f t="shared" ref="N21:S22" si="10">SUM(M21-0.17)</f>
        <v>5.66</v>
      </c>
      <c r="O21" s="36">
        <f t="shared" si="10"/>
        <v>5.49</v>
      </c>
      <c r="P21" s="36">
        <f t="shared" si="10"/>
        <v>5.32</v>
      </c>
      <c r="Q21" s="36">
        <f t="shared" si="10"/>
        <v>5.15</v>
      </c>
      <c r="R21" s="36">
        <f t="shared" si="10"/>
        <v>4.9800000000000004</v>
      </c>
      <c r="S21" s="36">
        <f t="shared" si="10"/>
        <v>4.8100000000000005</v>
      </c>
      <c r="T21" s="35" t="s">
        <v>131</v>
      </c>
      <c r="U21" s="34" t="s">
        <v>131</v>
      </c>
      <c r="V21" s="34" t="s">
        <v>131</v>
      </c>
      <c r="W21" s="34" t="s">
        <v>131</v>
      </c>
      <c r="X21" s="34" t="s">
        <v>131</v>
      </c>
      <c r="Y21" s="34" t="s">
        <v>131</v>
      </c>
      <c r="Z21" s="34" t="s">
        <v>131</v>
      </c>
      <c r="AA21" s="34" t="s">
        <v>131</v>
      </c>
      <c r="AB21" s="34" t="s">
        <v>131</v>
      </c>
      <c r="AC21" s="34" t="s">
        <v>131</v>
      </c>
      <c r="AD21" s="34" t="s">
        <v>131</v>
      </c>
      <c r="AE21" s="34" t="s">
        <v>131</v>
      </c>
      <c r="AF21" s="34" t="s">
        <v>131</v>
      </c>
      <c r="AG21" s="34" t="s">
        <v>131</v>
      </c>
      <c r="AH21" s="34" t="s">
        <v>131</v>
      </c>
      <c r="AI21" s="34" t="s">
        <v>131</v>
      </c>
      <c r="AJ21" s="34" t="s">
        <v>131</v>
      </c>
      <c r="AK21" s="34" t="s">
        <v>131</v>
      </c>
      <c r="AL21" s="34" t="s">
        <v>131</v>
      </c>
      <c r="AM21" s="34" t="s">
        <v>131</v>
      </c>
      <c r="AN21" s="57">
        <f t="shared" si="1"/>
        <v>0.10199999999999999</v>
      </c>
    </row>
    <row r="22" spans="1:40">
      <c r="A22" s="56" t="s">
        <v>160</v>
      </c>
      <c r="B22" s="42" t="s">
        <v>161</v>
      </c>
      <c r="C22" s="30" t="s">
        <v>162</v>
      </c>
      <c r="D22" s="31">
        <v>34</v>
      </c>
      <c r="E22" s="31">
        <v>26.04</v>
      </c>
      <c r="F22" s="31">
        <v>20.64</v>
      </c>
      <c r="G22" s="31">
        <v>12</v>
      </c>
      <c r="H22" s="31">
        <v>11</v>
      </c>
      <c r="I22" s="31">
        <v>10</v>
      </c>
      <c r="J22" s="31">
        <v>9</v>
      </c>
      <c r="K22" s="31">
        <v>8</v>
      </c>
      <c r="L22" s="36">
        <v>6</v>
      </c>
      <c r="M22" s="36">
        <f>SUM(L22-0.17)</f>
        <v>5.83</v>
      </c>
      <c r="N22" s="36">
        <f t="shared" si="10"/>
        <v>5.66</v>
      </c>
      <c r="O22" s="36">
        <f t="shared" si="10"/>
        <v>5.49</v>
      </c>
      <c r="P22" s="36">
        <f t="shared" si="10"/>
        <v>5.32</v>
      </c>
      <c r="Q22" s="36">
        <f t="shared" si="10"/>
        <v>5.15</v>
      </c>
      <c r="R22" s="36">
        <f t="shared" si="10"/>
        <v>4.9800000000000004</v>
      </c>
      <c r="S22" s="36">
        <f t="shared" si="10"/>
        <v>4.8100000000000005</v>
      </c>
      <c r="T22" s="34" t="s">
        <v>131</v>
      </c>
      <c r="U22" s="34" t="s">
        <v>131</v>
      </c>
      <c r="V22" s="34" t="s">
        <v>131</v>
      </c>
      <c r="W22" s="34" t="s">
        <v>131</v>
      </c>
      <c r="X22" s="34" t="s">
        <v>131</v>
      </c>
      <c r="Y22" s="34" t="s">
        <v>131</v>
      </c>
      <c r="Z22" s="34" t="s">
        <v>131</v>
      </c>
      <c r="AA22" s="34" t="s">
        <v>131</v>
      </c>
      <c r="AB22" s="34" t="s">
        <v>131</v>
      </c>
      <c r="AC22" s="34" t="s">
        <v>131</v>
      </c>
      <c r="AD22" s="34" t="s">
        <v>131</v>
      </c>
      <c r="AE22" s="34" t="s">
        <v>131</v>
      </c>
      <c r="AF22" s="34" t="s">
        <v>131</v>
      </c>
      <c r="AG22" s="34" t="s">
        <v>131</v>
      </c>
      <c r="AH22" s="34" t="s">
        <v>131</v>
      </c>
      <c r="AI22" s="34" t="s">
        <v>131</v>
      </c>
      <c r="AJ22" s="34" t="s">
        <v>131</v>
      </c>
      <c r="AK22" s="34" t="s">
        <v>131</v>
      </c>
      <c r="AL22" s="34" t="s">
        <v>131</v>
      </c>
      <c r="AM22" s="34" t="s">
        <v>131</v>
      </c>
      <c r="AN22" s="57">
        <f t="shared" si="1"/>
        <v>0.10199999999999999</v>
      </c>
    </row>
    <row r="23" spans="1:40">
      <c r="A23" s="56" t="s">
        <v>163</v>
      </c>
      <c r="B23" s="42" t="s">
        <v>164</v>
      </c>
      <c r="C23" s="30" t="s">
        <v>165</v>
      </c>
      <c r="D23" s="31">
        <v>25.5</v>
      </c>
      <c r="E23" s="31">
        <v>19.53</v>
      </c>
      <c r="F23" s="31">
        <v>15.48</v>
      </c>
      <c r="G23" s="31">
        <v>9</v>
      </c>
      <c r="H23" s="31">
        <v>8.25</v>
      </c>
      <c r="I23" s="31">
        <v>7.5</v>
      </c>
      <c r="J23" s="31">
        <v>6.75</v>
      </c>
      <c r="K23" s="31">
        <v>6</v>
      </c>
      <c r="L23" s="36">
        <v>5</v>
      </c>
      <c r="M23" s="36">
        <f>SUM(L23-0.1275)</f>
        <v>4.8724999999999996</v>
      </c>
      <c r="N23" s="36">
        <f t="shared" ref="N23:S23" si="11">SUM(M23-0.1275)</f>
        <v>4.7449999999999992</v>
      </c>
      <c r="O23" s="36">
        <f t="shared" si="11"/>
        <v>4.6174999999999988</v>
      </c>
      <c r="P23" s="36">
        <f t="shared" si="11"/>
        <v>4.4899999999999984</v>
      </c>
      <c r="Q23" s="36">
        <f t="shared" si="11"/>
        <v>4.362499999999998</v>
      </c>
      <c r="R23" s="36">
        <f t="shared" si="11"/>
        <v>4.2349999999999977</v>
      </c>
      <c r="S23" s="36">
        <f t="shared" si="11"/>
        <v>4.1074999999999973</v>
      </c>
      <c r="T23" s="34" t="s">
        <v>131</v>
      </c>
      <c r="U23" s="34" t="s">
        <v>131</v>
      </c>
      <c r="V23" s="34" t="s">
        <v>131</v>
      </c>
      <c r="W23" s="34" t="s">
        <v>131</v>
      </c>
      <c r="X23" s="34" t="s">
        <v>131</v>
      </c>
      <c r="Y23" s="34" t="s">
        <v>131</v>
      </c>
      <c r="Z23" s="34" t="s">
        <v>131</v>
      </c>
      <c r="AA23" s="34" t="s">
        <v>131</v>
      </c>
      <c r="AB23" s="34" t="s">
        <v>131</v>
      </c>
      <c r="AC23" s="34" t="s">
        <v>131</v>
      </c>
      <c r="AD23" s="34" t="s">
        <v>131</v>
      </c>
      <c r="AE23" s="34" t="s">
        <v>131</v>
      </c>
      <c r="AF23" s="34" t="s">
        <v>131</v>
      </c>
      <c r="AG23" s="34" t="s">
        <v>131</v>
      </c>
      <c r="AH23" s="34" t="s">
        <v>131</v>
      </c>
      <c r="AI23" s="34" t="s">
        <v>131</v>
      </c>
      <c r="AJ23" s="34" t="s">
        <v>131</v>
      </c>
      <c r="AK23" s="34" t="s">
        <v>131</v>
      </c>
      <c r="AL23" s="34" t="s">
        <v>131</v>
      </c>
      <c r="AM23" s="34" t="s">
        <v>131</v>
      </c>
      <c r="AN23" s="57">
        <f t="shared" si="1"/>
        <v>7.6499999999999999E-2</v>
      </c>
    </row>
    <row r="24" spans="1:40">
      <c r="A24" s="56" t="s">
        <v>166</v>
      </c>
      <c r="B24" s="42" t="s">
        <v>167</v>
      </c>
      <c r="C24" s="30" t="s">
        <v>168</v>
      </c>
      <c r="D24" s="31">
        <v>21.25</v>
      </c>
      <c r="E24" s="31">
        <v>14.5</v>
      </c>
      <c r="F24" s="31">
        <v>11.5</v>
      </c>
      <c r="G24" s="31">
        <v>7</v>
      </c>
      <c r="H24" s="31">
        <v>6.5</v>
      </c>
      <c r="I24" s="31">
        <v>6</v>
      </c>
      <c r="J24" s="31">
        <v>5.5</v>
      </c>
      <c r="K24" s="31">
        <v>5</v>
      </c>
      <c r="L24" s="36">
        <v>4</v>
      </c>
      <c r="M24" s="36">
        <f>SUM(L24-0.10625)</f>
        <v>3.8937499999999998</v>
      </c>
      <c r="N24" s="36">
        <f t="shared" ref="N24:S24" si="12">SUM(M24-0.10625)</f>
        <v>3.7874999999999996</v>
      </c>
      <c r="O24" s="36">
        <f t="shared" si="12"/>
        <v>3.6812499999999995</v>
      </c>
      <c r="P24" s="36">
        <f t="shared" si="12"/>
        <v>3.5749999999999993</v>
      </c>
      <c r="Q24" s="36">
        <f t="shared" si="12"/>
        <v>3.4687499999999991</v>
      </c>
      <c r="R24" s="36">
        <f t="shared" si="12"/>
        <v>3.3624999999999989</v>
      </c>
      <c r="S24" s="36">
        <f t="shared" si="12"/>
        <v>3.2562499999999988</v>
      </c>
      <c r="T24" s="34" t="s">
        <v>131</v>
      </c>
      <c r="U24" s="34" t="s">
        <v>131</v>
      </c>
      <c r="V24" s="34" t="s">
        <v>131</v>
      </c>
      <c r="W24" s="34" t="s">
        <v>131</v>
      </c>
      <c r="X24" s="34" t="s">
        <v>131</v>
      </c>
      <c r="Y24" s="34" t="s">
        <v>131</v>
      </c>
      <c r="Z24" s="34" t="s">
        <v>131</v>
      </c>
      <c r="AA24" s="34" t="s">
        <v>131</v>
      </c>
      <c r="AB24" s="34" t="s">
        <v>131</v>
      </c>
      <c r="AC24" s="34" t="s">
        <v>131</v>
      </c>
      <c r="AD24" s="34" t="s">
        <v>131</v>
      </c>
      <c r="AE24" s="34" t="s">
        <v>131</v>
      </c>
      <c r="AF24" s="34" t="s">
        <v>131</v>
      </c>
      <c r="AG24" s="34" t="s">
        <v>131</v>
      </c>
      <c r="AH24" s="34" t="s">
        <v>131</v>
      </c>
      <c r="AI24" s="34" t="s">
        <v>131</v>
      </c>
      <c r="AJ24" s="34" t="s">
        <v>131</v>
      </c>
      <c r="AK24" s="34" t="s">
        <v>131</v>
      </c>
      <c r="AL24" s="34" t="s">
        <v>131</v>
      </c>
      <c r="AM24" s="34" t="s">
        <v>131</v>
      </c>
      <c r="AN24" s="57">
        <f t="shared" si="1"/>
        <v>6.3750000000000001E-2</v>
      </c>
    </row>
    <row r="25" spans="1:40">
      <c r="A25" s="56" t="s">
        <v>169</v>
      </c>
      <c r="B25" s="42" t="s">
        <v>170</v>
      </c>
      <c r="C25" s="30" t="s">
        <v>171</v>
      </c>
      <c r="D25" s="31">
        <v>17</v>
      </c>
      <c r="E25" s="31">
        <v>13.02</v>
      </c>
      <c r="F25" s="31">
        <v>10.32</v>
      </c>
      <c r="G25" s="31">
        <v>6</v>
      </c>
      <c r="H25" s="31">
        <v>5.5</v>
      </c>
      <c r="I25" s="31">
        <v>5</v>
      </c>
      <c r="J25" s="31">
        <v>4.5</v>
      </c>
      <c r="K25" s="31">
        <v>4</v>
      </c>
      <c r="L25" s="36">
        <v>3</v>
      </c>
      <c r="M25" s="36">
        <f>SUM(L25-0.085)</f>
        <v>2.915</v>
      </c>
      <c r="N25" s="36">
        <f t="shared" ref="N25:S25" si="13">SUM(M25-0.085)</f>
        <v>2.83</v>
      </c>
      <c r="O25" s="36">
        <f t="shared" si="13"/>
        <v>2.7450000000000001</v>
      </c>
      <c r="P25" s="36">
        <f t="shared" si="13"/>
        <v>2.66</v>
      </c>
      <c r="Q25" s="36">
        <f t="shared" si="13"/>
        <v>2.5750000000000002</v>
      </c>
      <c r="R25" s="36">
        <f t="shared" si="13"/>
        <v>2.4900000000000002</v>
      </c>
      <c r="S25" s="36">
        <f t="shared" si="13"/>
        <v>2.4050000000000002</v>
      </c>
      <c r="T25" s="34" t="s">
        <v>131</v>
      </c>
      <c r="U25" s="34" t="s">
        <v>131</v>
      </c>
      <c r="V25" s="34" t="s">
        <v>131</v>
      </c>
      <c r="W25" s="34" t="s">
        <v>131</v>
      </c>
      <c r="X25" s="34" t="s">
        <v>131</v>
      </c>
      <c r="Y25" s="34" t="s">
        <v>131</v>
      </c>
      <c r="Z25" s="34" t="s">
        <v>131</v>
      </c>
      <c r="AA25" s="34" t="s">
        <v>131</v>
      </c>
      <c r="AB25" s="34" t="s">
        <v>131</v>
      </c>
      <c r="AC25" s="34" t="s">
        <v>131</v>
      </c>
      <c r="AD25" s="34" t="s">
        <v>131</v>
      </c>
      <c r="AE25" s="34" t="s">
        <v>131</v>
      </c>
      <c r="AF25" s="34" t="s">
        <v>131</v>
      </c>
      <c r="AG25" s="34" t="s">
        <v>131</v>
      </c>
      <c r="AH25" s="34" t="s">
        <v>131</v>
      </c>
      <c r="AI25" s="34" t="s">
        <v>131</v>
      </c>
      <c r="AJ25" s="34" t="s">
        <v>131</v>
      </c>
      <c r="AK25" s="34" t="s">
        <v>131</v>
      </c>
      <c r="AL25" s="34" t="s">
        <v>131</v>
      </c>
      <c r="AM25" s="34" t="s">
        <v>131</v>
      </c>
      <c r="AN25" s="57">
        <f t="shared" si="1"/>
        <v>5.0999999999999997E-2</v>
      </c>
    </row>
    <row r="26" spans="1:40" ht="24.75" thickBot="1">
      <c r="A26" s="37" t="s">
        <v>172</v>
      </c>
      <c r="B26" s="43" t="s">
        <v>173</v>
      </c>
      <c r="C26" s="21" t="s">
        <v>174</v>
      </c>
      <c r="D26" s="38">
        <v>11.48</v>
      </c>
      <c r="E26" s="38">
        <v>8.7899999999999991</v>
      </c>
      <c r="F26" s="38">
        <v>6.97</v>
      </c>
      <c r="G26" s="38">
        <v>4.05</v>
      </c>
      <c r="H26" s="38">
        <v>3.71</v>
      </c>
      <c r="I26" s="38">
        <v>3.38</v>
      </c>
      <c r="J26" s="38">
        <v>3.04</v>
      </c>
      <c r="K26" s="38">
        <v>2.7</v>
      </c>
      <c r="L26" s="39">
        <v>2</v>
      </c>
      <c r="M26" s="39">
        <f>SUM(L26-0.0574)</f>
        <v>1.9426000000000001</v>
      </c>
      <c r="N26" s="39">
        <f t="shared" ref="N26:AA26" si="14">SUM(M26-0.0574)</f>
        <v>1.8852000000000002</v>
      </c>
      <c r="O26" s="39">
        <f t="shared" si="14"/>
        <v>1.8278000000000003</v>
      </c>
      <c r="P26" s="39">
        <f t="shared" si="14"/>
        <v>1.7704000000000004</v>
      </c>
      <c r="Q26" s="39">
        <f t="shared" si="14"/>
        <v>1.7130000000000005</v>
      </c>
      <c r="R26" s="39">
        <f t="shared" si="14"/>
        <v>1.6556000000000006</v>
      </c>
      <c r="S26" s="39">
        <f t="shared" si="14"/>
        <v>1.5982000000000007</v>
      </c>
      <c r="T26" s="39">
        <v>1.3</v>
      </c>
      <c r="U26" s="39">
        <f t="shared" si="14"/>
        <v>1.2426000000000001</v>
      </c>
      <c r="V26" s="39">
        <f t="shared" si="14"/>
        <v>1.1852000000000003</v>
      </c>
      <c r="W26" s="39">
        <f t="shared" si="14"/>
        <v>1.1278000000000004</v>
      </c>
      <c r="X26" s="39">
        <f t="shared" si="14"/>
        <v>1.0704000000000005</v>
      </c>
      <c r="Y26" s="39">
        <f t="shared" si="14"/>
        <v>1.0130000000000006</v>
      </c>
      <c r="Z26" s="39">
        <f t="shared" si="14"/>
        <v>0.95560000000000056</v>
      </c>
      <c r="AA26" s="39">
        <f t="shared" si="14"/>
        <v>0.89820000000000055</v>
      </c>
      <c r="AB26" s="40" t="s">
        <v>131</v>
      </c>
      <c r="AC26" s="40" t="s">
        <v>131</v>
      </c>
      <c r="AD26" s="40" t="s">
        <v>131</v>
      </c>
      <c r="AE26" s="40" t="s">
        <v>131</v>
      </c>
      <c r="AF26" s="40" t="s">
        <v>131</v>
      </c>
      <c r="AG26" s="40" t="s">
        <v>131</v>
      </c>
      <c r="AH26" s="40" t="s">
        <v>131</v>
      </c>
      <c r="AI26" s="40" t="s">
        <v>131</v>
      </c>
      <c r="AJ26" s="40" t="s">
        <v>131</v>
      </c>
      <c r="AK26" s="40" t="s">
        <v>131</v>
      </c>
      <c r="AL26" s="40" t="s">
        <v>131</v>
      </c>
      <c r="AM26" s="40" t="s">
        <v>131</v>
      </c>
      <c r="AN26" s="41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5" t="s">
        <v>175</v>
      </c>
    </row>
    <row r="2" spans="1:1" s="17" customFormat="1" ht="15" customHeight="1">
      <c r="A2" s="16" t="s">
        <v>176</v>
      </c>
    </row>
    <row r="3" spans="1:1" s="17" customFormat="1" ht="15" customHeight="1">
      <c r="A3" s="16" t="s">
        <v>177</v>
      </c>
    </row>
    <row r="4" spans="1:1" s="17" customFormat="1" ht="15" customHeight="1">
      <c r="A4" s="16" t="s">
        <v>178</v>
      </c>
    </row>
    <row r="5" spans="1:1" s="17" customFormat="1" ht="15" customHeight="1">
      <c r="A5" s="16" t="s">
        <v>179</v>
      </c>
    </row>
    <row r="6" spans="1:1" s="17" customFormat="1" ht="15" customHeight="1">
      <c r="A6" s="16" t="s">
        <v>180</v>
      </c>
    </row>
    <row r="7" spans="1:1" s="17" customFormat="1" ht="15" customHeight="1">
      <c r="A7" s="16" t="s">
        <v>181</v>
      </c>
    </row>
    <row r="8" spans="1:1" s="17" customFormat="1" ht="15" customHeight="1">
      <c r="A8" s="16" t="s">
        <v>182</v>
      </c>
    </row>
    <row r="9" spans="1:1" s="17" customFormat="1" ht="15" customHeight="1">
      <c r="A9" s="16" t="s">
        <v>183</v>
      </c>
    </row>
    <row r="10" spans="1:1" s="17" customFormat="1" ht="15" customHeight="1">
      <c r="A10" s="16" t="s">
        <v>184</v>
      </c>
    </row>
    <row r="11" spans="1:1" s="17" customFormat="1" ht="15" customHeight="1">
      <c r="A11" s="16" t="s">
        <v>185</v>
      </c>
    </row>
    <row r="12" spans="1:1" s="17" customFormat="1" ht="15" customHeight="1">
      <c r="A12" s="16" t="s">
        <v>186</v>
      </c>
    </row>
    <row r="13" spans="1:1" s="17" customFormat="1" ht="15" customHeight="1">
      <c r="A13" s="16" t="s">
        <v>187</v>
      </c>
    </row>
    <row r="14" spans="1:1" s="17" customFormat="1" ht="15" customHeight="1">
      <c r="A14" s="16" t="s">
        <v>188</v>
      </c>
    </row>
    <row r="15" spans="1:1" s="17" customFormat="1" ht="15" customHeight="1">
      <c r="A15" s="16" t="s">
        <v>189</v>
      </c>
    </row>
    <row r="16" spans="1:1" s="17" customFormat="1" ht="15" customHeight="1">
      <c r="A16" s="16" t="s">
        <v>190</v>
      </c>
    </row>
    <row r="17" spans="1:1" s="17" customFormat="1" ht="15" customHeight="1">
      <c r="A17" s="16" t="s">
        <v>191</v>
      </c>
    </row>
    <row r="18" spans="1:1" s="17" customFormat="1" ht="15" customHeight="1">
      <c r="A18" s="16" t="s">
        <v>192</v>
      </c>
    </row>
    <row r="19" spans="1:1" s="17" customFormat="1" ht="15" customHeight="1">
      <c r="A19" s="16" t="s">
        <v>193</v>
      </c>
    </row>
    <row r="20" spans="1:1" s="17" customFormat="1" ht="15" customHeight="1">
      <c r="A20" s="16" t="s">
        <v>194</v>
      </c>
    </row>
    <row r="21" spans="1:1" s="17" customFormat="1" ht="15" customHeight="1">
      <c r="A21" s="16" t="s">
        <v>195</v>
      </c>
    </row>
    <row r="22" spans="1:1" s="17" customFormat="1" ht="15" customHeight="1">
      <c r="A22" s="16" t="s">
        <v>196</v>
      </c>
    </row>
    <row r="23" spans="1:1" s="17" customFormat="1" ht="15" customHeight="1">
      <c r="A23" s="16" t="s">
        <v>197</v>
      </c>
    </row>
    <row r="24" spans="1:1" s="17" customFormat="1" ht="15" customHeight="1">
      <c r="A24" s="16" t="s">
        <v>198</v>
      </c>
    </row>
    <row r="25" spans="1:1" s="17" customFormat="1" ht="15" customHeight="1">
      <c r="A25" s="16" t="s">
        <v>199</v>
      </c>
    </row>
    <row r="26" spans="1:1" s="17" customFormat="1" ht="15" customHeight="1">
      <c r="A26" s="16" t="s">
        <v>200</v>
      </c>
    </row>
    <row r="27" spans="1:1" s="17" customFormat="1" ht="15" customHeight="1">
      <c r="A27" s="16" t="s">
        <v>201</v>
      </c>
    </row>
    <row r="28" spans="1:1" s="17" customFormat="1" ht="15" customHeight="1">
      <c r="A28" s="16" t="s">
        <v>202</v>
      </c>
    </row>
    <row r="29" spans="1:1" s="17" customFormat="1" ht="15" customHeight="1">
      <c r="A29" s="16" t="s">
        <v>203</v>
      </c>
    </row>
    <row r="30" spans="1:1" s="17" customFormat="1" ht="15" customHeight="1">
      <c r="A30" s="16" t="s">
        <v>204</v>
      </c>
    </row>
    <row r="31" spans="1:1" s="17" customFormat="1" ht="15" customHeight="1">
      <c r="A31" s="16" t="s">
        <v>205</v>
      </c>
    </row>
    <row r="32" spans="1:1" s="17" customFormat="1" ht="15" customHeight="1">
      <c r="A32" s="16" t="s">
        <v>206</v>
      </c>
    </row>
    <row r="33" spans="1:1" s="17" customFormat="1" ht="15" customHeight="1">
      <c r="A33" s="16" t="s">
        <v>207</v>
      </c>
    </row>
    <row r="34" spans="1:1" s="17" customFormat="1" ht="15" customHeight="1">
      <c r="A34" s="16" t="s">
        <v>208</v>
      </c>
    </row>
    <row r="35" spans="1:1" s="17" customFormat="1" ht="15" customHeight="1">
      <c r="A35" s="16" t="s">
        <v>209</v>
      </c>
    </row>
    <row r="36" spans="1:1" s="17" customFormat="1" ht="15" customHeight="1">
      <c r="A36" s="16" t="s">
        <v>210</v>
      </c>
    </row>
    <row r="37" spans="1:1" s="17" customFormat="1" ht="15" customHeight="1">
      <c r="A37" s="16" t="s">
        <v>211</v>
      </c>
    </row>
    <row r="38" spans="1:1" s="17" customFormat="1" ht="15" customHeight="1">
      <c r="A38" s="16" t="s">
        <v>212</v>
      </c>
    </row>
    <row r="39" spans="1:1" s="17" customFormat="1" ht="15" customHeight="1">
      <c r="A39" s="16" t="s">
        <v>213</v>
      </c>
    </row>
    <row r="40" spans="1:1" s="17" customFormat="1" ht="15" customHeight="1">
      <c r="A40" s="16" t="s">
        <v>214</v>
      </c>
    </row>
    <row r="41" spans="1:1" s="17" customFormat="1" ht="15" customHeight="1">
      <c r="A41" s="16" t="s">
        <v>215</v>
      </c>
    </row>
    <row r="42" spans="1:1" s="17" customFormat="1" ht="15" customHeight="1">
      <c r="A42" s="16" t="s">
        <v>216</v>
      </c>
    </row>
    <row r="43" spans="1:1" s="17" customFormat="1" ht="15" customHeight="1">
      <c r="A43" s="16" t="s">
        <v>217</v>
      </c>
    </row>
    <row r="44" spans="1:1" s="17" customFormat="1" ht="15" customHeight="1">
      <c r="A44" s="16" t="s">
        <v>218</v>
      </c>
    </row>
    <row r="45" spans="1:1" s="17" customFormat="1" ht="15" customHeight="1">
      <c r="A45" s="16" t="s">
        <v>219</v>
      </c>
    </row>
    <row r="46" spans="1:1" s="17" customFormat="1" ht="15" customHeight="1">
      <c r="A46" s="16" t="s">
        <v>220</v>
      </c>
    </row>
    <row r="47" spans="1:1" s="17" customFormat="1" ht="15" customHeight="1">
      <c r="A47" s="16" t="s">
        <v>221</v>
      </c>
    </row>
    <row r="48" spans="1:1" s="17" customFormat="1" ht="15" customHeight="1">
      <c r="A48" s="16" t="s">
        <v>222</v>
      </c>
    </row>
    <row r="49" spans="1:1" s="17" customFormat="1" ht="15" customHeight="1">
      <c r="A49" s="16" t="s">
        <v>223</v>
      </c>
    </row>
    <row r="50" spans="1:1" s="17" customFormat="1" ht="15" customHeight="1">
      <c r="A50" s="16" t="s">
        <v>224</v>
      </c>
    </row>
    <row r="51" spans="1:1" s="17" customFormat="1" ht="15" customHeight="1">
      <c r="A51" s="16" t="s">
        <v>225</v>
      </c>
    </row>
    <row r="52" spans="1:1" s="17" customFormat="1" ht="15" customHeight="1">
      <c r="A52" s="16" t="s">
        <v>226</v>
      </c>
    </row>
    <row r="53" spans="1:1" s="17" customFormat="1" ht="15" customHeight="1">
      <c r="A53" s="16" t="s">
        <v>227</v>
      </c>
    </row>
    <row r="54" spans="1:1" s="17" customFormat="1" ht="15" customHeight="1">
      <c r="A54" s="16" t="s">
        <v>228</v>
      </c>
    </row>
    <row r="55" spans="1:1" s="17" customFormat="1" ht="15" customHeight="1">
      <c r="A55" s="16" t="s">
        <v>229</v>
      </c>
    </row>
    <row r="56" spans="1:1" s="17" customFormat="1" ht="15" customHeight="1">
      <c r="A56" s="16" t="s">
        <v>230</v>
      </c>
    </row>
    <row r="57" spans="1:1" s="17" customFormat="1" ht="15" customHeight="1">
      <c r="A57" s="16" t="s">
        <v>231</v>
      </c>
    </row>
    <row r="58" spans="1:1" s="17" customFormat="1" ht="15" customHeight="1">
      <c r="A58" s="16" t="s">
        <v>232</v>
      </c>
    </row>
    <row r="59" spans="1:1" s="17" customFormat="1" ht="15" customHeight="1">
      <c r="A59" s="16" t="s">
        <v>233</v>
      </c>
    </row>
    <row r="60" spans="1:1" s="17" customFormat="1" ht="15" customHeight="1">
      <c r="A60" s="16" t="s">
        <v>234</v>
      </c>
    </row>
    <row r="61" spans="1:1" s="17" customFormat="1" ht="15" customHeight="1">
      <c r="A61" s="16" t="s">
        <v>235</v>
      </c>
    </row>
    <row r="62" spans="1:1" s="17" customFormat="1" ht="15" customHeight="1">
      <c r="A62" s="16" t="s">
        <v>236</v>
      </c>
    </row>
    <row r="63" spans="1:1" s="17" customFormat="1" ht="15" customHeight="1">
      <c r="A63" s="16" t="s">
        <v>237</v>
      </c>
    </row>
    <row r="64" spans="1:1" s="17" customFormat="1" ht="15" customHeight="1">
      <c r="A64" s="16" t="s">
        <v>238</v>
      </c>
    </row>
    <row r="65" spans="1:1" s="17" customFormat="1" ht="15" customHeight="1">
      <c r="A65" s="16" t="s">
        <v>239</v>
      </c>
    </row>
    <row r="66" spans="1:1" s="17" customFormat="1" ht="15" customHeight="1">
      <c r="A66" s="16" t="s">
        <v>240</v>
      </c>
    </row>
    <row r="67" spans="1:1" s="17" customFormat="1" ht="15" customHeight="1">
      <c r="A67" s="16" t="s">
        <v>241</v>
      </c>
    </row>
    <row r="68" spans="1:1" s="17" customFormat="1" ht="15" customHeight="1">
      <c r="A68" s="16" t="s">
        <v>242</v>
      </c>
    </row>
    <row r="69" spans="1:1" s="17" customFormat="1" ht="15" customHeight="1">
      <c r="A69" s="16" t="s">
        <v>2</v>
      </c>
    </row>
    <row r="70" spans="1:1" s="17" customFormat="1" ht="15" customHeight="1">
      <c r="A70" s="16" t="s">
        <v>243</v>
      </c>
    </row>
    <row r="71" spans="1:1" s="17" customFormat="1" ht="15" customHeight="1">
      <c r="A71" s="16" t="s">
        <v>244</v>
      </c>
    </row>
    <row r="72" spans="1:1" s="17" customFormat="1" ht="15" customHeight="1">
      <c r="A72" s="16" t="s">
        <v>245</v>
      </c>
    </row>
    <row r="73" spans="1:1" s="17" customFormat="1" ht="15" customHeight="1">
      <c r="A73" s="16" t="s">
        <v>246</v>
      </c>
    </row>
    <row r="74" spans="1:1" s="17" customFormat="1" ht="15" customHeight="1">
      <c r="A74" s="16" t="s">
        <v>247</v>
      </c>
    </row>
    <row r="75" spans="1:1" s="17" customFormat="1" ht="15" customHeight="1">
      <c r="A75" s="16" t="s">
        <v>248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330BA53AC03AA3429F62E4C27119F1EF" ma:contentTypeVersion="" ma:contentTypeDescription="" ma:contentTypeScope="" ma:versionID="4998e5947816a1f57dcd2b8456380513">
  <xsd:schema xmlns:xsd="http://www.w3.org/2001/XMLSchema" xmlns:xs="http://www.w3.org/2001/XMLSchema" xmlns:p="http://schemas.microsoft.com/office/2006/metadata/properties" xmlns:ns1="http://schemas.microsoft.com/sharepoint/v3" xmlns:ns2="C6039BFA-6DCE-4C3D-8160-1C24374431ED" targetNamespace="http://schemas.microsoft.com/office/2006/metadata/properties" ma:root="true" ma:fieldsID="e224f34b97fa016b78c56769d3c66a68" ns1:_="" ns2:_="">
    <xsd:import namespace="http://schemas.microsoft.com/sharepoint/v3"/>
    <xsd:import namespace="C6039BFA-6DCE-4C3D-8160-1C24374431ED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39BFA-6DCE-4C3D-8160-1C24374431ED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C6039BFA-6DCE-4C3D-8160-1C24374431ED">ATKREIPTINAS DĖMESYS!!! Formulė blogai skaičiuoja taškus! </Comments>
    <alreadyChecked xmlns="C6039BFA-6DCE-4C3D-8160-1C24374431ED">false</alreadyChecked>
    <needDetail xmlns="C6039BFA-6DCE-4C3D-8160-1C24374431ED">false</needDetail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376F1C-FFA8-42F3-89A9-22AE67A88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6039BFA-6DCE-4C3D-8160-1C2437443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6039BFA-6DCE-4C3D-8160-1C24374431E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2021-03-15T04:58:48Z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0x0101006CB92C11A11C4849B1A04E87CB5CBA3E00330BA53AC03AA3429F62E4C27119F1EF</vt:lpwstr>
  </property>
</Properties>
</file>