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4" i="2" l="1"/>
  <c r="O74" i="2"/>
  <c r="P74" i="2"/>
  <c r="Q74" i="2"/>
  <c r="R74" i="2"/>
  <c r="N75" i="2"/>
  <c r="O75" i="2"/>
  <c r="P75" i="2"/>
  <c r="Q75" i="2"/>
  <c r="R75" i="2"/>
  <c r="O76" i="2"/>
  <c r="P76" i="2"/>
  <c r="N76" i="2"/>
  <c r="Q76" i="2"/>
  <c r="R76" i="2"/>
  <c r="N77" i="2"/>
  <c r="O77" i="2"/>
  <c r="P77" i="2"/>
  <c r="Q77" i="2"/>
  <c r="R77" i="2"/>
  <c r="N78" i="2"/>
  <c r="O78" i="2"/>
  <c r="P78" i="2"/>
  <c r="Q78" i="2"/>
  <c r="R78" i="2"/>
  <c r="N79" i="2"/>
  <c r="O79" i="2"/>
  <c r="P79" i="2"/>
  <c r="Q79" i="2"/>
  <c r="R79" i="2"/>
  <c r="N80" i="2"/>
  <c r="O80" i="2"/>
  <c r="P80" i="2"/>
  <c r="Q80" i="2"/>
  <c r="R80" i="2"/>
  <c r="O81" i="2"/>
  <c r="P81" i="2"/>
  <c r="N81" i="2"/>
  <c r="Q81" i="2"/>
  <c r="R81" i="2"/>
  <c r="N82" i="2"/>
  <c r="O82" i="2"/>
  <c r="P82" i="2"/>
  <c r="Q82" i="2"/>
  <c r="R82" i="2"/>
  <c r="N83" i="2"/>
  <c r="O83" i="2"/>
  <c r="P83" i="2"/>
  <c r="Q83" i="2"/>
  <c r="R83" i="2"/>
  <c r="N84" i="2"/>
  <c r="O84" i="2"/>
  <c r="P84" i="2"/>
  <c r="Q84" i="2"/>
  <c r="R84" i="2"/>
  <c r="N85" i="2"/>
  <c r="O85" i="2"/>
  <c r="P85" i="2"/>
  <c r="Q85" i="2"/>
  <c r="R85" i="2"/>
  <c r="N86" i="2"/>
  <c r="O86" i="2"/>
  <c r="P86" i="2"/>
  <c r="Q86" i="2"/>
  <c r="R86" i="2"/>
  <c r="N87" i="2"/>
  <c r="O87" i="2"/>
  <c r="P87" i="2"/>
  <c r="Q87" i="2"/>
  <c r="R87" i="2"/>
  <c r="R88" i="2"/>
  <c r="O39" i="2"/>
  <c r="P39" i="2"/>
  <c r="N39" i="2"/>
  <c r="Q39" i="2"/>
  <c r="R39" i="2"/>
  <c r="O40" i="2"/>
  <c r="P40" i="2"/>
  <c r="N40" i="2"/>
  <c r="Q40" i="2"/>
  <c r="R40" i="2"/>
  <c r="N41" i="2"/>
  <c r="O41" i="2"/>
  <c r="P41" i="2"/>
  <c r="Q41" i="2"/>
  <c r="R41" i="2"/>
  <c r="N42" i="2"/>
  <c r="O42" i="2"/>
  <c r="P42" i="2"/>
  <c r="Q42" i="2"/>
  <c r="R42" i="2"/>
  <c r="N43" i="2"/>
  <c r="O43" i="2"/>
  <c r="P43" i="2"/>
  <c r="Q43" i="2"/>
  <c r="R43" i="2"/>
  <c r="N44" i="2"/>
  <c r="O44" i="2"/>
  <c r="P44" i="2"/>
  <c r="Q44" i="2"/>
  <c r="R44" i="2"/>
  <c r="N45" i="2"/>
  <c r="O45" i="2"/>
  <c r="P45" i="2"/>
  <c r="Q45" i="2"/>
  <c r="R45" i="2"/>
  <c r="O46" i="2"/>
  <c r="P46" i="2"/>
  <c r="N46" i="2"/>
  <c r="Q46" i="2"/>
  <c r="R46" i="2"/>
  <c r="N47" i="2"/>
  <c r="O47" i="2"/>
  <c r="P47" i="2"/>
  <c r="Q47" i="2"/>
  <c r="R47" i="2"/>
  <c r="N48" i="2"/>
  <c r="O48" i="2"/>
  <c r="P48" i="2"/>
  <c r="Q48" i="2"/>
  <c r="R48" i="2"/>
  <c r="N49" i="2"/>
  <c r="O49" i="2"/>
  <c r="P49" i="2"/>
  <c r="Q49" i="2"/>
  <c r="R49" i="2"/>
  <c r="R50" i="2"/>
  <c r="N613" i="2"/>
  <c r="N605" i="2"/>
  <c r="N606" i="2"/>
  <c r="N607" i="2"/>
  <c r="N608" i="2"/>
  <c r="N609" i="2"/>
  <c r="N610" i="2"/>
  <c r="N611" i="2"/>
  <c r="N612" i="2"/>
  <c r="N604" i="2"/>
  <c r="N588" i="2"/>
  <c r="N589" i="2"/>
  <c r="N590" i="2"/>
  <c r="N591" i="2"/>
  <c r="N592" i="2"/>
  <c r="N593" i="2"/>
  <c r="N594" i="2"/>
  <c r="N595" i="2"/>
  <c r="N596" i="2"/>
  <c r="N587" i="2"/>
  <c r="N571" i="2"/>
  <c r="N572" i="2"/>
  <c r="N573" i="2"/>
  <c r="N574" i="2"/>
  <c r="N575" i="2"/>
  <c r="N576" i="2"/>
  <c r="N577" i="2"/>
  <c r="N578" i="2"/>
  <c r="N579" i="2"/>
  <c r="N570" i="2"/>
  <c r="N554" i="2"/>
  <c r="N555" i="2"/>
  <c r="N556" i="2"/>
  <c r="N557" i="2"/>
  <c r="N558" i="2"/>
  <c r="N559" i="2"/>
  <c r="N560" i="2"/>
  <c r="N561" i="2"/>
  <c r="N562" i="2"/>
  <c r="N553" i="2"/>
  <c r="N537" i="2"/>
  <c r="N538" i="2"/>
  <c r="N539" i="2"/>
  <c r="N540" i="2"/>
  <c r="N541" i="2"/>
  <c r="N542" i="2"/>
  <c r="N543" i="2"/>
  <c r="N544" i="2"/>
  <c r="N545" i="2"/>
  <c r="N536" i="2"/>
  <c r="N520" i="2"/>
  <c r="N521" i="2"/>
  <c r="N522" i="2"/>
  <c r="N523" i="2"/>
  <c r="N524" i="2"/>
  <c r="N525" i="2"/>
  <c r="N526" i="2"/>
  <c r="N527" i="2"/>
  <c r="N528" i="2"/>
  <c r="N519" i="2"/>
  <c r="N503" i="2"/>
  <c r="N504" i="2"/>
  <c r="N505" i="2"/>
  <c r="N506" i="2"/>
  <c r="N507" i="2"/>
  <c r="N508" i="2"/>
  <c r="N509" i="2"/>
  <c r="N510" i="2"/>
  <c r="N511" i="2"/>
  <c r="N502" i="2"/>
  <c r="N486" i="2"/>
  <c r="N487" i="2"/>
  <c r="N488" i="2"/>
  <c r="N489" i="2"/>
  <c r="N490" i="2"/>
  <c r="N491" i="2"/>
  <c r="N492" i="2"/>
  <c r="N493" i="2"/>
  <c r="N494" i="2"/>
  <c r="N485" i="2"/>
  <c r="N469" i="2"/>
  <c r="N470" i="2"/>
  <c r="N471" i="2"/>
  <c r="N472" i="2"/>
  <c r="N473" i="2"/>
  <c r="N474" i="2"/>
  <c r="N475" i="2"/>
  <c r="N476" i="2"/>
  <c r="N477" i="2"/>
  <c r="N468" i="2"/>
  <c r="N452" i="2"/>
  <c r="N453" i="2"/>
  <c r="N454" i="2"/>
  <c r="N455" i="2"/>
  <c r="N456" i="2"/>
  <c r="N457" i="2"/>
  <c r="N458" i="2"/>
  <c r="N459" i="2"/>
  <c r="N460" i="2"/>
  <c r="N451" i="2"/>
  <c r="N435" i="2"/>
  <c r="N436" i="2"/>
  <c r="N437" i="2"/>
  <c r="N438" i="2"/>
  <c r="N439" i="2"/>
  <c r="N440" i="2"/>
  <c r="N441" i="2"/>
  <c r="N442" i="2"/>
  <c r="N443" i="2"/>
  <c r="N434" i="2"/>
  <c r="N418" i="2"/>
  <c r="N419" i="2"/>
  <c r="N420" i="2"/>
  <c r="N421" i="2"/>
  <c r="N422" i="2"/>
  <c r="N423" i="2"/>
  <c r="N424" i="2"/>
  <c r="N425" i="2"/>
  <c r="N426" i="2"/>
  <c r="N417" i="2"/>
  <c r="N401" i="2"/>
  <c r="N402" i="2"/>
  <c r="N403" i="2"/>
  <c r="N404" i="2"/>
  <c r="N405" i="2"/>
  <c r="N406" i="2"/>
  <c r="N407" i="2"/>
  <c r="N408" i="2"/>
  <c r="N409" i="2"/>
  <c r="N400" i="2"/>
  <c r="N384" i="2"/>
  <c r="N385" i="2"/>
  <c r="N386" i="2"/>
  <c r="N387" i="2"/>
  <c r="N388" i="2"/>
  <c r="N389" i="2"/>
  <c r="N390" i="2"/>
  <c r="N391" i="2"/>
  <c r="N392" i="2"/>
  <c r="N383" i="2"/>
  <c r="N367" i="2"/>
  <c r="N368" i="2"/>
  <c r="N369" i="2"/>
  <c r="N370" i="2"/>
  <c r="N371" i="2"/>
  <c r="N372" i="2"/>
  <c r="N373" i="2"/>
  <c r="N374" i="2"/>
  <c r="N375" i="2"/>
  <c r="N366" i="2"/>
  <c r="N350" i="2"/>
  <c r="N351" i="2"/>
  <c r="N352" i="2"/>
  <c r="N353" i="2"/>
  <c r="N354" i="2"/>
  <c r="N355" i="2"/>
  <c r="N356" i="2"/>
  <c r="N357" i="2"/>
  <c r="N358" i="2"/>
  <c r="N349" i="2"/>
  <c r="N333" i="2"/>
  <c r="N334" i="2"/>
  <c r="N335" i="2"/>
  <c r="N336" i="2"/>
  <c r="N337" i="2"/>
  <c r="N338" i="2"/>
  <c r="N339" i="2"/>
  <c r="N340" i="2"/>
  <c r="N341" i="2"/>
  <c r="N332" i="2"/>
  <c r="N316" i="2"/>
  <c r="N317" i="2"/>
  <c r="N318" i="2"/>
  <c r="N319" i="2"/>
  <c r="N320" i="2"/>
  <c r="N321" i="2"/>
  <c r="N322" i="2"/>
  <c r="N323" i="2"/>
  <c r="N324" i="2"/>
  <c r="N315" i="2"/>
  <c r="N299" i="2"/>
  <c r="N300" i="2"/>
  <c r="N301" i="2"/>
  <c r="N302" i="2"/>
  <c r="N303" i="2"/>
  <c r="N304" i="2"/>
  <c r="N305" i="2"/>
  <c r="N306" i="2"/>
  <c r="N307" i="2"/>
  <c r="N298" i="2"/>
  <c r="N282" i="2"/>
  <c r="N283" i="2"/>
  <c r="N284" i="2"/>
  <c r="N285" i="2"/>
  <c r="N286" i="2"/>
  <c r="N287" i="2"/>
  <c r="N288" i="2"/>
  <c r="N289" i="2"/>
  <c r="N290" i="2"/>
  <c r="N281" i="2"/>
  <c r="N266" i="2"/>
  <c r="N267" i="2"/>
  <c r="N268" i="2"/>
  <c r="N269" i="2"/>
  <c r="N270" i="2"/>
  <c r="N271" i="2"/>
  <c r="N272" i="2"/>
  <c r="N273" i="2"/>
  <c r="N274" i="2"/>
  <c r="N265" i="2"/>
  <c r="N249" i="2"/>
  <c r="N250" i="2"/>
  <c r="N251" i="2"/>
  <c r="N252" i="2"/>
  <c r="N253" i="2"/>
  <c r="N254" i="2"/>
  <c r="N255" i="2"/>
  <c r="N256" i="2"/>
  <c r="N257" i="2"/>
  <c r="N248" i="2"/>
  <c r="N232" i="2"/>
  <c r="N233" i="2"/>
  <c r="N234" i="2"/>
  <c r="N235" i="2"/>
  <c r="N236" i="2"/>
  <c r="N237" i="2"/>
  <c r="N238" i="2"/>
  <c r="N239" i="2"/>
  <c r="N240" i="2"/>
  <c r="N231" i="2"/>
  <c r="N223" i="2"/>
  <c r="N215" i="2"/>
  <c r="N216" i="2"/>
  <c r="N217" i="2"/>
  <c r="N218" i="2"/>
  <c r="N219" i="2"/>
  <c r="N220" i="2"/>
  <c r="N221" i="2"/>
  <c r="N222" i="2"/>
  <c r="N214" i="2"/>
  <c r="N198" i="2"/>
  <c r="N199" i="2"/>
  <c r="N200" i="2"/>
  <c r="N201" i="2"/>
  <c r="N202" i="2"/>
  <c r="N203" i="2"/>
  <c r="N204" i="2"/>
  <c r="N205" i="2"/>
  <c r="N206" i="2"/>
  <c r="N197" i="2"/>
  <c r="N181" i="2"/>
  <c r="N182" i="2"/>
  <c r="N183" i="2"/>
  <c r="N184" i="2"/>
  <c r="N185" i="2"/>
  <c r="N186" i="2"/>
  <c r="N187" i="2"/>
  <c r="N188" i="2"/>
  <c r="N189" i="2"/>
  <c r="N180" i="2"/>
  <c r="N164" i="2"/>
  <c r="N165" i="2"/>
  <c r="N166" i="2"/>
  <c r="N167" i="2"/>
  <c r="N168" i="2"/>
  <c r="N169" i="2"/>
  <c r="N170" i="2"/>
  <c r="N171" i="2"/>
  <c r="N172" i="2"/>
  <c r="N163" i="2"/>
  <c r="N147" i="2"/>
  <c r="N148" i="2"/>
  <c r="N149" i="2"/>
  <c r="N150" i="2"/>
  <c r="N151" i="2"/>
  <c r="N152" i="2"/>
  <c r="N153" i="2"/>
  <c r="N154" i="2"/>
  <c r="N155" i="2"/>
  <c r="N146" i="2"/>
  <c r="N130" i="2"/>
  <c r="N131" i="2"/>
  <c r="N132" i="2"/>
  <c r="N133" i="2"/>
  <c r="N134" i="2"/>
  <c r="N135" i="2"/>
  <c r="N136" i="2"/>
  <c r="N137" i="2"/>
  <c r="N138" i="2"/>
  <c r="N129" i="2"/>
  <c r="N113" i="2"/>
  <c r="N114" i="2"/>
  <c r="N115" i="2"/>
  <c r="N116" i="2"/>
  <c r="N117" i="2"/>
  <c r="N118" i="2"/>
  <c r="N119" i="2"/>
  <c r="N120" i="2"/>
  <c r="N121" i="2"/>
  <c r="N112" i="2"/>
  <c r="N96" i="2"/>
  <c r="N97" i="2"/>
  <c r="N98" i="2"/>
  <c r="N99" i="2"/>
  <c r="N100" i="2"/>
  <c r="N101" i="2"/>
  <c r="N102" i="2"/>
  <c r="N103" i="2"/>
  <c r="N104" i="2"/>
  <c r="N95" i="2"/>
  <c r="N59" i="2"/>
  <c r="N60" i="2"/>
  <c r="N61" i="2"/>
  <c r="N62" i="2"/>
  <c r="N63" i="2"/>
  <c r="N64" i="2"/>
  <c r="N65" i="2"/>
  <c r="N66" i="2"/>
  <c r="N67" i="2"/>
  <c r="N58" i="2"/>
  <c r="N23" i="2"/>
  <c r="N24" i="2"/>
  <c r="N25" i="2"/>
  <c r="N26" i="2"/>
  <c r="N27" i="2"/>
  <c r="N28" i="2"/>
  <c r="N29" i="2"/>
  <c r="N30" i="2"/>
  <c r="N31" i="2"/>
  <c r="N22" i="2"/>
  <c r="O613" i="2"/>
  <c r="O605" i="2"/>
  <c r="O606" i="2"/>
  <c r="O607" i="2"/>
  <c r="O608" i="2"/>
  <c r="O609" i="2"/>
  <c r="O610" i="2"/>
  <c r="O611" i="2"/>
  <c r="O612" i="2"/>
  <c r="O604" i="2"/>
  <c r="O588" i="2"/>
  <c r="O589" i="2"/>
  <c r="O590" i="2"/>
  <c r="O591" i="2"/>
  <c r="O592" i="2"/>
  <c r="O593" i="2"/>
  <c r="O594" i="2"/>
  <c r="O595" i="2"/>
  <c r="O596" i="2"/>
  <c r="O587" i="2"/>
  <c r="O571" i="2"/>
  <c r="O572" i="2"/>
  <c r="O573" i="2"/>
  <c r="O574" i="2"/>
  <c r="O575" i="2"/>
  <c r="O576" i="2"/>
  <c r="O577" i="2"/>
  <c r="O578" i="2"/>
  <c r="O579" i="2"/>
  <c r="O570" i="2"/>
  <c r="O554" i="2"/>
  <c r="O555" i="2"/>
  <c r="O556" i="2"/>
  <c r="O557" i="2"/>
  <c r="O558" i="2"/>
  <c r="O559" i="2"/>
  <c r="O560" i="2"/>
  <c r="O561" i="2"/>
  <c r="O562" i="2"/>
  <c r="O553" i="2"/>
  <c r="O537" i="2"/>
  <c r="O538" i="2"/>
  <c r="O539" i="2"/>
  <c r="O540" i="2"/>
  <c r="O541" i="2"/>
  <c r="O542" i="2"/>
  <c r="O543" i="2"/>
  <c r="O544" i="2"/>
  <c r="O545" i="2"/>
  <c r="O536" i="2"/>
  <c r="O520" i="2"/>
  <c r="O521" i="2"/>
  <c r="O522" i="2"/>
  <c r="O523" i="2"/>
  <c r="O524" i="2"/>
  <c r="O525" i="2"/>
  <c r="O526" i="2"/>
  <c r="O527" i="2"/>
  <c r="O528" i="2"/>
  <c r="O519" i="2"/>
  <c r="O503" i="2"/>
  <c r="O504" i="2"/>
  <c r="O505" i="2"/>
  <c r="O506" i="2"/>
  <c r="O507" i="2"/>
  <c r="O508" i="2"/>
  <c r="O509" i="2"/>
  <c r="O510" i="2"/>
  <c r="O511" i="2"/>
  <c r="O502" i="2"/>
  <c r="O486" i="2"/>
  <c r="O487" i="2"/>
  <c r="O488" i="2"/>
  <c r="O489" i="2"/>
  <c r="O490" i="2"/>
  <c r="O491" i="2"/>
  <c r="O492" i="2"/>
  <c r="O493" i="2"/>
  <c r="O494" i="2"/>
  <c r="O485" i="2"/>
  <c r="O469" i="2"/>
  <c r="O470" i="2"/>
  <c r="O471" i="2"/>
  <c r="O472" i="2"/>
  <c r="O473" i="2"/>
  <c r="O474" i="2"/>
  <c r="O475" i="2"/>
  <c r="O476" i="2"/>
  <c r="O477" i="2"/>
  <c r="O468" i="2"/>
  <c r="O452" i="2"/>
  <c r="O453" i="2"/>
  <c r="O454" i="2"/>
  <c r="O455" i="2"/>
  <c r="O456" i="2"/>
  <c r="O457" i="2"/>
  <c r="O458" i="2"/>
  <c r="O459" i="2"/>
  <c r="O460" i="2"/>
  <c r="O451" i="2"/>
  <c r="O435" i="2"/>
  <c r="O436" i="2"/>
  <c r="O437" i="2"/>
  <c r="O438" i="2"/>
  <c r="O439" i="2"/>
  <c r="O440" i="2"/>
  <c r="O441" i="2"/>
  <c r="O442" i="2"/>
  <c r="O443" i="2"/>
  <c r="O434" i="2"/>
  <c r="O418" i="2"/>
  <c r="O419" i="2"/>
  <c r="O420" i="2"/>
  <c r="O421" i="2"/>
  <c r="O422" i="2"/>
  <c r="O423" i="2"/>
  <c r="O424" i="2"/>
  <c r="O425" i="2"/>
  <c r="O426" i="2"/>
  <c r="O417" i="2"/>
  <c r="O401" i="2"/>
  <c r="O402" i="2"/>
  <c r="O403" i="2"/>
  <c r="O404" i="2"/>
  <c r="O405" i="2"/>
  <c r="O406" i="2"/>
  <c r="O407" i="2"/>
  <c r="O408" i="2"/>
  <c r="O409" i="2"/>
  <c r="O400" i="2"/>
  <c r="O384" i="2"/>
  <c r="O385" i="2"/>
  <c r="O386" i="2"/>
  <c r="O387" i="2"/>
  <c r="O388" i="2"/>
  <c r="O389" i="2"/>
  <c r="O390" i="2"/>
  <c r="O391" i="2"/>
  <c r="O392" i="2"/>
  <c r="O383" i="2"/>
  <c r="O367" i="2"/>
  <c r="O368" i="2"/>
  <c r="O369" i="2"/>
  <c r="O370" i="2"/>
  <c r="O371" i="2"/>
  <c r="O372" i="2"/>
  <c r="O373" i="2"/>
  <c r="O374" i="2"/>
  <c r="O375" i="2"/>
  <c r="O366" i="2"/>
  <c r="O350" i="2"/>
  <c r="O351" i="2"/>
  <c r="O352" i="2"/>
  <c r="O353" i="2"/>
  <c r="O354" i="2"/>
  <c r="O355" i="2"/>
  <c r="O356" i="2"/>
  <c r="O357" i="2"/>
  <c r="O358" i="2"/>
  <c r="O349" i="2"/>
  <c r="O333" i="2"/>
  <c r="O334" i="2"/>
  <c r="O335" i="2"/>
  <c r="O336" i="2"/>
  <c r="O337" i="2"/>
  <c r="O338" i="2"/>
  <c r="O339" i="2"/>
  <c r="O340" i="2"/>
  <c r="O341" i="2"/>
  <c r="O332" i="2"/>
  <c r="O316" i="2"/>
  <c r="O317" i="2"/>
  <c r="O318" i="2"/>
  <c r="O319" i="2"/>
  <c r="O320" i="2"/>
  <c r="O321" i="2"/>
  <c r="O322" i="2"/>
  <c r="O323" i="2"/>
  <c r="O324" i="2"/>
  <c r="O315" i="2"/>
  <c r="O299" i="2"/>
  <c r="O300" i="2"/>
  <c r="O301" i="2"/>
  <c r="O302" i="2"/>
  <c r="O303" i="2"/>
  <c r="O304" i="2"/>
  <c r="O305" i="2"/>
  <c r="O306" i="2"/>
  <c r="O307" i="2"/>
  <c r="O298" i="2"/>
  <c r="O282" i="2"/>
  <c r="O283" i="2"/>
  <c r="O284" i="2"/>
  <c r="O285" i="2"/>
  <c r="O286" i="2"/>
  <c r="O287" i="2"/>
  <c r="O288" i="2"/>
  <c r="O289" i="2"/>
  <c r="O290" i="2"/>
  <c r="O281" i="2"/>
  <c r="O266" i="2"/>
  <c r="O267" i="2"/>
  <c r="O268" i="2"/>
  <c r="O269" i="2"/>
  <c r="O270" i="2"/>
  <c r="O271" i="2"/>
  <c r="O272" i="2"/>
  <c r="O273" i="2"/>
  <c r="O274" i="2"/>
  <c r="O265" i="2"/>
  <c r="O249" i="2"/>
  <c r="O250" i="2"/>
  <c r="O251" i="2"/>
  <c r="O252" i="2"/>
  <c r="O253" i="2"/>
  <c r="O254" i="2"/>
  <c r="O255" i="2"/>
  <c r="O256" i="2"/>
  <c r="O257" i="2"/>
  <c r="O248" i="2"/>
  <c r="O232" i="2"/>
  <c r="O233" i="2"/>
  <c r="O234" i="2"/>
  <c r="O235" i="2"/>
  <c r="O236" i="2"/>
  <c r="O237" i="2"/>
  <c r="O238" i="2"/>
  <c r="O239" i="2"/>
  <c r="O240" i="2"/>
  <c r="O231" i="2"/>
  <c r="O215" i="2"/>
  <c r="O216" i="2"/>
  <c r="O217" i="2"/>
  <c r="O218" i="2"/>
  <c r="O219" i="2"/>
  <c r="O220" i="2"/>
  <c r="O221" i="2"/>
  <c r="O222" i="2"/>
  <c r="O223" i="2"/>
  <c r="O214" i="2"/>
  <c r="O198" i="2"/>
  <c r="O199" i="2"/>
  <c r="O200" i="2"/>
  <c r="O201" i="2"/>
  <c r="O202" i="2"/>
  <c r="O203" i="2"/>
  <c r="O204" i="2"/>
  <c r="O205" i="2"/>
  <c r="O206" i="2"/>
  <c r="O197" i="2"/>
  <c r="O181" i="2"/>
  <c r="O182" i="2"/>
  <c r="O183" i="2"/>
  <c r="O184" i="2"/>
  <c r="O185" i="2"/>
  <c r="O186" i="2"/>
  <c r="O187" i="2"/>
  <c r="O188" i="2"/>
  <c r="O189" i="2"/>
  <c r="O180" i="2"/>
  <c r="O164" i="2"/>
  <c r="O165" i="2"/>
  <c r="O166" i="2"/>
  <c r="O167" i="2"/>
  <c r="O168" i="2"/>
  <c r="O169" i="2"/>
  <c r="O170" i="2"/>
  <c r="O171" i="2"/>
  <c r="O172" i="2"/>
  <c r="O163" i="2"/>
  <c r="O147" i="2"/>
  <c r="O148" i="2"/>
  <c r="O149" i="2"/>
  <c r="O150" i="2"/>
  <c r="O151" i="2"/>
  <c r="O152" i="2"/>
  <c r="O153" i="2"/>
  <c r="O154" i="2"/>
  <c r="O155" i="2"/>
  <c r="O146" i="2"/>
  <c r="O130" i="2"/>
  <c r="O131" i="2"/>
  <c r="O132" i="2"/>
  <c r="O133" i="2"/>
  <c r="O134" i="2"/>
  <c r="O135" i="2"/>
  <c r="O136" i="2"/>
  <c r="O137" i="2"/>
  <c r="O138" i="2"/>
  <c r="O129" i="2"/>
  <c r="O113" i="2"/>
  <c r="O114" i="2"/>
  <c r="O115" i="2"/>
  <c r="O116" i="2"/>
  <c r="O117" i="2"/>
  <c r="O118" i="2"/>
  <c r="O119" i="2"/>
  <c r="O120" i="2"/>
  <c r="O121" i="2"/>
  <c r="O112" i="2"/>
  <c r="O96" i="2"/>
  <c r="O97" i="2"/>
  <c r="O98" i="2"/>
  <c r="O99" i="2"/>
  <c r="O100" i="2"/>
  <c r="O101" i="2"/>
  <c r="O102" i="2"/>
  <c r="O103" i="2"/>
  <c r="O104" i="2"/>
  <c r="O95" i="2"/>
  <c r="O59" i="2"/>
  <c r="O60" i="2"/>
  <c r="O61" i="2"/>
  <c r="O62" i="2"/>
  <c r="O63" i="2"/>
  <c r="O64" i="2"/>
  <c r="O65" i="2"/>
  <c r="O66" i="2"/>
  <c r="O67" i="2"/>
  <c r="O58" i="2"/>
  <c r="O23" i="2"/>
  <c r="O24" i="2"/>
  <c r="O25" i="2"/>
  <c r="O26" i="2"/>
  <c r="O27" i="2"/>
  <c r="O28" i="2"/>
  <c r="O29" i="2"/>
  <c r="O30" i="2"/>
  <c r="O31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05" i="2"/>
  <c r="Q605" i="2"/>
  <c r="R605" i="2"/>
  <c r="P606" i="2"/>
  <c r="Q606" i="2"/>
  <c r="R606" i="2"/>
  <c r="P607" i="2"/>
  <c r="P608" i="2"/>
  <c r="Q608" i="2"/>
  <c r="R608" i="2"/>
  <c r="P609" i="2"/>
  <c r="Q609" i="2"/>
  <c r="R609" i="2"/>
  <c r="P610" i="2"/>
  <c r="Q610" i="2"/>
  <c r="R610" i="2"/>
  <c r="P611" i="2"/>
  <c r="Q611" i="2"/>
  <c r="R611" i="2"/>
  <c r="P612" i="2"/>
  <c r="Q612" i="2"/>
  <c r="R612" i="2"/>
  <c r="P613" i="2"/>
  <c r="Q613" i="2"/>
  <c r="R613" i="2"/>
  <c r="P604" i="2"/>
  <c r="P588" i="2"/>
  <c r="Q588" i="2"/>
  <c r="R588" i="2"/>
  <c r="P589" i="2"/>
  <c r="Q589" i="2"/>
  <c r="R589" i="2"/>
  <c r="P590" i="2"/>
  <c r="Q590" i="2"/>
  <c r="R590" i="2"/>
  <c r="P591" i="2"/>
  <c r="Q591" i="2"/>
  <c r="R591" i="2"/>
  <c r="P592" i="2"/>
  <c r="Q592" i="2"/>
  <c r="R592" i="2"/>
  <c r="P593" i="2"/>
  <c r="Q593" i="2"/>
  <c r="R593" i="2"/>
  <c r="P594" i="2"/>
  <c r="P595" i="2"/>
  <c r="Q595" i="2"/>
  <c r="R595" i="2"/>
  <c r="P596" i="2"/>
  <c r="Q596" i="2"/>
  <c r="R596" i="2"/>
  <c r="P587" i="2"/>
  <c r="Q587" i="2"/>
  <c r="R587" i="2"/>
  <c r="P571" i="2"/>
  <c r="Q571" i="2"/>
  <c r="R571" i="2"/>
  <c r="P572" i="2"/>
  <c r="Q572" i="2"/>
  <c r="R572" i="2"/>
  <c r="P573" i="2"/>
  <c r="P574" i="2"/>
  <c r="Q574" i="2"/>
  <c r="R574" i="2"/>
  <c r="P575" i="2"/>
  <c r="Q575" i="2"/>
  <c r="R575" i="2"/>
  <c r="P576" i="2"/>
  <c r="Q576" i="2"/>
  <c r="R576" i="2"/>
  <c r="P577" i="2"/>
  <c r="Q577" i="2"/>
  <c r="R577" i="2"/>
  <c r="P578" i="2"/>
  <c r="Q578" i="2"/>
  <c r="R578" i="2"/>
  <c r="P579" i="2"/>
  <c r="Q579" i="2"/>
  <c r="R579" i="2"/>
  <c r="P570" i="2"/>
  <c r="P554" i="2"/>
  <c r="Q554" i="2"/>
  <c r="R554" i="2"/>
  <c r="P555" i="2"/>
  <c r="Q555" i="2"/>
  <c r="R555" i="2"/>
  <c r="P556" i="2"/>
  <c r="Q556" i="2"/>
  <c r="R556" i="2"/>
  <c r="P557" i="2"/>
  <c r="Q557" i="2"/>
  <c r="R557" i="2"/>
  <c r="P558" i="2"/>
  <c r="Q558" i="2"/>
  <c r="R558" i="2"/>
  <c r="P559" i="2"/>
  <c r="Q559" i="2"/>
  <c r="R559" i="2"/>
  <c r="P560" i="2"/>
  <c r="P561" i="2"/>
  <c r="Q561" i="2"/>
  <c r="R561" i="2"/>
  <c r="P562" i="2"/>
  <c r="Q562" i="2"/>
  <c r="R562" i="2"/>
  <c r="P553" i="2"/>
  <c r="Q553" i="2"/>
  <c r="R553" i="2"/>
  <c r="P537" i="2"/>
  <c r="Q537" i="2"/>
  <c r="R537" i="2"/>
  <c r="P538" i="2"/>
  <c r="Q538" i="2"/>
  <c r="R538" i="2"/>
  <c r="P539" i="2"/>
  <c r="P540" i="2"/>
  <c r="Q540" i="2"/>
  <c r="R540" i="2"/>
  <c r="P541" i="2"/>
  <c r="Q541" i="2"/>
  <c r="R541" i="2"/>
  <c r="P542" i="2"/>
  <c r="Q542" i="2"/>
  <c r="R542" i="2"/>
  <c r="P543" i="2"/>
  <c r="Q543" i="2"/>
  <c r="R543" i="2"/>
  <c r="P544" i="2"/>
  <c r="Q544" i="2"/>
  <c r="R544" i="2"/>
  <c r="P545" i="2"/>
  <c r="Q545" i="2"/>
  <c r="R545" i="2"/>
  <c r="P536" i="2"/>
  <c r="P520" i="2"/>
  <c r="Q520" i="2"/>
  <c r="R520" i="2"/>
  <c r="P521" i="2"/>
  <c r="Q521" i="2"/>
  <c r="R521" i="2"/>
  <c r="P522" i="2"/>
  <c r="Q522" i="2"/>
  <c r="R522" i="2"/>
  <c r="P523" i="2"/>
  <c r="Q523" i="2"/>
  <c r="R523" i="2"/>
  <c r="P524" i="2"/>
  <c r="Q524" i="2"/>
  <c r="R524" i="2"/>
  <c r="P525" i="2"/>
  <c r="Q525" i="2"/>
  <c r="R525" i="2"/>
  <c r="P526" i="2"/>
  <c r="P527" i="2"/>
  <c r="Q527" i="2"/>
  <c r="R527" i="2"/>
  <c r="P528" i="2"/>
  <c r="Q528" i="2"/>
  <c r="R528" i="2"/>
  <c r="P519" i="2"/>
  <c r="Q519" i="2"/>
  <c r="R519" i="2"/>
  <c r="P503" i="2"/>
  <c r="Q503" i="2"/>
  <c r="R503" i="2"/>
  <c r="P504" i="2"/>
  <c r="Q504" i="2"/>
  <c r="R504" i="2"/>
  <c r="P505" i="2"/>
  <c r="P506" i="2"/>
  <c r="Q506" i="2"/>
  <c r="R506" i="2"/>
  <c r="P507" i="2"/>
  <c r="Q507" i="2"/>
  <c r="R507" i="2"/>
  <c r="P508" i="2"/>
  <c r="Q508" i="2"/>
  <c r="R508" i="2"/>
  <c r="P509" i="2"/>
  <c r="Q509" i="2"/>
  <c r="R509" i="2"/>
  <c r="P510" i="2"/>
  <c r="Q510" i="2"/>
  <c r="R510" i="2"/>
  <c r="P511" i="2"/>
  <c r="Q511" i="2"/>
  <c r="R511" i="2"/>
  <c r="P502" i="2"/>
  <c r="P486" i="2"/>
  <c r="Q486" i="2"/>
  <c r="R486" i="2"/>
  <c r="P487" i="2"/>
  <c r="Q487" i="2"/>
  <c r="R487" i="2"/>
  <c r="P488" i="2"/>
  <c r="Q488" i="2"/>
  <c r="R488" i="2"/>
  <c r="P489" i="2"/>
  <c r="Q489" i="2"/>
  <c r="R489" i="2"/>
  <c r="P490" i="2"/>
  <c r="Q490" i="2"/>
  <c r="R490" i="2"/>
  <c r="P491" i="2"/>
  <c r="Q491" i="2"/>
  <c r="R491" i="2"/>
  <c r="P492" i="2"/>
  <c r="P493" i="2"/>
  <c r="Q493" i="2"/>
  <c r="R493" i="2"/>
  <c r="P494" i="2"/>
  <c r="Q494" i="2"/>
  <c r="R494" i="2"/>
  <c r="P485" i="2"/>
  <c r="Q485" i="2"/>
  <c r="R485" i="2"/>
  <c r="P469" i="2"/>
  <c r="Q469" i="2"/>
  <c r="R469" i="2"/>
  <c r="P470" i="2"/>
  <c r="Q470" i="2"/>
  <c r="R470" i="2"/>
  <c r="P471" i="2"/>
  <c r="P472" i="2"/>
  <c r="Q472" i="2"/>
  <c r="R472" i="2"/>
  <c r="P473" i="2"/>
  <c r="Q473" i="2"/>
  <c r="R473" i="2"/>
  <c r="P474" i="2"/>
  <c r="P475" i="2"/>
  <c r="Q475" i="2"/>
  <c r="R475" i="2"/>
  <c r="P476" i="2"/>
  <c r="Q476" i="2"/>
  <c r="R476" i="2"/>
  <c r="P477" i="2"/>
  <c r="Q477" i="2"/>
  <c r="R477" i="2"/>
  <c r="P468" i="2"/>
  <c r="P452" i="2"/>
  <c r="Q452" i="2"/>
  <c r="R452" i="2"/>
  <c r="P453" i="2"/>
  <c r="Q453" i="2"/>
  <c r="R453" i="2"/>
  <c r="P454" i="2"/>
  <c r="Q454" i="2"/>
  <c r="R454" i="2"/>
  <c r="P455" i="2"/>
  <c r="Q455" i="2"/>
  <c r="R455" i="2"/>
  <c r="P456" i="2"/>
  <c r="Q456" i="2"/>
  <c r="R456" i="2"/>
  <c r="P457" i="2"/>
  <c r="Q457" i="2"/>
  <c r="R457" i="2"/>
  <c r="P458" i="2"/>
  <c r="P459" i="2"/>
  <c r="Q459" i="2"/>
  <c r="R459" i="2"/>
  <c r="P460" i="2"/>
  <c r="Q460" i="2"/>
  <c r="R460" i="2"/>
  <c r="P451" i="2"/>
  <c r="Q451" i="2"/>
  <c r="R451" i="2"/>
  <c r="P435" i="2"/>
  <c r="Q435" i="2"/>
  <c r="R435" i="2"/>
  <c r="P436" i="2"/>
  <c r="Q436" i="2"/>
  <c r="R436" i="2"/>
  <c r="P437" i="2"/>
  <c r="P438" i="2"/>
  <c r="Q438" i="2"/>
  <c r="R438" i="2"/>
  <c r="P439" i="2"/>
  <c r="Q439" i="2"/>
  <c r="R439" i="2"/>
  <c r="P440" i="2"/>
  <c r="Q440" i="2"/>
  <c r="R440" i="2"/>
  <c r="P441" i="2"/>
  <c r="P442" i="2"/>
  <c r="Q442" i="2"/>
  <c r="R442" i="2"/>
  <c r="P443" i="2"/>
  <c r="Q443" i="2"/>
  <c r="R443" i="2"/>
  <c r="P434" i="2"/>
  <c r="P418" i="2"/>
  <c r="Q418" i="2"/>
  <c r="R418" i="2"/>
  <c r="P419" i="2"/>
  <c r="Q419" i="2"/>
  <c r="R419" i="2"/>
  <c r="P420" i="2"/>
  <c r="Q420" i="2"/>
  <c r="R420" i="2"/>
  <c r="P421" i="2"/>
  <c r="Q421" i="2"/>
  <c r="R421" i="2"/>
  <c r="P422" i="2"/>
  <c r="Q422" i="2"/>
  <c r="R422" i="2"/>
  <c r="P423" i="2"/>
  <c r="Q423" i="2"/>
  <c r="R423" i="2"/>
  <c r="P424" i="2"/>
  <c r="P425" i="2"/>
  <c r="Q425" i="2"/>
  <c r="R425" i="2"/>
  <c r="P426" i="2"/>
  <c r="Q426" i="2"/>
  <c r="R426" i="2"/>
  <c r="P417" i="2"/>
  <c r="Q417" i="2"/>
  <c r="R417" i="2"/>
  <c r="P401" i="2"/>
  <c r="Q401" i="2"/>
  <c r="R401" i="2"/>
  <c r="P402" i="2"/>
  <c r="Q402" i="2"/>
  <c r="R402" i="2"/>
  <c r="P403" i="2"/>
  <c r="P404" i="2"/>
  <c r="Q404" i="2"/>
  <c r="R404" i="2"/>
  <c r="P405" i="2"/>
  <c r="Q405" i="2"/>
  <c r="R405" i="2"/>
  <c r="P406" i="2"/>
  <c r="Q406" i="2"/>
  <c r="R406" i="2"/>
  <c r="P407" i="2"/>
  <c r="Q407" i="2"/>
  <c r="R407" i="2"/>
  <c r="P408" i="2"/>
  <c r="Q408" i="2"/>
  <c r="R408" i="2"/>
  <c r="P409" i="2"/>
  <c r="Q409" i="2"/>
  <c r="R409" i="2"/>
  <c r="P400" i="2"/>
  <c r="P384" i="2"/>
  <c r="Q384" i="2"/>
  <c r="R384" i="2"/>
  <c r="P385" i="2"/>
  <c r="Q385" i="2"/>
  <c r="R385" i="2"/>
  <c r="P386" i="2"/>
  <c r="Q386" i="2"/>
  <c r="R386" i="2"/>
  <c r="P387" i="2"/>
  <c r="Q387" i="2"/>
  <c r="R387" i="2"/>
  <c r="P388" i="2"/>
  <c r="Q388" i="2"/>
  <c r="R388" i="2"/>
  <c r="P389" i="2"/>
  <c r="Q389" i="2"/>
  <c r="R389" i="2"/>
  <c r="P390" i="2"/>
  <c r="P391" i="2"/>
  <c r="Q391" i="2"/>
  <c r="R391" i="2"/>
  <c r="P392" i="2"/>
  <c r="Q392" i="2"/>
  <c r="R392" i="2"/>
  <c r="P383" i="2"/>
  <c r="Q383" i="2"/>
  <c r="R383" i="2"/>
  <c r="P367" i="2"/>
  <c r="Q367" i="2"/>
  <c r="R367" i="2"/>
  <c r="P368" i="2"/>
  <c r="Q368" i="2"/>
  <c r="R368" i="2"/>
  <c r="P369" i="2"/>
  <c r="P370" i="2"/>
  <c r="Q370" i="2"/>
  <c r="R370" i="2"/>
  <c r="P371" i="2"/>
  <c r="Q371" i="2"/>
  <c r="R371" i="2"/>
  <c r="P372" i="2"/>
  <c r="Q372" i="2"/>
  <c r="R372" i="2"/>
  <c r="P373" i="2"/>
  <c r="Q373" i="2"/>
  <c r="R373" i="2"/>
  <c r="P374" i="2"/>
  <c r="Q374" i="2"/>
  <c r="R374" i="2"/>
  <c r="P375" i="2"/>
  <c r="Q375" i="2"/>
  <c r="R375" i="2"/>
  <c r="P366" i="2"/>
  <c r="P350" i="2"/>
  <c r="Q350" i="2"/>
  <c r="R350" i="2"/>
  <c r="P351" i="2"/>
  <c r="Q351" i="2"/>
  <c r="R351" i="2"/>
  <c r="P352" i="2"/>
  <c r="Q352" i="2"/>
  <c r="R352" i="2"/>
  <c r="P353" i="2"/>
  <c r="Q353" i="2"/>
  <c r="R353" i="2"/>
  <c r="P354" i="2"/>
  <c r="Q354" i="2"/>
  <c r="R354" i="2"/>
  <c r="P355" i="2"/>
  <c r="Q355" i="2"/>
  <c r="R355" i="2"/>
  <c r="P356" i="2"/>
  <c r="P357" i="2"/>
  <c r="Q357" i="2"/>
  <c r="R357" i="2"/>
  <c r="P358" i="2"/>
  <c r="Q358" i="2"/>
  <c r="R358" i="2"/>
  <c r="P349" i="2"/>
  <c r="Q349" i="2"/>
  <c r="R349" i="2"/>
  <c r="P333" i="2"/>
  <c r="Q333" i="2"/>
  <c r="R333" i="2"/>
  <c r="P334" i="2"/>
  <c r="Q334" i="2"/>
  <c r="R334" i="2"/>
  <c r="P335" i="2"/>
  <c r="P336" i="2"/>
  <c r="Q336" i="2"/>
  <c r="R336" i="2"/>
  <c r="P337" i="2"/>
  <c r="Q337" i="2"/>
  <c r="R337" i="2"/>
  <c r="P338" i="2"/>
  <c r="Q338" i="2"/>
  <c r="R338" i="2"/>
  <c r="P339" i="2"/>
  <c r="Q339" i="2"/>
  <c r="R339" i="2"/>
  <c r="P340" i="2"/>
  <c r="Q340" i="2"/>
  <c r="R340" i="2"/>
  <c r="P341" i="2"/>
  <c r="Q341" i="2"/>
  <c r="R341" i="2"/>
  <c r="P332" i="2"/>
  <c r="P316" i="2"/>
  <c r="Q316" i="2"/>
  <c r="R316" i="2"/>
  <c r="P317" i="2"/>
  <c r="Q317" i="2"/>
  <c r="R317" i="2"/>
  <c r="P318" i="2"/>
  <c r="Q318" i="2"/>
  <c r="R318" i="2"/>
  <c r="P319" i="2"/>
  <c r="Q319" i="2"/>
  <c r="R319" i="2"/>
  <c r="P320" i="2"/>
  <c r="Q320" i="2"/>
  <c r="R320" i="2"/>
  <c r="P321" i="2"/>
  <c r="Q321" i="2"/>
  <c r="R321" i="2"/>
  <c r="P322" i="2"/>
  <c r="Q322" i="2"/>
  <c r="R322" i="2"/>
  <c r="P323" i="2"/>
  <c r="Q323" i="2"/>
  <c r="R323" i="2"/>
  <c r="P324" i="2"/>
  <c r="Q324" i="2"/>
  <c r="R324" i="2"/>
  <c r="P315" i="2"/>
  <c r="P299" i="2"/>
  <c r="Q299" i="2"/>
  <c r="R299" i="2"/>
  <c r="P300" i="2"/>
  <c r="Q300" i="2"/>
  <c r="R300" i="2"/>
  <c r="P301" i="2"/>
  <c r="Q301" i="2"/>
  <c r="R301" i="2"/>
  <c r="P302" i="2"/>
  <c r="Q302" i="2"/>
  <c r="R302" i="2"/>
  <c r="P303" i="2"/>
  <c r="Q303" i="2"/>
  <c r="R303" i="2"/>
  <c r="P304" i="2"/>
  <c r="Q304" i="2"/>
  <c r="R304" i="2"/>
  <c r="P305" i="2"/>
  <c r="P306" i="2"/>
  <c r="Q306" i="2"/>
  <c r="R306" i="2"/>
  <c r="P307" i="2"/>
  <c r="Q307" i="2"/>
  <c r="R307" i="2"/>
  <c r="P298" i="2"/>
  <c r="Q298" i="2"/>
  <c r="R298" i="2"/>
  <c r="P282" i="2"/>
  <c r="Q282" i="2"/>
  <c r="R282" i="2"/>
  <c r="P283" i="2"/>
  <c r="Q283" i="2"/>
  <c r="R283" i="2"/>
  <c r="P284" i="2"/>
  <c r="P285" i="2"/>
  <c r="Q285" i="2"/>
  <c r="R285" i="2"/>
  <c r="P286" i="2"/>
  <c r="Q286" i="2"/>
  <c r="R286" i="2"/>
  <c r="P287" i="2"/>
  <c r="P288" i="2"/>
  <c r="Q288" i="2"/>
  <c r="R288" i="2"/>
  <c r="P289" i="2"/>
  <c r="Q289" i="2"/>
  <c r="R289" i="2"/>
  <c r="P290" i="2"/>
  <c r="Q290" i="2"/>
  <c r="R290" i="2"/>
  <c r="P281" i="2"/>
  <c r="P266" i="2"/>
  <c r="Q266" i="2"/>
  <c r="R266" i="2"/>
  <c r="P267" i="2"/>
  <c r="Q267" i="2"/>
  <c r="R267" i="2"/>
  <c r="P268" i="2"/>
  <c r="Q268" i="2"/>
  <c r="R268" i="2"/>
  <c r="P269" i="2"/>
  <c r="Q269" i="2"/>
  <c r="R269" i="2"/>
  <c r="P270" i="2"/>
  <c r="Q270" i="2"/>
  <c r="R270" i="2"/>
  <c r="P271" i="2"/>
  <c r="Q271" i="2"/>
  <c r="R271" i="2"/>
  <c r="P272" i="2"/>
  <c r="P273" i="2"/>
  <c r="Q273" i="2"/>
  <c r="R273" i="2"/>
  <c r="P274" i="2"/>
  <c r="Q274" i="2"/>
  <c r="R274" i="2"/>
  <c r="P265" i="2"/>
  <c r="Q265" i="2"/>
  <c r="R265" i="2"/>
  <c r="P249" i="2"/>
  <c r="Q249" i="2"/>
  <c r="R249" i="2"/>
  <c r="P250" i="2"/>
  <c r="Q250" i="2"/>
  <c r="R250" i="2"/>
  <c r="P251" i="2"/>
  <c r="P252" i="2"/>
  <c r="Q252" i="2"/>
  <c r="R252" i="2"/>
  <c r="P253" i="2"/>
  <c r="Q253" i="2"/>
  <c r="R253" i="2"/>
  <c r="P254" i="2"/>
  <c r="Q254" i="2"/>
  <c r="R254" i="2"/>
  <c r="P255" i="2"/>
  <c r="Q255" i="2"/>
  <c r="R255" i="2"/>
  <c r="P256" i="2"/>
  <c r="Q256" i="2"/>
  <c r="R256" i="2"/>
  <c r="P257" i="2"/>
  <c r="Q257" i="2"/>
  <c r="R257" i="2"/>
  <c r="P248" i="2"/>
  <c r="Q248" i="2"/>
  <c r="R248" i="2"/>
  <c r="P232" i="2"/>
  <c r="Q232" i="2"/>
  <c r="R232" i="2"/>
  <c r="P233" i="2"/>
  <c r="Q233" i="2"/>
  <c r="R233" i="2"/>
  <c r="P234" i="2"/>
  <c r="Q234" i="2"/>
  <c r="R234" i="2"/>
  <c r="P235" i="2"/>
  <c r="Q235" i="2"/>
  <c r="R235" i="2"/>
  <c r="P236" i="2"/>
  <c r="Q236" i="2"/>
  <c r="R236" i="2"/>
  <c r="P237" i="2"/>
  <c r="Q237" i="2"/>
  <c r="R237" i="2"/>
  <c r="P238" i="2"/>
  <c r="P239" i="2"/>
  <c r="Q239" i="2"/>
  <c r="R239" i="2"/>
  <c r="P240" i="2"/>
  <c r="Q240" i="2"/>
  <c r="R240" i="2"/>
  <c r="P231" i="2"/>
  <c r="Q231" i="2"/>
  <c r="R231" i="2"/>
  <c r="P215" i="2"/>
  <c r="Q215" i="2"/>
  <c r="R215" i="2"/>
  <c r="P216" i="2"/>
  <c r="Q216" i="2"/>
  <c r="R216" i="2"/>
  <c r="P217" i="2"/>
  <c r="Q217" i="2"/>
  <c r="R217" i="2"/>
  <c r="P218" i="2"/>
  <c r="Q218" i="2"/>
  <c r="R218" i="2"/>
  <c r="P219" i="2"/>
  <c r="Q219" i="2"/>
  <c r="R219" i="2"/>
  <c r="P220" i="2"/>
  <c r="Q220" i="2"/>
  <c r="R220" i="2"/>
  <c r="P221" i="2"/>
  <c r="P222" i="2"/>
  <c r="Q222" i="2"/>
  <c r="R222" i="2"/>
  <c r="P223" i="2"/>
  <c r="Q223" i="2"/>
  <c r="R223" i="2"/>
  <c r="P214" i="2"/>
  <c r="Q214" i="2"/>
  <c r="R214" i="2"/>
  <c r="P198" i="2"/>
  <c r="Q198" i="2"/>
  <c r="R198" i="2"/>
  <c r="P199" i="2"/>
  <c r="Q199" i="2"/>
  <c r="R199" i="2"/>
  <c r="P200" i="2"/>
  <c r="Q200" i="2"/>
  <c r="R200" i="2"/>
  <c r="P201" i="2"/>
  <c r="Q201" i="2"/>
  <c r="R201" i="2"/>
  <c r="P202" i="2"/>
  <c r="Q202" i="2"/>
  <c r="R202" i="2"/>
  <c r="P203" i="2"/>
  <c r="Q203" i="2"/>
  <c r="R203" i="2"/>
  <c r="P204" i="2"/>
  <c r="P205" i="2"/>
  <c r="Q205" i="2"/>
  <c r="R205" i="2"/>
  <c r="P206" i="2"/>
  <c r="Q206" i="2"/>
  <c r="R206" i="2"/>
  <c r="P197" i="2"/>
  <c r="P181" i="2"/>
  <c r="Q181" i="2"/>
  <c r="R181" i="2"/>
  <c r="P182" i="2"/>
  <c r="Q182" i="2"/>
  <c r="R182" i="2"/>
  <c r="P183" i="2"/>
  <c r="Q183" i="2"/>
  <c r="R183" i="2"/>
  <c r="P184" i="2"/>
  <c r="Q184" i="2"/>
  <c r="R184" i="2"/>
  <c r="P185" i="2"/>
  <c r="Q185" i="2"/>
  <c r="R185" i="2"/>
  <c r="P186" i="2"/>
  <c r="Q186" i="2"/>
  <c r="R186" i="2"/>
  <c r="P187" i="2"/>
  <c r="P188" i="2"/>
  <c r="Q188" i="2"/>
  <c r="R188" i="2"/>
  <c r="P189" i="2"/>
  <c r="Q189" i="2"/>
  <c r="R189" i="2"/>
  <c r="P180" i="2"/>
  <c r="Q180" i="2"/>
  <c r="R180" i="2"/>
  <c r="P164" i="2"/>
  <c r="Q164" i="2"/>
  <c r="R164" i="2"/>
  <c r="P165" i="2"/>
  <c r="Q165" i="2"/>
  <c r="R165" i="2"/>
  <c r="P166" i="2"/>
  <c r="P167" i="2"/>
  <c r="Q167" i="2"/>
  <c r="R167" i="2"/>
  <c r="P168" i="2"/>
  <c r="Q168" i="2"/>
  <c r="R168" i="2"/>
  <c r="P169" i="2"/>
  <c r="Q169" i="2"/>
  <c r="R169" i="2"/>
  <c r="P170" i="2"/>
  <c r="Q170" i="2"/>
  <c r="R170" i="2"/>
  <c r="P171" i="2"/>
  <c r="Q171" i="2"/>
  <c r="R171" i="2"/>
  <c r="P172" i="2"/>
  <c r="Q172" i="2"/>
  <c r="R172" i="2"/>
  <c r="P163" i="2"/>
  <c r="P147" i="2"/>
  <c r="Q147" i="2"/>
  <c r="R147" i="2"/>
  <c r="P148" i="2"/>
  <c r="Q148" i="2"/>
  <c r="R148" i="2"/>
  <c r="P149" i="2"/>
  <c r="Q149" i="2"/>
  <c r="R149" i="2"/>
  <c r="P150" i="2"/>
  <c r="Q150" i="2"/>
  <c r="R150" i="2"/>
  <c r="P151" i="2"/>
  <c r="Q151" i="2"/>
  <c r="R151" i="2"/>
  <c r="P152" i="2"/>
  <c r="Q152" i="2"/>
  <c r="R152" i="2"/>
  <c r="P153" i="2"/>
  <c r="P154" i="2"/>
  <c r="Q154" i="2"/>
  <c r="R154" i="2"/>
  <c r="P155" i="2"/>
  <c r="Q155" i="2"/>
  <c r="R155" i="2"/>
  <c r="P146" i="2"/>
  <c r="Q146" i="2"/>
  <c r="R146" i="2"/>
  <c r="P130" i="2"/>
  <c r="Q130" i="2"/>
  <c r="R130" i="2"/>
  <c r="P131" i="2"/>
  <c r="P132" i="2"/>
  <c r="Q132" i="2"/>
  <c r="R132" i="2"/>
  <c r="P133" i="2"/>
  <c r="Q133" i="2"/>
  <c r="R133" i="2"/>
  <c r="P134" i="2"/>
  <c r="P135" i="2"/>
  <c r="P136" i="2"/>
  <c r="Q136" i="2"/>
  <c r="R136" i="2"/>
  <c r="P137" i="2"/>
  <c r="Q137" i="2"/>
  <c r="R137" i="2"/>
  <c r="P138" i="2"/>
  <c r="P129" i="2"/>
  <c r="Q129" i="2"/>
  <c r="R129" i="2"/>
  <c r="P113" i="2"/>
  <c r="Q113" i="2"/>
  <c r="R113" i="2"/>
  <c r="P114" i="2"/>
  <c r="Q114" i="2"/>
  <c r="R114" i="2"/>
  <c r="P115" i="2"/>
  <c r="P116" i="2"/>
  <c r="Q116" i="2"/>
  <c r="R116" i="2"/>
  <c r="P117" i="2"/>
  <c r="Q117" i="2"/>
  <c r="R117" i="2"/>
  <c r="P118" i="2"/>
  <c r="P119" i="2"/>
  <c r="Q119" i="2"/>
  <c r="R119" i="2"/>
  <c r="P120" i="2"/>
  <c r="Q120" i="2"/>
  <c r="R120" i="2"/>
  <c r="P121" i="2"/>
  <c r="Q121" i="2"/>
  <c r="R121" i="2"/>
  <c r="P112" i="2"/>
  <c r="Q112" i="2"/>
  <c r="R112" i="2"/>
  <c r="P96" i="2"/>
  <c r="Q96" i="2"/>
  <c r="R96" i="2"/>
  <c r="P97" i="2"/>
  <c r="Q97" i="2"/>
  <c r="R97" i="2"/>
  <c r="P98" i="2"/>
  <c r="P99" i="2"/>
  <c r="Q99" i="2"/>
  <c r="R99" i="2"/>
  <c r="P100" i="2"/>
  <c r="Q100" i="2"/>
  <c r="R100" i="2"/>
  <c r="P101" i="2"/>
  <c r="Q101" i="2"/>
  <c r="R101" i="2"/>
  <c r="P102" i="2"/>
  <c r="Q102" i="2"/>
  <c r="R102" i="2"/>
  <c r="P103" i="2"/>
  <c r="Q103" i="2"/>
  <c r="R103" i="2"/>
  <c r="P104" i="2"/>
  <c r="Q104" i="2"/>
  <c r="R104" i="2"/>
  <c r="P95" i="2"/>
  <c r="Q95" i="2"/>
  <c r="R95" i="2"/>
  <c r="P59" i="2"/>
  <c r="Q59" i="2"/>
  <c r="R59" i="2"/>
  <c r="P60" i="2"/>
  <c r="Q60" i="2"/>
  <c r="R60" i="2"/>
  <c r="P61" i="2"/>
  <c r="Q61" i="2"/>
  <c r="R61" i="2"/>
  <c r="P62" i="2"/>
  <c r="Q62" i="2"/>
  <c r="R62" i="2"/>
  <c r="P63" i="2"/>
  <c r="Q63" i="2"/>
  <c r="R63" i="2"/>
  <c r="P64" i="2"/>
  <c r="Q64" i="2"/>
  <c r="R64" i="2"/>
  <c r="P65" i="2"/>
  <c r="P66" i="2"/>
  <c r="Q66" i="2"/>
  <c r="R66" i="2"/>
  <c r="P67" i="2"/>
  <c r="Q67" i="2"/>
  <c r="R67" i="2"/>
  <c r="P58" i="2"/>
  <c r="Q58" i="2"/>
  <c r="R58" i="2"/>
  <c r="P31" i="2"/>
  <c r="Q31" i="2"/>
  <c r="R31" i="2"/>
  <c r="P23" i="2"/>
  <c r="Q23" i="2"/>
  <c r="R23" i="2"/>
  <c r="P24" i="2"/>
  <c r="Q24" i="2"/>
  <c r="R24" i="2"/>
  <c r="P25" i="2"/>
  <c r="P26" i="2"/>
  <c r="Q26" i="2"/>
  <c r="R26" i="2"/>
  <c r="P27" i="2"/>
  <c r="Q27" i="2"/>
  <c r="R27" i="2"/>
  <c r="P28" i="2"/>
  <c r="Q28" i="2"/>
  <c r="R28" i="2"/>
  <c r="P29" i="2"/>
  <c r="Q29" i="2"/>
  <c r="R29" i="2"/>
  <c r="P30" i="2"/>
  <c r="Q30" i="2"/>
  <c r="R30" i="2"/>
  <c r="O22" i="2"/>
  <c r="Q197" i="2"/>
  <c r="R197" i="2"/>
  <c r="Q98" i="2"/>
  <c r="R98" i="2"/>
  <c r="R105" i="2"/>
  <c r="Q118" i="2"/>
  <c r="R118" i="2"/>
  <c r="Q115" i="2"/>
  <c r="R115" i="2"/>
  <c r="R122" i="2"/>
  <c r="Q187" i="2"/>
  <c r="R187" i="2"/>
  <c r="R190" i="2"/>
  <c r="Q204" i="2"/>
  <c r="R204" i="2"/>
  <c r="Q221" i="2"/>
  <c r="R221" i="2"/>
  <c r="R224" i="2"/>
  <c r="Q390" i="2"/>
  <c r="R390" i="2"/>
  <c r="R393" i="2"/>
  <c r="Q403" i="2"/>
  <c r="R403" i="2"/>
  <c r="Q434" i="2"/>
  <c r="R434" i="2"/>
  <c r="Q437" i="2"/>
  <c r="R437" i="2"/>
  <c r="Q468" i="2"/>
  <c r="R468" i="2"/>
  <c r="Q474" i="2"/>
  <c r="R474" i="2"/>
  <c r="Q471" i="2"/>
  <c r="R471" i="2"/>
  <c r="Q594" i="2"/>
  <c r="R594" i="2"/>
  <c r="R597" i="2"/>
  <c r="Q607" i="2"/>
  <c r="R607" i="2"/>
  <c r="Q25" i="2"/>
  <c r="R25" i="2"/>
  <c r="Q138" i="2"/>
  <c r="R138" i="2"/>
  <c r="Q135" i="2"/>
  <c r="R135" i="2"/>
  <c r="Q526" i="2"/>
  <c r="R526" i="2"/>
  <c r="R529" i="2"/>
  <c r="Q604" i="2"/>
  <c r="R604" i="2"/>
  <c r="Q573" i="2"/>
  <c r="R573" i="2"/>
  <c r="Q570" i="2"/>
  <c r="R570" i="2"/>
  <c r="Q560" i="2"/>
  <c r="R560" i="2"/>
  <c r="R563" i="2"/>
  <c r="Q539" i="2"/>
  <c r="R539" i="2"/>
  <c r="Q536" i="2"/>
  <c r="R536" i="2"/>
  <c r="Q505" i="2"/>
  <c r="R505" i="2"/>
  <c r="Q502" i="2"/>
  <c r="R502" i="2"/>
  <c r="Q492" i="2"/>
  <c r="R492" i="2"/>
  <c r="R495" i="2"/>
  <c r="Q458" i="2"/>
  <c r="R458" i="2"/>
  <c r="R461" i="2"/>
  <c r="Q441" i="2"/>
  <c r="R441" i="2"/>
  <c r="Q424" i="2"/>
  <c r="R424" i="2"/>
  <c r="R427" i="2"/>
  <c r="Q400" i="2"/>
  <c r="R400" i="2"/>
  <c r="Q369" i="2"/>
  <c r="R369" i="2"/>
  <c r="Q366" i="2"/>
  <c r="R366" i="2"/>
  <c r="Q356" i="2"/>
  <c r="R356" i="2"/>
  <c r="R359" i="2"/>
  <c r="Q335" i="2"/>
  <c r="R335" i="2"/>
  <c r="Q332" i="2"/>
  <c r="R332" i="2"/>
  <c r="Q315" i="2"/>
  <c r="R315" i="2"/>
  <c r="R325" i="2"/>
  <c r="Q305" i="2"/>
  <c r="R305" i="2"/>
  <c r="R308" i="2"/>
  <c r="Q287" i="2"/>
  <c r="R287" i="2"/>
  <c r="Q284" i="2"/>
  <c r="R284" i="2"/>
  <c r="Q281" i="2"/>
  <c r="R281" i="2"/>
  <c r="Q272" i="2"/>
  <c r="R272" i="2"/>
  <c r="R275" i="2"/>
  <c r="Q251" i="2"/>
  <c r="R251" i="2"/>
  <c r="R258" i="2"/>
  <c r="Q238" i="2"/>
  <c r="R238" i="2"/>
  <c r="R241" i="2"/>
  <c r="Q166" i="2"/>
  <c r="R166" i="2"/>
  <c r="Q163" i="2"/>
  <c r="R163" i="2"/>
  <c r="Q153" i="2"/>
  <c r="R153" i="2"/>
  <c r="R156" i="2"/>
  <c r="Q134" i="2"/>
  <c r="R134" i="2"/>
  <c r="Q131" i="2"/>
  <c r="R131" i="2"/>
  <c r="R139" i="2"/>
  <c r="Q65" i="2"/>
  <c r="R65" i="2"/>
  <c r="R207" i="2"/>
  <c r="R614" i="2"/>
  <c r="R478" i="2"/>
  <c r="R444" i="2"/>
  <c r="R410" i="2"/>
  <c r="R580" i="2"/>
  <c r="R546" i="2"/>
  <c r="R512" i="2"/>
  <c r="R376" i="2"/>
  <c r="R342" i="2"/>
  <c r="R291" i="2"/>
  <c r="R173" i="2"/>
  <c r="P22" i="2"/>
  <c r="Q22" i="2"/>
  <c r="R22" i="2"/>
  <c r="R32" i="2"/>
  <c r="R68" i="2"/>
  <c r="R618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family val="2"/>
            <charset val="186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  <charset val="186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family val="2"/>
            <charset val="186"/>
          </rPr>
          <t>Įrašyti patiems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family val="2"/>
            <charset val="186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<sst xmlns="http://schemas.openxmlformats.org/spreadsheetml/2006/main" count="898" uniqueCount="267">
  <si>
    <t>2020 m. sausio 4 d.</t>
  </si>
  <si>
    <t>Pareiškėjas:</t>
  </si>
  <si>
    <t>Lietuvos MUAY – THAI sąjunga</t>
  </si>
  <si>
    <t xml:space="preserve">           (Pareiškėjo pavadinimas)</t>
  </si>
  <si>
    <t xml:space="preserve"> Žemaitės g. 6, LT-03117 Vilnius, mob. 8686 06267, info@muaythai.lt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</si>
  <si>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</si>
  <si>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</si>
  <si>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</si>
  <si>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</si>
  <si>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</si>
  <si>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</si>
  <si>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</si>
  <si>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</si>
  <si>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</si>
  <si>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</si>
  <si>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</si>
  <si>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</si>
  <si>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</si>
  <si>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</si>
  <si>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</si>
  <si>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</si>
  <si>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</si>
  <si>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</si>
  <si>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</si>
  <si>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</si>
  <si>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</si>
  <si>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</t>
  </si>
  <si>
    <t>2016 m. Pasaulio muaythai čempionatas Švedija. Nuoroda į protokolą: https://muaythai.lt/wp-content/uploads/2018/09/2016-World-Championsips-Jankoping-Sweden.pdf</t>
  </si>
  <si>
    <t>2016 m. Europos muaythai čempionatas Splitas, Kroatija. Nuoroda į protokolą: https://muaythai.lt/wp-content/uploads/2018/09/2016-European-Championships-Split-Croatia.pdf</t>
  </si>
  <si>
    <t>2016 m. Pasaulio jaunimo muaythai čempionatas, Bankokas, Tailandas. Nuoroda į protokolą: http://www.muaythai.lt/wp-content/uploads/2014/01/2016-Youth-World-Championships-Bankok-Thailand.pdf</t>
  </si>
  <si>
    <t>Martynas Jasiūnas</t>
  </si>
  <si>
    <t>iki 71kg</t>
  </si>
  <si>
    <t>neolimpinė</t>
  </si>
  <si>
    <t>JPČ</t>
  </si>
  <si>
    <t>Ne</t>
  </si>
  <si>
    <t>Taip</t>
  </si>
  <si>
    <t>Deividas Danyla</t>
  </si>
  <si>
    <t>iki 63,5kg</t>
  </si>
  <si>
    <t>PČ</t>
  </si>
  <si>
    <t>Reda Stašauskaitė</t>
  </si>
  <si>
    <t>iki 48kg</t>
  </si>
  <si>
    <t>EČ</t>
  </si>
  <si>
    <t>Erikas Petrovskis</t>
  </si>
  <si>
    <t>iki 44kg</t>
  </si>
  <si>
    <t>JčPČ</t>
  </si>
  <si>
    <t>Herkus Šetkus</t>
  </si>
  <si>
    <t>iki 42kg</t>
  </si>
  <si>
    <t>Iš viso:</t>
  </si>
  <si>
    <t>2017 m.</t>
  </si>
  <si>
    <t>2017 m. Pasaulio muaythai čempionatas, Minskas, Baltarusija. Nuoroda į protokolą: https://muaythai.lt/wp-content/uploads/2018/09/2017-World-Champoinships-Minsk-Belarus.pdf</t>
  </si>
  <si>
    <t>2017 m. Europos muaythai čempionatas, Paryžius, Prancūzija. Nuoroda į protokolą: https://muaythai.lt/wp-content/uploads/2018/09/2017-European-Championships-Paris-France.pdf</t>
  </si>
  <si>
    <t>2017 m. Pasaulio jaunimo muaythai čempionatas, Bankokas, Tailandas. Nuoroda į protokolą: https://muaythai.lt/wp-content/uploads/2018/09/2017-Youth-World-Championships-Bankok-Thailand.pdf</t>
  </si>
  <si>
    <t>Mindaugas Packevičius</t>
  </si>
  <si>
    <t>iki 67kg</t>
  </si>
  <si>
    <t>Mindaugas Narauskas</t>
  </si>
  <si>
    <t>Vaidas Valančius</t>
  </si>
  <si>
    <t>iki 75kg</t>
  </si>
  <si>
    <t>Mantas Stankis</t>
  </si>
  <si>
    <t>iki 81kg</t>
  </si>
  <si>
    <t>Lukas Grigaitis</t>
  </si>
  <si>
    <t>JEČ</t>
  </si>
  <si>
    <t>Klaidas Bubulis</t>
  </si>
  <si>
    <t>Milda Kopytovaitė</t>
  </si>
  <si>
    <t>iki 60kg</t>
  </si>
  <si>
    <t>Aleksandras Kapanadze</t>
  </si>
  <si>
    <t>iki 34kg</t>
  </si>
  <si>
    <t>2018 m.</t>
  </si>
  <si>
    <t>2018 m. Pasaulio muaythai čempionatas, Kankunas, Meksika. Nuoroda į protokolą: https://muaythai.lt/wp-content/uploads/2018/09/2018-World-Champoinships-Cancun-Mexico.pdf</t>
  </si>
  <si>
    <t>2018 m. Europos muaythai čempionatas, Praha, Čekija. Nuoroda į protokolus: https://muaythai.lt/wp-content/uploads/2018/09/2018-European-Championships-16-1718-40-Prague-Czech-Republic.pdf</t>
  </si>
  <si>
    <t>https://muaythai.lt/wp-content/uploads/2018/09/2018-European-Championships-18-23-Prague-Czech-Republic.pdf</t>
  </si>
  <si>
    <t>Ernestas Dapkus</t>
  </si>
  <si>
    <t>Mantas Rimdeika</t>
  </si>
  <si>
    <t>virš 91kg</t>
  </si>
  <si>
    <t>Matas Pultaražinskas</t>
  </si>
  <si>
    <t>Gabija Morkūnaitė</t>
  </si>
  <si>
    <t>iki 57kg</t>
  </si>
  <si>
    <t>Ovidijus Jurginas</t>
  </si>
  <si>
    <t>iki 86kg</t>
  </si>
  <si>
    <t>2019 m.</t>
  </si>
  <si>
    <t>2019 m. Pasaulio muaythai čempionatas, Bankokas, Tailandas. Nuoroda į protokolą: https://muaythai.lt/wp-content/uploads/2019/08/2019-World-Champoinships-Bangkok-Thailand.pdf</t>
  </si>
  <si>
    <t>2019 m. Pasaulio vaikų ir jaunimo muaythai čempionatas, Antalija, Turkija. Nuoroda į protokolą: https://muaythai.lt/wp-content/uploads/2019/10/2019-Youth-World-Championships-Antalya-Turkey.pdf</t>
  </si>
  <si>
    <t>2019 m. Europos muaythai čempionatas, Minskas, Baltarusija. Nuoroda į protokolą: https://muaythai.lt/wp-content/uploads/2019/11/2019-European-Championships-Minsk-Belarus.pdf</t>
  </si>
  <si>
    <t>Linas Andrijauskas</t>
  </si>
  <si>
    <t>Mia Bazytė</t>
  </si>
  <si>
    <t>iki 30kg</t>
  </si>
  <si>
    <t>JnPČ</t>
  </si>
  <si>
    <t>Dominykas Dirkstys</t>
  </si>
  <si>
    <t>Aleksandras Kapanadzė</t>
  </si>
  <si>
    <t>Oskar Visockas</t>
  </si>
  <si>
    <t>iki 50kg</t>
  </si>
  <si>
    <t>Jurgita Slugevičiūtė</t>
  </si>
  <si>
    <t>PRIDEDAMA. ____________________________________________________________________________________________________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</si>
  <si>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</si>
  <si>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     m. ___________________________________</t>
  </si>
  <si>
    <t xml:space="preserve">(sporto renginio pavadinimas) </t>
  </si>
  <si>
    <t>Nuoroda į protokolą: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</si>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</sst>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0" fillId="0" borderId="0" applyNumberFormat="0" applyFill="0" applyBorder="0" applyAlignment="0" applyProtection="0"/>
  </cellStyleXfs>
  <cellXfs count="126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left" vertical="center" wrapText="1" indent="1"/>
    </xf>
    <xf numFmtId="0" fontId="16" fillId="0" borderId="0" xfId="0" applyFont="1"/>
    <xf numFmtId="3" fontId="3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19" fillId="0" borderId="20" xfId="0" applyFont="1" applyBorder="1" applyAlignment="1">
      <alignment horizontal="center" vertical="center" wrapText="1"/>
    </xf>
    <xf numFmtId="0" fontId="26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3" xfId="0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0" fillId="0" borderId="3" xfId="2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23" fillId="4" borderId="5" xfId="0" applyNumberFormat="1" applyFont="1" applyFill="1" applyBorder="1" applyAlignment="1">
      <alignment horizontal="center" vertical="center" wrapText="1"/>
    </xf>
    <xf numFmtId="2" fontId="23" fillId="4" borderId="7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3" fillId="4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0" fillId="0" borderId="0" xfId="2" applyBorder="1" applyAlignment="1">
      <alignment horizontal="left" vertical="center" wrapText="1"/>
    </xf>
    <xf numFmtId="0" fontId="21" fillId="0" borderId="0" xfId="0" applyFont="1" applyBorder="1" applyAlignment="1">
      <alignment horizontal="center"/>
    </xf>
    <xf numFmtId="0" fontId="19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 textRotation="90"/>
    </xf>
    <xf numFmtId="0" fontId="19" fillId="2" borderId="6" xfId="0" applyFont="1" applyFill="1" applyBorder="1" applyAlignment="1">
      <alignment horizontal="center" vertical="center" textRotation="90"/>
    </xf>
    <xf numFmtId="0" fontId="19" fillId="2" borderId="7" xfId="0" applyFont="1" applyFill="1" applyBorder="1" applyAlignment="1">
      <alignment horizontal="center" vertical="center" textRotation="90"/>
    </xf>
    <xf numFmtId="0" fontId="19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uaythai.lt/wp-content/uploads/2018/09/2018-European-Championships-18-23-Prague-Czech-Republic.pdf" TargetMode="External"/><Relationship Id="rId1" Type="http://schemas.openxmlformats.org/officeDocument/2006/relationships/hyperlink" Target="mailto:%20&#381;emait&#279;s%20g.%206,%20LT-03117%20Vilnius,%20mob.%208686%2006267,%20info@muaythai.l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43"/>
  <sheetViews>
    <sheetView tabSelected="1" topLeftCell="A608" zoomScaleNormal="100" workbookViewId="0">
      <selection activeCell="F22" sqref="F22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5.28515625" style="1" customWidth="1"/>
    <col min="19" max="16384" width="9.140625" style="1"/>
  </cols>
  <sheetData>
    <row r="1" spans="1:18" s="8" customFormat="1" ht="15.75">
      <c r="D1" s="63"/>
      <c r="E1" s="63"/>
      <c r="F1" s="63"/>
      <c r="G1" s="63"/>
      <c r="H1" s="63"/>
      <c r="I1" s="63"/>
      <c r="J1" s="63"/>
      <c r="K1" s="63"/>
      <c r="L1" s="63"/>
      <c r="N1" s="2"/>
      <c r="O1" s="2"/>
      <c r="P1" s="2"/>
      <c r="Q1" s="2"/>
    </row>
    <row r="2" spans="1:18" s="8" customFormat="1" ht="15.75">
      <c r="B2" s="8" t="s">
        <v>0</v>
      </c>
      <c r="D2" s="63"/>
      <c r="E2" s="63"/>
      <c r="F2" s="63"/>
      <c r="G2" s="63"/>
      <c r="H2" s="63"/>
      <c r="I2" s="63"/>
      <c r="J2" s="63"/>
      <c r="K2" s="63"/>
      <c r="L2" s="63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100" t="s">
        <v>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8"/>
    </row>
    <row r="6" spans="1:18" ht="18.75">
      <c r="A6" s="107" t="s">
        <v>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"/>
    </row>
    <row r="7" spans="1:18" s="8" customFormat="1" ht="15.75">
      <c r="A7" s="63"/>
      <c r="B7" s="84" t="s">
        <v>4</v>
      </c>
      <c r="C7" s="84"/>
      <c r="D7" s="84"/>
      <c r="E7" s="84"/>
      <c r="F7" s="84"/>
      <c r="G7" s="84"/>
      <c r="H7" s="84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3"/>
      <c r="B8" s="85" t="s">
        <v>5</v>
      </c>
      <c r="C8" s="85"/>
      <c r="D8" s="85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3"/>
      <c r="B9" s="48">
        <v>191693316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3"/>
      <c r="B10" s="62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86" t="s">
        <v>7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0" t="s">
        <v>8</v>
      </c>
      <c r="B13" s="91" t="s">
        <v>9</v>
      </c>
      <c r="C13" s="91" t="s">
        <v>10</v>
      </c>
      <c r="D13" s="91" t="s">
        <v>11</v>
      </c>
      <c r="E13" s="92" t="s">
        <v>12</v>
      </c>
      <c r="F13" s="104"/>
      <c r="G13" s="105"/>
      <c r="H13" s="105"/>
      <c r="I13" s="105"/>
      <c r="J13" s="105"/>
      <c r="K13" s="105"/>
      <c r="L13" s="105"/>
      <c r="M13" s="105"/>
      <c r="N13" s="105"/>
      <c r="O13" s="106"/>
      <c r="P13" s="108" t="s">
        <v>13</v>
      </c>
      <c r="Q13" s="95" t="s">
        <v>14</v>
      </c>
      <c r="R13" s="87" t="s">
        <v>15</v>
      </c>
    </row>
    <row r="14" spans="1:18" s="8" customFormat="1" ht="45" customHeight="1">
      <c r="A14" s="90"/>
      <c r="B14" s="91"/>
      <c r="C14" s="91"/>
      <c r="D14" s="91"/>
      <c r="E14" s="94"/>
      <c r="F14" s="92" t="s">
        <v>16</v>
      </c>
      <c r="G14" s="92" t="s">
        <v>17</v>
      </c>
      <c r="H14" s="92" t="s">
        <v>18</v>
      </c>
      <c r="I14" s="110" t="s">
        <v>19</v>
      </c>
      <c r="J14" s="92" t="s">
        <v>20</v>
      </c>
      <c r="K14" s="92" t="s">
        <v>21</v>
      </c>
      <c r="L14" s="92" t="s">
        <v>22</v>
      </c>
      <c r="M14" s="92" t="s">
        <v>23</v>
      </c>
      <c r="N14" s="102" t="s">
        <v>24</v>
      </c>
      <c r="O14" s="102" t="s">
        <v>25</v>
      </c>
      <c r="P14" s="109"/>
      <c r="Q14" s="96"/>
      <c r="R14" s="88"/>
    </row>
    <row r="15" spans="1:18" s="8" customFormat="1" ht="76.150000000000006" customHeight="1">
      <c r="A15" s="90"/>
      <c r="B15" s="91"/>
      <c r="C15" s="91"/>
      <c r="D15" s="91"/>
      <c r="E15" s="93"/>
      <c r="F15" s="93"/>
      <c r="G15" s="93"/>
      <c r="H15" s="93"/>
      <c r="I15" s="111"/>
      <c r="J15" s="93"/>
      <c r="K15" s="93"/>
      <c r="L15" s="93"/>
      <c r="M15" s="93"/>
      <c r="N15" s="103"/>
      <c r="O15" s="103"/>
      <c r="P15" s="109"/>
      <c r="Q15" s="97"/>
      <c r="R15" s="89"/>
    </row>
    <row r="16" spans="1:18" s="8" customForma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70" t="s">
        <v>26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60"/>
      <c r="R17" s="8"/>
      <c r="S17" s="8"/>
    </row>
    <row r="18" spans="1:19" s="8" customFormat="1">
      <c r="A18" s="59"/>
      <c r="B18" s="71" t="s">
        <v>27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</row>
    <row r="19" spans="1:19" s="8" customFormat="1">
      <c r="A19" s="59"/>
      <c r="B19" s="71" t="s">
        <v>28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</row>
    <row r="20" spans="1:19" s="8" customFormat="1">
      <c r="A20" s="59"/>
      <c r="B20" s="71" t="s">
        <v>29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</row>
    <row r="21" spans="1:19" ht="16.899999999999999" customHeight="1">
      <c r="A21" s="72"/>
      <c r="B21" s="73"/>
      <c r="C21" s="73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60"/>
      <c r="R21" s="8"/>
      <c r="S21" s="8"/>
    </row>
    <row r="22" spans="1:19">
      <c r="A22" s="64">
        <v>1</v>
      </c>
      <c r="B22" s="64" t="s">
        <v>30</v>
      </c>
      <c r="C22" s="12" t="s">
        <v>31</v>
      </c>
      <c r="D22" s="64" t="s">
        <v>32</v>
      </c>
      <c r="E22" s="64">
        <v>1</v>
      </c>
      <c r="F22" s="64" t="s">
        <v>33</v>
      </c>
      <c r="G22" s="64">
        <v>1</v>
      </c>
      <c r="H22" s="64" t="s">
        <v>34</v>
      </c>
      <c r="I22" s="64"/>
      <c r="J22" s="64">
        <v>32</v>
      </c>
      <c r="K22" s="64">
        <v>89</v>
      </c>
      <c r="L22" s="64">
        <v>6</v>
      </c>
      <c r="M22" s="64" t="s">
        <v>35</v>
      </c>
      <c r="N22" s="3">
        <f>(IF(F22="OŽ",IF(L22=1,550.8,IF(L22=2,426.38,IF(L22=3,342.14,IF(L22=4,181.44,IF(L22=5,168.48,IF(L22=6,155.52,IF(L22=7,148.5,IF(L22=8,144,0))))))))+IF(L22&lt;=8,0,IF(L22&lt;=16,137.7,IF(L22&lt;=24,108,IF(L22&lt;=32,80.1,IF(L22&lt;=36,52.2,0)))))-IF(L22&lt;=8,0,IF(L22&lt;=16,(L22-9)*2.754,IF(L22&lt;=24,(L22-17)* 2.754,IF(L22&lt;=32,(L22-25)* 2.754,IF(L22&lt;=36,(L22-33)*2.754,0))))),0)+IF(F22="PČ",IF(L22=1,449,IF(L22=2,314.6,IF(L22=3,238,IF(L22=4,172,IF(L22=5,159,IF(L22=6,145,IF(L22=7,132,IF(L22=8,119,0))))))))+IF(L22&lt;=8,0,IF(L22&lt;=16,88,IF(L22&lt;=24,55,IF(L22&lt;=32,22,0))))-IF(L22&lt;=8,0,IF(L22&lt;=16,(L22-9)*2.245,IF(L22&lt;=24,(L22-17)*2.245,IF(L22&lt;=32,(L22-25)*2.245,0)))),0)+IF(F22="PČneol",IF(L22=1,85,IF(L22=2,64.61,IF(L22=3,50.76,IF(L22=4,16.25,IF(L22=5,15,IF(L22=6,13.75,IF(L22=7,12.5,IF(L22=8,11.25,0))))))))+IF(L22&lt;=8,0,IF(L22&lt;=16,9,0))-IF(L22&lt;=8,0,IF(L22&lt;=16,(L22-9)*0.425,0)),0)+IF(F22="PŽ",IF(L22=1,85,IF(L22=2,59.5,IF(L22=3,45,IF(L22=4,32.5,IF(L22=5,30,IF(L22=6,27.5,IF(L22=7,25,IF(L22=8,22.5,0))))))))+IF(L22&lt;=8,0,IF(L22&lt;=16,19,IF(L22&lt;=24,13,IF(L22&lt;=32,8,0))))-IF(L22&lt;=8,0,IF(L22&lt;=16,(L22-9)*0.425,IF(L22&lt;=24,(L22-17)*0.425,IF(L22&lt;=32,(L22-25)*0.425,0)))),0)+IF(F22="EČ",IF(L22=1,204,IF(L22=2,156.24,IF(L22=3,123.84,IF(L22=4,72,IF(L22=5,66,IF(L22=6,60,IF(L22=7,54,IF(L22=8,48,0))))))))+IF(L22&lt;=8,0,IF(L22&lt;=16,40,IF(L22&lt;=24,25,0)))-IF(L22&lt;=8,0,IF(L22&lt;=16,(L22-9)*1.02,IF(L22&lt;=24,(L22-17)*1.02,0))),0)+IF(F22="EČneol",IF(L22=1,68,IF(L22=2,51.69,IF(L22=3,40.61,IF(L22=4,13,IF(L22=5,12,IF(L22=6,11,IF(L22=7,10,IF(L22=8,9,0)))))))))+IF(F22="EŽ",IF(L22=1,68,IF(L22=2,47.6,IF(L22=3,36,IF(L22=4,18,IF(L22=5,16.5,IF(L22=6,15,IF(L22=7,13.5,IF(L22=8,12,0))))))))+IF(L22&lt;=8,0,IF(L22&lt;=16,10,IF(L22&lt;=24,6,0)))-IF(L22&lt;=8,0,IF(L22&lt;=16,(L22-9)*0.34,IF(L22&lt;=24,(L22-17)*0.34,0))),0)+IF(F22="PT",IF(L22=1,68,IF(L22=2,52.08,IF(L22=3,41.28,IF(L22=4,24,IF(L22=5,22,IF(L22=6,20,IF(L22=7,18,IF(L22=8,16,0))))))))+IF(L22&lt;=8,0,IF(L22&lt;=16,13,IF(L22&lt;=24,9,IF(L22&lt;=32,4,0))))-IF(L22&lt;=8,0,IF(L22&lt;=16,(L22-9)*0.34,IF(L22&lt;=24,(L22-17)*0.34,IF(L22&lt;=32,(L22-25)*0.34,0)))),0)+IF(F22="JOŽ",IF(L22=1,85,IF(L22=2,59.5,IF(L22=3,45,IF(L22=4,32.5,IF(L22=5,30,IF(L22=6,27.5,IF(L22=7,25,IF(L22=8,22.5,0))))))))+IF(L22&lt;=8,0,IF(L22&lt;=16,19,IF(L22&lt;=24,13,0)))-IF(L22&lt;=8,0,IF(L22&lt;=16,(L22-9)*0.425,IF(L22&lt;=24,(L22-17)*0.425,0))),0)+IF(F22="JPČ",IF(L22=1,68,IF(L22=2,47.6,IF(L22=3,36,IF(L22=4,26,IF(L22=5,24,IF(L22=6,22,IF(L22=7,20,IF(L22=8,18,0))))))))+IF(L22&lt;=8,0,IF(L22&lt;=16,13,IF(L22&lt;=24,9,0)))-IF(L22&lt;=8,0,IF(L22&lt;=16,(L22-9)*0.34,IF(L22&lt;=24,(L22-17)*0.34,0))),0)+IF(F22="JEČ",IF(L22=1,34,IF(L22=2,26.04,IF(L22=3,20.6,IF(L22=4,12,IF(L22=5,11,IF(L22=6,10,IF(L22=7,9,IF(L22=8,8,0))))))))+IF(L22&lt;=8,0,IF(L22&lt;=16,6,0))-IF(L22&lt;=8,0,IF(L22&lt;=16,(L22-9)*0.17,0)),0)+IF(F22="JEOF",IF(L22=1,34,IF(L22=2,26.04,IF(L22=3,20.6,IF(L22=4,12,IF(L22=5,11,IF(L22=6,10,IF(L22=7,9,IF(L22=8,8,0))))))))+IF(L22&lt;=8,0,IF(L22&lt;=16,6,0))-IF(L22&lt;=8,0,IF(L22&lt;=16,(L22-9)*0.17,0)),0)+IF(F22="JnPČ",IF(L22=1,51,IF(L22=2,35.7,IF(L22=3,27,IF(L22=4,19.5,IF(L22=5,18,IF(L22=6,16.5,IF(L22=7,15,IF(L22=8,13.5,0))))))))+IF(L22&lt;=8,0,IF(L22&lt;=16,10,0))-IF(L22&lt;=8,0,IF(L22&lt;=16,(L22-9)*0.255,0)),0)+IF(F22="JnEČ",IF(L22=1,25.5,IF(L22=2,19.53,IF(L22=3,15.48,IF(L22=4,9,IF(L22=5,8.25,IF(L22=6,7.5,IF(L22=7,6.75,IF(L22=8,6,0))))))))+IF(L22&lt;=8,0,IF(L22&lt;=16,5,0))-IF(L22&lt;=8,0,IF(L22&lt;=16,(L22-9)*0.1275,0)),0)+IF(F22="JčPČ",IF(L22=1,21.25,IF(L22=2,14.5,IF(L22=3,11.5,IF(L22=4,7,IF(L22=5,6.5,IF(L22=6,6,IF(L22=7,5.5,IF(L22=8,5,0))))))))+IF(L22&lt;=8,0,IF(L22&lt;=16,4,0))-IF(L22&lt;=8,0,IF(L22&lt;=16,(L22-9)*0.10625,0)),0)+IF(F22="JčEČ",IF(L22=1,17,IF(L22=2,13.02,IF(L22=3,10.32,IF(L22=4,6,IF(L22=5,5.5,IF(L22=6,5,IF(L22=7,4.5,IF(L22=8,4,0))))))))+IF(L22&lt;=8,0,IF(L22&lt;=16,3,0))-IF(L22&lt;=8,0,IF(L22&lt;=16,(L22-9)*0.085,0)),0)+IF(F22="NEAK",IF(L22=1,11.48,IF(L22=2,8.79,IF(L22=3,6.97,IF(L22=4,4.05,IF(L22=5,3.71,IF(L22=6,3.38,IF(L22=7,3.04,IF(L22=8,2.7,0))))))))+IF(L22&lt;=8,0,IF(L22&lt;=16,2,IF(L22&lt;=24,1.3,0)))-IF(L22&lt;=8,0,IF(L22&lt;=16,(L22-9)*0.0574,IF(L22&lt;=24,(L22-17)*0.0574,0))),0))*IF(L22&lt;0,1,IF(OR(F22="PČ",F22="PŽ",F22="PT"),IF(J22&lt;32,J22/32,1),1))* IF(L22&lt;0,1,IF(OR(F22="EČ",F22="EŽ",F22="JOŽ",F22="JPČ",F22="NEAK"),IF(J22&lt;24,J22/24,1),1))*IF(L22&lt;0,1,IF(OR(F22="PČneol",F22="JEČ",F22="JEOF",F22="JnPČ",F22="JnEČ",F22="JčPČ",F22="JčEČ"),IF(J22&lt;16,J22/16,1),1))*IF(L22&lt;0,1,IF(F22="EČneol",IF(J22&lt;8,J22/8,1),1))</f>
        <v>22</v>
      </c>
      <c r="O22" s="9">
        <f>IF(F22="OŽ",N22,IF(H22="Ne",IF(J22*0.3&lt;J22-L22,N22,0),IF(J22*0.1&lt;J22-L22,N22,0)))</f>
        <v>22</v>
      </c>
      <c r="P22" s="4">
        <f>IF(O22=0,0,IF(F22="OŽ",IF(L22&gt;35,0,IF(J22&gt;35,(36-L22)*1.836,((36-L22)-(36-J22))*1.836)),0)+IF(F22="PČ",IF(L22&gt;31,0,IF(J22&gt;31,(32-L22)*1.347,((32-L22)-(32-J22))*1.347)),0)+ IF(F22="PČneol",IF(L22&gt;15,0,IF(J22&gt;15,(16-L22)*0.255,((16-L22)-(16-J22))*0.255)),0)+IF(F22="PŽ",IF(L22&gt;31,0,IF(J22&gt;31,(32-L22)*0.255,((32-L22)-(32-J22))*0.255)),0)+IF(F22="EČ",IF(L22&gt;23,0,IF(J22&gt;23,(24-L22)*0.612,((24-L22)-(24-J22))*0.612)),0)+IF(F22="EČneol",IF(L22&gt;7,0,IF(J22&gt;7,(8-L22)*0.204,((8-L22)-(8-J22))*0.204)),0)+IF(F22="EŽ",IF(L22&gt;23,0,IF(J22&gt;23,(24-L22)*0.204,((24-L22)-(24-J22))*0.204)),0)+IF(F22="PT",IF(L22&gt;31,0,IF(J22&gt;31,(32-L22)*0.204,((32-L22)-(32-J22))*0.204)),0)+IF(F22="JOŽ",IF(L22&gt;23,0,IF(J22&gt;23,(24-L22)*0.255,((24-L22)-(24-J22))*0.255)),0)+IF(F22="JPČ",IF(L22&gt;23,0,IF(J22&gt;23,(24-L22)*0.204,((24-L22)-(24-J22))*0.204)),0)+IF(F22="JEČ",IF(L22&gt;15,0,IF(J22&gt;15,(16-L22)*0.102,((16-L22)-(16-J22))*0.102)),0)+IF(F22="JEOF",IF(L22&gt;15,0,IF(J22&gt;15,(16-L22)*0.102,((16-L22)-(16-J22))*0.102)),0)+IF(F22="JnPČ",IF(L22&gt;15,0,IF(J22&gt;15,(16-L22)*0.153,((16-L22)-(16-J22))*0.153)),0)+IF(F22="JnEČ",IF(L22&gt;15,0,IF(J22&gt;15,(16-L22)*0.0765,((16-L22)-(16-J22))*0.0765)),0)+IF(F22="JčPČ",IF(L22&gt;15,0,IF(J22&gt;15,(16-L22)*0.06375,((16-L22)-(16-J22))*0.06375)),0)+IF(F22="JčEČ",IF(L22&gt;15,0,IF(J22&gt;15,(16-L22)*0.051,((16-L22)-(16-J22))*0.051)),0)+IF(F22="NEAK",IF(L22&gt;23,0,IF(J22&gt;23,(24-L22)*0.03444,((24-L22)-(24-J22))*0.03444)),0))</f>
        <v>3.6719999999999997</v>
      </c>
      <c r="Q22" s="11">
        <f>IF(ISERROR(P22*100/N22),0,(P22*100/N22))</f>
        <v>16.690909090909091</v>
      </c>
      <c r="R22" s="10">
        <f>IF(Q22&lt;=30,O22+P22,O22+O22*0.3)*IF(G22=1,0.4,IF(G22=2,0.75,IF(G22="1 (kas 4 m. 1 k. nerengiamos)",0.52,1)))*IF(D22="olimpinė",1,IF(M22="Ne",0.5,1))*IF(OR(A$5="Lietuvos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federacija"),IF(OR(J22&lt;8,K22&lt;16),0,1),1)*E22*IF(I22&lt;=1,1,1/I22)*IF(OR(A$5="Lietuvos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10.268800000000001</v>
      </c>
      <c r="S22" s="20"/>
    </row>
    <row r="23" spans="1:19">
      <c r="A23" s="64">
        <v>2</v>
      </c>
      <c r="B23" s="64" t="s">
        <v>36</v>
      </c>
      <c r="C23" s="12" t="s">
        <v>37</v>
      </c>
      <c r="D23" s="64" t="s">
        <v>32</v>
      </c>
      <c r="E23" s="64">
        <v>1</v>
      </c>
      <c r="F23" s="64" t="s">
        <v>38</v>
      </c>
      <c r="G23" s="64">
        <v>1</v>
      </c>
      <c r="H23" s="64" t="s">
        <v>34</v>
      </c>
      <c r="I23" s="64"/>
      <c r="J23" s="64">
        <v>12</v>
      </c>
      <c r="K23" s="64">
        <v>89</v>
      </c>
      <c r="L23" s="64">
        <v>6</v>
      </c>
      <c r="M23" s="64" t="s">
        <v>35</v>
      </c>
      <c r="N23" s="3">
        <f t="shared" ref="N23:N31" si="0">(IF(F23="OŽ",IF(L23=1,550.8,IF(L23=2,426.38,IF(L23=3,342.14,IF(L23=4,181.44,IF(L23=5,168.48,IF(L23=6,155.52,IF(L23=7,148.5,IF(L23=8,144,0))))))))+IF(L23&lt;=8,0,IF(L23&lt;=16,137.7,IF(L23&lt;=24,108,IF(L23&lt;=32,80.1,IF(L23&lt;=36,52.2,0)))))-IF(L23&lt;=8,0,IF(L23&lt;=16,(L23-9)*2.754,IF(L23&lt;=24,(L23-17)* 2.754,IF(L23&lt;=32,(L23-25)* 2.754,IF(L23&lt;=36,(L23-33)*2.754,0))))),0)+IF(F23="PČ",IF(L23=1,449,IF(L23=2,314.6,IF(L23=3,238,IF(L23=4,172,IF(L23=5,159,IF(L23=6,145,IF(L23=7,132,IF(L23=8,119,0))))))))+IF(L23&lt;=8,0,IF(L23&lt;=16,88,IF(L23&lt;=24,55,IF(L23&lt;=32,22,0))))-IF(L23&lt;=8,0,IF(L23&lt;=16,(L23-9)*2.245,IF(L23&lt;=24,(L23-17)*2.245,IF(L23&lt;=32,(L23-25)*2.245,0)))),0)+IF(F23="PČneol",IF(L23=1,85,IF(L23=2,64.61,IF(L23=3,50.76,IF(L23=4,16.25,IF(L23=5,15,IF(L23=6,13.75,IF(L23=7,12.5,IF(L23=8,11.25,0))))))))+IF(L23&lt;=8,0,IF(L23&lt;=16,9,0))-IF(L23&lt;=8,0,IF(L23&lt;=16,(L23-9)*0.425,0)),0)+IF(F23="PŽ",IF(L23=1,85,IF(L23=2,59.5,IF(L23=3,45,IF(L23=4,32.5,IF(L23=5,30,IF(L23=6,27.5,IF(L23=7,25,IF(L23=8,22.5,0))))))))+IF(L23&lt;=8,0,IF(L23&lt;=16,19,IF(L23&lt;=24,13,IF(L23&lt;=32,8,0))))-IF(L23&lt;=8,0,IF(L23&lt;=16,(L23-9)*0.425,IF(L23&lt;=24,(L23-17)*0.425,IF(L23&lt;=32,(L23-25)*0.425,0)))),0)+IF(F23="EČ",IF(L23=1,204,IF(L23=2,156.24,IF(L23=3,123.84,IF(L23=4,72,IF(L23=5,66,IF(L23=6,60,IF(L23=7,54,IF(L23=8,48,0))))))))+IF(L23&lt;=8,0,IF(L23&lt;=16,40,IF(L23&lt;=24,25,0)))-IF(L23&lt;=8,0,IF(L23&lt;=16,(L23-9)*1.02,IF(L23&lt;=24,(L23-17)*1.02,0))),0)+IF(F23="EČneol",IF(L23=1,68,IF(L23=2,51.69,IF(L23=3,40.61,IF(L23=4,13,IF(L23=5,12,IF(L23=6,11,IF(L23=7,10,IF(L23=8,9,0)))))))))+IF(F23="EŽ",IF(L23=1,68,IF(L23=2,47.6,IF(L23=3,36,IF(L23=4,18,IF(L23=5,16.5,IF(L23=6,15,IF(L23=7,13.5,IF(L23=8,12,0))))))))+IF(L23&lt;=8,0,IF(L23&lt;=16,10,IF(L23&lt;=24,6,0)))-IF(L23&lt;=8,0,IF(L23&lt;=16,(L23-9)*0.34,IF(L23&lt;=24,(L23-17)*0.34,0))),0)+IF(F23="PT",IF(L23=1,68,IF(L23=2,52.08,IF(L23=3,41.28,IF(L23=4,24,IF(L23=5,22,IF(L23=6,20,IF(L23=7,18,IF(L23=8,16,0))))))))+IF(L23&lt;=8,0,IF(L23&lt;=16,13,IF(L23&lt;=24,9,IF(L23&lt;=32,4,0))))-IF(L23&lt;=8,0,IF(L23&lt;=16,(L23-9)*0.34,IF(L23&lt;=24,(L23-17)*0.34,IF(L23&lt;=32,(L23-25)*0.34,0)))),0)+IF(F23="JOŽ",IF(L23=1,85,IF(L23=2,59.5,IF(L23=3,45,IF(L23=4,32.5,IF(L23=5,30,IF(L23=6,27.5,IF(L23=7,25,IF(L23=8,22.5,0))))))))+IF(L23&lt;=8,0,IF(L23&lt;=16,19,IF(L23&lt;=24,13,0)))-IF(L23&lt;=8,0,IF(L23&lt;=16,(L23-9)*0.425,IF(L23&lt;=24,(L23-17)*0.425,0))),0)+IF(F23="JPČ",IF(L23=1,68,IF(L23=2,47.6,IF(L23=3,36,IF(L23=4,26,IF(L23=5,24,IF(L23=6,22,IF(L23=7,20,IF(L23=8,18,0))))))))+IF(L23&lt;=8,0,IF(L23&lt;=16,13,IF(L23&lt;=24,9,0)))-IF(L23&lt;=8,0,IF(L23&lt;=16,(L23-9)*0.34,IF(L23&lt;=24,(L23-17)*0.34,0))),0)+IF(F23="JEČ",IF(L23=1,34,IF(L23=2,26.04,IF(L23=3,20.6,IF(L23=4,12,IF(L23=5,11,IF(L23=6,10,IF(L23=7,9,IF(L23=8,8,0))))))))+IF(L23&lt;=8,0,IF(L23&lt;=16,6,0))-IF(L23&lt;=8,0,IF(L23&lt;=16,(L23-9)*0.17,0)),0)+IF(F23="JEOF",IF(L23=1,34,IF(L23=2,26.04,IF(L23=3,20.6,IF(L23=4,12,IF(L23=5,11,IF(L23=6,10,IF(L23=7,9,IF(L23=8,8,0))))))))+IF(L23&lt;=8,0,IF(L23&lt;=16,6,0))-IF(L23&lt;=8,0,IF(L23&lt;=16,(L23-9)*0.17,0)),0)+IF(F23="JnPČ",IF(L23=1,51,IF(L23=2,35.7,IF(L23=3,27,IF(L23=4,19.5,IF(L23=5,18,IF(L23=6,16.5,IF(L23=7,15,IF(L23=8,13.5,0))))))))+IF(L23&lt;=8,0,IF(L23&lt;=16,10,0))-IF(L23&lt;=8,0,IF(L23&lt;=16,(L23-9)*0.255,0)),0)+IF(F23="JnEČ",IF(L23=1,25.5,IF(L23=2,19.53,IF(L23=3,15.48,IF(L23=4,9,IF(L23=5,8.25,IF(L23=6,7.5,IF(L23=7,6.75,IF(L23=8,6,0))))))))+IF(L23&lt;=8,0,IF(L23&lt;=16,5,0))-IF(L23&lt;=8,0,IF(L23&lt;=16,(L23-9)*0.1275,0)),0)+IF(F23="JčPČ",IF(L23=1,21.25,IF(L23=2,14.5,IF(L23=3,11.5,IF(L23=4,7,IF(L23=5,6.5,IF(L23=6,6,IF(L23=7,5.5,IF(L23=8,5,0))))))))+IF(L23&lt;=8,0,IF(L23&lt;=16,4,0))-IF(L23&lt;=8,0,IF(L23&lt;=16,(L23-9)*0.10625,0)),0)+IF(F23="JčEČ",IF(L23=1,17,IF(L23=2,13.02,IF(L23=3,10.32,IF(L23=4,6,IF(L23=5,5.5,IF(L23=6,5,IF(L23=7,4.5,IF(L23=8,4,0))))))))+IF(L23&lt;=8,0,IF(L23&lt;=16,3,0))-IF(L23&lt;=8,0,IF(L23&lt;=16,(L23-9)*0.085,0)),0)+IF(F23="NEAK",IF(L23=1,11.48,IF(L23=2,8.79,IF(L23=3,6.97,IF(L23=4,4.05,IF(L23=5,3.71,IF(L23=6,3.38,IF(L23=7,3.04,IF(L23=8,2.7,0))))))))+IF(L23&lt;=8,0,IF(L23&lt;=16,2,IF(L23&lt;=24,1.3,0)))-IF(L23&lt;=8,0,IF(L23&lt;=16,(L23-9)*0.0574,IF(L23&lt;=24,(L23-17)*0.0574,0))),0))*IF(L23&lt;0,1,IF(OR(F23="PČ",F23="PŽ",F23="PT"),IF(J23&lt;32,J23/32,1),1))* IF(L23&lt;0,1,IF(OR(F23="EČ",F23="EŽ",F23="JOŽ",F23="JPČ",F23="NEAK"),IF(J23&lt;24,J23/24,1),1))*IF(L23&lt;0,1,IF(OR(F23="PČneol",F23="JEČ",F23="JEOF",F23="JnPČ",F23="JnEČ",F23="JčPČ",F23="JčEČ"),IF(J23&lt;16,J23/16,1),1))*IF(L23&lt;0,1,IF(F23="EČneol",IF(J23&lt;8,J23/8,1),1))</f>
        <v>54.375</v>
      </c>
      <c r="O23" s="9">
        <f t="shared" ref="O23:O31" si="1">IF(F23="OŽ",N23,IF(H23="Ne",IF(J23*0.3&lt;J23-L23,N23,0),IF(J23*0.1&lt;J23-L23,N23,0)))</f>
        <v>54.375</v>
      </c>
      <c r="P23" s="4">
        <f t="shared" ref="P23:P31" si="2">IF(O23=0,0,IF(F23="OŽ",IF(L23&gt;35,0,IF(J23&gt;35,(36-L23)*1.836,((36-L23)-(36-J23))*1.836)),0)+IF(F23="PČ",IF(L23&gt;31,0,IF(J23&gt;31,(32-L23)*1.347,((32-L23)-(32-J23))*1.347)),0)+ IF(F23="PČneol",IF(L23&gt;15,0,IF(J23&gt;15,(16-L23)*0.255,((16-L23)-(16-J23))*0.255)),0)+IF(F23="PŽ",IF(L23&gt;31,0,IF(J23&gt;31,(32-L23)*0.255,((32-L23)-(32-J23))*0.255)),0)+IF(F23="EČ",IF(L23&gt;23,0,IF(J23&gt;23,(24-L23)*0.612,((24-L23)-(24-J23))*0.612)),0)+IF(F23="EČneol",IF(L23&gt;7,0,IF(J23&gt;7,(8-L23)*0.204,((8-L23)-(8-J23))*0.204)),0)+IF(F23="EŽ",IF(L23&gt;23,0,IF(J23&gt;23,(24-L23)*0.204,((24-L23)-(24-J23))*0.204)),0)+IF(F23="PT",IF(L23&gt;31,0,IF(J23&gt;31,(32-L23)*0.204,((32-L23)-(32-J23))*0.204)),0)+IF(F23="JOŽ",IF(L23&gt;23,0,IF(J23&gt;23,(24-L23)*0.255,((24-L23)-(24-J23))*0.255)),0)+IF(F23="JPČ",IF(L23&gt;23,0,IF(J23&gt;23,(24-L23)*0.204,((24-L23)-(24-J23))*0.204)),0)+IF(F23="JEČ",IF(L23&gt;15,0,IF(J23&gt;15,(16-L23)*0.102,((16-L23)-(16-J23))*0.102)),0)+IF(F23="JEOF",IF(L23&gt;15,0,IF(J23&gt;15,(16-L23)*0.102,((16-L23)-(16-J23))*0.102)),0)+IF(F23="JnPČ",IF(L23&gt;15,0,IF(J23&gt;15,(16-L23)*0.153,((16-L23)-(16-J23))*0.153)),0)+IF(F23="JnEČ",IF(L23&gt;15,0,IF(J23&gt;15,(16-L23)*0.0765,((16-L23)-(16-J23))*0.0765)),0)+IF(F23="JčPČ",IF(L23&gt;15,0,IF(J23&gt;15,(16-L23)*0.06375,((16-L23)-(16-J23))*0.06375)),0)+IF(F23="JčEČ",IF(L23&gt;15,0,IF(J23&gt;15,(16-L23)*0.051,((16-L23)-(16-J23))*0.051)),0)+IF(F23="NEAK",IF(L23&gt;23,0,IF(J23&gt;23,(24-L23)*0.03444,((24-L23)-(24-J23))*0.03444)),0))</f>
        <v>8.0820000000000007</v>
      </c>
      <c r="Q23" s="11">
        <f t="shared" ref="Q23:Q31" si="3">IF(ISERROR(P23*100/N23),0,(P23*100/N23))</f>
        <v>14.863448275862069</v>
      </c>
      <c r="R23" s="10">
        <f t="shared" ref="R23:R31" si="4">IF(Q23&lt;=30,O23+P23,O23+O23*0.3)*IF(G23=1,0.4,IF(G23=2,0.75,IF(G23="1 (kas 4 m. 1 k. nerengiamos)",0.52,1)))*IF(D23="olimpinė",1,IF(M23="Ne",0.5,1))*IF(OR(A$5="Lietuvos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federacija"),IF(OR(J23&lt;8,K23&lt;16),0,1),1)*E23*IF(I23&lt;=1,1,1/I23)*IF(OR(A$5="Lietuvos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24.982800000000001</v>
      </c>
      <c r="S23" s="20"/>
    </row>
    <row r="24" spans="1:19">
      <c r="A24" s="64">
        <v>3</v>
      </c>
      <c r="B24" s="64" t="s">
        <v>39</v>
      </c>
      <c r="C24" s="12" t="s">
        <v>40</v>
      </c>
      <c r="D24" s="64" t="s">
        <v>32</v>
      </c>
      <c r="E24" s="64">
        <v>1</v>
      </c>
      <c r="F24" s="64" t="s">
        <v>38</v>
      </c>
      <c r="G24" s="64">
        <v>1</v>
      </c>
      <c r="H24" s="64" t="s">
        <v>34</v>
      </c>
      <c r="I24" s="64"/>
      <c r="J24" s="64">
        <v>10</v>
      </c>
      <c r="K24" s="64">
        <v>89</v>
      </c>
      <c r="L24" s="64">
        <v>6</v>
      </c>
      <c r="M24" s="64" t="s">
        <v>35</v>
      </c>
      <c r="N24" s="3">
        <f t="shared" si="0"/>
        <v>45.3125</v>
      </c>
      <c r="O24" s="9">
        <f t="shared" si="1"/>
        <v>45.3125</v>
      </c>
      <c r="P24" s="4">
        <f t="shared" si="2"/>
        <v>5.3879999999999999</v>
      </c>
      <c r="Q24" s="11">
        <f t="shared" si="3"/>
        <v>11.890758620689654</v>
      </c>
      <c r="R24" s="10">
        <f t="shared" si="4"/>
        <v>20.280200000000001</v>
      </c>
      <c r="S24" s="8"/>
    </row>
    <row r="25" spans="1:19">
      <c r="A25" s="64">
        <v>4</v>
      </c>
      <c r="B25" s="64" t="s">
        <v>39</v>
      </c>
      <c r="C25" s="12" t="s">
        <v>40</v>
      </c>
      <c r="D25" s="64" t="s">
        <v>32</v>
      </c>
      <c r="E25" s="64">
        <v>1</v>
      </c>
      <c r="F25" s="64" t="s">
        <v>41</v>
      </c>
      <c r="G25" s="64">
        <v>1</v>
      </c>
      <c r="H25" s="64" t="s">
        <v>34</v>
      </c>
      <c r="I25" s="64"/>
      <c r="J25" s="64">
        <v>7</v>
      </c>
      <c r="K25" s="64">
        <v>32</v>
      </c>
      <c r="L25" s="64">
        <v>3</v>
      </c>
      <c r="M25" s="64" t="s">
        <v>35</v>
      </c>
      <c r="N25" s="3">
        <f t="shared" si="0"/>
        <v>36.120000000000005</v>
      </c>
      <c r="O25" s="9">
        <f t="shared" si="1"/>
        <v>36.120000000000005</v>
      </c>
      <c r="P25" s="4">
        <f t="shared" si="2"/>
        <v>2.448</v>
      </c>
      <c r="Q25" s="11">
        <f t="shared" si="3"/>
        <v>6.7774086378737532</v>
      </c>
      <c r="R25" s="10">
        <f t="shared" si="4"/>
        <v>0</v>
      </c>
      <c r="S25" s="8"/>
    </row>
    <row r="26" spans="1:19">
      <c r="A26" s="64">
        <v>5</v>
      </c>
      <c r="B26" s="64" t="s">
        <v>42</v>
      </c>
      <c r="C26" s="12" t="s">
        <v>43</v>
      </c>
      <c r="D26" s="64" t="s">
        <v>32</v>
      </c>
      <c r="E26" s="64">
        <v>1</v>
      </c>
      <c r="F26" s="64" t="s">
        <v>44</v>
      </c>
      <c r="G26" s="64">
        <v>1</v>
      </c>
      <c r="H26" s="64" t="s">
        <v>34</v>
      </c>
      <c r="I26" s="64"/>
      <c r="J26" s="64">
        <v>7</v>
      </c>
      <c r="K26" s="64">
        <v>65</v>
      </c>
      <c r="L26" s="64">
        <v>2</v>
      </c>
      <c r="M26" s="64" t="s">
        <v>35</v>
      </c>
      <c r="N26" s="3">
        <f t="shared" si="0"/>
        <v>6.34375</v>
      </c>
      <c r="O26" s="9">
        <f t="shared" si="1"/>
        <v>6.34375</v>
      </c>
      <c r="P26" s="4">
        <f t="shared" si="2"/>
        <v>0.31874999999999998</v>
      </c>
      <c r="Q26" s="11">
        <f t="shared" si="3"/>
        <v>5.0246305418719208</v>
      </c>
      <c r="R26" s="10">
        <f t="shared" si="4"/>
        <v>0</v>
      </c>
      <c r="S26" s="8"/>
    </row>
    <row r="27" spans="1:19">
      <c r="A27" s="64">
        <v>6</v>
      </c>
      <c r="B27" s="64" t="s">
        <v>45</v>
      </c>
      <c r="C27" s="12" t="s">
        <v>46</v>
      </c>
      <c r="D27" s="64" t="s">
        <v>32</v>
      </c>
      <c r="E27" s="64">
        <v>1</v>
      </c>
      <c r="F27" s="64" t="s">
        <v>44</v>
      </c>
      <c r="G27" s="64">
        <v>1</v>
      </c>
      <c r="H27" s="64" t="s">
        <v>34</v>
      </c>
      <c r="I27" s="64"/>
      <c r="J27" s="64">
        <v>5</v>
      </c>
      <c r="K27" s="64">
        <v>65</v>
      </c>
      <c r="L27" s="64">
        <v>2</v>
      </c>
      <c r="M27" s="64" t="s">
        <v>35</v>
      </c>
      <c r="N27" s="3">
        <f t="shared" si="0"/>
        <v>4.53125</v>
      </c>
      <c r="O27" s="9">
        <f t="shared" si="1"/>
        <v>4.53125</v>
      </c>
      <c r="P27" s="4">
        <f t="shared" si="2"/>
        <v>0.19125</v>
      </c>
      <c r="Q27" s="11">
        <f t="shared" si="3"/>
        <v>4.2206896551724142</v>
      </c>
      <c r="R27" s="10">
        <f t="shared" si="4"/>
        <v>0</v>
      </c>
      <c r="S27" s="8"/>
    </row>
    <row r="28" spans="1:19">
      <c r="A28" s="64">
        <v>7</v>
      </c>
      <c r="B28" s="64"/>
      <c r="C28" s="12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3">
        <f t="shared" si="0"/>
        <v>0</v>
      </c>
      <c r="O28" s="9">
        <f t="shared" si="1"/>
        <v>0</v>
      </c>
      <c r="P28" s="4">
        <f t="shared" si="2"/>
        <v>0</v>
      </c>
      <c r="Q28" s="11">
        <f t="shared" si="3"/>
        <v>0</v>
      </c>
      <c r="R28" s="10">
        <f t="shared" si="4"/>
        <v>0</v>
      </c>
      <c r="S28" s="8"/>
    </row>
    <row r="29" spans="1:19">
      <c r="A29" s="64">
        <v>8</v>
      </c>
      <c r="B29" s="64"/>
      <c r="C29" s="12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3">
        <f t="shared" si="0"/>
        <v>0</v>
      </c>
      <c r="O29" s="9">
        <f t="shared" si="1"/>
        <v>0</v>
      </c>
      <c r="P29" s="4">
        <f t="shared" si="2"/>
        <v>0</v>
      </c>
      <c r="Q29" s="11">
        <f t="shared" si="3"/>
        <v>0</v>
      </c>
      <c r="R29" s="10">
        <f t="shared" si="4"/>
        <v>0</v>
      </c>
      <c r="S29" s="8"/>
    </row>
    <row r="30" spans="1:19">
      <c r="A30" s="64">
        <v>9</v>
      </c>
      <c r="B30" s="64"/>
      <c r="C30" s="12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3">
        <f t="shared" si="0"/>
        <v>0</v>
      </c>
      <c r="O30" s="9">
        <f t="shared" si="1"/>
        <v>0</v>
      </c>
      <c r="P30" s="4">
        <f t="shared" si="2"/>
        <v>0</v>
      </c>
      <c r="Q30" s="11">
        <f t="shared" si="3"/>
        <v>0</v>
      </c>
      <c r="R30" s="10">
        <f t="shared" si="4"/>
        <v>0</v>
      </c>
      <c r="S30" s="8"/>
    </row>
    <row r="31" spans="1:19">
      <c r="A31" s="64">
        <v>10</v>
      </c>
      <c r="B31" s="64"/>
      <c r="C31" s="12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3">
        <f t="shared" si="0"/>
        <v>0</v>
      </c>
      <c r="O31" s="9">
        <f t="shared" si="1"/>
        <v>0</v>
      </c>
      <c r="P31" s="4">
        <f t="shared" si="2"/>
        <v>0</v>
      </c>
      <c r="Q31" s="11">
        <f t="shared" si="3"/>
        <v>0</v>
      </c>
      <c r="R31" s="10">
        <f t="shared" si="4"/>
        <v>0</v>
      </c>
      <c r="S31" s="8"/>
    </row>
    <row r="32" spans="1:19" s="8" customFormat="1" ht="15.75" customHeight="1">
      <c r="A32" s="80" t="s">
        <v>47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2"/>
      <c r="R32" s="10">
        <f>SUM(R22:R31)</f>
        <v>55.531800000000004</v>
      </c>
    </row>
    <row r="33" spans="1:18" s="8" customFormat="1" ht="15" customHeight="1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>
      <c r="A34" s="70" t="s">
        <v>48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60"/>
    </row>
    <row r="35" spans="1:18" s="8" customFormat="1">
      <c r="A35" s="59"/>
      <c r="B35" s="71" t="s">
        <v>49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</row>
    <row r="36" spans="1:18" s="8" customFormat="1">
      <c r="A36" s="59"/>
      <c r="B36" s="71" t="s">
        <v>50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</row>
    <row r="37" spans="1:18" s="8" customFormat="1">
      <c r="A37" s="59"/>
      <c r="B37" s="71" t="s">
        <v>51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</row>
    <row r="38" spans="1:18" s="8" customFormat="1" ht="16.899999999999999" customHeight="1">
      <c r="A38" s="72"/>
      <c r="B38" s="73"/>
      <c r="C38" s="73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60"/>
    </row>
    <row r="39" spans="1:18" s="8" customFormat="1">
      <c r="A39" s="64">
        <v>1</v>
      </c>
      <c r="B39" s="64" t="s">
        <v>39</v>
      </c>
      <c r="C39" s="12" t="s">
        <v>40</v>
      </c>
      <c r="D39" s="64" t="s">
        <v>32</v>
      </c>
      <c r="E39" s="64">
        <v>1</v>
      </c>
      <c r="F39" s="64" t="s">
        <v>38</v>
      </c>
      <c r="G39" s="64">
        <v>1</v>
      </c>
      <c r="H39" s="64" t="s">
        <v>34</v>
      </c>
      <c r="I39" s="64"/>
      <c r="J39" s="64">
        <v>12</v>
      </c>
      <c r="K39" s="64">
        <v>77</v>
      </c>
      <c r="L39" s="64">
        <v>10</v>
      </c>
      <c r="M39" s="64" t="s">
        <v>34</v>
      </c>
      <c r="N39" s="3">
        <f t="shared" ref="N39:N48" si="5">(IF(F39="OŽ",IF(L39=1,550.8,IF(L39=2,426.38,IF(L39=3,342.14,IF(L39=4,181.44,IF(L39=5,168.48,IF(L39=6,155.52,IF(L39=7,148.5,IF(L39=8,144,0))))))))+IF(L39&lt;=8,0,IF(L39&lt;=16,137.7,IF(L39&lt;=24,108,IF(L39&lt;=32,80.1,IF(L39&lt;=36,52.2,0)))))-IF(L39&lt;=8,0,IF(L39&lt;=16,(L39-9)*2.754,IF(L39&lt;=24,(L39-17)* 2.754,IF(L39&lt;=32,(L39-25)* 2.754,IF(L39&lt;=36,(L39-33)*2.754,0))))),0)+IF(F39="PČ",IF(L39=1,449,IF(L39=2,314.6,IF(L39=3,238,IF(L39=4,172,IF(L39=5,159,IF(L39=6,145,IF(L39=7,132,IF(L39=8,119,0))))))))+IF(L39&lt;=8,0,IF(L39&lt;=16,88,IF(L39&lt;=24,55,IF(L39&lt;=32,22,0))))-IF(L39&lt;=8,0,IF(L39&lt;=16,(L39-9)*2.245,IF(L39&lt;=24,(L39-17)*2.245,IF(L39&lt;=32,(L39-25)*2.245,0)))),0)+IF(F39="PČneol",IF(L39=1,85,IF(L39=2,64.61,IF(L39=3,50.76,IF(L39=4,16.25,IF(L39=5,15,IF(L39=6,13.75,IF(L39=7,12.5,IF(L39=8,11.25,0))))))))+IF(L39&lt;=8,0,IF(L39&lt;=16,9,0))-IF(L39&lt;=8,0,IF(L39&lt;=16,(L39-9)*0.425,0)),0)+IF(F39="PŽ",IF(L39=1,85,IF(L39=2,59.5,IF(L39=3,45,IF(L39=4,32.5,IF(L39=5,30,IF(L39=6,27.5,IF(L39=7,25,IF(L39=8,22.5,0))))))))+IF(L39&lt;=8,0,IF(L39&lt;=16,19,IF(L39&lt;=24,13,IF(L39&lt;=32,8,0))))-IF(L39&lt;=8,0,IF(L39&lt;=16,(L39-9)*0.425,IF(L39&lt;=24,(L39-17)*0.425,IF(L39&lt;=32,(L39-25)*0.425,0)))),0)+IF(F39="EČ",IF(L39=1,204,IF(L39=2,156.24,IF(L39=3,123.84,IF(L39=4,72,IF(L39=5,66,IF(L39=6,60,IF(L39=7,54,IF(L39=8,48,0))))))))+IF(L39&lt;=8,0,IF(L39&lt;=16,40,IF(L39&lt;=24,25,0)))-IF(L39&lt;=8,0,IF(L39&lt;=16,(L39-9)*1.02,IF(L39&lt;=24,(L39-17)*1.02,0))),0)+IF(F39="EČneol",IF(L39=1,68,IF(L39=2,51.69,IF(L39=3,40.61,IF(L39=4,13,IF(L39=5,12,IF(L39=6,11,IF(L39=7,10,IF(L39=8,9,0)))))))))+IF(F39="EŽ",IF(L39=1,68,IF(L39=2,47.6,IF(L39=3,36,IF(L39=4,18,IF(L39=5,16.5,IF(L39=6,15,IF(L39=7,13.5,IF(L39=8,12,0))))))))+IF(L39&lt;=8,0,IF(L39&lt;=16,10,IF(L39&lt;=24,6,0)))-IF(L39&lt;=8,0,IF(L39&lt;=16,(L39-9)*0.34,IF(L39&lt;=24,(L39-17)*0.34,0))),0)+IF(F39="PT",IF(L39=1,68,IF(L39=2,52.08,IF(L39=3,41.28,IF(L39=4,24,IF(L39=5,22,IF(L39=6,20,IF(L39=7,18,IF(L39=8,16,0))))))))+IF(L39&lt;=8,0,IF(L39&lt;=16,13,IF(L39&lt;=24,9,IF(L39&lt;=32,4,0))))-IF(L39&lt;=8,0,IF(L39&lt;=16,(L39-9)*0.34,IF(L39&lt;=24,(L39-17)*0.34,IF(L39&lt;=32,(L39-25)*0.34,0)))),0)+IF(F39="JOŽ",IF(L39=1,85,IF(L39=2,59.5,IF(L39=3,45,IF(L39=4,32.5,IF(L39=5,30,IF(L39=6,27.5,IF(L39=7,25,IF(L39=8,22.5,0))))))))+IF(L39&lt;=8,0,IF(L39&lt;=16,19,IF(L39&lt;=24,13,0)))-IF(L39&lt;=8,0,IF(L39&lt;=16,(L39-9)*0.425,IF(L39&lt;=24,(L39-17)*0.425,0))),0)+IF(F39="JPČ",IF(L39=1,68,IF(L39=2,47.6,IF(L39=3,36,IF(L39=4,26,IF(L39=5,24,IF(L39=6,22,IF(L39=7,20,IF(L39=8,18,0))))))))+IF(L39&lt;=8,0,IF(L39&lt;=16,13,IF(L39&lt;=24,9,0)))-IF(L39&lt;=8,0,IF(L39&lt;=16,(L39-9)*0.34,IF(L39&lt;=24,(L39-17)*0.34,0))),0)+IF(F39="JEČ",IF(L39=1,34,IF(L39=2,26.04,IF(L39=3,20.6,IF(L39=4,12,IF(L39=5,11,IF(L39=6,10,IF(L39=7,9,IF(L39=8,8,0))))))))+IF(L39&lt;=8,0,IF(L39&lt;=16,6,0))-IF(L39&lt;=8,0,IF(L39&lt;=16,(L39-9)*0.17,0)),0)+IF(F39="JEOF",IF(L39=1,34,IF(L39=2,26.04,IF(L39=3,20.6,IF(L39=4,12,IF(L39=5,11,IF(L39=6,10,IF(L39=7,9,IF(L39=8,8,0))))))))+IF(L39&lt;=8,0,IF(L39&lt;=16,6,0))-IF(L39&lt;=8,0,IF(L39&lt;=16,(L39-9)*0.17,0)),0)+IF(F39="JnPČ",IF(L39=1,51,IF(L39=2,35.7,IF(L39=3,27,IF(L39=4,19.5,IF(L39=5,18,IF(L39=6,16.5,IF(L39=7,15,IF(L39=8,13.5,0))))))))+IF(L39&lt;=8,0,IF(L39&lt;=16,10,0))-IF(L39&lt;=8,0,IF(L39&lt;=16,(L39-9)*0.255,0)),0)+IF(F39="JnEČ",IF(L39=1,25.5,IF(L39=2,19.53,IF(L39=3,15.48,IF(L39=4,9,IF(L39=5,8.25,IF(L39=6,7.5,IF(L39=7,6.75,IF(L39=8,6,0))))))))+IF(L39&lt;=8,0,IF(L39&lt;=16,5,0))-IF(L39&lt;=8,0,IF(L39&lt;=16,(L39-9)*0.1275,0)),0)+IF(F39="JčPČ",IF(L39=1,21.25,IF(L39=2,14.5,IF(L39=3,11.5,IF(L39=4,7,IF(L39=5,6.5,IF(L39=6,6,IF(L39=7,5.5,IF(L39=8,5,0))))))))+IF(L39&lt;=8,0,IF(L39&lt;=16,4,0))-IF(L39&lt;=8,0,IF(L39&lt;=16,(L39-9)*0.10625,0)),0)+IF(F39="JčEČ",IF(L39=1,17,IF(L39=2,13.02,IF(L39=3,10.32,IF(L39=4,6,IF(L39=5,5.5,IF(L39=6,5,IF(L39=7,4.5,IF(L39=8,4,0))))))))+IF(L39&lt;=8,0,IF(L39&lt;=16,3,0))-IF(L39&lt;=8,0,IF(L39&lt;=16,(L39-9)*0.085,0)),0)+IF(F39="NEAK",IF(L39=1,11.48,IF(L39=2,8.79,IF(L39=3,6.97,IF(L39=4,4.05,IF(L39=5,3.71,IF(L39=6,3.38,IF(L39=7,3.04,IF(L39=8,2.7,0))))))))+IF(L39&lt;=8,0,IF(L39&lt;=16,2,IF(L39&lt;=24,1.3,0)))-IF(L39&lt;=8,0,IF(L39&lt;=16,(L39-9)*0.0574,IF(L39&lt;=24,(L39-17)*0.0574,0))),0))*IF(L39&lt;0,1,IF(OR(F39="PČ",F39="PŽ",F39="PT"),IF(J39&lt;32,J39/32,1),1))* IF(L39&lt;0,1,IF(OR(F39="EČ",F39="EŽ",F39="JOŽ",F39="JPČ",F39="NEAK"),IF(J39&lt;24,J39/24,1),1))*IF(L39&lt;0,1,IF(OR(F39="PČneol",F39="JEČ",F39="JEOF",F39="JnPČ",F39="JnEČ",F39="JčPČ",F39="JčEČ"),IF(J39&lt;16,J39/16,1),1))*IF(L39&lt;0,1,IF(F39="EČneol",IF(J39&lt;8,J39/8,1),1))</f>
        <v>32.158124999999998</v>
      </c>
      <c r="O39" s="9">
        <f t="shared" ref="O39:O48" si="6">IF(F39="OŽ",N39,IF(H39="Ne",IF(J39*0.3&lt;J39-L39,N39,0),IF(J39*0.1&lt;J39-L39,N39,0)))</f>
        <v>0</v>
      </c>
      <c r="P39" s="4">
        <f>IF(O39=0,0,IF(F39="OŽ",IF(L39&gt;35,0,IF(J39&gt;35,(36-L39)*1.836,((36-L39)-(36-J39))*1.836)),0)+IF(F39="PČ",IF(L39&gt;31,0,IF(J39&gt;31,(32-L39)*1.347,((32-L39)-(32-J39))*1.347)),0)+ IF(F39="PČneol",IF(L39&gt;15,0,IF(J39&gt;15,(16-L39)*0.255,((16-L39)-(16-J39))*0.255)),0)+IF(F39="PŽ",IF(L39&gt;31,0,IF(J39&gt;31,(32-L39)*0.255,((32-L39)-(32-J39))*0.255)),0)+IF(F39="EČ",IF(L39&gt;23,0,IF(J39&gt;23,(24-L39)*0.612,((24-L39)-(24-J39))*0.612)),0)+IF(F39="EČneol",IF(L39&gt;7,0,IF(J39&gt;7,(8-L39)*0.204,((8-L39)-(8-J39))*0.204)),0)+IF(F39="EŽ",IF(L39&gt;23,0,IF(J39&gt;23,(24-L39)*0.204,((24-L39)-(24-J39))*0.204)),0)+IF(F39="PT",IF(L39&gt;31,0,IF(J39&gt;31,(32-L39)*0.204,((32-L39)-(32-J39))*0.204)),0)+IF(F39="JOŽ",IF(L39&gt;23,0,IF(J39&gt;23,(24-L39)*0.255,((24-L39)-(24-J39))*0.255)),0)+IF(F39="JPČ",IF(L39&gt;23,0,IF(J39&gt;23,(24-L39)*0.204,((24-L39)-(24-J39))*0.204)),0)+IF(F39="JEČ",IF(L39&gt;15,0,IF(J39&gt;15,(16-L39)*0.102,((16-L39)-(16-J39))*0.102)),0)+IF(F39="JEOF",IF(L39&gt;15,0,IF(J39&gt;15,(16-L39)*0.102,((16-L39)-(16-J39))*0.102)),0)+IF(F39="JnPČ",IF(L39&gt;15,0,IF(J39&gt;15,(16-L39)*0.153,((16-L39)-(16-J39))*0.153)),0)+IF(F39="JnEČ",IF(L39&gt;15,0,IF(J39&gt;15,(16-L39)*0.0765,((16-L39)-(16-J39))*0.0765)),0)+IF(F39="JčPČ",IF(L39&gt;15,0,IF(J39&gt;15,(16-L39)*0.06375,((16-L39)-(16-J39))*0.06375)),0)+IF(F39="JčEČ",IF(L39&gt;15,0,IF(J39&gt;15,(16-L39)*0.051,((16-L39)-(16-J39))*0.051)),0)+IF(F39="NEAK",IF(L39&gt;23,0,IF(J39&gt;23,(24-L39)*0.03444,((24-L39)-(24-J39))*0.03444)),0))</f>
        <v>0</v>
      </c>
      <c r="Q39" s="11">
        <f>IF(ISERROR(P39*100/N39),0,(P39*100/N39))</f>
        <v>0</v>
      </c>
      <c r="R39" s="10">
        <f t="shared" ref="R39:R48" si="7">IF(Q39&lt;=30,O39+P39,O39+O39*0.3)*IF(G39=1,0.4,IF(G39=2,0.75,IF(G39="1 (kas 4 m. 1 k. nerengiamos)",0.52,1)))*IF(D39="olimpinė",1,IF(M39="Ne",0.5,1))*IF(OR(A$5="Lietuvos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federacija"),IF(OR(J39&lt;8,K39&lt;16),0,1),1)*E39*IF(I39&lt;=1,1,1/I39)*IF(OR(A$5="Lietuvos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0" spans="1:18" s="8" customFormat="1">
      <c r="A40" s="64">
        <v>2</v>
      </c>
      <c r="B40" s="64" t="s">
        <v>52</v>
      </c>
      <c r="C40" s="12" t="s">
        <v>53</v>
      </c>
      <c r="D40" s="64" t="s">
        <v>32</v>
      </c>
      <c r="E40" s="64">
        <v>1</v>
      </c>
      <c r="F40" s="64" t="s">
        <v>33</v>
      </c>
      <c r="G40" s="64">
        <v>1</v>
      </c>
      <c r="H40" s="64" t="s">
        <v>34</v>
      </c>
      <c r="I40" s="64"/>
      <c r="J40" s="64">
        <v>25</v>
      </c>
      <c r="K40" s="64">
        <v>77</v>
      </c>
      <c r="L40" s="64">
        <v>21</v>
      </c>
      <c r="M40" s="64" t="s">
        <v>35</v>
      </c>
      <c r="N40" s="3">
        <f t="shared" si="5"/>
        <v>7.64</v>
      </c>
      <c r="O40" s="9">
        <f t="shared" si="6"/>
        <v>0</v>
      </c>
      <c r="P40" s="4">
        <f t="shared" ref="P40:P48" si="8">IF(O40=0,0,IF(F40="OŽ",IF(L40&gt;35,0,IF(J40&gt;35,(36-L40)*1.836,((36-L40)-(36-J40))*1.836)),0)+IF(F40="PČ",IF(L40&gt;31,0,IF(J40&gt;31,(32-L40)*1.347,((32-L40)-(32-J40))*1.347)),0)+ IF(F40="PČneol",IF(L40&gt;15,0,IF(J40&gt;15,(16-L40)*0.255,((16-L40)-(16-J40))*0.255)),0)+IF(F40="PŽ",IF(L40&gt;31,0,IF(J40&gt;31,(32-L40)*0.255,((32-L40)-(32-J40))*0.255)),0)+IF(F40="EČ",IF(L40&gt;23,0,IF(J40&gt;23,(24-L40)*0.612,((24-L40)-(24-J40))*0.612)),0)+IF(F40="EČneol",IF(L40&gt;7,0,IF(J40&gt;7,(8-L40)*0.204,((8-L40)-(8-J40))*0.204)),0)+IF(F40="EŽ",IF(L40&gt;23,0,IF(J40&gt;23,(24-L40)*0.204,((24-L40)-(24-J40))*0.204)),0)+IF(F40="PT",IF(L40&gt;31,0,IF(J40&gt;31,(32-L40)*0.204,((32-L40)-(32-J40))*0.204)),0)+IF(F40="JOŽ",IF(L40&gt;23,0,IF(J40&gt;23,(24-L40)*0.255,((24-L40)-(24-J40))*0.255)),0)+IF(F40="JPČ",IF(L40&gt;23,0,IF(J40&gt;23,(24-L40)*0.204,((24-L40)-(24-J40))*0.204)),0)+IF(F40="JEČ",IF(L40&gt;15,0,IF(J40&gt;15,(16-L40)*0.102,((16-L40)-(16-J40))*0.102)),0)+IF(F40="JEOF",IF(L40&gt;15,0,IF(J40&gt;15,(16-L40)*0.102,((16-L40)-(16-J40))*0.102)),0)+IF(F40="JnPČ",IF(L40&gt;15,0,IF(J40&gt;15,(16-L40)*0.153,((16-L40)-(16-J40))*0.153)),0)+IF(F40="JnEČ",IF(L40&gt;15,0,IF(J40&gt;15,(16-L40)*0.0765,((16-L40)-(16-J40))*0.0765)),0)+IF(F40="JčPČ",IF(L40&gt;15,0,IF(J40&gt;15,(16-L40)*0.06375,((16-L40)-(16-J40))*0.06375)),0)+IF(F40="JčEČ",IF(L40&gt;15,0,IF(J40&gt;15,(16-L40)*0.051,((16-L40)-(16-J40))*0.051)),0)+IF(F40="NEAK",IF(L40&gt;23,0,IF(J40&gt;23,(24-L40)*0.03444,((24-L40)-(24-J40))*0.03444)),0))</f>
        <v>0</v>
      </c>
      <c r="Q40" s="11">
        <f t="shared" ref="Q40:Q48" si="9">IF(ISERROR(P40*100/N40),0,(P40*100/N40))</f>
        <v>0</v>
      </c>
      <c r="R40" s="10">
        <f t="shared" si="7"/>
        <v>0</v>
      </c>
    </row>
    <row r="41" spans="1:18" s="8" customFormat="1">
      <c r="A41" s="64">
        <v>3</v>
      </c>
      <c r="B41" s="64" t="s">
        <v>54</v>
      </c>
      <c r="C41" s="12" t="s">
        <v>31</v>
      </c>
      <c r="D41" s="64" t="s">
        <v>32</v>
      </c>
      <c r="E41" s="64">
        <v>1</v>
      </c>
      <c r="F41" s="64" t="s">
        <v>33</v>
      </c>
      <c r="G41" s="64">
        <v>1</v>
      </c>
      <c r="H41" s="64" t="s">
        <v>34</v>
      </c>
      <c r="I41" s="64"/>
      <c r="J41" s="64">
        <v>20</v>
      </c>
      <c r="K41" s="64">
        <v>77</v>
      </c>
      <c r="L41" s="64">
        <v>6</v>
      </c>
      <c r="M41" s="64" t="s">
        <v>35</v>
      </c>
      <c r="N41" s="3">
        <f t="shared" si="5"/>
        <v>18.333333333333336</v>
      </c>
      <c r="O41" s="9">
        <f t="shared" si="6"/>
        <v>18.333333333333336</v>
      </c>
      <c r="P41" s="4">
        <f t="shared" si="8"/>
        <v>2.8559999999999999</v>
      </c>
      <c r="Q41" s="11">
        <f t="shared" si="9"/>
        <v>15.578181818181815</v>
      </c>
      <c r="R41" s="10">
        <f t="shared" si="7"/>
        <v>8.475733333333336</v>
      </c>
    </row>
    <row r="42" spans="1:18" s="8" customFormat="1">
      <c r="A42" s="64">
        <v>4</v>
      </c>
      <c r="B42" s="64" t="s">
        <v>55</v>
      </c>
      <c r="C42" s="12" t="s">
        <v>56</v>
      </c>
      <c r="D42" s="64" t="s">
        <v>32</v>
      </c>
      <c r="E42" s="64">
        <v>1</v>
      </c>
      <c r="F42" s="64" t="s">
        <v>33</v>
      </c>
      <c r="G42" s="64">
        <v>1</v>
      </c>
      <c r="H42" s="64" t="s">
        <v>34</v>
      </c>
      <c r="I42" s="64"/>
      <c r="J42" s="64">
        <v>10</v>
      </c>
      <c r="K42" s="64">
        <v>77</v>
      </c>
      <c r="L42" s="64">
        <v>3</v>
      </c>
      <c r="M42" s="64" t="s">
        <v>35</v>
      </c>
      <c r="N42" s="3">
        <f t="shared" si="5"/>
        <v>15</v>
      </c>
      <c r="O42" s="9">
        <f t="shared" si="6"/>
        <v>15</v>
      </c>
      <c r="P42" s="4">
        <f t="shared" si="8"/>
        <v>1.4279999999999999</v>
      </c>
      <c r="Q42" s="11">
        <f t="shared" si="9"/>
        <v>9.52</v>
      </c>
      <c r="R42" s="10">
        <f t="shared" si="7"/>
        <v>6.571200000000001</v>
      </c>
    </row>
    <row r="43" spans="1:18" s="8" customFormat="1">
      <c r="A43" s="64">
        <v>5</v>
      </c>
      <c r="B43" s="64" t="s">
        <v>30</v>
      </c>
      <c r="C43" s="12" t="s">
        <v>56</v>
      </c>
      <c r="D43" s="64" t="s">
        <v>32</v>
      </c>
      <c r="E43" s="64">
        <v>1</v>
      </c>
      <c r="F43" s="64" t="s">
        <v>38</v>
      </c>
      <c r="G43" s="64">
        <v>1</v>
      </c>
      <c r="H43" s="64" t="s">
        <v>34</v>
      </c>
      <c r="I43" s="64"/>
      <c r="J43" s="64">
        <v>20</v>
      </c>
      <c r="K43" s="64">
        <v>77</v>
      </c>
      <c r="L43" s="64">
        <v>2</v>
      </c>
      <c r="M43" s="64" t="s">
        <v>35</v>
      </c>
      <c r="N43" s="3">
        <f t="shared" si="5"/>
        <v>196.625</v>
      </c>
      <c r="O43" s="9">
        <f t="shared" si="6"/>
        <v>196.625</v>
      </c>
      <c r="P43" s="4">
        <f t="shared" si="8"/>
        <v>24.245999999999999</v>
      </c>
      <c r="Q43" s="11">
        <f t="shared" si="9"/>
        <v>12.331087094723458</v>
      </c>
      <c r="R43" s="10">
        <f t="shared" si="7"/>
        <v>88.348400000000012</v>
      </c>
    </row>
    <row r="44" spans="1:18" s="8" customFormat="1">
      <c r="A44" s="64">
        <v>6</v>
      </c>
      <c r="B44" s="64" t="s">
        <v>57</v>
      </c>
      <c r="C44" s="12" t="s">
        <v>58</v>
      </c>
      <c r="D44" s="64" t="s">
        <v>32</v>
      </c>
      <c r="E44" s="64">
        <v>1</v>
      </c>
      <c r="F44" s="64" t="s">
        <v>33</v>
      </c>
      <c r="G44" s="64">
        <v>1</v>
      </c>
      <c r="H44" s="64" t="s">
        <v>34</v>
      </c>
      <c r="I44" s="64"/>
      <c r="J44" s="64">
        <v>16</v>
      </c>
      <c r="K44" s="64">
        <v>77</v>
      </c>
      <c r="L44" s="64">
        <v>6</v>
      </c>
      <c r="M44" s="64" t="s">
        <v>35</v>
      </c>
      <c r="N44" s="3">
        <f t="shared" si="5"/>
        <v>14.666666666666666</v>
      </c>
      <c r="O44" s="9">
        <f t="shared" si="6"/>
        <v>14.666666666666666</v>
      </c>
      <c r="P44" s="4">
        <f t="shared" si="8"/>
        <v>2.04</v>
      </c>
      <c r="Q44" s="11">
        <f t="shared" si="9"/>
        <v>13.90909090909091</v>
      </c>
      <c r="R44" s="10">
        <f t="shared" si="7"/>
        <v>6.682666666666667</v>
      </c>
    </row>
    <row r="45" spans="1:18" s="8" customFormat="1">
      <c r="A45" s="64">
        <v>7</v>
      </c>
      <c r="B45" s="64" t="s">
        <v>59</v>
      </c>
      <c r="C45" s="12" t="s">
        <v>37</v>
      </c>
      <c r="D45" s="64" t="s">
        <v>32</v>
      </c>
      <c r="E45" s="64">
        <v>1</v>
      </c>
      <c r="F45" s="64" t="s">
        <v>60</v>
      </c>
      <c r="G45" s="64">
        <v>1</v>
      </c>
      <c r="H45" s="64" t="s">
        <v>34</v>
      </c>
      <c r="I45" s="64"/>
      <c r="J45" s="64">
        <v>3</v>
      </c>
      <c r="K45" s="64">
        <v>32</v>
      </c>
      <c r="L45" s="64">
        <v>2</v>
      </c>
      <c r="M45" s="64" t="s">
        <v>35</v>
      </c>
      <c r="N45" s="3">
        <f t="shared" si="5"/>
        <v>4.8825000000000003</v>
      </c>
      <c r="O45" s="9">
        <f t="shared" si="6"/>
        <v>4.8825000000000003</v>
      </c>
      <c r="P45" s="4">
        <f t="shared" si="8"/>
        <v>0.10199999999999999</v>
      </c>
      <c r="Q45" s="11">
        <f t="shared" si="9"/>
        <v>2.0890937019969273</v>
      </c>
      <c r="R45" s="10">
        <f t="shared" si="7"/>
        <v>0</v>
      </c>
    </row>
    <row r="46" spans="1:18" s="8" customFormat="1">
      <c r="A46" s="64">
        <v>8</v>
      </c>
      <c r="B46" s="64" t="s">
        <v>61</v>
      </c>
      <c r="C46" s="12" t="s">
        <v>53</v>
      </c>
      <c r="D46" s="64" t="s">
        <v>32</v>
      </c>
      <c r="E46" s="64">
        <v>1</v>
      </c>
      <c r="F46" s="64" t="s">
        <v>60</v>
      </c>
      <c r="G46" s="64">
        <v>1</v>
      </c>
      <c r="H46" s="64" t="s">
        <v>34</v>
      </c>
      <c r="I46" s="64"/>
      <c r="J46" s="64">
        <v>3</v>
      </c>
      <c r="K46" s="64">
        <v>32</v>
      </c>
      <c r="L46" s="64">
        <v>3</v>
      </c>
      <c r="M46" s="64" t="s">
        <v>35</v>
      </c>
      <c r="N46" s="3">
        <f t="shared" si="5"/>
        <v>3.8625000000000003</v>
      </c>
      <c r="O46" s="9">
        <f t="shared" si="6"/>
        <v>0</v>
      </c>
      <c r="P46" s="4">
        <f t="shared" si="8"/>
        <v>0</v>
      </c>
      <c r="Q46" s="11">
        <f t="shared" si="9"/>
        <v>0</v>
      </c>
      <c r="R46" s="10">
        <f t="shared" si="7"/>
        <v>0</v>
      </c>
    </row>
    <row r="47" spans="1:18" s="8" customFormat="1">
      <c r="A47" s="64">
        <v>9</v>
      </c>
      <c r="B47" s="64" t="s">
        <v>30</v>
      </c>
      <c r="C47" s="12" t="s">
        <v>56</v>
      </c>
      <c r="D47" s="64" t="s">
        <v>32</v>
      </c>
      <c r="E47" s="64">
        <v>1</v>
      </c>
      <c r="F47" s="64" t="s">
        <v>41</v>
      </c>
      <c r="G47" s="64">
        <v>1</v>
      </c>
      <c r="H47" s="64" t="s">
        <v>34</v>
      </c>
      <c r="I47" s="64"/>
      <c r="J47" s="64">
        <v>12</v>
      </c>
      <c r="K47" s="64">
        <v>32</v>
      </c>
      <c r="L47" s="64">
        <v>6</v>
      </c>
      <c r="M47" s="64" t="s">
        <v>35</v>
      </c>
      <c r="N47" s="3">
        <f t="shared" si="5"/>
        <v>30</v>
      </c>
      <c r="O47" s="9">
        <f t="shared" si="6"/>
        <v>30</v>
      </c>
      <c r="P47" s="4">
        <f t="shared" si="8"/>
        <v>3.6719999999999997</v>
      </c>
      <c r="Q47" s="11">
        <f t="shared" si="9"/>
        <v>12.24</v>
      </c>
      <c r="R47" s="10">
        <f t="shared" si="7"/>
        <v>13.4688</v>
      </c>
    </row>
    <row r="48" spans="1:18" s="8" customFormat="1">
      <c r="A48" s="64">
        <v>10</v>
      </c>
      <c r="B48" s="64" t="s">
        <v>62</v>
      </c>
      <c r="C48" s="12" t="s">
        <v>63</v>
      </c>
      <c r="D48" s="64" t="s">
        <v>32</v>
      </c>
      <c r="E48" s="64">
        <v>1</v>
      </c>
      <c r="F48" s="64" t="s">
        <v>44</v>
      </c>
      <c r="G48" s="64">
        <v>1</v>
      </c>
      <c r="H48" s="64" t="s">
        <v>34</v>
      </c>
      <c r="I48" s="64"/>
      <c r="J48" s="64">
        <v>11</v>
      </c>
      <c r="K48" s="64">
        <v>82</v>
      </c>
      <c r="L48" s="64">
        <v>6</v>
      </c>
      <c r="M48" s="64" t="s">
        <v>35</v>
      </c>
      <c r="N48" s="3">
        <f t="shared" si="5"/>
        <v>4.125</v>
      </c>
      <c r="O48" s="9">
        <f t="shared" si="6"/>
        <v>4.125</v>
      </c>
      <c r="P48" s="4">
        <f t="shared" si="8"/>
        <v>0.31874999999999998</v>
      </c>
      <c r="Q48" s="11">
        <f t="shared" si="9"/>
        <v>7.7272727272727266</v>
      </c>
      <c r="R48" s="10">
        <f t="shared" si="7"/>
        <v>1.7774999999999999</v>
      </c>
    </row>
    <row r="49" spans="1:18" s="8" customFormat="1">
      <c r="A49" s="56">
        <v>11</v>
      </c>
      <c r="B49" s="57" t="s">
        <v>64</v>
      </c>
      <c r="C49" s="58" t="s">
        <v>65</v>
      </c>
      <c r="D49" s="57" t="s">
        <v>32</v>
      </c>
      <c r="E49" s="57">
        <v>1</v>
      </c>
      <c r="F49" s="57" t="s">
        <v>44</v>
      </c>
      <c r="G49" s="57">
        <v>1</v>
      </c>
      <c r="H49" s="57" t="s">
        <v>34</v>
      </c>
      <c r="I49" s="57"/>
      <c r="J49" s="57">
        <v>11</v>
      </c>
      <c r="K49" s="57">
        <v>82</v>
      </c>
      <c r="L49" s="57">
        <v>6</v>
      </c>
      <c r="M49" s="57" t="s">
        <v>35</v>
      </c>
      <c r="N49" s="3">
        <f t="shared" ref="N49" si="10">(IF(F49="OŽ",IF(L49=1,550.8,IF(L49=2,426.38,IF(L49=3,342.14,IF(L49=4,181.44,IF(L49=5,168.48,IF(L49=6,155.52,IF(L49=7,148.5,IF(L49=8,144,0))))))))+IF(L49&lt;=8,0,IF(L49&lt;=16,137.7,IF(L49&lt;=24,108,IF(L49&lt;=32,80.1,IF(L49&lt;=36,52.2,0)))))-IF(L49&lt;=8,0,IF(L49&lt;=16,(L49-9)*2.754,IF(L49&lt;=24,(L49-17)* 2.754,IF(L49&lt;=32,(L49-25)* 2.754,IF(L49&lt;=36,(L49-33)*2.754,0))))),0)+IF(F49="PČ",IF(L49=1,449,IF(L49=2,314.6,IF(L49=3,238,IF(L49=4,172,IF(L49=5,159,IF(L49=6,145,IF(L49=7,132,IF(L49=8,119,0))))))))+IF(L49&lt;=8,0,IF(L49&lt;=16,88,IF(L49&lt;=24,55,IF(L49&lt;=32,22,0))))-IF(L49&lt;=8,0,IF(L49&lt;=16,(L49-9)*2.245,IF(L49&lt;=24,(L49-17)*2.245,IF(L49&lt;=32,(L49-25)*2.245,0)))),0)+IF(F49="PČneol",IF(L49=1,85,IF(L49=2,64.61,IF(L49=3,50.76,IF(L49=4,16.25,IF(L49=5,15,IF(L49=6,13.75,IF(L49=7,12.5,IF(L49=8,11.25,0))))))))+IF(L49&lt;=8,0,IF(L49&lt;=16,9,0))-IF(L49&lt;=8,0,IF(L49&lt;=16,(L49-9)*0.425,0)),0)+IF(F49="PŽ",IF(L49=1,85,IF(L49=2,59.5,IF(L49=3,45,IF(L49=4,32.5,IF(L49=5,30,IF(L49=6,27.5,IF(L49=7,25,IF(L49=8,22.5,0))))))))+IF(L49&lt;=8,0,IF(L49&lt;=16,19,IF(L49&lt;=24,13,IF(L49&lt;=32,8,0))))-IF(L49&lt;=8,0,IF(L49&lt;=16,(L49-9)*0.425,IF(L49&lt;=24,(L49-17)*0.425,IF(L49&lt;=32,(L49-25)*0.425,0)))),0)+IF(F49="EČ",IF(L49=1,204,IF(L49=2,156.24,IF(L49=3,123.84,IF(L49=4,72,IF(L49=5,66,IF(L49=6,60,IF(L49=7,54,IF(L49=8,48,0))))))))+IF(L49&lt;=8,0,IF(L49&lt;=16,40,IF(L49&lt;=24,25,0)))-IF(L49&lt;=8,0,IF(L49&lt;=16,(L49-9)*1.02,IF(L49&lt;=24,(L49-17)*1.02,0))),0)+IF(F49="EČneol",IF(L49=1,68,IF(L49=2,51.69,IF(L49=3,40.61,IF(L49=4,13,IF(L49=5,12,IF(L49=6,11,IF(L49=7,10,IF(L49=8,9,0)))))))))+IF(F49="EŽ",IF(L49=1,68,IF(L49=2,47.6,IF(L49=3,36,IF(L49=4,18,IF(L49=5,16.5,IF(L49=6,15,IF(L49=7,13.5,IF(L49=8,12,0))))))))+IF(L49&lt;=8,0,IF(L49&lt;=16,10,IF(L49&lt;=24,6,0)))-IF(L49&lt;=8,0,IF(L49&lt;=16,(L49-9)*0.34,IF(L49&lt;=24,(L49-17)*0.34,0))),0)+IF(F49="PT",IF(L49=1,68,IF(L49=2,52.08,IF(L49=3,41.28,IF(L49=4,24,IF(L49=5,22,IF(L49=6,20,IF(L49=7,18,IF(L49=8,16,0))))))))+IF(L49&lt;=8,0,IF(L49&lt;=16,13,IF(L49&lt;=24,9,IF(L49&lt;=32,4,0))))-IF(L49&lt;=8,0,IF(L49&lt;=16,(L49-9)*0.34,IF(L49&lt;=24,(L49-17)*0.34,IF(L49&lt;=32,(L49-25)*0.34,0)))),0)+IF(F49="JOŽ",IF(L49=1,85,IF(L49=2,59.5,IF(L49=3,45,IF(L49=4,32.5,IF(L49=5,30,IF(L49=6,27.5,IF(L49=7,25,IF(L49=8,22.5,0))))))))+IF(L49&lt;=8,0,IF(L49&lt;=16,19,IF(L49&lt;=24,13,0)))-IF(L49&lt;=8,0,IF(L49&lt;=16,(L49-9)*0.425,IF(L49&lt;=24,(L49-17)*0.425,0))),0)+IF(F49="JPČ",IF(L49=1,68,IF(L49=2,47.6,IF(L49=3,36,IF(L49=4,26,IF(L49=5,24,IF(L49=6,22,IF(L49=7,20,IF(L49=8,18,0))))))))+IF(L49&lt;=8,0,IF(L49&lt;=16,13,IF(L49&lt;=24,9,0)))-IF(L49&lt;=8,0,IF(L49&lt;=16,(L49-9)*0.34,IF(L49&lt;=24,(L49-17)*0.34,0))),0)+IF(F49="JEČ",IF(L49=1,34,IF(L49=2,26.04,IF(L49=3,20.6,IF(L49=4,12,IF(L49=5,11,IF(L49=6,10,IF(L49=7,9,IF(L49=8,8,0))))))))+IF(L49&lt;=8,0,IF(L49&lt;=16,6,0))-IF(L49&lt;=8,0,IF(L49&lt;=16,(L49-9)*0.17,0)),0)+IF(F49="JEOF",IF(L49=1,34,IF(L49=2,26.04,IF(L49=3,20.6,IF(L49=4,12,IF(L49=5,11,IF(L49=6,10,IF(L49=7,9,IF(L49=8,8,0))))))))+IF(L49&lt;=8,0,IF(L49&lt;=16,6,0))-IF(L49&lt;=8,0,IF(L49&lt;=16,(L49-9)*0.17,0)),0)+IF(F49="JnPČ",IF(L49=1,51,IF(L49=2,35.7,IF(L49=3,27,IF(L49=4,19.5,IF(L49=5,18,IF(L49=6,16.5,IF(L49=7,15,IF(L49=8,13.5,0))))))))+IF(L49&lt;=8,0,IF(L49&lt;=16,10,0))-IF(L49&lt;=8,0,IF(L49&lt;=16,(L49-9)*0.255,0)),0)+IF(F49="JnEČ",IF(L49=1,25.5,IF(L49=2,19.53,IF(L49=3,15.48,IF(L49=4,9,IF(L49=5,8.25,IF(L49=6,7.5,IF(L49=7,6.75,IF(L49=8,6,0))))))))+IF(L49&lt;=8,0,IF(L49&lt;=16,5,0))-IF(L49&lt;=8,0,IF(L49&lt;=16,(L49-9)*0.1275,0)),0)+IF(F49="JčPČ",IF(L49=1,21.25,IF(L49=2,14.5,IF(L49=3,11.5,IF(L49=4,7,IF(L49=5,6.5,IF(L49=6,6,IF(L49=7,5.5,IF(L49=8,5,0))))))))+IF(L49&lt;=8,0,IF(L49&lt;=16,4,0))-IF(L49&lt;=8,0,IF(L49&lt;=16,(L49-9)*0.10625,0)),0)+IF(F49="JčEČ",IF(L49=1,17,IF(L49=2,13.02,IF(L49=3,10.32,IF(L49=4,6,IF(L49=5,5.5,IF(L49=6,5,IF(L49=7,4.5,IF(L49=8,4,0))))))))+IF(L49&lt;=8,0,IF(L49&lt;=16,3,0))-IF(L49&lt;=8,0,IF(L49&lt;=16,(L49-9)*0.085,0)),0)+IF(F49="NEAK",IF(L49=1,11.48,IF(L49=2,8.79,IF(L49=3,6.97,IF(L49=4,4.05,IF(L49=5,3.71,IF(L49=6,3.38,IF(L49=7,3.04,IF(L49=8,2.7,0))))))))+IF(L49&lt;=8,0,IF(L49&lt;=16,2,IF(L49&lt;=24,1.3,0)))-IF(L49&lt;=8,0,IF(L49&lt;=16,(L49-9)*0.0574,IF(L49&lt;=24,(L49-17)*0.0574,0))),0))*IF(L49&lt;0,1,IF(OR(F49="PČ",F49="PŽ",F49="PT"),IF(J49&lt;32,J49/32,1),1))* IF(L49&lt;0,1,IF(OR(F49="EČ",F49="EŽ",F49="JOŽ",F49="JPČ",F49="NEAK"),IF(J49&lt;24,J49/24,1),1))*IF(L49&lt;0,1,IF(OR(F49="PČneol",F49="JEČ",F49="JEOF",F49="JnPČ",F49="JnEČ",F49="JčPČ",F49="JčEČ"),IF(J49&lt;16,J49/16,1),1))*IF(L49&lt;0,1,IF(F49="EČneol",IF(J49&lt;8,J49/8,1),1))</f>
        <v>4.125</v>
      </c>
      <c r="O49" s="9">
        <f t="shared" ref="O49" si="11">IF(F49="OŽ",N49,IF(H49="Ne",IF(J49*0.3&lt;J49-L49,N49,0),IF(J49*0.1&lt;J49-L49,N49,0)))</f>
        <v>4.125</v>
      </c>
      <c r="P49" s="4">
        <f t="shared" ref="P49" si="12">IF(O49=0,0,IF(F49="OŽ",IF(L49&gt;35,0,IF(J49&gt;35,(36-L49)*1.836,((36-L49)-(36-J49))*1.836)),0)+IF(F49="PČ",IF(L49&gt;31,0,IF(J49&gt;31,(32-L49)*1.347,((32-L49)-(32-J49))*1.347)),0)+ IF(F49="PČneol",IF(L49&gt;15,0,IF(J49&gt;15,(16-L49)*0.255,((16-L49)-(16-J49))*0.255)),0)+IF(F49="PŽ",IF(L49&gt;31,0,IF(J49&gt;31,(32-L49)*0.255,((32-L49)-(32-J49))*0.255)),0)+IF(F49="EČ",IF(L49&gt;23,0,IF(J49&gt;23,(24-L49)*0.612,((24-L49)-(24-J49))*0.612)),0)+IF(F49="EČneol",IF(L49&gt;7,0,IF(J49&gt;7,(8-L49)*0.204,((8-L49)-(8-J49))*0.204)),0)+IF(F49="EŽ",IF(L49&gt;23,0,IF(J49&gt;23,(24-L49)*0.204,((24-L49)-(24-J49))*0.204)),0)+IF(F49="PT",IF(L49&gt;31,0,IF(J49&gt;31,(32-L49)*0.204,((32-L49)-(32-J49))*0.204)),0)+IF(F49="JOŽ",IF(L49&gt;23,0,IF(J49&gt;23,(24-L49)*0.255,((24-L49)-(24-J49))*0.255)),0)+IF(F49="JPČ",IF(L49&gt;23,0,IF(J49&gt;23,(24-L49)*0.204,((24-L49)-(24-J49))*0.204)),0)+IF(F49="JEČ",IF(L49&gt;15,0,IF(J49&gt;15,(16-L49)*0.102,((16-L49)-(16-J49))*0.102)),0)+IF(F49="JEOF",IF(L49&gt;15,0,IF(J49&gt;15,(16-L49)*0.102,((16-L49)-(16-J49))*0.102)),0)+IF(F49="JnPČ",IF(L49&gt;15,0,IF(J49&gt;15,(16-L49)*0.153,((16-L49)-(16-J49))*0.153)),0)+IF(F49="JnEČ",IF(L49&gt;15,0,IF(J49&gt;15,(16-L49)*0.0765,((16-L49)-(16-J49))*0.0765)),0)+IF(F49="JčPČ",IF(L49&gt;15,0,IF(J49&gt;15,(16-L49)*0.06375,((16-L49)-(16-J49))*0.06375)),0)+IF(F49="JčEČ",IF(L49&gt;15,0,IF(J49&gt;15,(16-L49)*0.051,((16-L49)-(16-J49))*0.051)),0)+IF(F49="NEAK",IF(L49&gt;23,0,IF(J49&gt;23,(24-L49)*0.03444,((24-L49)-(24-J49))*0.03444)),0))</f>
        <v>0.31874999999999998</v>
      </c>
      <c r="Q49" s="11">
        <f t="shared" ref="Q49" si="13">IF(ISERROR(P49*100/N49),0,(P49*100/N49))</f>
        <v>7.7272727272727266</v>
      </c>
      <c r="R49" s="10">
        <f t="shared" ref="R49" si="14">IF(Q49&lt;=30,O49+P49,O49+O49*0.3)*IF(G49=1,0.4,IF(G49=2,0.75,IF(G49="1 (kas 4 m. 1 k. nerengiamos)",0.52,1)))*IF(D49="olimpinė",1,IF(M49="Ne",0.5,1))*IF(OR(A$5="Lietuvos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federacija"),IF(OR(J49&lt;8,K49&lt;16),0,1),1)*E49*IF(I49&lt;=1,1,1/I49)*IF(OR(A$5="Lietuvos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1.7774999999999999</v>
      </c>
    </row>
    <row r="50" spans="1:18" s="8" customFormat="1" ht="15.75" customHeight="1">
      <c r="A50" s="80" t="s">
        <v>47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2"/>
      <c r="R50" s="10">
        <f>SUM(R39:R49)</f>
        <v>127.10180000000003</v>
      </c>
    </row>
    <row r="51" spans="1:18" s="8" customFormat="1" ht="15.75" customHeight="1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13.9" customHeight="1">
      <c r="A52" s="70" t="s">
        <v>66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60"/>
    </row>
    <row r="53" spans="1:18" s="8" customFormat="1" ht="13.9" customHeight="1">
      <c r="A53" s="59"/>
      <c r="B53" s="71" t="s">
        <v>67</v>
      </c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</row>
    <row r="54" spans="1:18" s="8" customFormat="1" ht="13.9" customHeight="1">
      <c r="A54" s="59"/>
      <c r="B54" s="71" t="s">
        <v>68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</row>
    <row r="55" spans="1:18" s="8" customFormat="1" ht="13.9" customHeight="1">
      <c r="A55" s="59"/>
      <c r="B55" s="112" t="s">
        <v>69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</row>
    <row r="56" spans="1:18" s="8" customFormat="1" ht="13.9" customHeight="1">
      <c r="A56" s="72"/>
      <c r="B56" s="73"/>
      <c r="C56" s="73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60"/>
    </row>
    <row r="57" spans="1:18" s="8" customFormat="1">
      <c r="A57" s="70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60"/>
    </row>
    <row r="58" spans="1:18" s="8" customFormat="1">
      <c r="A58" s="64">
        <v>1</v>
      </c>
      <c r="B58" s="64" t="s">
        <v>30</v>
      </c>
      <c r="C58" s="12" t="s">
        <v>56</v>
      </c>
      <c r="D58" s="64" t="s">
        <v>32</v>
      </c>
      <c r="E58" s="64">
        <v>1</v>
      </c>
      <c r="F58" s="64" t="s">
        <v>38</v>
      </c>
      <c r="G58" s="64">
        <v>1</v>
      </c>
      <c r="H58" s="64" t="s">
        <v>34</v>
      </c>
      <c r="I58" s="64"/>
      <c r="J58" s="64">
        <v>12</v>
      </c>
      <c r="K58" s="64">
        <v>43</v>
      </c>
      <c r="L58" s="64">
        <v>6</v>
      </c>
      <c r="M58" s="64" t="s">
        <v>34</v>
      </c>
      <c r="N58" s="3">
        <f t="shared" ref="N58:N67" si="15">(IF(F58="OŽ",IF(L58=1,550.8,IF(L58=2,426.38,IF(L58=3,342.14,IF(L58=4,181.44,IF(L58=5,168.48,IF(L58=6,155.52,IF(L58=7,148.5,IF(L58=8,144,0))))))))+IF(L58&lt;=8,0,IF(L58&lt;=16,137.7,IF(L58&lt;=24,108,IF(L58&lt;=32,80.1,IF(L58&lt;=36,52.2,0)))))-IF(L58&lt;=8,0,IF(L58&lt;=16,(L58-9)*2.754,IF(L58&lt;=24,(L58-17)* 2.754,IF(L58&lt;=32,(L58-25)* 2.754,IF(L58&lt;=36,(L58-33)*2.754,0))))),0)+IF(F58="PČ",IF(L58=1,449,IF(L58=2,314.6,IF(L58=3,238,IF(L58=4,172,IF(L58=5,159,IF(L58=6,145,IF(L58=7,132,IF(L58=8,119,0))))))))+IF(L58&lt;=8,0,IF(L58&lt;=16,88,IF(L58&lt;=24,55,IF(L58&lt;=32,22,0))))-IF(L58&lt;=8,0,IF(L58&lt;=16,(L58-9)*2.245,IF(L58&lt;=24,(L58-17)*2.245,IF(L58&lt;=32,(L58-25)*2.245,0)))),0)+IF(F58="PČneol",IF(L58=1,85,IF(L58=2,64.61,IF(L58=3,50.76,IF(L58=4,16.25,IF(L58=5,15,IF(L58=6,13.75,IF(L58=7,12.5,IF(L58=8,11.25,0))))))))+IF(L58&lt;=8,0,IF(L58&lt;=16,9,0))-IF(L58&lt;=8,0,IF(L58&lt;=16,(L58-9)*0.425,0)),0)+IF(F58="PŽ",IF(L58=1,85,IF(L58=2,59.5,IF(L58=3,45,IF(L58=4,32.5,IF(L58=5,30,IF(L58=6,27.5,IF(L58=7,25,IF(L58=8,22.5,0))))))))+IF(L58&lt;=8,0,IF(L58&lt;=16,19,IF(L58&lt;=24,13,IF(L58&lt;=32,8,0))))-IF(L58&lt;=8,0,IF(L58&lt;=16,(L58-9)*0.425,IF(L58&lt;=24,(L58-17)*0.425,IF(L58&lt;=32,(L58-25)*0.425,0)))),0)+IF(F58="EČ",IF(L58=1,204,IF(L58=2,156.24,IF(L58=3,123.84,IF(L58=4,72,IF(L58=5,66,IF(L58=6,60,IF(L58=7,54,IF(L58=8,48,0))))))))+IF(L58&lt;=8,0,IF(L58&lt;=16,40,IF(L58&lt;=24,25,0)))-IF(L58&lt;=8,0,IF(L58&lt;=16,(L58-9)*1.02,IF(L58&lt;=24,(L58-17)*1.02,0))),0)+IF(F58="EČneol",IF(L58=1,68,IF(L58=2,51.69,IF(L58=3,40.61,IF(L58=4,13,IF(L58=5,12,IF(L58=6,11,IF(L58=7,10,IF(L58=8,9,0)))))))))+IF(F58="EŽ",IF(L58=1,68,IF(L58=2,47.6,IF(L58=3,36,IF(L58=4,18,IF(L58=5,16.5,IF(L58=6,15,IF(L58=7,13.5,IF(L58=8,12,0))))))))+IF(L58&lt;=8,0,IF(L58&lt;=16,10,IF(L58&lt;=24,6,0)))-IF(L58&lt;=8,0,IF(L58&lt;=16,(L58-9)*0.34,IF(L58&lt;=24,(L58-17)*0.34,0))),0)+IF(F58="PT",IF(L58=1,68,IF(L58=2,52.08,IF(L58=3,41.28,IF(L58=4,24,IF(L58=5,22,IF(L58=6,20,IF(L58=7,18,IF(L58=8,16,0))))))))+IF(L58&lt;=8,0,IF(L58&lt;=16,13,IF(L58&lt;=24,9,IF(L58&lt;=32,4,0))))-IF(L58&lt;=8,0,IF(L58&lt;=16,(L58-9)*0.34,IF(L58&lt;=24,(L58-17)*0.34,IF(L58&lt;=32,(L58-25)*0.34,0)))),0)+IF(F58="JOŽ",IF(L58=1,85,IF(L58=2,59.5,IF(L58=3,45,IF(L58=4,32.5,IF(L58=5,30,IF(L58=6,27.5,IF(L58=7,25,IF(L58=8,22.5,0))))))))+IF(L58&lt;=8,0,IF(L58&lt;=16,19,IF(L58&lt;=24,13,0)))-IF(L58&lt;=8,0,IF(L58&lt;=16,(L58-9)*0.425,IF(L58&lt;=24,(L58-17)*0.425,0))),0)+IF(F58="JPČ",IF(L58=1,68,IF(L58=2,47.6,IF(L58=3,36,IF(L58=4,26,IF(L58=5,24,IF(L58=6,22,IF(L58=7,20,IF(L58=8,18,0))))))))+IF(L58&lt;=8,0,IF(L58&lt;=16,13,IF(L58&lt;=24,9,0)))-IF(L58&lt;=8,0,IF(L58&lt;=16,(L58-9)*0.34,IF(L58&lt;=24,(L58-17)*0.34,0))),0)+IF(F58="JEČ",IF(L58=1,34,IF(L58=2,26.04,IF(L58=3,20.6,IF(L58=4,12,IF(L58=5,11,IF(L58=6,10,IF(L58=7,9,IF(L58=8,8,0))))))))+IF(L58&lt;=8,0,IF(L58&lt;=16,6,0))-IF(L58&lt;=8,0,IF(L58&lt;=16,(L58-9)*0.17,0)),0)+IF(F58="JEOF",IF(L58=1,34,IF(L58=2,26.04,IF(L58=3,20.6,IF(L58=4,12,IF(L58=5,11,IF(L58=6,10,IF(L58=7,9,IF(L58=8,8,0))))))))+IF(L58&lt;=8,0,IF(L58&lt;=16,6,0))-IF(L58&lt;=8,0,IF(L58&lt;=16,(L58-9)*0.17,0)),0)+IF(F58="JnPČ",IF(L58=1,51,IF(L58=2,35.7,IF(L58=3,27,IF(L58=4,19.5,IF(L58=5,18,IF(L58=6,16.5,IF(L58=7,15,IF(L58=8,13.5,0))))))))+IF(L58&lt;=8,0,IF(L58&lt;=16,10,0))-IF(L58&lt;=8,0,IF(L58&lt;=16,(L58-9)*0.255,0)),0)+IF(F58="JnEČ",IF(L58=1,25.5,IF(L58=2,19.53,IF(L58=3,15.48,IF(L58=4,9,IF(L58=5,8.25,IF(L58=6,7.5,IF(L58=7,6.75,IF(L58=8,6,0))))))))+IF(L58&lt;=8,0,IF(L58&lt;=16,5,0))-IF(L58&lt;=8,0,IF(L58&lt;=16,(L58-9)*0.1275,0)),0)+IF(F58="JčPČ",IF(L58=1,21.25,IF(L58=2,14.5,IF(L58=3,11.5,IF(L58=4,7,IF(L58=5,6.5,IF(L58=6,6,IF(L58=7,5.5,IF(L58=8,5,0))))))))+IF(L58&lt;=8,0,IF(L58&lt;=16,4,0))-IF(L58&lt;=8,0,IF(L58&lt;=16,(L58-9)*0.10625,0)),0)+IF(F58="JčEČ",IF(L58=1,17,IF(L58=2,13.02,IF(L58=3,10.32,IF(L58=4,6,IF(L58=5,5.5,IF(L58=6,5,IF(L58=7,4.5,IF(L58=8,4,0))))))))+IF(L58&lt;=8,0,IF(L58&lt;=16,3,0))-IF(L58&lt;=8,0,IF(L58&lt;=16,(L58-9)*0.085,0)),0)+IF(F58="NEAK",IF(L58=1,11.48,IF(L58=2,8.79,IF(L58=3,6.97,IF(L58=4,4.05,IF(L58=5,3.71,IF(L58=6,3.38,IF(L58=7,3.04,IF(L58=8,2.7,0))))))))+IF(L58&lt;=8,0,IF(L58&lt;=16,2,IF(L58&lt;=24,1.3,0)))-IF(L58&lt;=8,0,IF(L58&lt;=16,(L58-9)*0.0574,IF(L58&lt;=24,(L58-17)*0.0574,0))),0))*IF(L58&lt;0,1,IF(OR(F58="PČ",F58="PŽ",F58="PT"),IF(J58&lt;32,J58/32,1),1))* IF(L58&lt;0,1,IF(OR(F58="EČ",F58="EŽ",F58="JOŽ",F58="JPČ",F58="NEAK"),IF(J58&lt;24,J58/24,1),1))*IF(L58&lt;0,1,IF(OR(F58="PČneol",F58="JEČ",F58="JEOF",F58="JnPČ",F58="JnEČ",F58="JčPČ",F58="JčEČ"),IF(J58&lt;16,J58/16,1),1))*IF(L58&lt;0,1,IF(F58="EČneol",IF(J58&lt;8,J58/8,1),1))</f>
        <v>54.375</v>
      </c>
      <c r="O58" s="9">
        <f t="shared" ref="O58:O67" si="16">IF(F58="OŽ",N58,IF(H58="Ne",IF(J58*0.3&lt;J58-L58,N58,0),IF(J58*0.1&lt;J58-L58,N58,0)))</f>
        <v>54.375</v>
      </c>
      <c r="P58" s="4">
        <f t="shared" ref="P58" si="17">IF(O58=0,0,IF(F58="OŽ",IF(L58&gt;35,0,IF(J58&gt;35,(36-L58)*1.836,((36-L58)-(36-J58))*1.836)),0)+IF(F58="PČ",IF(L58&gt;31,0,IF(J58&gt;31,(32-L58)*1.347,((32-L58)-(32-J58))*1.347)),0)+ IF(F58="PČneol",IF(L58&gt;15,0,IF(J58&gt;15,(16-L58)*0.255,((16-L58)-(16-J58))*0.255)),0)+IF(F58="PŽ",IF(L58&gt;31,0,IF(J58&gt;31,(32-L58)*0.255,((32-L58)-(32-J58))*0.255)),0)+IF(F58="EČ",IF(L58&gt;23,0,IF(J58&gt;23,(24-L58)*0.612,((24-L58)-(24-J58))*0.612)),0)+IF(F58="EČneol",IF(L58&gt;7,0,IF(J58&gt;7,(8-L58)*0.204,((8-L58)-(8-J58))*0.204)),0)+IF(F58="EŽ",IF(L58&gt;23,0,IF(J58&gt;23,(24-L58)*0.204,((24-L58)-(24-J58))*0.204)),0)+IF(F58="PT",IF(L58&gt;31,0,IF(J58&gt;31,(32-L58)*0.204,((32-L58)-(32-J58))*0.204)),0)+IF(F58="JOŽ",IF(L58&gt;23,0,IF(J58&gt;23,(24-L58)*0.255,((24-L58)-(24-J58))*0.255)),0)+IF(F58="JPČ",IF(L58&gt;23,0,IF(J58&gt;23,(24-L58)*0.204,((24-L58)-(24-J58))*0.204)),0)+IF(F58="JEČ",IF(L58&gt;15,0,IF(J58&gt;15,(16-L58)*0.102,((16-L58)-(16-J58))*0.102)),0)+IF(F58="JEOF",IF(L58&gt;15,0,IF(J58&gt;15,(16-L58)*0.102,((16-L58)-(16-J58))*0.102)),0)+IF(F58="JnPČ",IF(L58&gt;15,0,IF(J58&gt;15,(16-L58)*0.153,((16-L58)-(16-J58))*0.153)),0)+IF(F58="JnEČ",IF(L58&gt;15,0,IF(J58&gt;15,(16-L58)*0.0765,((16-L58)-(16-J58))*0.0765)),0)+IF(F58="JčPČ",IF(L58&gt;15,0,IF(J58&gt;15,(16-L58)*0.06375,((16-L58)-(16-J58))*0.06375)),0)+IF(F58="JčEČ",IF(L58&gt;15,0,IF(J58&gt;15,(16-L58)*0.051,((16-L58)-(16-J58))*0.051)),0)+IF(F58="NEAK",IF(L58&gt;23,0,IF(J58&gt;23,(24-L58)*0.03444,((24-L58)-(24-J58))*0.03444)),0))</f>
        <v>8.0820000000000007</v>
      </c>
      <c r="Q58" s="11">
        <f t="shared" ref="Q58" si="18">IF(ISERROR(P58*100/N58),0,(P58*100/N58))</f>
        <v>14.863448275862069</v>
      </c>
      <c r="R58" s="10">
        <f t="shared" ref="R58:R67" si="19">IF(Q58&lt;=30,O58+P58,O58+O58*0.3)*IF(G58=1,0.4,IF(G58=2,0.75,IF(G58="1 (kas 4 m. 1 k. nerengiamos)",0.52,1)))*IF(D58="olimpinė",1,IF(M58="Ne",0.5,1))*IF(OR(A$5="Lietuvos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federacija"),IF(OR(J58&lt;8,K58&lt;16),0,1),1)*E58*IF(I58&lt;=1,1,1/I58)*IF(OR(A$5="Lietuvos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12.491400000000001</v>
      </c>
    </row>
    <row r="59" spans="1:18" s="8" customFormat="1">
      <c r="A59" s="64">
        <v>2</v>
      </c>
      <c r="B59" s="64" t="s">
        <v>70</v>
      </c>
      <c r="C59" s="12" t="s">
        <v>31</v>
      </c>
      <c r="D59" s="64" t="s">
        <v>32</v>
      </c>
      <c r="E59" s="64">
        <v>1</v>
      </c>
      <c r="F59" s="64" t="s">
        <v>38</v>
      </c>
      <c r="G59" s="64">
        <v>1</v>
      </c>
      <c r="H59" s="64" t="s">
        <v>34</v>
      </c>
      <c r="I59" s="64"/>
      <c r="J59" s="64">
        <v>15</v>
      </c>
      <c r="K59" s="64">
        <v>43</v>
      </c>
      <c r="L59" s="64">
        <v>16</v>
      </c>
      <c r="M59" s="64" t="s">
        <v>34</v>
      </c>
      <c r="N59" s="3">
        <f t="shared" si="15"/>
        <v>33.883593749999996</v>
      </c>
      <c r="O59" s="9">
        <f t="shared" si="16"/>
        <v>0</v>
      </c>
      <c r="P59" s="4">
        <f t="shared" ref="P59:P67" si="20">IF(O59=0,0,IF(F59="OŽ",IF(L59&gt;35,0,IF(J59&gt;35,(36-L59)*1.836,((36-L59)-(36-J59))*1.836)),0)+IF(F59="PČ",IF(L59&gt;31,0,IF(J59&gt;31,(32-L59)*1.347,((32-L59)-(32-J59))*1.347)),0)+ IF(F59="PČneol",IF(L59&gt;15,0,IF(J59&gt;15,(16-L59)*0.255,((16-L59)-(16-J59))*0.255)),0)+IF(F59="PŽ",IF(L59&gt;31,0,IF(J59&gt;31,(32-L59)*0.255,((32-L59)-(32-J59))*0.255)),0)+IF(F59="EČ",IF(L59&gt;23,0,IF(J59&gt;23,(24-L59)*0.612,((24-L59)-(24-J59))*0.612)),0)+IF(F59="EČneol",IF(L59&gt;7,0,IF(J59&gt;7,(8-L59)*0.204,((8-L59)-(8-J59))*0.204)),0)+IF(F59="EŽ",IF(L59&gt;23,0,IF(J59&gt;23,(24-L59)*0.204,((24-L59)-(24-J59))*0.204)),0)+IF(F59="PT",IF(L59&gt;31,0,IF(J59&gt;31,(32-L59)*0.204,((32-L59)-(32-J59))*0.204)),0)+IF(F59="JOŽ",IF(L59&gt;23,0,IF(J59&gt;23,(24-L59)*0.255,((24-L59)-(24-J59))*0.255)),0)+IF(F59="JPČ",IF(L59&gt;23,0,IF(J59&gt;23,(24-L59)*0.204,((24-L59)-(24-J59))*0.204)),0)+IF(F59="JEČ",IF(L59&gt;15,0,IF(J59&gt;15,(16-L59)*0.102,((16-L59)-(16-J59))*0.102)),0)+IF(F59="JEOF",IF(L59&gt;15,0,IF(J59&gt;15,(16-L59)*0.102,((16-L59)-(16-J59))*0.102)),0)+IF(F59="JnPČ",IF(L59&gt;15,0,IF(J59&gt;15,(16-L59)*0.153,((16-L59)-(16-J59))*0.153)),0)+IF(F59="JnEČ",IF(L59&gt;15,0,IF(J59&gt;15,(16-L59)*0.0765,((16-L59)-(16-J59))*0.0765)),0)+IF(F59="JčPČ",IF(L59&gt;15,0,IF(J59&gt;15,(16-L59)*0.06375,((16-L59)-(16-J59))*0.06375)),0)+IF(F59="JčEČ",IF(L59&gt;15,0,IF(J59&gt;15,(16-L59)*0.051,((16-L59)-(16-J59))*0.051)),0)+IF(F59="NEAK",IF(L59&gt;23,0,IF(J59&gt;23,(24-L59)*0.03444,((24-L59)-(24-J59))*0.03444)),0))</f>
        <v>0</v>
      </c>
      <c r="Q59" s="11">
        <f t="shared" ref="Q59:Q67" si="21">IF(ISERROR(P59*100/N59),0,(P59*100/N59))</f>
        <v>0</v>
      </c>
      <c r="R59" s="10">
        <f t="shared" si="19"/>
        <v>0</v>
      </c>
    </row>
    <row r="60" spans="1:18" s="8" customFormat="1">
      <c r="A60" s="64">
        <v>3</v>
      </c>
      <c r="B60" s="64" t="s">
        <v>30</v>
      </c>
      <c r="C60" s="12" t="s">
        <v>56</v>
      </c>
      <c r="D60" s="64" t="s">
        <v>32</v>
      </c>
      <c r="E60" s="64">
        <v>1</v>
      </c>
      <c r="F60" s="64" t="s">
        <v>41</v>
      </c>
      <c r="G60" s="64">
        <v>1</v>
      </c>
      <c r="H60" s="64" t="s">
        <v>34</v>
      </c>
      <c r="I60" s="64"/>
      <c r="J60" s="64">
        <v>12</v>
      </c>
      <c r="K60" s="64">
        <v>31</v>
      </c>
      <c r="L60" s="64">
        <v>6</v>
      </c>
      <c r="M60" s="64" t="s">
        <v>34</v>
      </c>
      <c r="N60" s="3">
        <f t="shared" si="15"/>
        <v>30</v>
      </c>
      <c r="O60" s="9">
        <f t="shared" si="16"/>
        <v>30</v>
      </c>
      <c r="P60" s="4">
        <f t="shared" si="20"/>
        <v>3.6719999999999997</v>
      </c>
      <c r="Q60" s="11">
        <f t="shared" si="21"/>
        <v>12.24</v>
      </c>
      <c r="R60" s="10">
        <f t="shared" si="19"/>
        <v>6.7343999999999999</v>
      </c>
    </row>
    <row r="61" spans="1:18" s="8" customFormat="1">
      <c r="A61" s="64">
        <v>4</v>
      </c>
      <c r="B61" s="64" t="s">
        <v>70</v>
      </c>
      <c r="C61" s="12" t="s">
        <v>31</v>
      </c>
      <c r="D61" s="64" t="s">
        <v>32</v>
      </c>
      <c r="E61" s="64">
        <v>1</v>
      </c>
      <c r="F61" s="64" t="s">
        <v>41</v>
      </c>
      <c r="G61" s="64">
        <v>1</v>
      </c>
      <c r="H61" s="64" t="s">
        <v>34</v>
      </c>
      <c r="I61" s="64"/>
      <c r="J61" s="64">
        <v>9</v>
      </c>
      <c r="K61" s="64">
        <v>31</v>
      </c>
      <c r="L61" s="64">
        <v>6</v>
      </c>
      <c r="M61" s="64" t="s">
        <v>34</v>
      </c>
      <c r="N61" s="3">
        <f t="shared" si="15"/>
        <v>22.5</v>
      </c>
      <c r="O61" s="9">
        <f t="shared" si="16"/>
        <v>22.5</v>
      </c>
      <c r="P61" s="4">
        <f t="shared" si="20"/>
        <v>1.8359999999999999</v>
      </c>
      <c r="Q61" s="11">
        <f t="shared" si="21"/>
        <v>8.16</v>
      </c>
      <c r="R61" s="10">
        <f t="shared" si="19"/>
        <v>4.8672000000000004</v>
      </c>
    </row>
    <row r="62" spans="1:18" s="8" customFormat="1">
      <c r="A62" s="64">
        <v>5</v>
      </c>
      <c r="B62" s="64" t="s">
        <v>71</v>
      </c>
      <c r="C62" s="12" t="s">
        <v>72</v>
      </c>
      <c r="D62" s="64" t="s">
        <v>32</v>
      </c>
      <c r="E62" s="64">
        <v>1</v>
      </c>
      <c r="F62" s="64" t="s">
        <v>41</v>
      </c>
      <c r="G62" s="64">
        <v>1</v>
      </c>
      <c r="H62" s="64" t="s">
        <v>34</v>
      </c>
      <c r="I62" s="64"/>
      <c r="J62" s="64">
        <v>8</v>
      </c>
      <c r="K62" s="64">
        <v>31</v>
      </c>
      <c r="L62" s="64">
        <v>3</v>
      </c>
      <c r="M62" s="64" t="s">
        <v>35</v>
      </c>
      <c r="N62" s="3">
        <f t="shared" si="15"/>
        <v>41.28</v>
      </c>
      <c r="O62" s="9">
        <f t="shared" si="16"/>
        <v>41.28</v>
      </c>
      <c r="P62" s="4">
        <f t="shared" si="20"/>
        <v>3.06</v>
      </c>
      <c r="Q62" s="11">
        <f t="shared" si="21"/>
        <v>7.412790697674418</v>
      </c>
      <c r="R62" s="10">
        <f t="shared" si="19"/>
        <v>17.736000000000001</v>
      </c>
    </row>
    <row r="63" spans="1:18" s="8" customFormat="1">
      <c r="A63" s="64">
        <v>6</v>
      </c>
      <c r="B63" s="64" t="s">
        <v>59</v>
      </c>
      <c r="C63" s="12" t="s">
        <v>37</v>
      </c>
      <c r="D63" s="64" t="s">
        <v>32</v>
      </c>
      <c r="E63" s="64">
        <v>1</v>
      </c>
      <c r="F63" s="64" t="s">
        <v>60</v>
      </c>
      <c r="G63" s="64">
        <v>1</v>
      </c>
      <c r="H63" s="64" t="s">
        <v>34</v>
      </c>
      <c r="I63" s="64"/>
      <c r="J63" s="64">
        <v>7</v>
      </c>
      <c r="K63" s="64">
        <v>31</v>
      </c>
      <c r="L63" s="64">
        <v>6</v>
      </c>
      <c r="M63" s="64" t="s">
        <v>34</v>
      </c>
      <c r="N63" s="3">
        <f t="shared" si="15"/>
        <v>4.375</v>
      </c>
      <c r="O63" s="9">
        <f t="shared" si="16"/>
        <v>0</v>
      </c>
      <c r="P63" s="4">
        <f t="shared" si="20"/>
        <v>0</v>
      </c>
      <c r="Q63" s="11">
        <f t="shared" si="21"/>
        <v>0</v>
      </c>
      <c r="R63" s="10">
        <f t="shared" si="19"/>
        <v>0</v>
      </c>
    </row>
    <row r="64" spans="1:18" s="8" customFormat="1">
      <c r="A64" s="64">
        <v>7</v>
      </c>
      <c r="B64" s="64" t="s">
        <v>73</v>
      </c>
      <c r="C64" s="12" t="s">
        <v>53</v>
      </c>
      <c r="D64" s="64" t="s">
        <v>32</v>
      </c>
      <c r="E64" s="64">
        <v>1</v>
      </c>
      <c r="F64" s="64" t="s">
        <v>60</v>
      </c>
      <c r="G64" s="64">
        <v>1</v>
      </c>
      <c r="H64" s="64" t="s">
        <v>34</v>
      </c>
      <c r="I64" s="64"/>
      <c r="J64" s="64">
        <v>6</v>
      </c>
      <c r="K64" s="64">
        <v>31</v>
      </c>
      <c r="L64" s="64">
        <v>6</v>
      </c>
      <c r="M64" s="64" t="s">
        <v>35</v>
      </c>
      <c r="N64" s="3">
        <f t="shared" si="15"/>
        <v>3.75</v>
      </c>
      <c r="O64" s="9">
        <f t="shared" si="16"/>
        <v>0</v>
      </c>
      <c r="P64" s="4">
        <f t="shared" si="20"/>
        <v>0</v>
      </c>
      <c r="Q64" s="11">
        <f t="shared" si="21"/>
        <v>0</v>
      </c>
      <c r="R64" s="10">
        <f t="shared" si="19"/>
        <v>0</v>
      </c>
    </row>
    <row r="65" spans="1:19" s="8" customFormat="1">
      <c r="A65" s="64">
        <v>8</v>
      </c>
      <c r="B65" s="64" t="s">
        <v>74</v>
      </c>
      <c r="C65" s="12" t="s">
        <v>75</v>
      </c>
      <c r="D65" s="64" t="s">
        <v>32</v>
      </c>
      <c r="E65" s="64">
        <v>1</v>
      </c>
      <c r="F65" s="64" t="s">
        <v>60</v>
      </c>
      <c r="G65" s="64">
        <v>1</v>
      </c>
      <c r="H65" s="64" t="s">
        <v>34</v>
      </c>
      <c r="I65" s="64"/>
      <c r="J65" s="64">
        <v>2</v>
      </c>
      <c r="K65" s="64">
        <v>31</v>
      </c>
      <c r="L65" s="64">
        <v>1</v>
      </c>
      <c r="M65" s="64" t="s">
        <v>35</v>
      </c>
      <c r="N65" s="3">
        <f t="shared" si="15"/>
        <v>4.25</v>
      </c>
      <c r="O65" s="9">
        <f t="shared" si="16"/>
        <v>4.25</v>
      </c>
      <c r="P65" s="4">
        <f t="shared" si="20"/>
        <v>0.10199999999999999</v>
      </c>
      <c r="Q65" s="11">
        <f t="shared" si="21"/>
        <v>2.4</v>
      </c>
      <c r="R65" s="10">
        <f t="shared" si="19"/>
        <v>0</v>
      </c>
    </row>
    <row r="66" spans="1:19" s="8" customFormat="1">
      <c r="A66" s="64">
        <v>9</v>
      </c>
      <c r="B66" s="64" t="s">
        <v>54</v>
      </c>
      <c r="C66" s="12" t="s">
        <v>31</v>
      </c>
      <c r="D66" s="64" t="s">
        <v>32</v>
      </c>
      <c r="E66" s="64">
        <v>1</v>
      </c>
      <c r="F66" s="64" t="s">
        <v>60</v>
      </c>
      <c r="G66" s="64">
        <v>1</v>
      </c>
      <c r="H66" s="64" t="s">
        <v>34</v>
      </c>
      <c r="I66" s="64"/>
      <c r="J66" s="64">
        <v>6</v>
      </c>
      <c r="K66" s="64">
        <v>31</v>
      </c>
      <c r="L66" s="64">
        <v>1</v>
      </c>
      <c r="M66" s="64" t="s">
        <v>35</v>
      </c>
      <c r="N66" s="3">
        <f t="shared" si="15"/>
        <v>12.75</v>
      </c>
      <c r="O66" s="9">
        <f t="shared" si="16"/>
        <v>12.75</v>
      </c>
      <c r="P66" s="4">
        <f t="shared" si="20"/>
        <v>0.51</v>
      </c>
      <c r="Q66" s="11">
        <f t="shared" si="21"/>
        <v>4</v>
      </c>
      <c r="R66" s="10">
        <f t="shared" si="19"/>
        <v>0</v>
      </c>
    </row>
    <row r="67" spans="1:19" s="8" customFormat="1">
      <c r="A67" s="64">
        <v>10</v>
      </c>
      <c r="B67" s="64" t="s">
        <v>76</v>
      </c>
      <c r="C67" s="12" t="s">
        <v>77</v>
      </c>
      <c r="D67" s="64" t="s">
        <v>32</v>
      </c>
      <c r="E67" s="64">
        <v>1</v>
      </c>
      <c r="F67" s="64" t="s">
        <v>60</v>
      </c>
      <c r="G67" s="64">
        <v>1</v>
      </c>
      <c r="H67" s="64" t="s">
        <v>34</v>
      </c>
      <c r="I67" s="64"/>
      <c r="J67" s="64">
        <v>3</v>
      </c>
      <c r="K67" s="64">
        <v>31</v>
      </c>
      <c r="L67" s="64">
        <v>2</v>
      </c>
      <c r="M67" s="64" t="s">
        <v>35</v>
      </c>
      <c r="N67" s="3">
        <f t="shared" si="15"/>
        <v>4.8825000000000003</v>
      </c>
      <c r="O67" s="9">
        <f t="shared" si="16"/>
        <v>4.8825000000000003</v>
      </c>
      <c r="P67" s="4">
        <f t="shared" si="20"/>
        <v>0.10199999999999999</v>
      </c>
      <c r="Q67" s="11">
        <f t="shared" si="21"/>
        <v>2.0890937019969273</v>
      </c>
      <c r="R67" s="10">
        <f t="shared" si="19"/>
        <v>0</v>
      </c>
    </row>
    <row r="68" spans="1:19" s="8" customFormat="1" ht="15.75" customHeight="1">
      <c r="A68" s="67" t="s">
        <v>47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9"/>
      <c r="R68" s="10">
        <f>SUM(R58:R67)</f>
        <v>41.829000000000001</v>
      </c>
    </row>
    <row r="69" spans="1:19" s="8" customFormat="1" ht="15.75" customHeight="1">
      <c r="A69" s="70" t="s">
        <v>78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60"/>
    </row>
    <row r="70" spans="1:19" s="8" customFormat="1" ht="15.75" customHeight="1">
      <c r="A70" s="59"/>
      <c r="B70" s="71" t="s">
        <v>79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</row>
    <row r="71" spans="1:19" s="8" customFormat="1" ht="15.75" customHeight="1">
      <c r="A71" s="59"/>
      <c r="B71" s="71" t="s">
        <v>80</v>
      </c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</row>
    <row r="72" spans="1:19" s="8" customFormat="1" ht="15.75" customHeight="1">
      <c r="A72" s="59"/>
      <c r="B72" s="71" t="s">
        <v>81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</row>
    <row r="73" spans="1:19" s="8" customFormat="1" ht="15.75" customHeight="1">
      <c r="A73" s="59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</row>
    <row r="74" spans="1:19" s="7" customFormat="1">
      <c r="A74" s="64">
        <v>1</v>
      </c>
      <c r="B74" s="64" t="s">
        <v>82</v>
      </c>
      <c r="C74" s="12" t="s">
        <v>58</v>
      </c>
      <c r="D74" s="64" t="s">
        <v>32</v>
      </c>
      <c r="E74" s="64">
        <v>1</v>
      </c>
      <c r="F74" s="64" t="s">
        <v>38</v>
      </c>
      <c r="G74" s="64">
        <v>1</v>
      </c>
      <c r="H74" s="64" t="s">
        <v>34</v>
      </c>
      <c r="I74" s="64"/>
      <c r="J74" s="64">
        <v>26</v>
      </c>
      <c r="K74" s="64">
        <v>58</v>
      </c>
      <c r="L74" s="64">
        <v>10</v>
      </c>
      <c r="M74" s="64" t="s">
        <v>35</v>
      </c>
      <c r="N74" s="3">
        <f t="shared" ref="N74:N83" si="22">(IF(F74="OŽ",IF(L74=1,550.8,IF(L74=2,426.38,IF(L74=3,342.14,IF(L74=4,181.44,IF(L74=5,168.48,IF(L74=6,155.52,IF(L74=7,148.5,IF(L74=8,144,0))))))))+IF(L74&lt;=8,0,IF(L74&lt;=16,137.7,IF(L74&lt;=24,108,IF(L74&lt;=32,80.1,IF(L74&lt;=36,52.2,0)))))-IF(L74&lt;=8,0,IF(L74&lt;=16,(L74-9)*2.754,IF(L74&lt;=24,(L74-17)* 2.754,IF(L74&lt;=32,(L74-25)* 2.754,IF(L74&lt;=36,(L74-33)*2.754,0))))),0)+IF(F74="PČ",IF(L74=1,449,IF(L74=2,314.6,IF(L74=3,238,IF(L74=4,172,IF(L74=5,159,IF(L74=6,145,IF(L74=7,132,IF(L74=8,119,0))))))))+IF(L74&lt;=8,0,IF(L74&lt;=16,88,IF(L74&lt;=24,55,IF(L74&lt;=32,22,0))))-IF(L74&lt;=8,0,IF(L74&lt;=16,(L74-9)*2.245,IF(L74&lt;=24,(L74-17)*2.245,IF(L74&lt;=32,(L74-25)*2.245,0)))),0)+IF(F74="PČneol",IF(L74=1,85,IF(L74=2,64.61,IF(L74=3,50.76,IF(L74=4,16.25,IF(L74=5,15,IF(L74=6,13.75,IF(L74=7,12.5,IF(L74=8,11.25,0))))))))+IF(L74&lt;=8,0,IF(L74&lt;=16,9,0))-IF(L74&lt;=8,0,IF(L74&lt;=16,(L74-9)*0.425,0)),0)+IF(F74="PŽ",IF(L74=1,85,IF(L74=2,59.5,IF(L74=3,45,IF(L74=4,32.5,IF(L74=5,30,IF(L74=6,27.5,IF(L74=7,25,IF(L74=8,22.5,0))))))))+IF(L74&lt;=8,0,IF(L74&lt;=16,19,IF(L74&lt;=24,13,IF(L74&lt;=32,8,0))))-IF(L74&lt;=8,0,IF(L74&lt;=16,(L74-9)*0.425,IF(L74&lt;=24,(L74-17)*0.425,IF(L74&lt;=32,(L74-25)*0.425,0)))),0)+IF(F74="EČ",IF(L74=1,204,IF(L74=2,156.24,IF(L74=3,123.84,IF(L74=4,72,IF(L74=5,66,IF(L74=6,60,IF(L74=7,54,IF(L74=8,48,0))))))))+IF(L74&lt;=8,0,IF(L74&lt;=16,40,IF(L74&lt;=24,25,0)))-IF(L74&lt;=8,0,IF(L74&lt;=16,(L74-9)*1.02,IF(L74&lt;=24,(L74-17)*1.02,0))),0)+IF(F74="EČneol",IF(L74=1,68,IF(L74=2,51.69,IF(L74=3,40.61,IF(L74=4,13,IF(L74=5,12,IF(L74=6,11,IF(L74=7,10,IF(L74=8,9,0)))))))))+IF(F74="EŽ",IF(L74=1,68,IF(L74=2,47.6,IF(L74=3,36,IF(L74=4,18,IF(L74=5,16.5,IF(L74=6,15,IF(L74=7,13.5,IF(L74=8,12,0))))))))+IF(L74&lt;=8,0,IF(L74&lt;=16,10,IF(L74&lt;=24,6,0)))-IF(L74&lt;=8,0,IF(L74&lt;=16,(L74-9)*0.34,IF(L74&lt;=24,(L74-17)*0.34,0))),0)+IF(F74="PT",IF(L74=1,68,IF(L74=2,52.08,IF(L74=3,41.28,IF(L74=4,24,IF(L74=5,22,IF(L74=6,20,IF(L74=7,18,IF(L74=8,16,0))))))))+IF(L74&lt;=8,0,IF(L74&lt;=16,13,IF(L74&lt;=24,9,IF(L74&lt;=32,4,0))))-IF(L74&lt;=8,0,IF(L74&lt;=16,(L74-9)*0.34,IF(L74&lt;=24,(L74-17)*0.34,IF(L74&lt;=32,(L74-25)*0.34,0)))),0)+IF(F74="JOŽ",IF(L74=1,85,IF(L74=2,59.5,IF(L74=3,45,IF(L74=4,32.5,IF(L74=5,30,IF(L74=6,27.5,IF(L74=7,25,IF(L74=8,22.5,0))))))))+IF(L74&lt;=8,0,IF(L74&lt;=16,19,IF(L74&lt;=24,13,0)))-IF(L74&lt;=8,0,IF(L74&lt;=16,(L74-9)*0.425,IF(L74&lt;=24,(L74-17)*0.425,0))),0)+IF(F74="JPČ",IF(L74=1,68,IF(L74=2,47.6,IF(L74=3,36,IF(L74=4,26,IF(L74=5,24,IF(L74=6,22,IF(L74=7,20,IF(L74=8,18,0))))))))+IF(L74&lt;=8,0,IF(L74&lt;=16,13,IF(L74&lt;=24,9,0)))-IF(L74&lt;=8,0,IF(L74&lt;=16,(L74-9)*0.34,IF(L74&lt;=24,(L74-17)*0.34,0))),0)+IF(F74="JEČ",IF(L74=1,34,IF(L74=2,26.04,IF(L74=3,20.6,IF(L74=4,12,IF(L74=5,11,IF(L74=6,10,IF(L74=7,9,IF(L74=8,8,0))))))))+IF(L74&lt;=8,0,IF(L74&lt;=16,6,0))-IF(L74&lt;=8,0,IF(L74&lt;=16,(L74-9)*0.17,0)),0)+IF(F74="JEOF",IF(L74=1,34,IF(L74=2,26.04,IF(L74=3,20.6,IF(L74=4,12,IF(L74=5,11,IF(L74=6,10,IF(L74=7,9,IF(L74=8,8,0))))))))+IF(L74&lt;=8,0,IF(L74&lt;=16,6,0))-IF(L74&lt;=8,0,IF(L74&lt;=16,(L74-9)*0.17,0)),0)+IF(F74="JnPČ",IF(L74=1,51,IF(L74=2,35.7,IF(L74=3,27,IF(L74=4,19.5,IF(L74=5,18,IF(L74=6,16.5,IF(L74=7,15,IF(L74=8,13.5,0))))))))+IF(L74&lt;=8,0,IF(L74&lt;=16,10,0))-IF(L74&lt;=8,0,IF(L74&lt;=16,(L74-9)*0.255,0)),0)+IF(F74="JnEČ",IF(L74=1,25.5,IF(L74=2,19.53,IF(L74=3,15.48,IF(L74=4,9,IF(L74=5,8.25,IF(L74=6,7.5,IF(L74=7,6.75,IF(L74=8,6,0))))))))+IF(L74&lt;=8,0,IF(L74&lt;=16,5,0))-IF(L74&lt;=8,0,IF(L74&lt;=16,(L74-9)*0.1275,0)),0)+IF(F74="JčPČ",IF(L74=1,21.25,IF(L74=2,14.5,IF(L74=3,11.5,IF(L74=4,7,IF(L74=5,6.5,IF(L74=6,6,IF(L74=7,5.5,IF(L74=8,5,0))))))))+IF(L74&lt;=8,0,IF(L74&lt;=16,4,0))-IF(L74&lt;=8,0,IF(L74&lt;=16,(L74-9)*0.10625,0)),0)+IF(F74="JčEČ",IF(L74=1,17,IF(L74=2,13.02,IF(L74=3,10.32,IF(L74=4,6,IF(L74=5,5.5,IF(L74=6,5,IF(L74=7,4.5,IF(L74=8,4,0))))))))+IF(L74&lt;=8,0,IF(L74&lt;=16,3,0))-IF(L74&lt;=8,0,IF(L74&lt;=16,(L74-9)*0.085,0)),0)+IF(F74="NEAK",IF(L74=1,11.48,IF(L74=2,8.79,IF(L74=3,6.97,IF(L74=4,4.05,IF(L74=5,3.71,IF(L74=6,3.38,IF(L74=7,3.04,IF(L74=8,2.7,0))))))))+IF(L74&lt;=8,0,IF(L74&lt;=16,2,IF(L74&lt;=24,1.3,0)))-IF(L74&lt;=8,0,IF(L74&lt;=16,(L74-9)*0.0574,IF(L74&lt;=24,(L74-17)*0.0574,0))),0))*IF(L74&lt;0,1,IF(OR(F74="PČ",F74="PŽ",F74="PT"),IF(J74&lt;32,J74/32,1),1))* IF(L74&lt;0,1,IF(OR(F74="EČ",F74="EŽ",F74="JOŽ",F74="JPČ",F74="NEAK"),IF(J74&lt;24,J74/24,1),1))*IF(L74&lt;0,1,IF(OR(F74="PČneol",F74="JEČ",F74="JEOF",F74="JnPČ",F74="JnEČ",F74="JčPČ",F74="JčEČ"),IF(J74&lt;16,J74/16,1),1))*IF(L74&lt;0,1,IF(F74="EČneol",IF(J74&lt;8,J74/8,1),1))</f>
        <v>69.675937500000003</v>
      </c>
      <c r="O74" s="9">
        <f t="shared" ref="O74:O83" si="23">IF(F74="OŽ",N74,IF(H74="Ne",IF(J74*0.3&lt;J74-L74,N74,0),IF(J74*0.1&lt;J74-L74,N74,0)))</f>
        <v>69.675937500000003</v>
      </c>
      <c r="P74" s="4">
        <f t="shared" ref="P74" si="24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21.552</v>
      </c>
      <c r="Q74" s="11">
        <f t="shared" ref="Q74" si="25">IF(ISERROR(P74*100/N74),0,(P74*100/N74))</f>
        <v>30.931768948211133</v>
      </c>
      <c r="R74" s="10">
        <f t="shared" ref="R74:R83" si="26">IF(Q74&lt;=30,O74+P74,O74+O74*0.3)*IF(G74=1,0.4,IF(G74=2,0.75,IF(G74="1 (kas 4 m. 1 k. nerengiamos)",0.52,1)))*IF(D74="olimpinė",1,IF(M74="Ne",0.5,1))*IF(OR(A$5="Lietuvos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federacija"),IF(OR(J74&lt;8,K74&lt;16),0,1),1)*E74*IF(I74&lt;=1,1,1/I74)*IF(OR(A$5="Lietuvos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36.231487500000007</v>
      </c>
      <c r="S74" s="8"/>
    </row>
    <row r="75" spans="1:19">
      <c r="A75" s="64">
        <v>2</v>
      </c>
      <c r="B75" s="64" t="s">
        <v>73</v>
      </c>
      <c r="C75" s="12" t="s">
        <v>53</v>
      </c>
      <c r="D75" s="64" t="s">
        <v>32</v>
      </c>
      <c r="E75" s="64">
        <v>1</v>
      </c>
      <c r="F75" s="64" t="s">
        <v>33</v>
      </c>
      <c r="G75" s="64">
        <v>1</v>
      </c>
      <c r="H75" s="64" t="s">
        <v>34</v>
      </c>
      <c r="I75" s="64"/>
      <c r="J75" s="64">
        <v>10</v>
      </c>
      <c r="K75" s="64">
        <v>58</v>
      </c>
      <c r="L75" s="64">
        <v>2</v>
      </c>
      <c r="M75" s="64" t="s">
        <v>35</v>
      </c>
      <c r="N75" s="3">
        <f t="shared" si="22"/>
        <v>19.833333333333336</v>
      </c>
      <c r="O75" s="9">
        <f t="shared" si="23"/>
        <v>19.833333333333336</v>
      </c>
      <c r="P75" s="4">
        <f t="shared" ref="P75:P83" si="27">IF(O75=0,0,IF(F75="OŽ",IF(L75&gt;35,0,IF(J75&gt;35,(36-L75)*1.836,((36-L75)-(36-J75))*1.836)),0)+IF(F75="PČ",IF(L75&gt;31,0,IF(J75&gt;31,(32-L75)*1.347,((32-L75)-(32-J75))*1.347)),0)+ IF(F75="PČneol",IF(L75&gt;15,0,IF(J75&gt;15,(16-L75)*0.255,((16-L75)-(16-J75))*0.255)),0)+IF(F75="PŽ",IF(L75&gt;31,0,IF(J75&gt;31,(32-L75)*0.255,((32-L75)-(32-J75))*0.255)),0)+IF(F75="EČ",IF(L75&gt;23,0,IF(J75&gt;23,(24-L75)*0.612,((24-L75)-(24-J75))*0.612)),0)+IF(F75="EČneol",IF(L75&gt;7,0,IF(J75&gt;7,(8-L75)*0.204,((8-L75)-(8-J75))*0.204)),0)+IF(F75="EŽ",IF(L75&gt;23,0,IF(J75&gt;23,(24-L75)*0.204,((24-L75)-(24-J75))*0.204)),0)+IF(F75="PT",IF(L75&gt;31,0,IF(J75&gt;31,(32-L75)*0.204,((32-L75)-(32-J75))*0.204)),0)+IF(F75="JOŽ",IF(L75&gt;23,0,IF(J75&gt;23,(24-L75)*0.255,((24-L75)-(24-J75))*0.255)),0)+IF(F75="JPČ",IF(L75&gt;23,0,IF(J75&gt;23,(24-L75)*0.204,((24-L75)-(24-J75))*0.204)),0)+IF(F75="JEČ",IF(L75&gt;15,0,IF(J75&gt;15,(16-L75)*0.102,((16-L75)-(16-J75))*0.102)),0)+IF(F75="JEOF",IF(L75&gt;15,0,IF(J75&gt;15,(16-L75)*0.102,((16-L75)-(16-J75))*0.102)),0)+IF(F75="JnPČ",IF(L75&gt;15,0,IF(J75&gt;15,(16-L75)*0.153,((16-L75)-(16-J75))*0.153)),0)+IF(F75="JnEČ",IF(L75&gt;15,0,IF(J75&gt;15,(16-L75)*0.0765,((16-L75)-(16-J75))*0.0765)),0)+IF(F75="JčPČ",IF(L75&gt;15,0,IF(J75&gt;15,(16-L75)*0.06375,((16-L75)-(16-J75))*0.06375)),0)+IF(F75="JčEČ",IF(L75&gt;15,0,IF(J75&gt;15,(16-L75)*0.051,((16-L75)-(16-J75))*0.051)),0)+IF(F75="NEAK",IF(L75&gt;23,0,IF(J75&gt;23,(24-L75)*0.03444,((24-L75)-(24-J75))*0.03444)),0))</f>
        <v>1.6319999999999999</v>
      </c>
      <c r="Q75" s="11">
        <f t="shared" ref="Q75:Q83" si="28">IF(ISERROR(P75*100/N75),0,(P75*100/N75))</f>
        <v>8.2285714285714278</v>
      </c>
      <c r="R75" s="10">
        <f t="shared" si="26"/>
        <v>8.5861333333333345</v>
      </c>
      <c r="S75" s="8"/>
    </row>
    <row r="76" spans="1:19" s="8" customFormat="1">
      <c r="A76" s="64">
        <v>3</v>
      </c>
      <c r="B76" s="64" t="s">
        <v>54</v>
      </c>
      <c r="C76" s="12" t="s">
        <v>31</v>
      </c>
      <c r="D76" s="64" t="s">
        <v>32</v>
      </c>
      <c r="E76" s="64">
        <v>1</v>
      </c>
      <c r="F76" s="64" t="s">
        <v>33</v>
      </c>
      <c r="G76" s="64">
        <v>1</v>
      </c>
      <c r="H76" s="64" t="s">
        <v>34</v>
      </c>
      <c r="I76" s="64"/>
      <c r="J76" s="64">
        <v>19</v>
      </c>
      <c r="K76" s="64">
        <v>58</v>
      </c>
      <c r="L76" s="64">
        <v>17</v>
      </c>
      <c r="M76" s="64" t="s">
        <v>34</v>
      </c>
      <c r="N76" s="3">
        <f t="shared" si="22"/>
        <v>7.125</v>
      </c>
      <c r="O76" s="9">
        <f t="shared" si="23"/>
        <v>0</v>
      </c>
      <c r="P76" s="4">
        <f t="shared" si="27"/>
        <v>0</v>
      </c>
      <c r="Q76" s="11">
        <f t="shared" si="28"/>
        <v>0</v>
      </c>
      <c r="R76" s="10">
        <f t="shared" si="26"/>
        <v>0</v>
      </c>
    </row>
    <row r="77" spans="1:19" s="8" customFormat="1">
      <c r="A77" s="64">
        <v>4</v>
      </c>
      <c r="B77" s="64" t="s">
        <v>83</v>
      </c>
      <c r="C77" s="12" t="s">
        <v>84</v>
      </c>
      <c r="D77" s="64" t="s">
        <v>32</v>
      </c>
      <c r="E77" s="64">
        <v>1</v>
      </c>
      <c r="F77" s="64" t="s">
        <v>85</v>
      </c>
      <c r="G77" s="64">
        <v>1</v>
      </c>
      <c r="H77" s="64" t="s">
        <v>34</v>
      </c>
      <c r="I77" s="64"/>
      <c r="J77" s="64">
        <v>8</v>
      </c>
      <c r="K77" s="64">
        <v>27</v>
      </c>
      <c r="L77" s="64">
        <v>2</v>
      </c>
      <c r="M77" s="64" t="s">
        <v>35</v>
      </c>
      <c r="N77" s="3">
        <f t="shared" si="22"/>
        <v>17.850000000000001</v>
      </c>
      <c r="O77" s="9">
        <f t="shared" si="23"/>
        <v>17.850000000000001</v>
      </c>
      <c r="P77" s="4">
        <f t="shared" si="27"/>
        <v>0.91799999999999993</v>
      </c>
      <c r="Q77" s="11">
        <f t="shared" si="28"/>
        <v>5.1428571428571423</v>
      </c>
      <c r="R77" s="10">
        <f t="shared" si="26"/>
        <v>7.507200000000001</v>
      </c>
    </row>
    <row r="78" spans="1:19" s="8" customFormat="1">
      <c r="A78" s="64">
        <v>5</v>
      </c>
      <c r="B78" s="64" t="s">
        <v>86</v>
      </c>
      <c r="C78" s="12" t="s">
        <v>56</v>
      </c>
      <c r="D78" s="64" t="s">
        <v>32</v>
      </c>
      <c r="E78" s="64">
        <v>1</v>
      </c>
      <c r="F78" s="64" t="s">
        <v>85</v>
      </c>
      <c r="G78" s="64">
        <v>1</v>
      </c>
      <c r="H78" s="64" t="s">
        <v>34</v>
      </c>
      <c r="I78" s="64"/>
      <c r="J78" s="64">
        <v>9</v>
      </c>
      <c r="K78" s="64">
        <v>27</v>
      </c>
      <c r="L78" s="64">
        <v>3</v>
      </c>
      <c r="M78" s="64" t="s">
        <v>35</v>
      </c>
      <c r="N78" s="3">
        <f t="shared" si="22"/>
        <v>15.1875</v>
      </c>
      <c r="O78" s="9">
        <f t="shared" si="23"/>
        <v>15.1875</v>
      </c>
      <c r="P78" s="4">
        <f t="shared" si="27"/>
        <v>0.91799999999999993</v>
      </c>
      <c r="Q78" s="11">
        <f t="shared" si="28"/>
        <v>6.0444444444444443</v>
      </c>
      <c r="R78" s="10">
        <f t="shared" si="26"/>
        <v>6.4421999999999997</v>
      </c>
    </row>
    <row r="79" spans="1:19">
      <c r="A79" s="64">
        <v>6</v>
      </c>
      <c r="B79" s="64" t="s">
        <v>87</v>
      </c>
      <c r="C79" s="12" t="s">
        <v>46</v>
      </c>
      <c r="D79" s="64" t="s">
        <v>32</v>
      </c>
      <c r="E79" s="64">
        <v>1</v>
      </c>
      <c r="F79" s="64" t="s">
        <v>33</v>
      </c>
      <c r="G79" s="64">
        <v>1</v>
      </c>
      <c r="H79" s="64" t="s">
        <v>34</v>
      </c>
      <c r="I79" s="64"/>
      <c r="J79" s="64">
        <v>10</v>
      </c>
      <c r="K79" s="64">
        <v>27</v>
      </c>
      <c r="L79" s="64">
        <v>6</v>
      </c>
      <c r="M79" s="64" t="s">
        <v>35</v>
      </c>
      <c r="N79" s="3">
        <f t="shared" si="22"/>
        <v>9.1666666666666679</v>
      </c>
      <c r="O79" s="9">
        <f t="shared" si="23"/>
        <v>9.1666666666666679</v>
      </c>
      <c r="P79" s="4">
        <f t="shared" si="27"/>
        <v>0.81599999999999995</v>
      </c>
      <c r="Q79" s="11">
        <f t="shared" si="28"/>
        <v>8.9018181818181805</v>
      </c>
      <c r="R79" s="10">
        <f t="shared" si="26"/>
        <v>3.9930666666666674</v>
      </c>
      <c r="S79" s="8"/>
    </row>
    <row r="80" spans="1:19">
      <c r="A80" s="64">
        <v>7</v>
      </c>
      <c r="B80" s="64" t="s">
        <v>88</v>
      </c>
      <c r="C80" s="12" t="s">
        <v>89</v>
      </c>
      <c r="D80" s="64" t="s">
        <v>32</v>
      </c>
      <c r="E80" s="64">
        <v>1</v>
      </c>
      <c r="F80" s="64" t="s">
        <v>85</v>
      </c>
      <c r="G80" s="64">
        <v>1</v>
      </c>
      <c r="H80" s="64" t="s">
        <v>34</v>
      </c>
      <c r="I80" s="64"/>
      <c r="J80" s="64">
        <v>10</v>
      </c>
      <c r="K80" s="64">
        <v>27</v>
      </c>
      <c r="L80" s="64">
        <v>6</v>
      </c>
      <c r="M80" s="64" t="s">
        <v>35</v>
      </c>
      <c r="N80" s="3">
        <f t="shared" si="22"/>
        <v>10.3125</v>
      </c>
      <c r="O80" s="9">
        <f t="shared" si="23"/>
        <v>10.3125</v>
      </c>
      <c r="P80" s="4">
        <f t="shared" si="27"/>
        <v>0.61199999999999999</v>
      </c>
      <c r="Q80" s="11">
        <f t="shared" si="28"/>
        <v>5.9345454545454546</v>
      </c>
      <c r="R80" s="10">
        <f t="shared" si="26"/>
        <v>4.3698000000000006</v>
      </c>
      <c r="S80" s="8"/>
    </row>
    <row r="81" spans="1:19">
      <c r="A81" s="64">
        <v>8</v>
      </c>
      <c r="B81" s="64" t="s">
        <v>90</v>
      </c>
      <c r="C81" s="12" t="s">
        <v>63</v>
      </c>
      <c r="D81" s="64" t="s">
        <v>32</v>
      </c>
      <c r="E81" s="64">
        <v>1</v>
      </c>
      <c r="F81" s="64" t="s">
        <v>33</v>
      </c>
      <c r="G81" s="64">
        <v>1</v>
      </c>
      <c r="H81" s="64" t="s">
        <v>34</v>
      </c>
      <c r="I81" s="64"/>
      <c r="J81" s="64">
        <v>10</v>
      </c>
      <c r="K81" s="64">
        <v>27</v>
      </c>
      <c r="L81" s="64">
        <v>9</v>
      </c>
      <c r="M81" s="64" t="s">
        <v>35</v>
      </c>
      <c r="N81" s="3">
        <f t="shared" si="22"/>
        <v>5.416666666666667</v>
      </c>
      <c r="O81" s="9">
        <f t="shared" si="23"/>
        <v>0</v>
      </c>
      <c r="P81" s="4">
        <f t="shared" si="27"/>
        <v>0</v>
      </c>
      <c r="Q81" s="11">
        <f t="shared" si="28"/>
        <v>0</v>
      </c>
      <c r="R81" s="10">
        <f t="shared" si="26"/>
        <v>0</v>
      </c>
      <c r="S81" s="8"/>
    </row>
    <row r="82" spans="1:19">
      <c r="A82" s="64">
        <v>9</v>
      </c>
      <c r="B82" s="64" t="s">
        <v>86</v>
      </c>
      <c r="C82" s="12" t="s">
        <v>56</v>
      </c>
      <c r="D82" s="64" t="s">
        <v>32</v>
      </c>
      <c r="E82" s="64">
        <v>1</v>
      </c>
      <c r="F82" s="64" t="s">
        <v>60</v>
      </c>
      <c r="G82" s="64">
        <v>1</v>
      </c>
      <c r="H82" s="64" t="s">
        <v>34</v>
      </c>
      <c r="I82" s="64"/>
      <c r="J82" s="64">
        <v>4</v>
      </c>
      <c r="K82" s="64">
        <v>19</v>
      </c>
      <c r="L82" s="64">
        <v>1</v>
      </c>
      <c r="M82" s="64" t="s">
        <v>35</v>
      </c>
      <c r="N82" s="3">
        <f t="shared" si="22"/>
        <v>8.5</v>
      </c>
      <c r="O82" s="9">
        <f t="shared" si="23"/>
        <v>8.5</v>
      </c>
      <c r="P82" s="4">
        <f t="shared" si="27"/>
        <v>0.30599999999999999</v>
      </c>
      <c r="Q82" s="11">
        <f t="shared" si="28"/>
        <v>3.5999999999999996</v>
      </c>
      <c r="R82" s="10">
        <f t="shared" si="26"/>
        <v>0</v>
      </c>
      <c r="S82" s="8"/>
    </row>
    <row r="83" spans="1:19">
      <c r="A83" s="64">
        <v>10</v>
      </c>
      <c r="B83" s="64" t="s">
        <v>87</v>
      </c>
      <c r="C83" s="12" t="s">
        <v>46</v>
      </c>
      <c r="D83" s="64" t="s">
        <v>32</v>
      </c>
      <c r="E83" s="64">
        <v>1</v>
      </c>
      <c r="F83" s="64" t="s">
        <v>60</v>
      </c>
      <c r="G83" s="64">
        <v>1</v>
      </c>
      <c r="H83" s="64" t="s">
        <v>34</v>
      </c>
      <c r="I83" s="64"/>
      <c r="J83" s="64">
        <v>3</v>
      </c>
      <c r="K83" s="64">
        <v>19</v>
      </c>
      <c r="L83" s="64">
        <v>2</v>
      </c>
      <c r="M83" s="64" t="s">
        <v>35</v>
      </c>
      <c r="N83" s="3">
        <f t="shared" si="22"/>
        <v>4.8825000000000003</v>
      </c>
      <c r="O83" s="9">
        <f t="shared" si="23"/>
        <v>4.8825000000000003</v>
      </c>
      <c r="P83" s="4">
        <f t="shared" si="27"/>
        <v>0.10199999999999999</v>
      </c>
      <c r="Q83" s="11">
        <f t="shared" si="28"/>
        <v>2.0890937019969273</v>
      </c>
      <c r="R83" s="10">
        <f t="shared" si="26"/>
        <v>0</v>
      </c>
      <c r="S83" s="8"/>
    </row>
    <row r="84" spans="1:19" s="8" customFormat="1">
      <c r="A84" s="56">
        <v>11</v>
      </c>
      <c r="B84" s="57" t="s">
        <v>54</v>
      </c>
      <c r="C84" s="58" t="s">
        <v>31</v>
      </c>
      <c r="D84" s="57" t="s">
        <v>32</v>
      </c>
      <c r="E84" s="57">
        <v>1</v>
      </c>
      <c r="F84" s="57" t="s">
        <v>41</v>
      </c>
      <c r="G84" s="57">
        <v>1</v>
      </c>
      <c r="H84" s="57" t="s">
        <v>34</v>
      </c>
      <c r="I84" s="57"/>
      <c r="J84" s="57">
        <v>10</v>
      </c>
      <c r="K84" s="57">
        <v>19</v>
      </c>
      <c r="L84" s="57">
        <v>3</v>
      </c>
      <c r="M84" s="57" t="s">
        <v>35</v>
      </c>
      <c r="N84" s="3">
        <f t="shared" ref="N84:N87" si="29">(IF(F84="OŽ",IF(L84=1,550.8,IF(L84=2,426.38,IF(L84=3,342.14,IF(L84=4,181.44,IF(L84=5,168.48,IF(L84=6,155.52,IF(L84=7,148.5,IF(L84=8,144,0))))))))+IF(L84&lt;=8,0,IF(L84&lt;=16,137.7,IF(L84&lt;=24,108,IF(L84&lt;=32,80.1,IF(L84&lt;=36,52.2,0)))))-IF(L84&lt;=8,0,IF(L84&lt;=16,(L84-9)*2.754,IF(L84&lt;=24,(L84-17)* 2.754,IF(L84&lt;=32,(L84-25)* 2.754,IF(L84&lt;=36,(L84-33)*2.754,0))))),0)+IF(F84="PČ",IF(L84=1,449,IF(L84=2,314.6,IF(L84=3,238,IF(L84=4,172,IF(L84=5,159,IF(L84=6,145,IF(L84=7,132,IF(L84=8,119,0))))))))+IF(L84&lt;=8,0,IF(L84&lt;=16,88,IF(L84&lt;=24,55,IF(L84&lt;=32,22,0))))-IF(L84&lt;=8,0,IF(L84&lt;=16,(L84-9)*2.245,IF(L84&lt;=24,(L84-17)*2.245,IF(L84&lt;=32,(L84-25)*2.245,0)))),0)+IF(F84="PČneol",IF(L84=1,85,IF(L84=2,64.61,IF(L84=3,50.76,IF(L84=4,16.25,IF(L84=5,15,IF(L84=6,13.75,IF(L84=7,12.5,IF(L84=8,11.25,0))))))))+IF(L84&lt;=8,0,IF(L84&lt;=16,9,0))-IF(L84&lt;=8,0,IF(L84&lt;=16,(L84-9)*0.425,0)),0)+IF(F84="PŽ",IF(L84=1,85,IF(L84=2,59.5,IF(L84=3,45,IF(L84=4,32.5,IF(L84=5,30,IF(L84=6,27.5,IF(L84=7,25,IF(L84=8,22.5,0))))))))+IF(L84&lt;=8,0,IF(L84&lt;=16,19,IF(L84&lt;=24,13,IF(L84&lt;=32,8,0))))-IF(L84&lt;=8,0,IF(L84&lt;=16,(L84-9)*0.425,IF(L84&lt;=24,(L84-17)*0.425,IF(L84&lt;=32,(L84-25)*0.425,0)))),0)+IF(F84="EČ",IF(L84=1,204,IF(L84=2,156.24,IF(L84=3,123.84,IF(L84=4,72,IF(L84=5,66,IF(L84=6,60,IF(L84=7,54,IF(L84=8,48,0))))))))+IF(L84&lt;=8,0,IF(L84&lt;=16,40,IF(L84&lt;=24,25,0)))-IF(L84&lt;=8,0,IF(L84&lt;=16,(L84-9)*1.02,IF(L84&lt;=24,(L84-17)*1.02,0))),0)+IF(F84="EČneol",IF(L84=1,68,IF(L84=2,51.69,IF(L84=3,40.61,IF(L84=4,13,IF(L84=5,12,IF(L84=6,11,IF(L84=7,10,IF(L84=8,9,0)))))))))+IF(F84="EŽ",IF(L84=1,68,IF(L84=2,47.6,IF(L84=3,36,IF(L84=4,18,IF(L84=5,16.5,IF(L84=6,15,IF(L84=7,13.5,IF(L84=8,12,0))))))))+IF(L84&lt;=8,0,IF(L84&lt;=16,10,IF(L84&lt;=24,6,0)))-IF(L84&lt;=8,0,IF(L84&lt;=16,(L84-9)*0.34,IF(L84&lt;=24,(L84-17)*0.34,0))),0)+IF(F84="PT",IF(L84=1,68,IF(L84=2,52.08,IF(L84=3,41.28,IF(L84=4,24,IF(L84=5,22,IF(L84=6,20,IF(L84=7,18,IF(L84=8,16,0))))))))+IF(L84&lt;=8,0,IF(L84&lt;=16,13,IF(L84&lt;=24,9,IF(L84&lt;=32,4,0))))-IF(L84&lt;=8,0,IF(L84&lt;=16,(L84-9)*0.34,IF(L84&lt;=24,(L84-17)*0.34,IF(L84&lt;=32,(L84-25)*0.34,0)))),0)+IF(F84="JOŽ",IF(L84=1,85,IF(L84=2,59.5,IF(L84=3,45,IF(L84=4,32.5,IF(L84=5,30,IF(L84=6,27.5,IF(L84=7,25,IF(L84=8,22.5,0))))))))+IF(L84&lt;=8,0,IF(L84&lt;=16,19,IF(L84&lt;=24,13,0)))-IF(L84&lt;=8,0,IF(L84&lt;=16,(L84-9)*0.425,IF(L84&lt;=24,(L84-17)*0.425,0))),0)+IF(F84="JPČ",IF(L84=1,68,IF(L84=2,47.6,IF(L84=3,36,IF(L84=4,26,IF(L84=5,24,IF(L84=6,22,IF(L84=7,20,IF(L84=8,18,0))))))))+IF(L84&lt;=8,0,IF(L84&lt;=16,13,IF(L84&lt;=24,9,0)))-IF(L84&lt;=8,0,IF(L84&lt;=16,(L84-9)*0.34,IF(L84&lt;=24,(L84-17)*0.34,0))),0)+IF(F84="JEČ",IF(L84=1,34,IF(L84=2,26.04,IF(L84=3,20.6,IF(L84=4,12,IF(L84=5,11,IF(L84=6,10,IF(L84=7,9,IF(L84=8,8,0))))))))+IF(L84&lt;=8,0,IF(L84&lt;=16,6,0))-IF(L84&lt;=8,0,IF(L84&lt;=16,(L84-9)*0.17,0)),0)+IF(F84="JEOF",IF(L84=1,34,IF(L84=2,26.04,IF(L84=3,20.6,IF(L84=4,12,IF(L84=5,11,IF(L84=6,10,IF(L84=7,9,IF(L84=8,8,0))))))))+IF(L84&lt;=8,0,IF(L84&lt;=16,6,0))-IF(L84&lt;=8,0,IF(L84&lt;=16,(L84-9)*0.17,0)),0)+IF(F84="JnPČ",IF(L84=1,51,IF(L84=2,35.7,IF(L84=3,27,IF(L84=4,19.5,IF(L84=5,18,IF(L84=6,16.5,IF(L84=7,15,IF(L84=8,13.5,0))))))))+IF(L84&lt;=8,0,IF(L84&lt;=16,10,0))-IF(L84&lt;=8,0,IF(L84&lt;=16,(L84-9)*0.255,0)),0)+IF(F84="JnEČ",IF(L84=1,25.5,IF(L84=2,19.53,IF(L84=3,15.48,IF(L84=4,9,IF(L84=5,8.25,IF(L84=6,7.5,IF(L84=7,6.75,IF(L84=8,6,0))))))))+IF(L84&lt;=8,0,IF(L84&lt;=16,5,0))-IF(L84&lt;=8,0,IF(L84&lt;=16,(L84-9)*0.1275,0)),0)+IF(F84="JčPČ",IF(L84=1,21.25,IF(L84=2,14.5,IF(L84=3,11.5,IF(L84=4,7,IF(L84=5,6.5,IF(L84=6,6,IF(L84=7,5.5,IF(L84=8,5,0))))))))+IF(L84&lt;=8,0,IF(L84&lt;=16,4,0))-IF(L84&lt;=8,0,IF(L84&lt;=16,(L84-9)*0.10625,0)),0)+IF(F84="JčEČ",IF(L84=1,17,IF(L84=2,13.02,IF(L84=3,10.32,IF(L84=4,6,IF(L84=5,5.5,IF(L84=6,5,IF(L84=7,4.5,IF(L84=8,4,0))))))))+IF(L84&lt;=8,0,IF(L84&lt;=16,3,0))-IF(L84&lt;=8,0,IF(L84&lt;=16,(L84-9)*0.085,0)),0)+IF(F84="NEAK",IF(L84=1,11.48,IF(L84=2,8.79,IF(L84=3,6.97,IF(L84=4,4.05,IF(L84=5,3.71,IF(L84=6,3.38,IF(L84=7,3.04,IF(L84=8,2.7,0))))))))+IF(L84&lt;=8,0,IF(L84&lt;=16,2,IF(L84&lt;=24,1.3,0)))-IF(L84&lt;=8,0,IF(L84&lt;=16,(L84-9)*0.0574,IF(L84&lt;=24,(L84-17)*0.0574,0))),0))*IF(L84&lt;0,1,IF(OR(F84="PČ",F84="PŽ",F84="PT"),IF(J84&lt;32,J84/32,1),1))* IF(L84&lt;0,1,IF(OR(F84="EČ",F84="EŽ",F84="JOŽ",F84="JPČ",F84="NEAK"),IF(J84&lt;24,J84/24,1),1))*IF(L84&lt;0,1,IF(OR(F84="PČneol",F84="JEČ",F84="JEOF",F84="JnPČ",F84="JnEČ",F84="JčPČ",F84="JčEČ"),IF(J84&lt;16,J84/16,1),1))*IF(L84&lt;0,1,IF(F84="EČneol",IF(J84&lt;8,J84/8,1),1))</f>
        <v>51.6</v>
      </c>
      <c r="O84" s="9">
        <f t="shared" ref="O84:O87" si="30">IF(F84="OŽ",N84,IF(H84="Ne",IF(J84*0.3&lt;J84-L84,N84,0),IF(J84*0.1&lt;J84-L84,N84,0)))</f>
        <v>51.6</v>
      </c>
      <c r="P84" s="4">
        <f t="shared" ref="P84:P87" si="31">IF(O84=0,0,IF(F84="OŽ",IF(L84&gt;35,0,IF(J84&gt;35,(36-L84)*1.836,((36-L84)-(36-J84))*1.836)),0)+IF(F84="PČ",IF(L84&gt;31,0,IF(J84&gt;31,(32-L84)*1.347,((32-L84)-(32-J84))*1.347)),0)+ IF(F84="PČneol",IF(L84&gt;15,0,IF(J84&gt;15,(16-L84)*0.255,((16-L84)-(16-J84))*0.255)),0)+IF(F84="PŽ",IF(L84&gt;31,0,IF(J84&gt;31,(32-L84)*0.255,((32-L84)-(32-J84))*0.255)),0)+IF(F84="EČ",IF(L84&gt;23,0,IF(J84&gt;23,(24-L84)*0.612,((24-L84)-(24-J84))*0.612)),0)+IF(F84="EČneol",IF(L84&gt;7,0,IF(J84&gt;7,(8-L84)*0.204,((8-L84)-(8-J84))*0.204)),0)+IF(F84="EŽ",IF(L84&gt;23,0,IF(J84&gt;23,(24-L84)*0.204,((24-L84)-(24-J84))*0.204)),0)+IF(F84="PT",IF(L84&gt;31,0,IF(J84&gt;31,(32-L84)*0.204,((32-L84)-(32-J84))*0.204)),0)+IF(F84="JOŽ",IF(L84&gt;23,0,IF(J84&gt;23,(24-L84)*0.255,((24-L84)-(24-J84))*0.255)),0)+IF(F84="JPČ",IF(L84&gt;23,0,IF(J84&gt;23,(24-L84)*0.204,((24-L84)-(24-J84))*0.204)),0)+IF(F84="JEČ",IF(L84&gt;15,0,IF(J84&gt;15,(16-L84)*0.102,((16-L84)-(16-J84))*0.102)),0)+IF(F84="JEOF",IF(L84&gt;15,0,IF(J84&gt;15,(16-L84)*0.102,((16-L84)-(16-J84))*0.102)),0)+IF(F84="JnPČ",IF(L84&gt;15,0,IF(J84&gt;15,(16-L84)*0.153,((16-L84)-(16-J84))*0.153)),0)+IF(F84="JnEČ",IF(L84&gt;15,0,IF(J84&gt;15,(16-L84)*0.0765,((16-L84)-(16-J84))*0.0765)),0)+IF(F84="JčPČ",IF(L84&gt;15,0,IF(J84&gt;15,(16-L84)*0.06375,((16-L84)-(16-J84))*0.06375)),0)+IF(F84="JčEČ",IF(L84&gt;15,0,IF(J84&gt;15,(16-L84)*0.051,((16-L84)-(16-J84))*0.051)),0)+IF(F84="NEAK",IF(L84&gt;23,0,IF(J84&gt;23,(24-L84)*0.03444,((24-L84)-(24-J84))*0.03444)),0))</f>
        <v>4.2839999999999998</v>
      </c>
      <c r="Q84" s="11">
        <f t="shared" ref="Q84:Q87" si="32">IF(ISERROR(P84*100/N84),0,(P84*100/N84))</f>
        <v>8.3023255813953476</v>
      </c>
      <c r="R84" s="10">
        <f t="shared" ref="R84:R87" si="33">IF(Q84&lt;=30,O84+P84,O84+O84*0.3)*IF(G84=1,0.4,IF(G84=2,0.75,IF(G84="1 (kas 4 m. 1 k. nerengiamos)",0.52,1)))*IF(D84="olimpinė",1,IF(M84="Ne",0.5,1))*IF(OR(A$5="Lietuvos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federacija"),IF(OR(J84&lt;8,K84&lt;16),0,1),1)*E84*IF(I84&lt;=1,1,1/I84)*IF(OR(A$5="Lietuvos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22.3536</v>
      </c>
    </row>
    <row r="85" spans="1:19" s="8" customFormat="1">
      <c r="A85" s="56">
        <v>12</v>
      </c>
      <c r="B85" s="57" t="s">
        <v>74</v>
      </c>
      <c r="C85" s="58" t="s">
        <v>75</v>
      </c>
      <c r="D85" s="57" t="s">
        <v>32</v>
      </c>
      <c r="E85" s="57">
        <v>1</v>
      </c>
      <c r="F85" s="57" t="s">
        <v>41</v>
      </c>
      <c r="G85" s="57">
        <v>1</v>
      </c>
      <c r="H85" s="57" t="s">
        <v>34</v>
      </c>
      <c r="I85" s="57"/>
      <c r="J85" s="57">
        <v>7</v>
      </c>
      <c r="K85" s="57">
        <v>19</v>
      </c>
      <c r="L85" s="57">
        <v>3</v>
      </c>
      <c r="M85" s="57" t="s">
        <v>34</v>
      </c>
      <c r="N85" s="3">
        <f t="shared" si="29"/>
        <v>36.120000000000005</v>
      </c>
      <c r="O85" s="9">
        <f t="shared" si="30"/>
        <v>36.120000000000005</v>
      </c>
      <c r="P85" s="4">
        <f t="shared" si="31"/>
        <v>2.448</v>
      </c>
      <c r="Q85" s="11">
        <f t="shared" si="32"/>
        <v>6.7774086378737532</v>
      </c>
      <c r="R85" s="10">
        <f t="shared" si="33"/>
        <v>0</v>
      </c>
    </row>
    <row r="86" spans="1:19" s="8" customFormat="1">
      <c r="A86" s="56">
        <v>13</v>
      </c>
      <c r="B86" s="57" t="s">
        <v>90</v>
      </c>
      <c r="C86" s="58" t="s">
        <v>63</v>
      </c>
      <c r="D86" s="57" t="s">
        <v>32</v>
      </c>
      <c r="E86" s="57">
        <v>1</v>
      </c>
      <c r="F86" s="57" t="s">
        <v>60</v>
      </c>
      <c r="G86" s="57">
        <v>1</v>
      </c>
      <c r="H86" s="57" t="s">
        <v>34</v>
      </c>
      <c r="I86" s="57"/>
      <c r="J86" s="57">
        <v>5</v>
      </c>
      <c r="K86" s="57">
        <v>19</v>
      </c>
      <c r="L86" s="57">
        <v>3</v>
      </c>
      <c r="M86" s="57" t="s">
        <v>35</v>
      </c>
      <c r="N86" s="3">
        <f t="shared" si="29"/>
        <v>6.4375</v>
      </c>
      <c r="O86" s="9">
        <f t="shared" si="30"/>
        <v>6.4375</v>
      </c>
      <c r="P86" s="4">
        <f t="shared" si="31"/>
        <v>0.20399999999999999</v>
      </c>
      <c r="Q86" s="11">
        <f t="shared" si="32"/>
        <v>3.1689320388349511</v>
      </c>
      <c r="R86" s="10">
        <f t="shared" si="33"/>
        <v>0</v>
      </c>
    </row>
    <row r="87" spans="1:19" s="8" customFormat="1">
      <c r="A87" s="56">
        <v>14</v>
      </c>
      <c r="B87" s="57" t="s">
        <v>73</v>
      </c>
      <c r="C87" s="58" t="s">
        <v>53</v>
      </c>
      <c r="D87" s="57" t="s">
        <v>32</v>
      </c>
      <c r="E87" s="57">
        <v>1</v>
      </c>
      <c r="F87" s="57" t="s">
        <v>60</v>
      </c>
      <c r="G87" s="57">
        <v>1</v>
      </c>
      <c r="H87" s="57" t="s">
        <v>34</v>
      </c>
      <c r="I87" s="57"/>
      <c r="J87" s="57">
        <v>9</v>
      </c>
      <c r="K87" s="57">
        <v>19</v>
      </c>
      <c r="L87" s="57">
        <v>6</v>
      </c>
      <c r="M87" s="57" t="s">
        <v>34</v>
      </c>
      <c r="N87" s="3">
        <f t="shared" si="29"/>
        <v>5.625</v>
      </c>
      <c r="O87" s="9">
        <f t="shared" si="30"/>
        <v>5.625</v>
      </c>
      <c r="P87" s="4">
        <f t="shared" si="31"/>
        <v>0.30599999999999999</v>
      </c>
      <c r="Q87" s="11">
        <f t="shared" si="32"/>
        <v>5.4399999999999995</v>
      </c>
      <c r="R87" s="10">
        <f t="shared" si="33"/>
        <v>1.1862000000000001</v>
      </c>
    </row>
    <row r="88" spans="1:19">
      <c r="A88" s="80" t="s">
        <v>47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2"/>
      <c r="R88" s="10">
        <f>SUM(R74:R87)</f>
        <v>90.669687500000009</v>
      </c>
      <c r="S88" s="8"/>
    </row>
    <row r="89" spans="1:19">
      <c r="A89" s="14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6"/>
      <c r="S89" s="8"/>
    </row>
    <row r="90" spans="1:19" ht="15.75">
      <c r="A90" s="24" t="s">
        <v>91</v>
      </c>
      <c r="B90" s="24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6"/>
      <c r="S90" s="8"/>
    </row>
    <row r="91" spans="1:19">
      <c r="A91" s="49" t="s">
        <v>92</v>
      </c>
      <c r="B91" s="49"/>
      <c r="C91" s="49"/>
      <c r="D91" s="49"/>
      <c r="E91" s="49"/>
      <c r="F91" s="49"/>
      <c r="G91" s="49"/>
      <c r="H91" s="49"/>
      <c r="I91" s="49"/>
      <c r="J91" s="15"/>
      <c r="K91" s="15"/>
      <c r="L91" s="15"/>
      <c r="M91" s="15"/>
      <c r="N91" s="15"/>
      <c r="O91" s="15"/>
      <c r="P91" s="15"/>
      <c r="Q91" s="15"/>
      <c r="R91" s="16"/>
      <c r="S91" s="8"/>
    </row>
    <row r="92" spans="1:19" s="8" customFormat="1">
      <c r="A92" s="49"/>
      <c r="B92" s="49"/>
      <c r="C92" s="49"/>
      <c r="D92" s="49"/>
      <c r="E92" s="49"/>
      <c r="F92" s="49"/>
      <c r="G92" s="49"/>
      <c r="H92" s="49"/>
      <c r="I92" s="49"/>
      <c r="J92" s="15"/>
      <c r="K92" s="15"/>
      <c r="L92" s="15"/>
      <c r="M92" s="15"/>
      <c r="N92" s="15"/>
      <c r="O92" s="15"/>
      <c r="P92" s="15"/>
      <c r="Q92" s="15"/>
      <c r="R92" s="16"/>
    </row>
    <row r="93" spans="1:19">
      <c r="A93" s="70" t="s">
        <v>93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60"/>
      <c r="R93" s="8"/>
      <c r="S93" s="8"/>
    </row>
    <row r="94" spans="1:19" ht="18">
      <c r="A94" s="72" t="s">
        <v>94</v>
      </c>
      <c r="B94" s="73"/>
      <c r="C94" s="73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60"/>
      <c r="R94" s="8"/>
      <c r="S94" s="8"/>
    </row>
    <row r="95" spans="1:19">
      <c r="A95" s="64">
        <v>1</v>
      </c>
      <c r="B95" s="64"/>
      <c r="C95" s="12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3">
        <f t="shared" ref="N95:N104" si="34">(IF(F95="OŽ",IF(L95=1,550.8,IF(L95=2,426.38,IF(L95=3,342.14,IF(L95=4,181.44,IF(L95=5,168.48,IF(L95=6,155.52,IF(L95=7,148.5,IF(L95=8,144,0))))))))+IF(L95&lt;=8,0,IF(L95&lt;=16,137.7,IF(L95&lt;=24,108,IF(L95&lt;=32,80.1,IF(L95&lt;=36,52.2,0)))))-IF(L95&lt;=8,0,IF(L95&lt;=16,(L95-9)*2.754,IF(L95&lt;=24,(L95-17)* 2.754,IF(L95&lt;=32,(L95-25)* 2.754,IF(L95&lt;=36,(L95-33)*2.754,0))))),0)+IF(F95="PČ",IF(L95=1,449,IF(L95=2,314.6,IF(L95=3,238,IF(L95=4,172,IF(L95=5,159,IF(L95=6,145,IF(L95=7,132,IF(L95=8,119,0))))))))+IF(L95&lt;=8,0,IF(L95&lt;=16,88,IF(L95&lt;=24,55,IF(L95&lt;=32,22,0))))-IF(L95&lt;=8,0,IF(L95&lt;=16,(L95-9)*2.245,IF(L95&lt;=24,(L95-17)*2.245,IF(L95&lt;=32,(L95-25)*2.245,0)))),0)+IF(F95="PČneol",IF(L95=1,85,IF(L95=2,64.61,IF(L95=3,50.76,IF(L95=4,16.25,IF(L95=5,15,IF(L95=6,13.75,IF(L95=7,12.5,IF(L95=8,11.25,0))))))))+IF(L95&lt;=8,0,IF(L95&lt;=16,9,0))-IF(L95&lt;=8,0,IF(L95&lt;=16,(L95-9)*0.425,0)),0)+IF(F95="PŽ",IF(L95=1,85,IF(L95=2,59.5,IF(L95=3,45,IF(L95=4,32.5,IF(L95=5,30,IF(L95=6,27.5,IF(L95=7,25,IF(L95=8,22.5,0))))))))+IF(L95&lt;=8,0,IF(L95&lt;=16,19,IF(L95&lt;=24,13,IF(L95&lt;=32,8,0))))-IF(L95&lt;=8,0,IF(L95&lt;=16,(L95-9)*0.425,IF(L95&lt;=24,(L95-17)*0.425,IF(L95&lt;=32,(L95-25)*0.425,0)))),0)+IF(F95="EČ",IF(L95=1,204,IF(L95=2,156.24,IF(L95=3,123.84,IF(L95=4,72,IF(L95=5,66,IF(L95=6,60,IF(L95=7,54,IF(L95=8,48,0))))))))+IF(L95&lt;=8,0,IF(L95&lt;=16,40,IF(L95&lt;=24,25,0)))-IF(L95&lt;=8,0,IF(L95&lt;=16,(L95-9)*1.02,IF(L95&lt;=24,(L95-17)*1.02,0))),0)+IF(F95="EČneol",IF(L95=1,68,IF(L95=2,51.69,IF(L95=3,40.61,IF(L95=4,13,IF(L95=5,12,IF(L95=6,11,IF(L95=7,10,IF(L95=8,9,0)))))))))+IF(F95="EŽ",IF(L95=1,68,IF(L95=2,47.6,IF(L95=3,36,IF(L95=4,18,IF(L95=5,16.5,IF(L95=6,15,IF(L95=7,13.5,IF(L95=8,12,0))))))))+IF(L95&lt;=8,0,IF(L95&lt;=16,10,IF(L95&lt;=24,6,0)))-IF(L95&lt;=8,0,IF(L95&lt;=16,(L95-9)*0.34,IF(L95&lt;=24,(L95-17)*0.34,0))),0)+IF(F95="PT",IF(L95=1,68,IF(L95=2,52.08,IF(L95=3,41.28,IF(L95=4,24,IF(L95=5,22,IF(L95=6,20,IF(L95=7,18,IF(L95=8,16,0))))))))+IF(L95&lt;=8,0,IF(L95&lt;=16,13,IF(L95&lt;=24,9,IF(L95&lt;=32,4,0))))-IF(L95&lt;=8,0,IF(L95&lt;=16,(L95-9)*0.34,IF(L95&lt;=24,(L95-17)*0.34,IF(L95&lt;=32,(L95-25)*0.34,0)))),0)+IF(F95="JOŽ",IF(L95=1,85,IF(L95=2,59.5,IF(L95=3,45,IF(L95=4,32.5,IF(L95=5,30,IF(L95=6,27.5,IF(L95=7,25,IF(L95=8,22.5,0))))))))+IF(L95&lt;=8,0,IF(L95&lt;=16,19,IF(L95&lt;=24,13,0)))-IF(L95&lt;=8,0,IF(L95&lt;=16,(L95-9)*0.425,IF(L95&lt;=24,(L95-17)*0.425,0))),0)+IF(F95="JPČ",IF(L95=1,68,IF(L95=2,47.6,IF(L95=3,36,IF(L95=4,26,IF(L95=5,24,IF(L95=6,22,IF(L95=7,20,IF(L95=8,18,0))))))))+IF(L95&lt;=8,0,IF(L95&lt;=16,13,IF(L95&lt;=24,9,0)))-IF(L95&lt;=8,0,IF(L95&lt;=16,(L95-9)*0.34,IF(L95&lt;=24,(L95-17)*0.34,0))),0)+IF(F95="JEČ",IF(L95=1,34,IF(L95=2,26.04,IF(L95=3,20.6,IF(L95=4,12,IF(L95=5,11,IF(L95=6,10,IF(L95=7,9,IF(L95=8,8,0))))))))+IF(L95&lt;=8,0,IF(L95&lt;=16,6,0))-IF(L95&lt;=8,0,IF(L95&lt;=16,(L95-9)*0.17,0)),0)+IF(F95="JEOF",IF(L95=1,34,IF(L95=2,26.04,IF(L95=3,20.6,IF(L95=4,12,IF(L95=5,11,IF(L95=6,10,IF(L95=7,9,IF(L95=8,8,0))))))))+IF(L95&lt;=8,0,IF(L95&lt;=16,6,0))-IF(L95&lt;=8,0,IF(L95&lt;=16,(L95-9)*0.17,0)),0)+IF(F95="JnPČ",IF(L95=1,51,IF(L95=2,35.7,IF(L95=3,27,IF(L95=4,19.5,IF(L95=5,18,IF(L95=6,16.5,IF(L95=7,15,IF(L95=8,13.5,0))))))))+IF(L95&lt;=8,0,IF(L95&lt;=16,10,0))-IF(L95&lt;=8,0,IF(L95&lt;=16,(L95-9)*0.255,0)),0)+IF(F95="JnEČ",IF(L95=1,25.5,IF(L95=2,19.53,IF(L95=3,15.48,IF(L95=4,9,IF(L95=5,8.25,IF(L95=6,7.5,IF(L95=7,6.75,IF(L95=8,6,0))))))))+IF(L95&lt;=8,0,IF(L95&lt;=16,5,0))-IF(L95&lt;=8,0,IF(L95&lt;=16,(L95-9)*0.1275,0)),0)+IF(F95="JčPČ",IF(L95=1,21.25,IF(L95=2,14.5,IF(L95=3,11.5,IF(L95=4,7,IF(L95=5,6.5,IF(L95=6,6,IF(L95=7,5.5,IF(L95=8,5,0))))))))+IF(L95&lt;=8,0,IF(L95&lt;=16,4,0))-IF(L95&lt;=8,0,IF(L95&lt;=16,(L95-9)*0.10625,0)),0)+IF(F95="JčEČ",IF(L95=1,17,IF(L95=2,13.02,IF(L95=3,10.32,IF(L95=4,6,IF(L95=5,5.5,IF(L95=6,5,IF(L95=7,4.5,IF(L95=8,4,0))))))))+IF(L95&lt;=8,0,IF(L95&lt;=16,3,0))-IF(L95&lt;=8,0,IF(L95&lt;=16,(L95-9)*0.085,0)),0)+IF(F95="NEAK",IF(L95=1,11.48,IF(L95=2,8.79,IF(L95=3,6.97,IF(L95=4,4.05,IF(L95=5,3.71,IF(L95=6,3.38,IF(L95=7,3.04,IF(L95=8,2.7,0))))))))+IF(L95&lt;=8,0,IF(L95&lt;=16,2,IF(L95&lt;=24,1.3,0)))-IF(L95&lt;=8,0,IF(L95&lt;=16,(L95-9)*0.0574,IF(L95&lt;=24,(L95-17)*0.0574,0))),0))*IF(L95&lt;0,1,IF(OR(F95="PČ",F95="PŽ",F95="PT"),IF(J95&lt;32,J95/32,1),1))* IF(L95&lt;0,1,IF(OR(F95="EČ",F95="EŽ",F95="JOŽ",F95="JPČ",F95="NEAK"),IF(J95&lt;24,J95/24,1),1))*IF(L95&lt;0,1,IF(OR(F95="PČneol",F95="JEČ",F95="JEOF",F95="JnPČ",F95="JnEČ",F95="JčPČ",F95="JčEČ"),IF(J95&lt;16,J95/16,1),1))*IF(L95&lt;0,1,IF(F95="EČneol",IF(J95&lt;8,J95/8,1),1))</f>
        <v>0</v>
      </c>
      <c r="O95" s="9">
        <f t="shared" ref="O95:O104" si="35">IF(F95="OŽ",N95,IF(H95="Ne",IF(J95*0.3&lt;J95-L95,N95,0),IF(J95*0.1&lt;J95-L95,N95,0)))</f>
        <v>0</v>
      </c>
      <c r="P95" s="4">
        <f t="shared" ref="P95" si="36">IF(O95=0,0,IF(F95="OŽ",IF(L95&gt;35,0,IF(J95&gt;35,(36-L95)*1.836,((36-L95)-(36-J95))*1.836)),0)+IF(F95="PČ",IF(L95&gt;31,0,IF(J95&gt;31,(32-L95)*1.347,((32-L95)-(32-J95))*1.347)),0)+ IF(F95="PČneol",IF(L95&gt;15,0,IF(J95&gt;15,(16-L95)*0.255,((16-L95)-(16-J95))*0.255)),0)+IF(F95="PŽ",IF(L95&gt;31,0,IF(J95&gt;31,(32-L95)*0.255,((32-L95)-(32-J95))*0.255)),0)+IF(F95="EČ",IF(L95&gt;23,0,IF(J95&gt;23,(24-L95)*0.612,((24-L95)-(24-J95))*0.612)),0)+IF(F95="EČneol",IF(L95&gt;7,0,IF(J95&gt;7,(8-L95)*0.204,((8-L95)-(8-J95))*0.204)),0)+IF(F95="EŽ",IF(L95&gt;23,0,IF(J95&gt;23,(24-L95)*0.204,((24-L95)-(24-J95))*0.204)),0)+IF(F95="PT",IF(L95&gt;31,0,IF(J95&gt;31,(32-L95)*0.204,((32-L95)-(32-J95))*0.204)),0)+IF(F95="JOŽ",IF(L95&gt;23,0,IF(J95&gt;23,(24-L95)*0.255,((24-L95)-(24-J95))*0.255)),0)+IF(F95="JPČ",IF(L95&gt;23,0,IF(J95&gt;23,(24-L95)*0.204,((24-L95)-(24-J95))*0.204)),0)+IF(F95="JEČ",IF(L95&gt;15,0,IF(J95&gt;15,(16-L95)*0.102,((16-L95)-(16-J95))*0.102)),0)+IF(F95="JEOF",IF(L95&gt;15,0,IF(J95&gt;15,(16-L95)*0.102,((16-L95)-(16-J95))*0.102)),0)+IF(F95="JnPČ",IF(L95&gt;15,0,IF(J95&gt;15,(16-L95)*0.153,((16-L95)-(16-J95))*0.153)),0)+IF(F95="JnEČ",IF(L95&gt;15,0,IF(J95&gt;15,(16-L95)*0.0765,((16-L95)-(16-J95))*0.0765)),0)+IF(F95="JčPČ",IF(L95&gt;15,0,IF(J95&gt;15,(16-L95)*0.06375,((16-L95)-(16-J95))*0.06375)),0)+IF(F95="JčEČ",IF(L95&gt;15,0,IF(J95&gt;15,(16-L95)*0.051,((16-L95)-(16-J95))*0.051)),0)+IF(F95="NEAK",IF(L95&gt;23,0,IF(J95&gt;23,(24-L95)*0.03444,((24-L95)-(24-J95))*0.03444)),0))</f>
        <v>0</v>
      </c>
      <c r="Q95" s="11">
        <f t="shared" ref="Q95" si="37">IF(ISERROR(P95*100/N95),0,(P95*100/N95))</f>
        <v>0</v>
      </c>
      <c r="R95" s="10">
        <f t="shared" ref="R95:R104" si="38">IF(Q95&lt;=30,O95+P95,O95+O95*0.3)*IF(G95=1,0.4,IF(G95=2,0.75,IF(G95="1 (kas 4 m. 1 k. nerengiamos)",0.52,1)))*IF(D95="olimpinė",1,IF(M95="Ne",0.5,1))*IF(OR(A$5="Lietuvos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federacija"),IF(OR(J95&lt;8,K95&lt;16),0,1),1)*E95*IF(I95&lt;=1,1,1/I95)*IF(OR(A$5="Lietuvos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95" s="8"/>
    </row>
    <row r="96" spans="1:19">
      <c r="A96" s="64">
        <v>2</v>
      </c>
      <c r="B96" s="64"/>
      <c r="C96" s="12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3">
        <f t="shared" si="34"/>
        <v>0</v>
      </c>
      <c r="O96" s="9">
        <f t="shared" si="35"/>
        <v>0</v>
      </c>
      <c r="P96" s="4">
        <f t="shared" ref="P96:P104" si="39">IF(O96=0,0,IF(F96="OŽ",IF(L96&gt;35,0,IF(J96&gt;35,(36-L96)*1.836,((36-L96)-(36-J96))*1.836)),0)+IF(F96="PČ",IF(L96&gt;31,0,IF(J96&gt;31,(32-L96)*1.347,((32-L96)-(32-J96))*1.347)),0)+ IF(F96="PČneol",IF(L96&gt;15,0,IF(J96&gt;15,(16-L96)*0.255,((16-L96)-(16-J96))*0.255)),0)+IF(F96="PŽ",IF(L96&gt;31,0,IF(J96&gt;31,(32-L96)*0.255,((32-L96)-(32-J96))*0.255)),0)+IF(F96="EČ",IF(L96&gt;23,0,IF(J96&gt;23,(24-L96)*0.612,((24-L96)-(24-J96))*0.612)),0)+IF(F96="EČneol",IF(L96&gt;7,0,IF(J96&gt;7,(8-L96)*0.204,((8-L96)-(8-J96))*0.204)),0)+IF(F96="EŽ",IF(L96&gt;23,0,IF(J96&gt;23,(24-L96)*0.204,((24-L96)-(24-J96))*0.204)),0)+IF(F96="PT",IF(L96&gt;31,0,IF(J96&gt;31,(32-L96)*0.204,((32-L96)-(32-J96))*0.204)),0)+IF(F96="JOŽ",IF(L96&gt;23,0,IF(J96&gt;23,(24-L96)*0.255,((24-L96)-(24-J96))*0.255)),0)+IF(F96="JPČ",IF(L96&gt;23,0,IF(J96&gt;23,(24-L96)*0.204,((24-L96)-(24-J96))*0.204)),0)+IF(F96="JEČ",IF(L96&gt;15,0,IF(J96&gt;15,(16-L96)*0.102,((16-L96)-(16-J96))*0.102)),0)+IF(F96="JEOF",IF(L96&gt;15,0,IF(J96&gt;15,(16-L96)*0.102,((16-L96)-(16-J96))*0.102)),0)+IF(F96="JnPČ",IF(L96&gt;15,0,IF(J96&gt;15,(16-L96)*0.153,((16-L96)-(16-J96))*0.153)),0)+IF(F96="JnEČ",IF(L96&gt;15,0,IF(J96&gt;15,(16-L96)*0.0765,((16-L96)-(16-J96))*0.0765)),0)+IF(F96="JčPČ",IF(L96&gt;15,0,IF(J96&gt;15,(16-L96)*0.06375,((16-L96)-(16-J96))*0.06375)),0)+IF(F96="JčEČ",IF(L96&gt;15,0,IF(J96&gt;15,(16-L96)*0.051,((16-L96)-(16-J96))*0.051)),0)+IF(F96="NEAK",IF(L96&gt;23,0,IF(J96&gt;23,(24-L96)*0.03444,((24-L96)-(24-J96))*0.03444)),0))</f>
        <v>0</v>
      </c>
      <c r="Q96" s="11">
        <f t="shared" ref="Q96:Q104" si="40">IF(ISERROR(P96*100/N96),0,(P96*100/N96))</f>
        <v>0</v>
      </c>
      <c r="R96" s="10">
        <f t="shared" si="38"/>
        <v>0</v>
      </c>
      <c r="S96" s="7"/>
    </row>
    <row r="97" spans="1:19">
      <c r="A97" s="64">
        <v>3</v>
      </c>
      <c r="B97" s="64"/>
      <c r="C97" s="12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3">
        <f t="shared" si="34"/>
        <v>0</v>
      </c>
      <c r="O97" s="9">
        <f t="shared" si="35"/>
        <v>0</v>
      </c>
      <c r="P97" s="4">
        <f t="shared" si="39"/>
        <v>0</v>
      </c>
      <c r="Q97" s="11">
        <f t="shared" si="40"/>
        <v>0</v>
      </c>
      <c r="R97" s="10">
        <f t="shared" si="38"/>
        <v>0</v>
      </c>
      <c r="S97" s="8"/>
    </row>
    <row r="98" spans="1:19">
      <c r="A98" s="64">
        <v>4</v>
      </c>
      <c r="B98" s="64"/>
      <c r="C98" s="12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3">
        <f t="shared" si="34"/>
        <v>0</v>
      </c>
      <c r="O98" s="9">
        <f t="shared" si="35"/>
        <v>0</v>
      </c>
      <c r="P98" s="4">
        <f t="shared" si="39"/>
        <v>0</v>
      </c>
      <c r="Q98" s="11">
        <f t="shared" si="40"/>
        <v>0</v>
      </c>
      <c r="R98" s="10">
        <f t="shared" si="38"/>
        <v>0</v>
      </c>
      <c r="S98" s="8"/>
    </row>
    <row r="99" spans="1:19">
      <c r="A99" s="64">
        <v>5</v>
      </c>
      <c r="B99" s="64"/>
      <c r="C99" s="12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3">
        <f t="shared" si="34"/>
        <v>0</v>
      </c>
      <c r="O99" s="9">
        <f t="shared" si="35"/>
        <v>0</v>
      </c>
      <c r="P99" s="4">
        <f t="shared" si="39"/>
        <v>0</v>
      </c>
      <c r="Q99" s="11">
        <f t="shared" si="40"/>
        <v>0</v>
      </c>
      <c r="R99" s="10">
        <f t="shared" si="38"/>
        <v>0</v>
      </c>
      <c r="S99" s="8"/>
    </row>
    <row r="100" spans="1:19">
      <c r="A100" s="64">
        <v>6</v>
      </c>
      <c r="B100" s="64"/>
      <c r="C100" s="12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3">
        <f t="shared" si="34"/>
        <v>0</v>
      </c>
      <c r="O100" s="9">
        <f t="shared" si="35"/>
        <v>0</v>
      </c>
      <c r="P100" s="4">
        <f t="shared" si="39"/>
        <v>0</v>
      </c>
      <c r="Q100" s="11">
        <f t="shared" si="40"/>
        <v>0</v>
      </c>
      <c r="R100" s="10">
        <f t="shared" si="38"/>
        <v>0</v>
      </c>
      <c r="S100" s="8"/>
    </row>
    <row r="101" spans="1:19">
      <c r="A101" s="64">
        <v>7</v>
      </c>
      <c r="B101" s="64"/>
      <c r="C101" s="12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3">
        <f t="shared" si="34"/>
        <v>0</v>
      </c>
      <c r="O101" s="9">
        <f t="shared" si="35"/>
        <v>0</v>
      </c>
      <c r="P101" s="4">
        <f t="shared" si="39"/>
        <v>0</v>
      </c>
      <c r="Q101" s="11">
        <f t="shared" si="40"/>
        <v>0</v>
      </c>
      <c r="R101" s="10">
        <f t="shared" si="38"/>
        <v>0</v>
      </c>
      <c r="S101" s="8"/>
    </row>
    <row r="102" spans="1:19">
      <c r="A102" s="64">
        <v>8</v>
      </c>
      <c r="B102" s="64"/>
      <c r="C102" s="12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3">
        <f t="shared" si="34"/>
        <v>0</v>
      </c>
      <c r="O102" s="9">
        <f t="shared" si="35"/>
        <v>0</v>
      </c>
      <c r="P102" s="4">
        <f t="shared" si="39"/>
        <v>0</v>
      </c>
      <c r="Q102" s="11">
        <f t="shared" si="40"/>
        <v>0</v>
      </c>
      <c r="R102" s="10">
        <f t="shared" si="38"/>
        <v>0</v>
      </c>
      <c r="S102" s="8"/>
    </row>
    <row r="103" spans="1:19">
      <c r="A103" s="64">
        <v>9</v>
      </c>
      <c r="B103" s="64"/>
      <c r="C103" s="12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3">
        <f t="shared" si="34"/>
        <v>0</v>
      </c>
      <c r="O103" s="9">
        <f t="shared" si="35"/>
        <v>0</v>
      </c>
      <c r="P103" s="4">
        <f t="shared" si="39"/>
        <v>0</v>
      </c>
      <c r="Q103" s="11">
        <f t="shared" si="40"/>
        <v>0</v>
      </c>
      <c r="R103" s="10">
        <f t="shared" si="38"/>
        <v>0</v>
      </c>
      <c r="S103" s="8"/>
    </row>
    <row r="104" spans="1:19">
      <c r="A104" s="64">
        <v>10</v>
      </c>
      <c r="B104" s="64"/>
      <c r="C104" s="12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3">
        <f t="shared" si="34"/>
        <v>0</v>
      </c>
      <c r="O104" s="9">
        <f t="shared" si="35"/>
        <v>0</v>
      </c>
      <c r="P104" s="4">
        <f t="shared" si="39"/>
        <v>0</v>
      </c>
      <c r="Q104" s="11">
        <f t="shared" si="40"/>
        <v>0</v>
      </c>
      <c r="R104" s="10">
        <f t="shared" si="38"/>
        <v>0</v>
      </c>
      <c r="S104" s="8"/>
    </row>
    <row r="105" spans="1:19">
      <c r="A105" s="80" t="s">
        <v>47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2"/>
      <c r="R105" s="10">
        <f>SUM(R95:R104)</f>
        <v>0</v>
      </c>
      <c r="S105" s="8"/>
    </row>
    <row r="106" spans="1:19">
      <c r="A106" s="14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6"/>
      <c r="S106" s="8"/>
    </row>
    <row r="107" spans="1:19" ht="15.75">
      <c r="A107" s="24" t="s">
        <v>91</v>
      </c>
      <c r="B107" s="24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6"/>
      <c r="S107" s="8"/>
    </row>
    <row r="108" spans="1:19">
      <c r="A108" s="49" t="s">
        <v>92</v>
      </c>
      <c r="B108" s="49"/>
      <c r="C108" s="49"/>
      <c r="D108" s="49"/>
      <c r="E108" s="49"/>
      <c r="F108" s="49"/>
      <c r="G108" s="49"/>
      <c r="H108" s="49"/>
      <c r="I108" s="49"/>
      <c r="J108" s="15"/>
      <c r="K108" s="15"/>
      <c r="L108" s="15"/>
      <c r="M108" s="15"/>
      <c r="N108" s="15"/>
      <c r="O108" s="15"/>
      <c r="P108" s="15"/>
      <c r="Q108" s="15"/>
      <c r="R108" s="16"/>
      <c r="S108" s="8"/>
    </row>
    <row r="109" spans="1:19">
      <c r="A109" s="70" t="s">
        <v>93</v>
      </c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60"/>
      <c r="R109" s="8"/>
      <c r="S109" s="8"/>
    </row>
    <row r="110" spans="1:19" ht="18">
      <c r="A110" s="72" t="s">
        <v>94</v>
      </c>
      <c r="B110" s="73"/>
      <c r="C110" s="73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60"/>
      <c r="R110" s="8"/>
      <c r="S110" s="8"/>
    </row>
    <row r="111" spans="1:19">
      <c r="A111" s="70" t="s">
        <v>95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60"/>
      <c r="R111" s="8"/>
      <c r="S111" s="8"/>
    </row>
    <row r="112" spans="1:19">
      <c r="A112" s="64">
        <v>1</v>
      </c>
      <c r="B112" s="64"/>
      <c r="C112" s="12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3">
        <f t="shared" ref="N112:N121" si="41">(IF(F112="OŽ",IF(L112=1,550.8,IF(L112=2,426.38,IF(L112=3,342.14,IF(L112=4,181.44,IF(L112=5,168.48,IF(L112=6,155.52,IF(L112=7,148.5,IF(L112=8,144,0))))))))+IF(L112&lt;=8,0,IF(L112&lt;=16,137.7,IF(L112&lt;=24,108,IF(L112&lt;=32,80.1,IF(L112&lt;=36,52.2,0)))))-IF(L112&lt;=8,0,IF(L112&lt;=16,(L112-9)*2.754,IF(L112&lt;=24,(L112-17)* 2.754,IF(L112&lt;=32,(L112-25)* 2.754,IF(L112&lt;=36,(L112-33)*2.754,0))))),0)+IF(F112="PČ",IF(L112=1,449,IF(L112=2,314.6,IF(L112=3,238,IF(L112=4,172,IF(L112=5,159,IF(L112=6,145,IF(L112=7,132,IF(L112=8,119,0))))))))+IF(L112&lt;=8,0,IF(L112&lt;=16,88,IF(L112&lt;=24,55,IF(L112&lt;=32,22,0))))-IF(L112&lt;=8,0,IF(L112&lt;=16,(L112-9)*2.245,IF(L112&lt;=24,(L112-17)*2.245,IF(L112&lt;=32,(L112-25)*2.245,0)))),0)+IF(F112="PČneol",IF(L112=1,85,IF(L112=2,64.61,IF(L112=3,50.76,IF(L112=4,16.25,IF(L112=5,15,IF(L112=6,13.75,IF(L112=7,12.5,IF(L112=8,11.25,0))))))))+IF(L112&lt;=8,0,IF(L112&lt;=16,9,0))-IF(L112&lt;=8,0,IF(L112&lt;=16,(L112-9)*0.425,0)),0)+IF(F112="PŽ",IF(L112=1,85,IF(L112=2,59.5,IF(L112=3,45,IF(L112=4,32.5,IF(L112=5,30,IF(L112=6,27.5,IF(L112=7,25,IF(L112=8,22.5,0))))))))+IF(L112&lt;=8,0,IF(L112&lt;=16,19,IF(L112&lt;=24,13,IF(L112&lt;=32,8,0))))-IF(L112&lt;=8,0,IF(L112&lt;=16,(L112-9)*0.425,IF(L112&lt;=24,(L112-17)*0.425,IF(L112&lt;=32,(L112-25)*0.425,0)))),0)+IF(F112="EČ",IF(L112=1,204,IF(L112=2,156.24,IF(L112=3,123.84,IF(L112=4,72,IF(L112=5,66,IF(L112=6,60,IF(L112=7,54,IF(L112=8,48,0))))))))+IF(L112&lt;=8,0,IF(L112&lt;=16,40,IF(L112&lt;=24,25,0)))-IF(L112&lt;=8,0,IF(L112&lt;=16,(L112-9)*1.02,IF(L112&lt;=24,(L112-17)*1.02,0))),0)+IF(F112="EČneol",IF(L112=1,68,IF(L112=2,51.69,IF(L112=3,40.61,IF(L112=4,13,IF(L112=5,12,IF(L112=6,11,IF(L112=7,10,IF(L112=8,9,0)))))))))+IF(F112="EŽ",IF(L112=1,68,IF(L112=2,47.6,IF(L112=3,36,IF(L112=4,18,IF(L112=5,16.5,IF(L112=6,15,IF(L112=7,13.5,IF(L112=8,12,0))))))))+IF(L112&lt;=8,0,IF(L112&lt;=16,10,IF(L112&lt;=24,6,0)))-IF(L112&lt;=8,0,IF(L112&lt;=16,(L112-9)*0.34,IF(L112&lt;=24,(L112-17)*0.34,0))),0)+IF(F112="PT",IF(L112=1,68,IF(L112=2,52.08,IF(L112=3,41.28,IF(L112=4,24,IF(L112=5,22,IF(L112=6,20,IF(L112=7,18,IF(L112=8,16,0))))))))+IF(L112&lt;=8,0,IF(L112&lt;=16,13,IF(L112&lt;=24,9,IF(L112&lt;=32,4,0))))-IF(L112&lt;=8,0,IF(L112&lt;=16,(L112-9)*0.34,IF(L112&lt;=24,(L112-17)*0.34,IF(L112&lt;=32,(L112-25)*0.34,0)))),0)+IF(F112="JOŽ",IF(L112=1,85,IF(L112=2,59.5,IF(L112=3,45,IF(L112=4,32.5,IF(L112=5,30,IF(L112=6,27.5,IF(L112=7,25,IF(L112=8,22.5,0))))))))+IF(L112&lt;=8,0,IF(L112&lt;=16,19,IF(L112&lt;=24,13,0)))-IF(L112&lt;=8,0,IF(L112&lt;=16,(L112-9)*0.425,IF(L112&lt;=24,(L112-17)*0.425,0))),0)+IF(F112="JPČ",IF(L112=1,68,IF(L112=2,47.6,IF(L112=3,36,IF(L112=4,26,IF(L112=5,24,IF(L112=6,22,IF(L112=7,20,IF(L112=8,18,0))))))))+IF(L112&lt;=8,0,IF(L112&lt;=16,13,IF(L112&lt;=24,9,0)))-IF(L112&lt;=8,0,IF(L112&lt;=16,(L112-9)*0.34,IF(L112&lt;=24,(L112-17)*0.34,0))),0)+IF(F112="JEČ",IF(L112=1,34,IF(L112=2,26.04,IF(L112=3,20.6,IF(L112=4,12,IF(L112=5,11,IF(L112=6,10,IF(L112=7,9,IF(L112=8,8,0))))))))+IF(L112&lt;=8,0,IF(L112&lt;=16,6,0))-IF(L112&lt;=8,0,IF(L112&lt;=16,(L112-9)*0.17,0)),0)+IF(F112="JEOF",IF(L112=1,34,IF(L112=2,26.04,IF(L112=3,20.6,IF(L112=4,12,IF(L112=5,11,IF(L112=6,10,IF(L112=7,9,IF(L112=8,8,0))))))))+IF(L112&lt;=8,0,IF(L112&lt;=16,6,0))-IF(L112&lt;=8,0,IF(L112&lt;=16,(L112-9)*0.17,0)),0)+IF(F112="JnPČ",IF(L112=1,51,IF(L112=2,35.7,IF(L112=3,27,IF(L112=4,19.5,IF(L112=5,18,IF(L112=6,16.5,IF(L112=7,15,IF(L112=8,13.5,0))))))))+IF(L112&lt;=8,0,IF(L112&lt;=16,10,0))-IF(L112&lt;=8,0,IF(L112&lt;=16,(L112-9)*0.255,0)),0)+IF(F112="JnEČ",IF(L112=1,25.5,IF(L112=2,19.53,IF(L112=3,15.48,IF(L112=4,9,IF(L112=5,8.25,IF(L112=6,7.5,IF(L112=7,6.75,IF(L112=8,6,0))))))))+IF(L112&lt;=8,0,IF(L112&lt;=16,5,0))-IF(L112&lt;=8,0,IF(L112&lt;=16,(L112-9)*0.1275,0)),0)+IF(F112="JčPČ",IF(L112=1,21.25,IF(L112=2,14.5,IF(L112=3,11.5,IF(L112=4,7,IF(L112=5,6.5,IF(L112=6,6,IF(L112=7,5.5,IF(L112=8,5,0))))))))+IF(L112&lt;=8,0,IF(L112&lt;=16,4,0))-IF(L112&lt;=8,0,IF(L112&lt;=16,(L112-9)*0.10625,0)),0)+IF(F112="JčEČ",IF(L112=1,17,IF(L112=2,13.02,IF(L112=3,10.32,IF(L112=4,6,IF(L112=5,5.5,IF(L112=6,5,IF(L112=7,4.5,IF(L112=8,4,0))))))))+IF(L112&lt;=8,0,IF(L112&lt;=16,3,0))-IF(L112&lt;=8,0,IF(L112&lt;=16,(L112-9)*0.085,0)),0)+IF(F112="NEAK",IF(L112=1,11.48,IF(L112=2,8.79,IF(L112=3,6.97,IF(L112=4,4.05,IF(L112=5,3.71,IF(L112=6,3.38,IF(L112=7,3.04,IF(L112=8,2.7,0))))))))+IF(L112&lt;=8,0,IF(L112&lt;=16,2,IF(L112&lt;=24,1.3,0)))-IF(L112&lt;=8,0,IF(L112&lt;=16,(L112-9)*0.0574,IF(L112&lt;=24,(L112-17)*0.0574,0))),0))*IF(L112&lt;0,1,IF(OR(F112="PČ",F112="PŽ",F112="PT"),IF(J112&lt;32,J112/32,1),1))* IF(L112&lt;0,1,IF(OR(F112="EČ",F112="EŽ",F112="JOŽ",F112="JPČ",F112="NEAK"),IF(J112&lt;24,J112/24,1),1))*IF(L112&lt;0,1,IF(OR(F112="PČneol",F112="JEČ",F112="JEOF",F112="JnPČ",F112="JnEČ",F112="JčPČ",F112="JčEČ"),IF(J112&lt;16,J112/16,1),1))*IF(L112&lt;0,1,IF(F112="EČneol",IF(J112&lt;8,J112/8,1),1))</f>
        <v>0</v>
      </c>
      <c r="O112" s="9">
        <f t="shared" ref="O112:O121" si="42">IF(F112="OŽ",N112,IF(H112="Ne",IF(J112*0.3&lt;J112-L112,N112,0),IF(J112*0.1&lt;J112-L112,N112,0)))</f>
        <v>0</v>
      </c>
      <c r="P112" s="4">
        <f t="shared" ref="P112" si="43">IF(O112=0,0,IF(F112="OŽ",IF(L112&gt;35,0,IF(J112&gt;35,(36-L112)*1.836,((36-L112)-(36-J112))*1.836)),0)+IF(F112="PČ",IF(L112&gt;31,0,IF(J112&gt;31,(32-L112)*1.347,((32-L112)-(32-J112))*1.347)),0)+ IF(F112="PČneol",IF(L112&gt;15,0,IF(J112&gt;15,(16-L112)*0.255,((16-L112)-(16-J112))*0.255)),0)+IF(F112="PŽ",IF(L112&gt;31,0,IF(J112&gt;31,(32-L112)*0.255,((32-L112)-(32-J112))*0.255)),0)+IF(F112="EČ",IF(L112&gt;23,0,IF(J112&gt;23,(24-L112)*0.612,((24-L112)-(24-J112))*0.612)),0)+IF(F112="EČneol",IF(L112&gt;7,0,IF(J112&gt;7,(8-L112)*0.204,((8-L112)-(8-J112))*0.204)),0)+IF(F112="EŽ",IF(L112&gt;23,0,IF(J112&gt;23,(24-L112)*0.204,((24-L112)-(24-J112))*0.204)),0)+IF(F112="PT",IF(L112&gt;31,0,IF(J112&gt;31,(32-L112)*0.204,((32-L112)-(32-J112))*0.204)),0)+IF(F112="JOŽ",IF(L112&gt;23,0,IF(J112&gt;23,(24-L112)*0.255,((24-L112)-(24-J112))*0.255)),0)+IF(F112="JPČ",IF(L112&gt;23,0,IF(J112&gt;23,(24-L112)*0.204,((24-L112)-(24-J112))*0.204)),0)+IF(F112="JEČ",IF(L112&gt;15,0,IF(J112&gt;15,(16-L112)*0.102,((16-L112)-(16-J112))*0.102)),0)+IF(F112="JEOF",IF(L112&gt;15,0,IF(J112&gt;15,(16-L112)*0.102,((16-L112)-(16-J112))*0.102)),0)+IF(F112="JnPČ",IF(L112&gt;15,0,IF(J112&gt;15,(16-L112)*0.153,((16-L112)-(16-J112))*0.153)),0)+IF(F112="JnEČ",IF(L112&gt;15,0,IF(J112&gt;15,(16-L112)*0.0765,((16-L112)-(16-J112))*0.0765)),0)+IF(F112="JčPČ",IF(L112&gt;15,0,IF(J112&gt;15,(16-L112)*0.06375,((16-L112)-(16-J112))*0.06375)),0)+IF(F112="JčEČ",IF(L112&gt;15,0,IF(J112&gt;15,(16-L112)*0.051,((16-L112)-(16-J112))*0.051)),0)+IF(F112="NEAK",IF(L112&gt;23,0,IF(J112&gt;23,(24-L112)*0.03444,((24-L112)-(24-J112))*0.03444)),0))</f>
        <v>0</v>
      </c>
      <c r="Q112" s="11">
        <f t="shared" ref="Q112" si="44">IF(ISERROR(P112*100/N112),0,(P112*100/N112))</f>
        <v>0</v>
      </c>
      <c r="R112" s="10">
        <f t="shared" ref="R112:R121" si="45">IF(Q112&lt;=30,O112+P112,O112+O112*0.3)*IF(G112=1,0.4,IF(G112=2,0.75,IF(G112="1 (kas 4 m. 1 k. nerengiamos)",0.52,1)))*IF(D112="olimpinė",1,IF(M112="Ne",0.5,1))*IF(OR(A$5="Lietuvos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federacija"),IF(OR(J112&lt;8,K112&lt;16),0,1),1)*E112*IF(I112&lt;=1,1,1/I112)*IF(OR(A$5="Lietuvos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12" s="8"/>
    </row>
    <row r="113" spans="1:19">
      <c r="A113" s="64">
        <v>2</v>
      </c>
      <c r="B113" s="64"/>
      <c r="C113" s="12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3">
        <f t="shared" si="41"/>
        <v>0</v>
      </c>
      <c r="O113" s="9">
        <f t="shared" si="42"/>
        <v>0</v>
      </c>
      <c r="P113" s="4">
        <f t="shared" ref="P113:P121" si="46">IF(O113=0,0,IF(F113="OŽ",IF(L113&gt;35,0,IF(J113&gt;35,(36-L113)*1.836,((36-L113)-(36-J113))*1.836)),0)+IF(F113="PČ",IF(L113&gt;31,0,IF(J113&gt;31,(32-L113)*1.347,((32-L113)-(32-J113))*1.347)),0)+ IF(F113="PČneol",IF(L113&gt;15,0,IF(J113&gt;15,(16-L113)*0.255,((16-L113)-(16-J113))*0.255)),0)+IF(F113="PŽ",IF(L113&gt;31,0,IF(J113&gt;31,(32-L113)*0.255,((32-L113)-(32-J113))*0.255)),0)+IF(F113="EČ",IF(L113&gt;23,0,IF(J113&gt;23,(24-L113)*0.612,((24-L113)-(24-J113))*0.612)),0)+IF(F113="EČneol",IF(L113&gt;7,0,IF(J113&gt;7,(8-L113)*0.204,((8-L113)-(8-J113))*0.204)),0)+IF(F113="EŽ",IF(L113&gt;23,0,IF(J113&gt;23,(24-L113)*0.204,((24-L113)-(24-J113))*0.204)),0)+IF(F113="PT",IF(L113&gt;31,0,IF(J113&gt;31,(32-L113)*0.204,((32-L113)-(32-J113))*0.204)),0)+IF(F113="JOŽ",IF(L113&gt;23,0,IF(J113&gt;23,(24-L113)*0.255,((24-L113)-(24-J113))*0.255)),0)+IF(F113="JPČ",IF(L113&gt;23,0,IF(J113&gt;23,(24-L113)*0.204,((24-L113)-(24-J113))*0.204)),0)+IF(F113="JEČ",IF(L113&gt;15,0,IF(J113&gt;15,(16-L113)*0.102,((16-L113)-(16-J113))*0.102)),0)+IF(F113="JEOF",IF(L113&gt;15,0,IF(J113&gt;15,(16-L113)*0.102,((16-L113)-(16-J113))*0.102)),0)+IF(F113="JnPČ",IF(L113&gt;15,0,IF(J113&gt;15,(16-L113)*0.153,((16-L113)-(16-J113))*0.153)),0)+IF(F113="JnEČ",IF(L113&gt;15,0,IF(J113&gt;15,(16-L113)*0.0765,((16-L113)-(16-J113))*0.0765)),0)+IF(F113="JčPČ",IF(L113&gt;15,0,IF(J113&gt;15,(16-L113)*0.06375,((16-L113)-(16-J113))*0.06375)),0)+IF(F113="JčEČ",IF(L113&gt;15,0,IF(J113&gt;15,(16-L113)*0.051,((16-L113)-(16-J113))*0.051)),0)+IF(F113="NEAK",IF(L113&gt;23,0,IF(J113&gt;23,(24-L113)*0.03444,((24-L113)-(24-J113))*0.03444)),0))</f>
        <v>0</v>
      </c>
      <c r="Q113" s="11">
        <f t="shared" ref="Q113:Q121" si="47">IF(ISERROR(P113*100/N113),0,(P113*100/N113))</f>
        <v>0</v>
      </c>
      <c r="R113" s="10">
        <f t="shared" si="45"/>
        <v>0</v>
      </c>
      <c r="S113" s="8"/>
    </row>
    <row r="114" spans="1:19">
      <c r="A114" s="64">
        <v>3</v>
      </c>
      <c r="B114" s="64"/>
      <c r="C114" s="12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3">
        <f t="shared" si="41"/>
        <v>0</v>
      </c>
      <c r="O114" s="9">
        <f t="shared" si="42"/>
        <v>0</v>
      </c>
      <c r="P114" s="4">
        <f t="shared" si="46"/>
        <v>0</v>
      </c>
      <c r="Q114" s="11">
        <f t="shared" si="47"/>
        <v>0</v>
      </c>
      <c r="R114" s="10">
        <f t="shared" si="45"/>
        <v>0</v>
      </c>
      <c r="S114" s="8"/>
    </row>
    <row r="115" spans="1:19">
      <c r="A115" s="64">
        <v>4</v>
      </c>
      <c r="B115" s="64"/>
      <c r="C115" s="12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3">
        <f t="shared" si="41"/>
        <v>0</v>
      </c>
      <c r="O115" s="9">
        <f t="shared" si="42"/>
        <v>0</v>
      </c>
      <c r="P115" s="4">
        <f t="shared" si="46"/>
        <v>0</v>
      </c>
      <c r="Q115" s="11">
        <f t="shared" si="47"/>
        <v>0</v>
      </c>
      <c r="R115" s="10">
        <f t="shared" si="45"/>
        <v>0</v>
      </c>
      <c r="S115" s="8"/>
    </row>
    <row r="116" spans="1:19">
      <c r="A116" s="64">
        <v>5</v>
      </c>
      <c r="B116" s="64"/>
      <c r="C116" s="12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3">
        <f t="shared" si="41"/>
        <v>0</v>
      </c>
      <c r="O116" s="9">
        <f t="shared" si="42"/>
        <v>0</v>
      </c>
      <c r="P116" s="4">
        <f t="shared" si="46"/>
        <v>0</v>
      </c>
      <c r="Q116" s="11">
        <f t="shared" si="47"/>
        <v>0</v>
      </c>
      <c r="R116" s="10">
        <f t="shared" si="45"/>
        <v>0</v>
      </c>
      <c r="S116" s="8"/>
    </row>
    <row r="117" spans="1:19">
      <c r="A117" s="64">
        <v>6</v>
      </c>
      <c r="B117" s="64"/>
      <c r="C117" s="12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3">
        <f t="shared" si="41"/>
        <v>0</v>
      </c>
      <c r="O117" s="9">
        <f t="shared" si="42"/>
        <v>0</v>
      </c>
      <c r="P117" s="4">
        <f t="shared" si="46"/>
        <v>0</v>
      </c>
      <c r="Q117" s="11">
        <f t="shared" si="47"/>
        <v>0</v>
      </c>
      <c r="R117" s="10">
        <f t="shared" si="45"/>
        <v>0</v>
      </c>
      <c r="S117" s="8"/>
    </row>
    <row r="118" spans="1:19">
      <c r="A118" s="64">
        <v>7</v>
      </c>
      <c r="B118" s="64"/>
      <c r="C118" s="12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3">
        <f t="shared" si="41"/>
        <v>0</v>
      </c>
      <c r="O118" s="9">
        <f t="shared" si="42"/>
        <v>0</v>
      </c>
      <c r="P118" s="4">
        <f t="shared" si="46"/>
        <v>0</v>
      </c>
      <c r="Q118" s="11">
        <f t="shared" si="47"/>
        <v>0</v>
      </c>
      <c r="R118" s="10">
        <f t="shared" si="45"/>
        <v>0</v>
      </c>
      <c r="S118" s="8"/>
    </row>
    <row r="119" spans="1:19">
      <c r="A119" s="64">
        <v>8</v>
      </c>
      <c r="B119" s="64"/>
      <c r="C119" s="12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3">
        <f t="shared" si="41"/>
        <v>0</v>
      </c>
      <c r="O119" s="9">
        <f t="shared" si="42"/>
        <v>0</v>
      </c>
      <c r="P119" s="4">
        <f t="shared" si="46"/>
        <v>0</v>
      </c>
      <c r="Q119" s="11">
        <f t="shared" si="47"/>
        <v>0</v>
      </c>
      <c r="R119" s="10">
        <f t="shared" si="45"/>
        <v>0</v>
      </c>
      <c r="S119" s="8"/>
    </row>
    <row r="120" spans="1:19">
      <c r="A120" s="64">
        <v>9</v>
      </c>
      <c r="B120" s="64"/>
      <c r="C120" s="12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3">
        <f t="shared" si="41"/>
        <v>0</v>
      </c>
      <c r="O120" s="9">
        <f t="shared" si="42"/>
        <v>0</v>
      </c>
      <c r="P120" s="4">
        <f t="shared" si="46"/>
        <v>0</v>
      </c>
      <c r="Q120" s="11">
        <f t="shared" si="47"/>
        <v>0</v>
      </c>
      <c r="R120" s="10">
        <f t="shared" si="45"/>
        <v>0</v>
      </c>
      <c r="S120" s="8"/>
    </row>
    <row r="121" spans="1:19">
      <c r="A121" s="64">
        <v>10</v>
      </c>
      <c r="B121" s="64"/>
      <c r="C121" s="12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3">
        <f t="shared" si="41"/>
        <v>0</v>
      </c>
      <c r="O121" s="9">
        <f t="shared" si="42"/>
        <v>0</v>
      </c>
      <c r="P121" s="4">
        <f t="shared" si="46"/>
        <v>0</v>
      </c>
      <c r="Q121" s="11">
        <f t="shared" si="47"/>
        <v>0</v>
      </c>
      <c r="R121" s="10">
        <f t="shared" si="45"/>
        <v>0</v>
      </c>
      <c r="S121" s="8"/>
    </row>
    <row r="122" spans="1:19" ht="15" customHeight="1">
      <c r="A122" s="67" t="s">
        <v>47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9"/>
      <c r="R122" s="10">
        <f>SUM(R112:R121)</f>
        <v>0</v>
      </c>
      <c r="S122" s="8"/>
    </row>
    <row r="123" spans="1:19" ht="15.75">
      <c r="A123" s="24" t="s">
        <v>91</v>
      </c>
      <c r="B123" s="24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6"/>
      <c r="S123" s="8"/>
    </row>
    <row r="124" spans="1:19">
      <c r="A124" s="49" t="s">
        <v>92</v>
      </c>
      <c r="B124" s="49"/>
      <c r="C124" s="49"/>
      <c r="D124" s="49"/>
      <c r="E124" s="49"/>
      <c r="F124" s="49"/>
      <c r="G124" s="49"/>
      <c r="H124" s="49"/>
      <c r="I124" s="49"/>
      <c r="J124" s="15"/>
      <c r="K124" s="15"/>
      <c r="L124" s="15"/>
      <c r="M124" s="15"/>
      <c r="N124" s="15"/>
      <c r="O124" s="15"/>
      <c r="P124" s="15"/>
      <c r="Q124" s="15"/>
      <c r="R124" s="16"/>
      <c r="S124" s="8"/>
    </row>
    <row r="125" spans="1:19" s="8" customFormat="1">
      <c r="A125" s="49"/>
      <c r="B125" s="49"/>
      <c r="C125" s="49"/>
      <c r="D125" s="49"/>
      <c r="E125" s="49"/>
      <c r="F125" s="49"/>
      <c r="G125" s="49"/>
      <c r="H125" s="49"/>
      <c r="I125" s="49"/>
      <c r="J125" s="15"/>
      <c r="K125" s="15"/>
      <c r="L125" s="15"/>
      <c r="M125" s="15"/>
      <c r="N125" s="15"/>
      <c r="O125" s="15"/>
      <c r="P125" s="15"/>
      <c r="Q125" s="15"/>
      <c r="R125" s="16"/>
    </row>
    <row r="126" spans="1:19">
      <c r="A126" s="70" t="s">
        <v>93</v>
      </c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60"/>
      <c r="R126" s="8"/>
      <c r="S126" s="8"/>
    </row>
    <row r="127" spans="1:19" ht="18">
      <c r="A127" s="72" t="s">
        <v>94</v>
      </c>
      <c r="B127" s="73"/>
      <c r="C127" s="73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60"/>
      <c r="R127" s="8"/>
      <c r="S127" s="8"/>
    </row>
    <row r="128" spans="1:19">
      <c r="A128" s="70" t="s">
        <v>95</v>
      </c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60"/>
      <c r="R128" s="8"/>
      <c r="S128" s="8"/>
    </row>
    <row r="129" spans="1:19">
      <c r="A129" s="64">
        <v>1</v>
      </c>
      <c r="B129" s="64"/>
      <c r="C129" s="12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3">
        <f t="shared" ref="N129:N138" si="48">(IF(F129="OŽ",IF(L129=1,550.8,IF(L129=2,426.38,IF(L129=3,342.14,IF(L129=4,181.44,IF(L129=5,168.48,IF(L129=6,155.52,IF(L129=7,148.5,IF(L129=8,144,0))))))))+IF(L129&lt;=8,0,IF(L129&lt;=16,137.7,IF(L129&lt;=24,108,IF(L129&lt;=32,80.1,IF(L129&lt;=36,52.2,0)))))-IF(L129&lt;=8,0,IF(L129&lt;=16,(L129-9)*2.754,IF(L129&lt;=24,(L129-17)* 2.754,IF(L129&lt;=32,(L129-25)* 2.754,IF(L129&lt;=36,(L129-33)*2.754,0))))),0)+IF(F129="PČ",IF(L129=1,449,IF(L129=2,314.6,IF(L129=3,238,IF(L129=4,172,IF(L129=5,159,IF(L129=6,145,IF(L129=7,132,IF(L129=8,119,0))))))))+IF(L129&lt;=8,0,IF(L129&lt;=16,88,IF(L129&lt;=24,55,IF(L129&lt;=32,22,0))))-IF(L129&lt;=8,0,IF(L129&lt;=16,(L129-9)*2.245,IF(L129&lt;=24,(L129-17)*2.245,IF(L129&lt;=32,(L129-25)*2.245,0)))),0)+IF(F129="PČneol",IF(L129=1,85,IF(L129=2,64.61,IF(L129=3,50.76,IF(L129=4,16.25,IF(L129=5,15,IF(L129=6,13.75,IF(L129=7,12.5,IF(L129=8,11.25,0))))))))+IF(L129&lt;=8,0,IF(L129&lt;=16,9,0))-IF(L129&lt;=8,0,IF(L129&lt;=16,(L129-9)*0.425,0)),0)+IF(F129="PŽ",IF(L129=1,85,IF(L129=2,59.5,IF(L129=3,45,IF(L129=4,32.5,IF(L129=5,30,IF(L129=6,27.5,IF(L129=7,25,IF(L129=8,22.5,0))))))))+IF(L129&lt;=8,0,IF(L129&lt;=16,19,IF(L129&lt;=24,13,IF(L129&lt;=32,8,0))))-IF(L129&lt;=8,0,IF(L129&lt;=16,(L129-9)*0.425,IF(L129&lt;=24,(L129-17)*0.425,IF(L129&lt;=32,(L129-25)*0.425,0)))),0)+IF(F129="EČ",IF(L129=1,204,IF(L129=2,156.24,IF(L129=3,123.84,IF(L129=4,72,IF(L129=5,66,IF(L129=6,60,IF(L129=7,54,IF(L129=8,48,0))))))))+IF(L129&lt;=8,0,IF(L129&lt;=16,40,IF(L129&lt;=24,25,0)))-IF(L129&lt;=8,0,IF(L129&lt;=16,(L129-9)*1.02,IF(L129&lt;=24,(L129-17)*1.02,0))),0)+IF(F129="EČneol",IF(L129=1,68,IF(L129=2,51.69,IF(L129=3,40.61,IF(L129=4,13,IF(L129=5,12,IF(L129=6,11,IF(L129=7,10,IF(L129=8,9,0)))))))))+IF(F129="EŽ",IF(L129=1,68,IF(L129=2,47.6,IF(L129=3,36,IF(L129=4,18,IF(L129=5,16.5,IF(L129=6,15,IF(L129=7,13.5,IF(L129=8,12,0))))))))+IF(L129&lt;=8,0,IF(L129&lt;=16,10,IF(L129&lt;=24,6,0)))-IF(L129&lt;=8,0,IF(L129&lt;=16,(L129-9)*0.34,IF(L129&lt;=24,(L129-17)*0.34,0))),0)+IF(F129="PT",IF(L129=1,68,IF(L129=2,52.08,IF(L129=3,41.28,IF(L129=4,24,IF(L129=5,22,IF(L129=6,20,IF(L129=7,18,IF(L129=8,16,0))))))))+IF(L129&lt;=8,0,IF(L129&lt;=16,13,IF(L129&lt;=24,9,IF(L129&lt;=32,4,0))))-IF(L129&lt;=8,0,IF(L129&lt;=16,(L129-9)*0.34,IF(L129&lt;=24,(L129-17)*0.34,IF(L129&lt;=32,(L129-25)*0.34,0)))),0)+IF(F129="JOŽ",IF(L129=1,85,IF(L129=2,59.5,IF(L129=3,45,IF(L129=4,32.5,IF(L129=5,30,IF(L129=6,27.5,IF(L129=7,25,IF(L129=8,22.5,0))))))))+IF(L129&lt;=8,0,IF(L129&lt;=16,19,IF(L129&lt;=24,13,0)))-IF(L129&lt;=8,0,IF(L129&lt;=16,(L129-9)*0.425,IF(L129&lt;=24,(L129-17)*0.425,0))),0)+IF(F129="JPČ",IF(L129=1,68,IF(L129=2,47.6,IF(L129=3,36,IF(L129=4,26,IF(L129=5,24,IF(L129=6,22,IF(L129=7,20,IF(L129=8,18,0))))))))+IF(L129&lt;=8,0,IF(L129&lt;=16,13,IF(L129&lt;=24,9,0)))-IF(L129&lt;=8,0,IF(L129&lt;=16,(L129-9)*0.34,IF(L129&lt;=24,(L129-17)*0.34,0))),0)+IF(F129="JEČ",IF(L129=1,34,IF(L129=2,26.04,IF(L129=3,20.6,IF(L129=4,12,IF(L129=5,11,IF(L129=6,10,IF(L129=7,9,IF(L129=8,8,0))))))))+IF(L129&lt;=8,0,IF(L129&lt;=16,6,0))-IF(L129&lt;=8,0,IF(L129&lt;=16,(L129-9)*0.17,0)),0)+IF(F129="JEOF",IF(L129=1,34,IF(L129=2,26.04,IF(L129=3,20.6,IF(L129=4,12,IF(L129=5,11,IF(L129=6,10,IF(L129=7,9,IF(L129=8,8,0))))))))+IF(L129&lt;=8,0,IF(L129&lt;=16,6,0))-IF(L129&lt;=8,0,IF(L129&lt;=16,(L129-9)*0.17,0)),0)+IF(F129="JnPČ",IF(L129=1,51,IF(L129=2,35.7,IF(L129=3,27,IF(L129=4,19.5,IF(L129=5,18,IF(L129=6,16.5,IF(L129=7,15,IF(L129=8,13.5,0))))))))+IF(L129&lt;=8,0,IF(L129&lt;=16,10,0))-IF(L129&lt;=8,0,IF(L129&lt;=16,(L129-9)*0.255,0)),0)+IF(F129="JnEČ",IF(L129=1,25.5,IF(L129=2,19.53,IF(L129=3,15.48,IF(L129=4,9,IF(L129=5,8.25,IF(L129=6,7.5,IF(L129=7,6.75,IF(L129=8,6,0))))))))+IF(L129&lt;=8,0,IF(L129&lt;=16,5,0))-IF(L129&lt;=8,0,IF(L129&lt;=16,(L129-9)*0.1275,0)),0)+IF(F129="JčPČ",IF(L129=1,21.25,IF(L129=2,14.5,IF(L129=3,11.5,IF(L129=4,7,IF(L129=5,6.5,IF(L129=6,6,IF(L129=7,5.5,IF(L129=8,5,0))))))))+IF(L129&lt;=8,0,IF(L129&lt;=16,4,0))-IF(L129&lt;=8,0,IF(L129&lt;=16,(L129-9)*0.10625,0)),0)+IF(F129="JčEČ",IF(L129=1,17,IF(L129=2,13.02,IF(L129=3,10.32,IF(L129=4,6,IF(L129=5,5.5,IF(L129=6,5,IF(L129=7,4.5,IF(L129=8,4,0))))))))+IF(L129&lt;=8,0,IF(L129&lt;=16,3,0))-IF(L129&lt;=8,0,IF(L129&lt;=16,(L129-9)*0.085,0)),0)+IF(F129="NEAK",IF(L129=1,11.48,IF(L129=2,8.79,IF(L129=3,6.97,IF(L129=4,4.05,IF(L129=5,3.71,IF(L129=6,3.38,IF(L129=7,3.04,IF(L129=8,2.7,0))))))))+IF(L129&lt;=8,0,IF(L129&lt;=16,2,IF(L129&lt;=24,1.3,0)))-IF(L129&lt;=8,0,IF(L129&lt;=16,(L129-9)*0.0574,IF(L129&lt;=24,(L129-17)*0.0574,0))),0))*IF(L129&lt;0,1,IF(OR(F129="PČ",F129="PŽ",F129="PT"),IF(J129&lt;32,J129/32,1),1))* IF(L129&lt;0,1,IF(OR(F129="EČ",F129="EŽ",F129="JOŽ",F129="JPČ",F129="NEAK"),IF(J129&lt;24,J129/24,1),1))*IF(L129&lt;0,1,IF(OR(F129="PČneol",F129="JEČ",F129="JEOF",F129="JnPČ",F129="JnEČ",F129="JčPČ",F129="JčEČ"),IF(J129&lt;16,J129/16,1),1))*IF(L129&lt;0,1,IF(F129="EČneol",IF(J129&lt;8,J129/8,1),1))</f>
        <v>0</v>
      </c>
      <c r="O129" s="9">
        <f t="shared" ref="O129:O138" si="49">IF(F129="OŽ",N129,IF(H129="Ne",IF(J129*0.3&lt;J129-L129,N129,0),IF(J129*0.1&lt;J129-L129,N129,0)))</f>
        <v>0</v>
      </c>
      <c r="P129" s="4">
        <f t="shared" ref="P129" si="50">IF(O129=0,0,IF(F129="OŽ",IF(L129&gt;35,0,IF(J129&gt;35,(36-L129)*1.836,((36-L129)-(36-J129))*1.836)),0)+IF(F129="PČ",IF(L129&gt;31,0,IF(J129&gt;31,(32-L129)*1.347,((32-L129)-(32-J129))*1.347)),0)+ IF(F129="PČneol",IF(L129&gt;15,0,IF(J129&gt;15,(16-L129)*0.255,((16-L129)-(16-J129))*0.255)),0)+IF(F129="PŽ",IF(L129&gt;31,0,IF(J129&gt;31,(32-L129)*0.255,((32-L129)-(32-J129))*0.255)),0)+IF(F129="EČ",IF(L129&gt;23,0,IF(J129&gt;23,(24-L129)*0.612,((24-L129)-(24-J129))*0.612)),0)+IF(F129="EČneol",IF(L129&gt;7,0,IF(J129&gt;7,(8-L129)*0.204,((8-L129)-(8-J129))*0.204)),0)+IF(F129="EŽ",IF(L129&gt;23,0,IF(J129&gt;23,(24-L129)*0.204,((24-L129)-(24-J129))*0.204)),0)+IF(F129="PT",IF(L129&gt;31,0,IF(J129&gt;31,(32-L129)*0.204,((32-L129)-(32-J129))*0.204)),0)+IF(F129="JOŽ",IF(L129&gt;23,0,IF(J129&gt;23,(24-L129)*0.255,((24-L129)-(24-J129))*0.255)),0)+IF(F129="JPČ",IF(L129&gt;23,0,IF(J129&gt;23,(24-L129)*0.204,((24-L129)-(24-J129))*0.204)),0)+IF(F129="JEČ",IF(L129&gt;15,0,IF(J129&gt;15,(16-L129)*0.102,((16-L129)-(16-J129))*0.102)),0)+IF(F129="JEOF",IF(L129&gt;15,0,IF(J129&gt;15,(16-L129)*0.102,((16-L129)-(16-J129))*0.102)),0)+IF(F129="JnPČ",IF(L129&gt;15,0,IF(J129&gt;15,(16-L129)*0.153,((16-L129)-(16-J129))*0.153)),0)+IF(F129="JnEČ",IF(L129&gt;15,0,IF(J129&gt;15,(16-L129)*0.0765,((16-L129)-(16-J129))*0.0765)),0)+IF(F129="JčPČ",IF(L129&gt;15,0,IF(J129&gt;15,(16-L129)*0.06375,((16-L129)-(16-J129))*0.06375)),0)+IF(F129="JčEČ",IF(L129&gt;15,0,IF(J129&gt;15,(16-L129)*0.051,((16-L129)-(16-J129))*0.051)),0)+IF(F129="NEAK",IF(L129&gt;23,0,IF(J129&gt;23,(24-L129)*0.03444,((24-L129)-(24-J129))*0.03444)),0))</f>
        <v>0</v>
      </c>
      <c r="Q129" s="11">
        <f t="shared" ref="Q129" si="51">IF(ISERROR(P129*100/N129),0,(P129*100/N129))</f>
        <v>0</v>
      </c>
      <c r="R129" s="10">
        <f t="shared" ref="R129:R138" si="52">IF(Q129&lt;=30,O129+P129,O129+O129*0.3)*IF(G129=1,0.4,IF(G129=2,0.75,IF(G129="1 (kas 4 m. 1 k. nerengiamos)",0.52,1)))*IF(D129="olimpinė",1,IF(M129="Ne",0.5,1))*IF(OR(A$5="Lietuvos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federacija"),IF(OR(J129&lt;8,K129&lt;16),0,1),1)*E129*IF(I129&lt;=1,1,1/I129)*IF(OR(A$5="Lietuvos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29" s="8"/>
    </row>
    <row r="130" spans="1:19">
      <c r="A130" s="64">
        <v>2</v>
      </c>
      <c r="B130" s="64"/>
      <c r="C130" s="12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3">
        <f t="shared" si="48"/>
        <v>0</v>
      </c>
      <c r="O130" s="9">
        <f t="shared" si="49"/>
        <v>0</v>
      </c>
      <c r="P130" s="4">
        <f t="shared" ref="P130:P138" si="53">IF(O130=0,0,IF(F130="OŽ",IF(L130&gt;35,0,IF(J130&gt;35,(36-L130)*1.836,((36-L130)-(36-J130))*1.836)),0)+IF(F130="PČ",IF(L130&gt;31,0,IF(J130&gt;31,(32-L130)*1.347,((32-L130)-(32-J130))*1.347)),0)+ IF(F130="PČneol",IF(L130&gt;15,0,IF(J130&gt;15,(16-L130)*0.255,((16-L130)-(16-J130))*0.255)),0)+IF(F130="PŽ",IF(L130&gt;31,0,IF(J130&gt;31,(32-L130)*0.255,((32-L130)-(32-J130))*0.255)),0)+IF(F130="EČ",IF(L130&gt;23,0,IF(J130&gt;23,(24-L130)*0.612,((24-L130)-(24-J130))*0.612)),0)+IF(F130="EČneol",IF(L130&gt;7,0,IF(J130&gt;7,(8-L130)*0.204,((8-L130)-(8-J130))*0.204)),0)+IF(F130="EŽ",IF(L130&gt;23,0,IF(J130&gt;23,(24-L130)*0.204,((24-L130)-(24-J130))*0.204)),0)+IF(F130="PT",IF(L130&gt;31,0,IF(J130&gt;31,(32-L130)*0.204,((32-L130)-(32-J130))*0.204)),0)+IF(F130="JOŽ",IF(L130&gt;23,0,IF(J130&gt;23,(24-L130)*0.255,((24-L130)-(24-J130))*0.255)),0)+IF(F130="JPČ",IF(L130&gt;23,0,IF(J130&gt;23,(24-L130)*0.204,((24-L130)-(24-J130))*0.204)),0)+IF(F130="JEČ",IF(L130&gt;15,0,IF(J130&gt;15,(16-L130)*0.102,((16-L130)-(16-J130))*0.102)),0)+IF(F130="JEOF",IF(L130&gt;15,0,IF(J130&gt;15,(16-L130)*0.102,((16-L130)-(16-J130))*0.102)),0)+IF(F130="JnPČ",IF(L130&gt;15,0,IF(J130&gt;15,(16-L130)*0.153,((16-L130)-(16-J130))*0.153)),0)+IF(F130="JnEČ",IF(L130&gt;15,0,IF(J130&gt;15,(16-L130)*0.0765,((16-L130)-(16-J130))*0.0765)),0)+IF(F130="JčPČ",IF(L130&gt;15,0,IF(J130&gt;15,(16-L130)*0.06375,((16-L130)-(16-J130))*0.06375)),0)+IF(F130="JčEČ",IF(L130&gt;15,0,IF(J130&gt;15,(16-L130)*0.051,((16-L130)-(16-J130))*0.051)),0)+IF(F130="NEAK",IF(L130&gt;23,0,IF(J130&gt;23,(24-L130)*0.03444,((24-L130)-(24-J130))*0.03444)),0))</f>
        <v>0</v>
      </c>
      <c r="Q130" s="11">
        <f t="shared" ref="Q130:Q138" si="54">IF(ISERROR(P130*100/N130),0,(P130*100/N130))</f>
        <v>0</v>
      </c>
      <c r="R130" s="10">
        <f t="shared" si="52"/>
        <v>0</v>
      </c>
      <c r="S130" s="8"/>
    </row>
    <row r="131" spans="1:19">
      <c r="A131" s="64">
        <v>3</v>
      </c>
      <c r="B131" s="64"/>
      <c r="C131" s="12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3">
        <f t="shared" si="48"/>
        <v>0</v>
      </c>
      <c r="O131" s="9">
        <f t="shared" si="49"/>
        <v>0</v>
      </c>
      <c r="P131" s="4">
        <f t="shared" si="53"/>
        <v>0</v>
      </c>
      <c r="Q131" s="11">
        <f t="shared" si="54"/>
        <v>0</v>
      </c>
      <c r="R131" s="10">
        <f t="shared" si="52"/>
        <v>0</v>
      </c>
      <c r="S131" s="8"/>
    </row>
    <row r="132" spans="1:19">
      <c r="A132" s="64">
        <v>4</v>
      </c>
      <c r="B132" s="64"/>
      <c r="C132" s="12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3">
        <f t="shared" si="48"/>
        <v>0</v>
      </c>
      <c r="O132" s="9">
        <f t="shared" si="49"/>
        <v>0</v>
      </c>
      <c r="P132" s="4">
        <f t="shared" si="53"/>
        <v>0</v>
      </c>
      <c r="Q132" s="11">
        <f t="shared" si="54"/>
        <v>0</v>
      </c>
      <c r="R132" s="10">
        <f t="shared" si="52"/>
        <v>0</v>
      </c>
      <c r="S132" s="8"/>
    </row>
    <row r="133" spans="1:19">
      <c r="A133" s="64">
        <v>5</v>
      </c>
      <c r="B133" s="64"/>
      <c r="C133" s="12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3">
        <f t="shared" si="48"/>
        <v>0</v>
      </c>
      <c r="O133" s="9">
        <f t="shared" si="49"/>
        <v>0</v>
      </c>
      <c r="P133" s="4">
        <f t="shared" si="53"/>
        <v>0</v>
      </c>
      <c r="Q133" s="11">
        <f t="shared" si="54"/>
        <v>0</v>
      </c>
      <c r="R133" s="10">
        <f t="shared" si="52"/>
        <v>0</v>
      </c>
      <c r="S133" s="8"/>
    </row>
    <row r="134" spans="1:19">
      <c r="A134" s="64">
        <v>6</v>
      </c>
      <c r="B134" s="64"/>
      <c r="C134" s="12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3">
        <f t="shared" si="48"/>
        <v>0</v>
      </c>
      <c r="O134" s="9">
        <f t="shared" si="49"/>
        <v>0</v>
      </c>
      <c r="P134" s="4">
        <f t="shared" si="53"/>
        <v>0</v>
      </c>
      <c r="Q134" s="11">
        <f t="shared" si="54"/>
        <v>0</v>
      </c>
      <c r="R134" s="10">
        <f t="shared" si="52"/>
        <v>0</v>
      </c>
      <c r="S134" s="8"/>
    </row>
    <row r="135" spans="1:19">
      <c r="A135" s="64">
        <v>7</v>
      </c>
      <c r="B135" s="64"/>
      <c r="C135" s="12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3">
        <f t="shared" si="48"/>
        <v>0</v>
      </c>
      <c r="O135" s="9">
        <f t="shared" si="49"/>
        <v>0</v>
      </c>
      <c r="P135" s="4">
        <f t="shared" si="53"/>
        <v>0</v>
      </c>
      <c r="Q135" s="11">
        <f t="shared" si="54"/>
        <v>0</v>
      </c>
      <c r="R135" s="10">
        <f t="shared" si="52"/>
        <v>0</v>
      </c>
      <c r="S135" s="8"/>
    </row>
    <row r="136" spans="1:19">
      <c r="A136" s="64">
        <v>8</v>
      </c>
      <c r="B136" s="64"/>
      <c r="C136" s="12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3">
        <f t="shared" si="48"/>
        <v>0</v>
      </c>
      <c r="O136" s="9">
        <f t="shared" si="49"/>
        <v>0</v>
      </c>
      <c r="P136" s="4">
        <f t="shared" si="53"/>
        <v>0</v>
      </c>
      <c r="Q136" s="11">
        <f t="shared" si="54"/>
        <v>0</v>
      </c>
      <c r="R136" s="10">
        <f t="shared" si="52"/>
        <v>0</v>
      </c>
      <c r="S136" s="8"/>
    </row>
    <row r="137" spans="1:19">
      <c r="A137" s="64">
        <v>9</v>
      </c>
      <c r="B137" s="64"/>
      <c r="C137" s="12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3">
        <f t="shared" si="48"/>
        <v>0</v>
      </c>
      <c r="O137" s="9">
        <f t="shared" si="49"/>
        <v>0</v>
      </c>
      <c r="P137" s="4">
        <f t="shared" si="53"/>
        <v>0</v>
      </c>
      <c r="Q137" s="11">
        <f t="shared" si="54"/>
        <v>0</v>
      </c>
      <c r="R137" s="10">
        <f t="shared" si="52"/>
        <v>0</v>
      </c>
      <c r="S137" s="8"/>
    </row>
    <row r="138" spans="1:19">
      <c r="A138" s="64">
        <v>10</v>
      </c>
      <c r="B138" s="64"/>
      <c r="C138" s="12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3">
        <f t="shared" si="48"/>
        <v>0</v>
      </c>
      <c r="O138" s="9">
        <f t="shared" si="49"/>
        <v>0</v>
      </c>
      <c r="P138" s="4">
        <f t="shared" si="53"/>
        <v>0</v>
      </c>
      <c r="Q138" s="11">
        <f t="shared" si="54"/>
        <v>0</v>
      </c>
      <c r="R138" s="10">
        <f t="shared" si="52"/>
        <v>0</v>
      </c>
      <c r="S138" s="8"/>
    </row>
    <row r="139" spans="1:19">
      <c r="A139" s="67" t="s">
        <v>47</v>
      </c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9"/>
      <c r="R139" s="10">
        <f>SUM(R129:R138)</f>
        <v>0</v>
      </c>
      <c r="S139" s="8"/>
    </row>
    <row r="140" spans="1:19" ht="15.75">
      <c r="A140" s="24" t="s">
        <v>91</v>
      </c>
      <c r="B140" s="24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6"/>
      <c r="S140" s="8"/>
    </row>
    <row r="141" spans="1:19">
      <c r="A141" s="49" t="s">
        <v>92</v>
      </c>
      <c r="B141" s="49"/>
      <c r="C141" s="49"/>
      <c r="D141" s="49"/>
      <c r="E141" s="49"/>
      <c r="F141" s="49"/>
      <c r="G141" s="49"/>
      <c r="H141" s="49"/>
      <c r="I141" s="49"/>
      <c r="J141" s="15"/>
      <c r="K141" s="15"/>
      <c r="L141" s="15"/>
      <c r="M141" s="15"/>
      <c r="N141" s="15"/>
      <c r="O141" s="15"/>
      <c r="P141" s="15"/>
      <c r="Q141" s="15"/>
      <c r="R141" s="16"/>
      <c r="S141" s="8"/>
    </row>
    <row r="142" spans="1:19" s="8" customFormat="1">
      <c r="A142" s="49"/>
      <c r="B142" s="49"/>
      <c r="C142" s="49"/>
      <c r="D142" s="49"/>
      <c r="E142" s="49"/>
      <c r="F142" s="49"/>
      <c r="G142" s="49"/>
      <c r="H142" s="49"/>
      <c r="I142" s="49"/>
      <c r="J142" s="15"/>
      <c r="K142" s="15"/>
      <c r="L142" s="15"/>
      <c r="M142" s="15"/>
      <c r="N142" s="15"/>
      <c r="O142" s="15"/>
      <c r="P142" s="15"/>
      <c r="Q142" s="15"/>
      <c r="R142" s="16"/>
    </row>
    <row r="143" spans="1:19">
      <c r="A143" s="70" t="s">
        <v>93</v>
      </c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60"/>
      <c r="R143" s="8"/>
      <c r="S143" s="8"/>
    </row>
    <row r="144" spans="1:19" ht="18">
      <c r="A144" s="72" t="s">
        <v>94</v>
      </c>
      <c r="B144" s="73"/>
      <c r="C144" s="73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60"/>
      <c r="R144" s="8"/>
      <c r="S144" s="8"/>
    </row>
    <row r="145" spans="1:19">
      <c r="A145" s="70" t="s">
        <v>95</v>
      </c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60"/>
      <c r="R145" s="8"/>
      <c r="S145" s="8"/>
    </row>
    <row r="146" spans="1:19">
      <c r="A146" s="64">
        <v>1</v>
      </c>
      <c r="B146" s="64"/>
      <c r="C146" s="12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3">
        <f t="shared" ref="N146:N155" si="55">(IF(F146="OŽ",IF(L146=1,550.8,IF(L146=2,426.38,IF(L146=3,342.14,IF(L146=4,181.44,IF(L146=5,168.48,IF(L146=6,155.52,IF(L146=7,148.5,IF(L146=8,144,0))))))))+IF(L146&lt;=8,0,IF(L146&lt;=16,137.7,IF(L146&lt;=24,108,IF(L146&lt;=32,80.1,IF(L146&lt;=36,52.2,0)))))-IF(L146&lt;=8,0,IF(L146&lt;=16,(L146-9)*2.754,IF(L146&lt;=24,(L146-17)* 2.754,IF(L146&lt;=32,(L146-25)* 2.754,IF(L146&lt;=36,(L146-33)*2.754,0))))),0)+IF(F146="PČ",IF(L146=1,449,IF(L146=2,314.6,IF(L146=3,238,IF(L146=4,172,IF(L146=5,159,IF(L146=6,145,IF(L146=7,132,IF(L146=8,119,0))))))))+IF(L146&lt;=8,0,IF(L146&lt;=16,88,IF(L146&lt;=24,55,IF(L146&lt;=32,22,0))))-IF(L146&lt;=8,0,IF(L146&lt;=16,(L146-9)*2.245,IF(L146&lt;=24,(L146-17)*2.245,IF(L146&lt;=32,(L146-25)*2.245,0)))),0)+IF(F146="PČneol",IF(L146=1,85,IF(L146=2,64.61,IF(L146=3,50.76,IF(L146=4,16.25,IF(L146=5,15,IF(L146=6,13.75,IF(L146=7,12.5,IF(L146=8,11.25,0))))))))+IF(L146&lt;=8,0,IF(L146&lt;=16,9,0))-IF(L146&lt;=8,0,IF(L146&lt;=16,(L146-9)*0.425,0)),0)+IF(F146="PŽ",IF(L146=1,85,IF(L146=2,59.5,IF(L146=3,45,IF(L146=4,32.5,IF(L146=5,30,IF(L146=6,27.5,IF(L146=7,25,IF(L146=8,22.5,0))))))))+IF(L146&lt;=8,0,IF(L146&lt;=16,19,IF(L146&lt;=24,13,IF(L146&lt;=32,8,0))))-IF(L146&lt;=8,0,IF(L146&lt;=16,(L146-9)*0.425,IF(L146&lt;=24,(L146-17)*0.425,IF(L146&lt;=32,(L146-25)*0.425,0)))),0)+IF(F146="EČ",IF(L146=1,204,IF(L146=2,156.24,IF(L146=3,123.84,IF(L146=4,72,IF(L146=5,66,IF(L146=6,60,IF(L146=7,54,IF(L146=8,48,0))))))))+IF(L146&lt;=8,0,IF(L146&lt;=16,40,IF(L146&lt;=24,25,0)))-IF(L146&lt;=8,0,IF(L146&lt;=16,(L146-9)*1.02,IF(L146&lt;=24,(L146-17)*1.02,0))),0)+IF(F146="EČneol",IF(L146=1,68,IF(L146=2,51.69,IF(L146=3,40.61,IF(L146=4,13,IF(L146=5,12,IF(L146=6,11,IF(L146=7,10,IF(L146=8,9,0)))))))))+IF(F146="EŽ",IF(L146=1,68,IF(L146=2,47.6,IF(L146=3,36,IF(L146=4,18,IF(L146=5,16.5,IF(L146=6,15,IF(L146=7,13.5,IF(L146=8,12,0))))))))+IF(L146&lt;=8,0,IF(L146&lt;=16,10,IF(L146&lt;=24,6,0)))-IF(L146&lt;=8,0,IF(L146&lt;=16,(L146-9)*0.34,IF(L146&lt;=24,(L146-17)*0.34,0))),0)+IF(F146="PT",IF(L146=1,68,IF(L146=2,52.08,IF(L146=3,41.28,IF(L146=4,24,IF(L146=5,22,IF(L146=6,20,IF(L146=7,18,IF(L146=8,16,0))))))))+IF(L146&lt;=8,0,IF(L146&lt;=16,13,IF(L146&lt;=24,9,IF(L146&lt;=32,4,0))))-IF(L146&lt;=8,0,IF(L146&lt;=16,(L146-9)*0.34,IF(L146&lt;=24,(L146-17)*0.34,IF(L146&lt;=32,(L146-25)*0.34,0)))),0)+IF(F146="JOŽ",IF(L146=1,85,IF(L146=2,59.5,IF(L146=3,45,IF(L146=4,32.5,IF(L146=5,30,IF(L146=6,27.5,IF(L146=7,25,IF(L146=8,22.5,0))))))))+IF(L146&lt;=8,0,IF(L146&lt;=16,19,IF(L146&lt;=24,13,0)))-IF(L146&lt;=8,0,IF(L146&lt;=16,(L146-9)*0.425,IF(L146&lt;=24,(L146-17)*0.425,0))),0)+IF(F146="JPČ",IF(L146=1,68,IF(L146=2,47.6,IF(L146=3,36,IF(L146=4,26,IF(L146=5,24,IF(L146=6,22,IF(L146=7,20,IF(L146=8,18,0))))))))+IF(L146&lt;=8,0,IF(L146&lt;=16,13,IF(L146&lt;=24,9,0)))-IF(L146&lt;=8,0,IF(L146&lt;=16,(L146-9)*0.34,IF(L146&lt;=24,(L146-17)*0.34,0))),0)+IF(F146="JEČ",IF(L146=1,34,IF(L146=2,26.04,IF(L146=3,20.6,IF(L146=4,12,IF(L146=5,11,IF(L146=6,10,IF(L146=7,9,IF(L146=8,8,0))))))))+IF(L146&lt;=8,0,IF(L146&lt;=16,6,0))-IF(L146&lt;=8,0,IF(L146&lt;=16,(L146-9)*0.17,0)),0)+IF(F146="JEOF",IF(L146=1,34,IF(L146=2,26.04,IF(L146=3,20.6,IF(L146=4,12,IF(L146=5,11,IF(L146=6,10,IF(L146=7,9,IF(L146=8,8,0))))))))+IF(L146&lt;=8,0,IF(L146&lt;=16,6,0))-IF(L146&lt;=8,0,IF(L146&lt;=16,(L146-9)*0.17,0)),0)+IF(F146="JnPČ",IF(L146=1,51,IF(L146=2,35.7,IF(L146=3,27,IF(L146=4,19.5,IF(L146=5,18,IF(L146=6,16.5,IF(L146=7,15,IF(L146=8,13.5,0))))))))+IF(L146&lt;=8,0,IF(L146&lt;=16,10,0))-IF(L146&lt;=8,0,IF(L146&lt;=16,(L146-9)*0.255,0)),0)+IF(F146="JnEČ",IF(L146=1,25.5,IF(L146=2,19.53,IF(L146=3,15.48,IF(L146=4,9,IF(L146=5,8.25,IF(L146=6,7.5,IF(L146=7,6.75,IF(L146=8,6,0))))))))+IF(L146&lt;=8,0,IF(L146&lt;=16,5,0))-IF(L146&lt;=8,0,IF(L146&lt;=16,(L146-9)*0.1275,0)),0)+IF(F146="JčPČ",IF(L146=1,21.25,IF(L146=2,14.5,IF(L146=3,11.5,IF(L146=4,7,IF(L146=5,6.5,IF(L146=6,6,IF(L146=7,5.5,IF(L146=8,5,0))))))))+IF(L146&lt;=8,0,IF(L146&lt;=16,4,0))-IF(L146&lt;=8,0,IF(L146&lt;=16,(L146-9)*0.10625,0)),0)+IF(F146="JčEČ",IF(L146=1,17,IF(L146=2,13.02,IF(L146=3,10.32,IF(L146=4,6,IF(L146=5,5.5,IF(L146=6,5,IF(L146=7,4.5,IF(L146=8,4,0))))))))+IF(L146&lt;=8,0,IF(L146&lt;=16,3,0))-IF(L146&lt;=8,0,IF(L146&lt;=16,(L146-9)*0.085,0)),0)+IF(F146="NEAK",IF(L146=1,11.48,IF(L146=2,8.79,IF(L146=3,6.97,IF(L146=4,4.05,IF(L146=5,3.71,IF(L146=6,3.38,IF(L146=7,3.04,IF(L146=8,2.7,0))))))))+IF(L146&lt;=8,0,IF(L146&lt;=16,2,IF(L146&lt;=24,1.3,0)))-IF(L146&lt;=8,0,IF(L146&lt;=16,(L146-9)*0.0574,IF(L146&lt;=24,(L146-17)*0.0574,0))),0))*IF(L146&lt;0,1,IF(OR(F146="PČ",F146="PŽ",F146="PT"),IF(J146&lt;32,J146/32,1),1))* IF(L146&lt;0,1,IF(OR(F146="EČ",F146="EŽ",F146="JOŽ",F146="JPČ",F146="NEAK"),IF(J146&lt;24,J146/24,1),1))*IF(L146&lt;0,1,IF(OR(F146="PČneol",F146="JEČ",F146="JEOF",F146="JnPČ",F146="JnEČ",F146="JčPČ",F146="JčEČ"),IF(J146&lt;16,J146/16,1),1))*IF(L146&lt;0,1,IF(F146="EČneol",IF(J146&lt;8,J146/8,1),1))</f>
        <v>0</v>
      </c>
      <c r="O146" s="9">
        <f t="shared" ref="O146:O155" si="56">IF(F146="OŽ",N146,IF(H146="Ne",IF(J146*0.3&lt;J146-L146,N146,0),IF(J146*0.1&lt;J146-L146,N146,0)))</f>
        <v>0</v>
      </c>
      <c r="P146" s="4">
        <f t="shared" ref="P146" si="57">IF(O146=0,0,IF(F146="OŽ",IF(L146&gt;35,0,IF(J146&gt;35,(36-L146)*1.836,((36-L146)-(36-J146))*1.836)),0)+IF(F146="PČ",IF(L146&gt;31,0,IF(J146&gt;31,(32-L146)*1.347,((32-L146)-(32-J146))*1.347)),0)+ IF(F146="PČneol",IF(L146&gt;15,0,IF(J146&gt;15,(16-L146)*0.255,((16-L146)-(16-J146))*0.255)),0)+IF(F146="PŽ",IF(L146&gt;31,0,IF(J146&gt;31,(32-L146)*0.255,((32-L146)-(32-J146))*0.255)),0)+IF(F146="EČ",IF(L146&gt;23,0,IF(J146&gt;23,(24-L146)*0.612,((24-L146)-(24-J146))*0.612)),0)+IF(F146="EČneol",IF(L146&gt;7,0,IF(J146&gt;7,(8-L146)*0.204,((8-L146)-(8-J146))*0.204)),0)+IF(F146="EŽ",IF(L146&gt;23,0,IF(J146&gt;23,(24-L146)*0.204,((24-L146)-(24-J146))*0.204)),0)+IF(F146="PT",IF(L146&gt;31,0,IF(J146&gt;31,(32-L146)*0.204,((32-L146)-(32-J146))*0.204)),0)+IF(F146="JOŽ",IF(L146&gt;23,0,IF(J146&gt;23,(24-L146)*0.255,((24-L146)-(24-J146))*0.255)),0)+IF(F146="JPČ",IF(L146&gt;23,0,IF(J146&gt;23,(24-L146)*0.204,((24-L146)-(24-J146))*0.204)),0)+IF(F146="JEČ",IF(L146&gt;15,0,IF(J146&gt;15,(16-L146)*0.102,((16-L146)-(16-J146))*0.102)),0)+IF(F146="JEOF",IF(L146&gt;15,0,IF(J146&gt;15,(16-L146)*0.102,((16-L146)-(16-J146))*0.102)),0)+IF(F146="JnPČ",IF(L146&gt;15,0,IF(J146&gt;15,(16-L146)*0.153,((16-L146)-(16-J146))*0.153)),0)+IF(F146="JnEČ",IF(L146&gt;15,0,IF(J146&gt;15,(16-L146)*0.0765,((16-L146)-(16-J146))*0.0765)),0)+IF(F146="JčPČ",IF(L146&gt;15,0,IF(J146&gt;15,(16-L146)*0.06375,((16-L146)-(16-J146))*0.06375)),0)+IF(F146="JčEČ",IF(L146&gt;15,0,IF(J146&gt;15,(16-L146)*0.051,((16-L146)-(16-J146))*0.051)),0)+IF(F146="NEAK",IF(L146&gt;23,0,IF(J146&gt;23,(24-L146)*0.03444,((24-L146)-(24-J146))*0.03444)),0))</f>
        <v>0</v>
      </c>
      <c r="Q146" s="11">
        <f t="shared" ref="Q146" si="58">IF(ISERROR(P146*100/N146),0,(P146*100/N146))</f>
        <v>0</v>
      </c>
      <c r="R146" s="10">
        <f t="shared" ref="R146:R155" si="59">IF(Q146&lt;=30,O146+P146,O146+O146*0.3)*IF(G146=1,0.4,IF(G146=2,0.75,IF(G146="1 (kas 4 m. 1 k. nerengiamos)",0.52,1)))*IF(D146="olimpinė",1,IF(M146="Ne",0.5,1))*IF(OR(A$5="Lietuvos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federacija"),IF(OR(J146&lt;8,K146&lt;16),0,1),1)*E146*IF(I146&lt;=1,1,1/I146)*IF(OR(A$5="Lietuvos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46" s="8"/>
    </row>
    <row r="147" spans="1:19">
      <c r="A147" s="64">
        <v>2</v>
      </c>
      <c r="B147" s="64"/>
      <c r="C147" s="12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3">
        <f t="shared" si="55"/>
        <v>0</v>
      </c>
      <c r="O147" s="9">
        <f t="shared" si="56"/>
        <v>0</v>
      </c>
      <c r="P147" s="4">
        <f t="shared" ref="P147:P155" si="60">IF(O147=0,0,IF(F147="OŽ",IF(L147&gt;35,0,IF(J147&gt;35,(36-L147)*1.836,((36-L147)-(36-J147))*1.836)),0)+IF(F147="PČ",IF(L147&gt;31,0,IF(J147&gt;31,(32-L147)*1.347,((32-L147)-(32-J147))*1.347)),0)+ IF(F147="PČneol",IF(L147&gt;15,0,IF(J147&gt;15,(16-L147)*0.255,((16-L147)-(16-J147))*0.255)),0)+IF(F147="PŽ",IF(L147&gt;31,0,IF(J147&gt;31,(32-L147)*0.255,((32-L147)-(32-J147))*0.255)),0)+IF(F147="EČ",IF(L147&gt;23,0,IF(J147&gt;23,(24-L147)*0.612,((24-L147)-(24-J147))*0.612)),0)+IF(F147="EČneol",IF(L147&gt;7,0,IF(J147&gt;7,(8-L147)*0.204,((8-L147)-(8-J147))*0.204)),0)+IF(F147="EŽ",IF(L147&gt;23,0,IF(J147&gt;23,(24-L147)*0.204,((24-L147)-(24-J147))*0.204)),0)+IF(F147="PT",IF(L147&gt;31,0,IF(J147&gt;31,(32-L147)*0.204,((32-L147)-(32-J147))*0.204)),0)+IF(F147="JOŽ",IF(L147&gt;23,0,IF(J147&gt;23,(24-L147)*0.255,((24-L147)-(24-J147))*0.255)),0)+IF(F147="JPČ",IF(L147&gt;23,0,IF(J147&gt;23,(24-L147)*0.204,((24-L147)-(24-J147))*0.204)),0)+IF(F147="JEČ",IF(L147&gt;15,0,IF(J147&gt;15,(16-L147)*0.102,((16-L147)-(16-J147))*0.102)),0)+IF(F147="JEOF",IF(L147&gt;15,0,IF(J147&gt;15,(16-L147)*0.102,((16-L147)-(16-J147))*0.102)),0)+IF(F147="JnPČ",IF(L147&gt;15,0,IF(J147&gt;15,(16-L147)*0.153,((16-L147)-(16-J147))*0.153)),0)+IF(F147="JnEČ",IF(L147&gt;15,0,IF(J147&gt;15,(16-L147)*0.0765,((16-L147)-(16-J147))*0.0765)),0)+IF(F147="JčPČ",IF(L147&gt;15,0,IF(J147&gt;15,(16-L147)*0.06375,((16-L147)-(16-J147))*0.06375)),0)+IF(F147="JčEČ",IF(L147&gt;15,0,IF(J147&gt;15,(16-L147)*0.051,((16-L147)-(16-J147))*0.051)),0)+IF(F147="NEAK",IF(L147&gt;23,0,IF(J147&gt;23,(24-L147)*0.03444,((24-L147)-(24-J147))*0.03444)),0))</f>
        <v>0</v>
      </c>
      <c r="Q147" s="11">
        <f t="shared" ref="Q147:Q155" si="61">IF(ISERROR(P147*100/N147),0,(P147*100/N147))</f>
        <v>0</v>
      </c>
      <c r="R147" s="10">
        <f t="shared" si="59"/>
        <v>0</v>
      </c>
      <c r="S147" s="8"/>
    </row>
    <row r="148" spans="1:19">
      <c r="A148" s="64">
        <v>3</v>
      </c>
      <c r="B148" s="64"/>
      <c r="C148" s="12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3">
        <f t="shared" si="55"/>
        <v>0</v>
      </c>
      <c r="O148" s="9">
        <f t="shared" si="56"/>
        <v>0</v>
      </c>
      <c r="P148" s="4">
        <f t="shared" si="60"/>
        <v>0</v>
      </c>
      <c r="Q148" s="11">
        <f t="shared" si="61"/>
        <v>0</v>
      </c>
      <c r="R148" s="10">
        <f t="shared" si="59"/>
        <v>0</v>
      </c>
      <c r="S148" s="8"/>
    </row>
    <row r="149" spans="1:19">
      <c r="A149" s="64">
        <v>4</v>
      </c>
      <c r="B149" s="64"/>
      <c r="C149" s="12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3">
        <f t="shared" si="55"/>
        <v>0</v>
      </c>
      <c r="O149" s="9">
        <f t="shared" si="56"/>
        <v>0</v>
      </c>
      <c r="P149" s="4">
        <f t="shared" si="60"/>
        <v>0</v>
      </c>
      <c r="Q149" s="11">
        <f t="shared" si="61"/>
        <v>0</v>
      </c>
      <c r="R149" s="10">
        <f t="shared" si="59"/>
        <v>0</v>
      </c>
      <c r="S149" s="8"/>
    </row>
    <row r="150" spans="1:19">
      <c r="A150" s="64">
        <v>5</v>
      </c>
      <c r="B150" s="64"/>
      <c r="C150" s="12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3">
        <f t="shared" si="55"/>
        <v>0</v>
      </c>
      <c r="O150" s="9">
        <f t="shared" si="56"/>
        <v>0</v>
      </c>
      <c r="P150" s="4">
        <f t="shared" si="60"/>
        <v>0</v>
      </c>
      <c r="Q150" s="11">
        <f t="shared" si="61"/>
        <v>0</v>
      </c>
      <c r="R150" s="10">
        <f t="shared" si="59"/>
        <v>0</v>
      </c>
      <c r="S150" s="8"/>
    </row>
    <row r="151" spans="1:19">
      <c r="A151" s="64">
        <v>6</v>
      </c>
      <c r="B151" s="64"/>
      <c r="C151" s="12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3">
        <f t="shared" si="55"/>
        <v>0</v>
      </c>
      <c r="O151" s="9">
        <f t="shared" si="56"/>
        <v>0</v>
      </c>
      <c r="P151" s="4">
        <f t="shared" si="60"/>
        <v>0</v>
      </c>
      <c r="Q151" s="11">
        <f t="shared" si="61"/>
        <v>0</v>
      </c>
      <c r="R151" s="10">
        <f t="shared" si="59"/>
        <v>0</v>
      </c>
      <c r="S151" s="8"/>
    </row>
    <row r="152" spans="1:19">
      <c r="A152" s="64">
        <v>7</v>
      </c>
      <c r="B152" s="64"/>
      <c r="C152" s="12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3">
        <f t="shared" si="55"/>
        <v>0</v>
      </c>
      <c r="O152" s="9">
        <f t="shared" si="56"/>
        <v>0</v>
      </c>
      <c r="P152" s="4">
        <f t="shared" si="60"/>
        <v>0</v>
      </c>
      <c r="Q152" s="11">
        <f t="shared" si="61"/>
        <v>0</v>
      </c>
      <c r="R152" s="10">
        <f t="shared" si="59"/>
        <v>0</v>
      </c>
      <c r="S152" s="8"/>
    </row>
    <row r="153" spans="1:19">
      <c r="A153" s="64">
        <v>8</v>
      </c>
      <c r="B153" s="64"/>
      <c r="C153" s="12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3">
        <f t="shared" si="55"/>
        <v>0</v>
      </c>
      <c r="O153" s="9">
        <f t="shared" si="56"/>
        <v>0</v>
      </c>
      <c r="P153" s="4">
        <f t="shared" si="60"/>
        <v>0</v>
      </c>
      <c r="Q153" s="11">
        <f t="shared" si="61"/>
        <v>0</v>
      </c>
      <c r="R153" s="10">
        <f t="shared" si="59"/>
        <v>0</v>
      </c>
      <c r="S153" s="8"/>
    </row>
    <row r="154" spans="1:19">
      <c r="A154" s="64">
        <v>9</v>
      </c>
      <c r="B154" s="64"/>
      <c r="C154" s="12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3">
        <f t="shared" si="55"/>
        <v>0</v>
      </c>
      <c r="O154" s="9">
        <f t="shared" si="56"/>
        <v>0</v>
      </c>
      <c r="P154" s="4">
        <f t="shared" si="60"/>
        <v>0</v>
      </c>
      <c r="Q154" s="11">
        <f t="shared" si="61"/>
        <v>0</v>
      </c>
      <c r="R154" s="10">
        <f t="shared" si="59"/>
        <v>0</v>
      </c>
      <c r="S154" s="8"/>
    </row>
    <row r="155" spans="1:19">
      <c r="A155" s="64">
        <v>10</v>
      </c>
      <c r="B155" s="64"/>
      <c r="C155" s="12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3">
        <f t="shared" si="55"/>
        <v>0</v>
      </c>
      <c r="O155" s="9">
        <f t="shared" si="56"/>
        <v>0</v>
      </c>
      <c r="P155" s="4">
        <f t="shared" si="60"/>
        <v>0</v>
      </c>
      <c r="Q155" s="11">
        <f t="shared" si="61"/>
        <v>0</v>
      </c>
      <c r="R155" s="10">
        <f t="shared" si="59"/>
        <v>0</v>
      </c>
      <c r="S155" s="8"/>
    </row>
    <row r="156" spans="1:19">
      <c r="A156" s="67" t="s">
        <v>47</v>
      </c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9"/>
      <c r="R156" s="10">
        <f>SUM(R146:R155)</f>
        <v>0</v>
      </c>
      <c r="S156" s="8"/>
    </row>
    <row r="157" spans="1:19" ht="15.75">
      <c r="A157" s="24" t="s">
        <v>91</v>
      </c>
      <c r="B157" s="24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6"/>
      <c r="S157" s="8"/>
    </row>
    <row r="158" spans="1:19">
      <c r="A158" s="49" t="s">
        <v>92</v>
      </c>
      <c r="B158" s="49"/>
      <c r="C158" s="49"/>
      <c r="D158" s="49"/>
      <c r="E158" s="49"/>
      <c r="F158" s="49"/>
      <c r="G158" s="49"/>
      <c r="H158" s="49"/>
      <c r="I158" s="49"/>
      <c r="J158" s="15"/>
      <c r="K158" s="15"/>
      <c r="L158" s="15"/>
      <c r="M158" s="15"/>
      <c r="N158" s="15"/>
      <c r="O158" s="15"/>
      <c r="P158" s="15"/>
      <c r="Q158" s="15"/>
      <c r="R158" s="16"/>
      <c r="S158" s="8"/>
    </row>
    <row r="159" spans="1:19" s="8" customFormat="1">
      <c r="A159" s="49"/>
      <c r="B159" s="49"/>
      <c r="C159" s="49"/>
      <c r="D159" s="49"/>
      <c r="E159" s="49"/>
      <c r="F159" s="49"/>
      <c r="G159" s="49"/>
      <c r="H159" s="49"/>
      <c r="I159" s="49"/>
      <c r="J159" s="15"/>
      <c r="K159" s="15"/>
      <c r="L159" s="15"/>
      <c r="M159" s="15"/>
      <c r="N159" s="15"/>
      <c r="O159" s="15"/>
      <c r="P159" s="15"/>
      <c r="Q159" s="15"/>
      <c r="R159" s="16"/>
    </row>
    <row r="160" spans="1:19">
      <c r="A160" s="70" t="s">
        <v>93</v>
      </c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60"/>
      <c r="R160" s="8"/>
      <c r="S160" s="8"/>
    </row>
    <row r="161" spans="1:19" ht="18">
      <c r="A161" s="72" t="s">
        <v>94</v>
      </c>
      <c r="B161" s="73"/>
      <c r="C161" s="73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60"/>
      <c r="R161" s="8"/>
      <c r="S161" s="8"/>
    </row>
    <row r="162" spans="1:19">
      <c r="A162" s="70" t="s">
        <v>95</v>
      </c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60"/>
      <c r="R162" s="8"/>
      <c r="S162" s="8"/>
    </row>
    <row r="163" spans="1:19">
      <c r="A163" s="64">
        <v>1</v>
      </c>
      <c r="B163" s="64"/>
      <c r="C163" s="12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3">
        <f t="shared" ref="N163:N172" si="62">(IF(F163="OŽ",IF(L163=1,550.8,IF(L163=2,426.38,IF(L163=3,342.14,IF(L163=4,181.44,IF(L163=5,168.48,IF(L163=6,155.52,IF(L163=7,148.5,IF(L163=8,144,0))))))))+IF(L163&lt;=8,0,IF(L163&lt;=16,137.7,IF(L163&lt;=24,108,IF(L163&lt;=32,80.1,IF(L163&lt;=36,52.2,0)))))-IF(L163&lt;=8,0,IF(L163&lt;=16,(L163-9)*2.754,IF(L163&lt;=24,(L163-17)* 2.754,IF(L163&lt;=32,(L163-25)* 2.754,IF(L163&lt;=36,(L163-33)*2.754,0))))),0)+IF(F163="PČ",IF(L163=1,449,IF(L163=2,314.6,IF(L163=3,238,IF(L163=4,172,IF(L163=5,159,IF(L163=6,145,IF(L163=7,132,IF(L163=8,119,0))))))))+IF(L163&lt;=8,0,IF(L163&lt;=16,88,IF(L163&lt;=24,55,IF(L163&lt;=32,22,0))))-IF(L163&lt;=8,0,IF(L163&lt;=16,(L163-9)*2.245,IF(L163&lt;=24,(L163-17)*2.245,IF(L163&lt;=32,(L163-25)*2.245,0)))),0)+IF(F163="PČneol",IF(L163=1,85,IF(L163=2,64.61,IF(L163=3,50.76,IF(L163=4,16.25,IF(L163=5,15,IF(L163=6,13.75,IF(L163=7,12.5,IF(L163=8,11.25,0))))))))+IF(L163&lt;=8,0,IF(L163&lt;=16,9,0))-IF(L163&lt;=8,0,IF(L163&lt;=16,(L163-9)*0.425,0)),0)+IF(F163="PŽ",IF(L163=1,85,IF(L163=2,59.5,IF(L163=3,45,IF(L163=4,32.5,IF(L163=5,30,IF(L163=6,27.5,IF(L163=7,25,IF(L163=8,22.5,0))))))))+IF(L163&lt;=8,0,IF(L163&lt;=16,19,IF(L163&lt;=24,13,IF(L163&lt;=32,8,0))))-IF(L163&lt;=8,0,IF(L163&lt;=16,(L163-9)*0.425,IF(L163&lt;=24,(L163-17)*0.425,IF(L163&lt;=32,(L163-25)*0.425,0)))),0)+IF(F163="EČ",IF(L163=1,204,IF(L163=2,156.24,IF(L163=3,123.84,IF(L163=4,72,IF(L163=5,66,IF(L163=6,60,IF(L163=7,54,IF(L163=8,48,0))))))))+IF(L163&lt;=8,0,IF(L163&lt;=16,40,IF(L163&lt;=24,25,0)))-IF(L163&lt;=8,0,IF(L163&lt;=16,(L163-9)*1.02,IF(L163&lt;=24,(L163-17)*1.02,0))),0)+IF(F163="EČneol",IF(L163=1,68,IF(L163=2,51.69,IF(L163=3,40.61,IF(L163=4,13,IF(L163=5,12,IF(L163=6,11,IF(L163=7,10,IF(L163=8,9,0)))))))))+IF(F163="EŽ",IF(L163=1,68,IF(L163=2,47.6,IF(L163=3,36,IF(L163=4,18,IF(L163=5,16.5,IF(L163=6,15,IF(L163=7,13.5,IF(L163=8,12,0))))))))+IF(L163&lt;=8,0,IF(L163&lt;=16,10,IF(L163&lt;=24,6,0)))-IF(L163&lt;=8,0,IF(L163&lt;=16,(L163-9)*0.34,IF(L163&lt;=24,(L163-17)*0.34,0))),0)+IF(F163="PT",IF(L163=1,68,IF(L163=2,52.08,IF(L163=3,41.28,IF(L163=4,24,IF(L163=5,22,IF(L163=6,20,IF(L163=7,18,IF(L163=8,16,0))))))))+IF(L163&lt;=8,0,IF(L163&lt;=16,13,IF(L163&lt;=24,9,IF(L163&lt;=32,4,0))))-IF(L163&lt;=8,0,IF(L163&lt;=16,(L163-9)*0.34,IF(L163&lt;=24,(L163-17)*0.34,IF(L163&lt;=32,(L163-25)*0.34,0)))),0)+IF(F163="JOŽ",IF(L163=1,85,IF(L163=2,59.5,IF(L163=3,45,IF(L163=4,32.5,IF(L163=5,30,IF(L163=6,27.5,IF(L163=7,25,IF(L163=8,22.5,0))))))))+IF(L163&lt;=8,0,IF(L163&lt;=16,19,IF(L163&lt;=24,13,0)))-IF(L163&lt;=8,0,IF(L163&lt;=16,(L163-9)*0.425,IF(L163&lt;=24,(L163-17)*0.425,0))),0)+IF(F163="JPČ",IF(L163=1,68,IF(L163=2,47.6,IF(L163=3,36,IF(L163=4,26,IF(L163=5,24,IF(L163=6,22,IF(L163=7,20,IF(L163=8,18,0))))))))+IF(L163&lt;=8,0,IF(L163&lt;=16,13,IF(L163&lt;=24,9,0)))-IF(L163&lt;=8,0,IF(L163&lt;=16,(L163-9)*0.34,IF(L163&lt;=24,(L163-17)*0.34,0))),0)+IF(F163="JEČ",IF(L163=1,34,IF(L163=2,26.04,IF(L163=3,20.6,IF(L163=4,12,IF(L163=5,11,IF(L163=6,10,IF(L163=7,9,IF(L163=8,8,0))))))))+IF(L163&lt;=8,0,IF(L163&lt;=16,6,0))-IF(L163&lt;=8,0,IF(L163&lt;=16,(L163-9)*0.17,0)),0)+IF(F163="JEOF",IF(L163=1,34,IF(L163=2,26.04,IF(L163=3,20.6,IF(L163=4,12,IF(L163=5,11,IF(L163=6,10,IF(L163=7,9,IF(L163=8,8,0))))))))+IF(L163&lt;=8,0,IF(L163&lt;=16,6,0))-IF(L163&lt;=8,0,IF(L163&lt;=16,(L163-9)*0.17,0)),0)+IF(F163="JnPČ",IF(L163=1,51,IF(L163=2,35.7,IF(L163=3,27,IF(L163=4,19.5,IF(L163=5,18,IF(L163=6,16.5,IF(L163=7,15,IF(L163=8,13.5,0))))))))+IF(L163&lt;=8,0,IF(L163&lt;=16,10,0))-IF(L163&lt;=8,0,IF(L163&lt;=16,(L163-9)*0.255,0)),0)+IF(F163="JnEČ",IF(L163=1,25.5,IF(L163=2,19.53,IF(L163=3,15.48,IF(L163=4,9,IF(L163=5,8.25,IF(L163=6,7.5,IF(L163=7,6.75,IF(L163=8,6,0))))))))+IF(L163&lt;=8,0,IF(L163&lt;=16,5,0))-IF(L163&lt;=8,0,IF(L163&lt;=16,(L163-9)*0.1275,0)),0)+IF(F163="JčPČ",IF(L163=1,21.25,IF(L163=2,14.5,IF(L163=3,11.5,IF(L163=4,7,IF(L163=5,6.5,IF(L163=6,6,IF(L163=7,5.5,IF(L163=8,5,0))))))))+IF(L163&lt;=8,0,IF(L163&lt;=16,4,0))-IF(L163&lt;=8,0,IF(L163&lt;=16,(L163-9)*0.10625,0)),0)+IF(F163="JčEČ",IF(L163=1,17,IF(L163=2,13.02,IF(L163=3,10.32,IF(L163=4,6,IF(L163=5,5.5,IF(L163=6,5,IF(L163=7,4.5,IF(L163=8,4,0))))))))+IF(L163&lt;=8,0,IF(L163&lt;=16,3,0))-IF(L163&lt;=8,0,IF(L163&lt;=16,(L163-9)*0.085,0)),0)+IF(F163="NEAK",IF(L163=1,11.48,IF(L163=2,8.79,IF(L163=3,6.97,IF(L163=4,4.05,IF(L163=5,3.71,IF(L163=6,3.38,IF(L163=7,3.04,IF(L163=8,2.7,0))))))))+IF(L163&lt;=8,0,IF(L163&lt;=16,2,IF(L163&lt;=24,1.3,0)))-IF(L163&lt;=8,0,IF(L163&lt;=16,(L163-9)*0.0574,IF(L163&lt;=24,(L163-17)*0.0574,0))),0))*IF(L163&lt;0,1,IF(OR(F163="PČ",F163="PŽ",F163="PT"),IF(J163&lt;32,J163/32,1),1))* IF(L163&lt;0,1,IF(OR(F163="EČ",F163="EŽ",F163="JOŽ",F163="JPČ",F163="NEAK"),IF(J163&lt;24,J163/24,1),1))*IF(L163&lt;0,1,IF(OR(F163="PČneol",F163="JEČ",F163="JEOF",F163="JnPČ",F163="JnEČ",F163="JčPČ",F163="JčEČ"),IF(J163&lt;16,J163/16,1),1))*IF(L163&lt;0,1,IF(F163="EČneol",IF(J163&lt;8,J163/8,1),1))</f>
        <v>0</v>
      </c>
      <c r="O163" s="9">
        <f t="shared" ref="O163:O172" si="63">IF(F163="OŽ",N163,IF(H163="Ne",IF(J163*0.3&lt;J163-L163,N163,0),IF(J163*0.1&lt;J163-L163,N163,0)))</f>
        <v>0</v>
      </c>
      <c r="P163" s="4">
        <f t="shared" ref="P163" si="64">IF(O163=0,0,IF(F163="OŽ",IF(L163&gt;35,0,IF(J163&gt;35,(36-L163)*1.836,((36-L163)-(36-J163))*1.836)),0)+IF(F163="PČ",IF(L163&gt;31,0,IF(J163&gt;31,(32-L163)*1.347,((32-L163)-(32-J163))*1.347)),0)+ IF(F163="PČneol",IF(L163&gt;15,0,IF(J163&gt;15,(16-L163)*0.255,((16-L163)-(16-J163))*0.255)),0)+IF(F163="PŽ",IF(L163&gt;31,0,IF(J163&gt;31,(32-L163)*0.255,((32-L163)-(32-J163))*0.255)),0)+IF(F163="EČ",IF(L163&gt;23,0,IF(J163&gt;23,(24-L163)*0.612,((24-L163)-(24-J163))*0.612)),0)+IF(F163="EČneol",IF(L163&gt;7,0,IF(J163&gt;7,(8-L163)*0.204,((8-L163)-(8-J163))*0.204)),0)+IF(F163="EŽ",IF(L163&gt;23,0,IF(J163&gt;23,(24-L163)*0.204,((24-L163)-(24-J163))*0.204)),0)+IF(F163="PT",IF(L163&gt;31,0,IF(J163&gt;31,(32-L163)*0.204,((32-L163)-(32-J163))*0.204)),0)+IF(F163="JOŽ",IF(L163&gt;23,0,IF(J163&gt;23,(24-L163)*0.255,((24-L163)-(24-J163))*0.255)),0)+IF(F163="JPČ",IF(L163&gt;23,0,IF(J163&gt;23,(24-L163)*0.204,((24-L163)-(24-J163))*0.204)),0)+IF(F163="JEČ",IF(L163&gt;15,0,IF(J163&gt;15,(16-L163)*0.102,((16-L163)-(16-J163))*0.102)),0)+IF(F163="JEOF",IF(L163&gt;15,0,IF(J163&gt;15,(16-L163)*0.102,((16-L163)-(16-J163))*0.102)),0)+IF(F163="JnPČ",IF(L163&gt;15,0,IF(J163&gt;15,(16-L163)*0.153,((16-L163)-(16-J163))*0.153)),0)+IF(F163="JnEČ",IF(L163&gt;15,0,IF(J163&gt;15,(16-L163)*0.0765,((16-L163)-(16-J163))*0.0765)),0)+IF(F163="JčPČ",IF(L163&gt;15,0,IF(J163&gt;15,(16-L163)*0.06375,((16-L163)-(16-J163))*0.06375)),0)+IF(F163="JčEČ",IF(L163&gt;15,0,IF(J163&gt;15,(16-L163)*0.051,((16-L163)-(16-J163))*0.051)),0)+IF(F163="NEAK",IF(L163&gt;23,0,IF(J163&gt;23,(24-L163)*0.03444,((24-L163)-(24-J163))*0.03444)),0))</f>
        <v>0</v>
      </c>
      <c r="Q163" s="11">
        <f t="shared" ref="Q163" si="65">IF(ISERROR(P163*100/N163),0,(P163*100/N163))</f>
        <v>0</v>
      </c>
      <c r="R163" s="10">
        <f t="shared" ref="R163:R172" si="66">IF(Q163&lt;=30,O163+P163,O163+O163*0.3)*IF(G163=1,0.4,IF(G163=2,0.75,IF(G163="1 (kas 4 m. 1 k. nerengiamos)",0.52,1)))*IF(D163="olimpinė",1,IF(M163="Ne",0.5,1))*IF(OR(A$5="Lietuvos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federacija"),IF(OR(J163&lt;8,K163&lt;16),0,1),1)*E163*IF(I163&lt;=1,1,1/I163)*IF(OR(A$5="Lietuvos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63" s="8"/>
    </row>
    <row r="164" spans="1:19">
      <c r="A164" s="64">
        <v>2</v>
      </c>
      <c r="B164" s="64"/>
      <c r="C164" s="12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3">
        <f t="shared" si="62"/>
        <v>0</v>
      </c>
      <c r="O164" s="9">
        <f t="shared" si="63"/>
        <v>0</v>
      </c>
      <c r="P164" s="4">
        <f t="shared" ref="P164:P172" si="67">IF(O164=0,0,IF(F164="OŽ",IF(L164&gt;35,0,IF(J164&gt;35,(36-L164)*1.836,((36-L164)-(36-J164))*1.836)),0)+IF(F164="PČ",IF(L164&gt;31,0,IF(J164&gt;31,(32-L164)*1.347,((32-L164)-(32-J164))*1.347)),0)+ IF(F164="PČneol",IF(L164&gt;15,0,IF(J164&gt;15,(16-L164)*0.255,((16-L164)-(16-J164))*0.255)),0)+IF(F164="PŽ",IF(L164&gt;31,0,IF(J164&gt;31,(32-L164)*0.255,((32-L164)-(32-J164))*0.255)),0)+IF(F164="EČ",IF(L164&gt;23,0,IF(J164&gt;23,(24-L164)*0.612,((24-L164)-(24-J164))*0.612)),0)+IF(F164="EČneol",IF(L164&gt;7,0,IF(J164&gt;7,(8-L164)*0.204,((8-L164)-(8-J164))*0.204)),0)+IF(F164="EŽ",IF(L164&gt;23,0,IF(J164&gt;23,(24-L164)*0.204,((24-L164)-(24-J164))*0.204)),0)+IF(F164="PT",IF(L164&gt;31,0,IF(J164&gt;31,(32-L164)*0.204,((32-L164)-(32-J164))*0.204)),0)+IF(F164="JOŽ",IF(L164&gt;23,0,IF(J164&gt;23,(24-L164)*0.255,((24-L164)-(24-J164))*0.255)),0)+IF(F164="JPČ",IF(L164&gt;23,0,IF(J164&gt;23,(24-L164)*0.204,((24-L164)-(24-J164))*0.204)),0)+IF(F164="JEČ",IF(L164&gt;15,0,IF(J164&gt;15,(16-L164)*0.102,((16-L164)-(16-J164))*0.102)),0)+IF(F164="JEOF",IF(L164&gt;15,0,IF(J164&gt;15,(16-L164)*0.102,((16-L164)-(16-J164))*0.102)),0)+IF(F164="JnPČ",IF(L164&gt;15,0,IF(J164&gt;15,(16-L164)*0.153,((16-L164)-(16-J164))*0.153)),0)+IF(F164="JnEČ",IF(L164&gt;15,0,IF(J164&gt;15,(16-L164)*0.0765,((16-L164)-(16-J164))*0.0765)),0)+IF(F164="JčPČ",IF(L164&gt;15,0,IF(J164&gt;15,(16-L164)*0.06375,((16-L164)-(16-J164))*0.06375)),0)+IF(F164="JčEČ",IF(L164&gt;15,0,IF(J164&gt;15,(16-L164)*0.051,((16-L164)-(16-J164))*0.051)),0)+IF(F164="NEAK",IF(L164&gt;23,0,IF(J164&gt;23,(24-L164)*0.03444,((24-L164)-(24-J164))*0.03444)),0))</f>
        <v>0</v>
      </c>
      <c r="Q164" s="11">
        <f t="shared" ref="Q164:Q172" si="68">IF(ISERROR(P164*100/N164),0,(P164*100/N164))</f>
        <v>0</v>
      </c>
      <c r="R164" s="10">
        <f t="shared" si="66"/>
        <v>0</v>
      </c>
      <c r="S164" s="8"/>
    </row>
    <row r="165" spans="1:19">
      <c r="A165" s="64">
        <v>3</v>
      </c>
      <c r="B165" s="64"/>
      <c r="C165" s="12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3">
        <f t="shared" si="62"/>
        <v>0</v>
      </c>
      <c r="O165" s="9">
        <f t="shared" si="63"/>
        <v>0</v>
      </c>
      <c r="P165" s="4">
        <f t="shared" si="67"/>
        <v>0</v>
      </c>
      <c r="Q165" s="11">
        <f t="shared" si="68"/>
        <v>0</v>
      </c>
      <c r="R165" s="10">
        <f t="shared" si="66"/>
        <v>0</v>
      </c>
      <c r="S165" s="8"/>
    </row>
    <row r="166" spans="1:19">
      <c r="A166" s="64">
        <v>4</v>
      </c>
      <c r="B166" s="64"/>
      <c r="C166" s="12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3">
        <f t="shared" si="62"/>
        <v>0</v>
      </c>
      <c r="O166" s="9">
        <f t="shared" si="63"/>
        <v>0</v>
      </c>
      <c r="P166" s="4">
        <f t="shared" si="67"/>
        <v>0</v>
      </c>
      <c r="Q166" s="11">
        <f t="shared" si="68"/>
        <v>0</v>
      </c>
      <c r="R166" s="10">
        <f t="shared" si="66"/>
        <v>0</v>
      </c>
      <c r="S166" s="8"/>
    </row>
    <row r="167" spans="1:19">
      <c r="A167" s="64">
        <v>5</v>
      </c>
      <c r="B167" s="64"/>
      <c r="C167" s="12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3">
        <f t="shared" si="62"/>
        <v>0</v>
      </c>
      <c r="O167" s="9">
        <f t="shared" si="63"/>
        <v>0</v>
      </c>
      <c r="P167" s="4">
        <f t="shared" si="67"/>
        <v>0</v>
      </c>
      <c r="Q167" s="11">
        <f t="shared" si="68"/>
        <v>0</v>
      </c>
      <c r="R167" s="10">
        <f t="shared" si="66"/>
        <v>0</v>
      </c>
      <c r="S167" s="8"/>
    </row>
    <row r="168" spans="1:19">
      <c r="A168" s="64">
        <v>6</v>
      </c>
      <c r="B168" s="64"/>
      <c r="C168" s="12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3">
        <f t="shared" si="62"/>
        <v>0</v>
      </c>
      <c r="O168" s="9">
        <f t="shared" si="63"/>
        <v>0</v>
      </c>
      <c r="P168" s="4">
        <f t="shared" si="67"/>
        <v>0</v>
      </c>
      <c r="Q168" s="11">
        <f t="shared" si="68"/>
        <v>0</v>
      </c>
      <c r="R168" s="10">
        <f t="shared" si="66"/>
        <v>0</v>
      </c>
      <c r="S168" s="8"/>
    </row>
    <row r="169" spans="1:19">
      <c r="A169" s="64">
        <v>7</v>
      </c>
      <c r="B169" s="64"/>
      <c r="C169" s="12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3">
        <f t="shared" si="62"/>
        <v>0</v>
      </c>
      <c r="O169" s="9">
        <f t="shared" si="63"/>
        <v>0</v>
      </c>
      <c r="P169" s="4">
        <f t="shared" si="67"/>
        <v>0</v>
      </c>
      <c r="Q169" s="11">
        <f t="shared" si="68"/>
        <v>0</v>
      </c>
      <c r="R169" s="10">
        <f t="shared" si="66"/>
        <v>0</v>
      </c>
      <c r="S169" s="8"/>
    </row>
    <row r="170" spans="1:19">
      <c r="A170" s="64">
        <v>8</v>
      </c>
      <c r="B170" s="64"/>
      <c r="C170" s="12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3">
        <f t="shared" si="62"/>
        <v>0</v>
      </c>
      <c r="O170" s="9">
        <f t="shared" si="63"/>
        <v>0</v>
      </c>
      <c r="P170" s="4">
        <f t="shared" si="67"/>
        <v>0</v>
      </c>
      <c r="Q170" s="11">
        <f t="shared" si="68"/>
        <v>0</v>
      </c>
      <c r="R170" s="10">
        <f t="shared" si="66"/>
        <v>0</v>
      </c>
      <c r="S170" s="8"/>
    </row>
    <row r="171" spans="1:19">
      <c r="A171" s="64">
        <v>9</v>
      </c>
      <c r="B171" s="64"/>
      <c r="C171" s="12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3">
        <f t="shared" si="62"/>
        <v>0</v>
      </c>
      <c r="O171" s="9">
        <f t="shared" si="63"/>
        <v>0</v>
      </c>
      <c r="P171" s="4">
        <f t="shared" si="67"/>
        <v>0</v>
      </c>
      <c r="Q171" s="11">
        <f t="shared" si="68"/>
        <v>0</v>
      </c>
      <c r="R171" s="10">
        <f t="shared" si="66"/>
        <v>0</v>
      </c>
      <c r="S171" s="8"/>
    </row>
    <row r="172" spans="1:19">
      <c r="A172" s="64">
        <v>10</v>
      </c>
      <c r="B172" s="64"/>
      <c r="C172" s="12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3">
        <f t="shared" si="62"/>
        <v>0</v>
      </c>
      <c r="O172" s="9">
        <f t="shared" si="63"/>
        <v>0</v>
      </c>
      <c r="P172" s="4">
        <f t="shared" si="67"/>
        <v>0</v>
      </c>
      <c r="Q172" s="11">
        <f t="shared" si="68"/>
        <v>0</v>
      </c>
      <c r="R172" s="10">
        <f t="shared" si="66"/>
        <v>0</v>
      </c>
      <c r="S172" s="8"/>
    </row>
    <row r="173" spans="1:19">
      <c r="A173" s="67" t="s">
        <v>47</v>
      </c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9"/>
      <c r="R173" s="10">
        <f>SUM(R163:R172)</f>
        <v>0</v>
      </c>
      <c r="S173" s="8"/>
    </row>
    <row r="174" spans="1:19" ht="15.75">
      <c r="A174" s="24" t="s">
        <v>91</v>
      </c>
      <c r="B174" s="24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6"/>
      <c r="S174" s="8"/>
    </row>
    <row r="175" spans="1:19">
      <c r="A175" s="49" t="s">
        <v>92</v>
      </c>
      <c r="B175" s="49"/>
      <c r="C175" s="49"/>
      <c r="D175" s="49"/>
      <c r="E175" s="49"/>
      <c r="F175" s="49"/>
      <c r="G175" s="49"/>
      <c r="H175" s="49"/>
      <c r="I175" s="49"/>
      <c r="J175" s="15"/>
      <c r="K175" s="15"/>
      <c r="L175" s="15"/>
      <c r="M175" s="15"/>
      <c r="N175" s="15"/>
      <c r="O175" s="15"/>
      <c r="P175" s="15"/>
      <c r="Q175" s="15"/>
      <c r="R175" s="16"/>
      <c r="S175" s="8"/>
    </row>
    <row r="176" spans="1:19" s="8" customFormat="1">
      <c r="A176" s="49"/>
      <c r="B176" s="49"/>
      <c r="C176" s="49"/>
      <c r="D176" s="49"/>
      <c r="E176" s="49"/>
      <c r="F176" s="49"/>
      <c r="G176" s="49"/>
      <c r="H176" s="49"/>
      <c r="I176" s="49"/>
      <c r="J176" s="15"/>
      <c r="K176" s="15"/>
      <c r="L176" s="15"/>
      <c r="M176" s="15"/>
      <c r="N176" s="15"/>
      <c r="O176" s="15"/>
      <c r="P176" s="15"/>
      <c r="Q176" s="15"/>
      <c r="R176" s="16"/>
    </row>
    <row r="177" spans="1:19">
      <c r="A177" s="70" t="s">
        <v>93</v>
      </c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60"/>
      <c r="R177" s="8"/>
      <c r="S177" s="8"/>
    </row>
    <row r="178" spans="1:19" ht="18">
      <c r="A178" s="72" t="s">
        <v>94</v>
      </c>
      <c r="B178" s="73"/>
      <c r="C178" s="73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60"/>
      <c r="R178" s="8"/>
      <c r="S178" s="8"/>
    </row>
    <row r="179" spans="1:19">
      <c r="A179" s="70" t="s">
        <v>95</v>
      </c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60"/>
      <c r="R179" s="8"/>
      <c r="S179" s="8"/>
    </row>
    <row r="180" spans="1:19">
      <c r="A180" s="64">
        <v>1</v>
      </c>
      <c r="B180" s="64"/>
      <c r="C180" s="12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3">
        <f t="shared" ref="N180:N189" si="69">(IF(F180="OŽ",IF(L180=1,550.8,IF(L180=2,426.38,IF(L180=3,342.14,IF(L180=4,181.44,IF(L180=5,168.48,IF(L180=6,155.52,IF(L180=7,148.5,IF(L180=8,144,0))))))))+IF(L180&lt;=8,0,IF(L180&lt;=16,137.7,IF(L180&lt;=24,108,IF(L180&lt;=32,80.1,IF(L180&lt;=36,52.2,0)))))-IF(L180&lt;=8,0,IF(L180&lt;=16,(L180-9)*2.754,IF(L180&lt;=24,(L180-17)* 2.754,IF(L180&lt;=32,(L180-25)* 2.754,IF(L180&lt;=36,(L180-33)*2.754,0))))),0)+IF(F180="PČ",IF(L180=1,449,IF(L180=2,314.6,IF(L180=3,238,IF(L180=4,172,IF(L180=5,159,IF(L180=6,145,IF(L180=7,132,IF(L180=8,119,0))))))))+IF(L180&lt;=8,0,IF(L180&lt;=16,88,IF(L180&lt;=24,55,IF(L180&lt;=32,22,0))))-IF(L180&lt;=8,0,IF(L180&lt;=16,(L180-9)*2.245,IF(L180&lt;=24,(L180-17)*2.245,IF(L180&lt;=32,(L180-25)*2.245,0)))),0)+IF(F180="PČneol",IF(L180=1,85,IF(L180=2,64.61,IF(L180=3,50.76,IF(L180=4,16.25,IF(L180=5,15,IF(L180=6,13.75,IF(L180=7,12.5,IF(L180=8,11.25,0))))))))+IF(L180&lt;=8,0,IF(L180&lt;=16,9,0))-IF(L180&lt;=8,0,IF(L180&lt;=16,(L180-9)*0.425,0)),0)+IF(F180="PŽ",IF(L180=1,85,IF(L180=2,59.5,IF(L180=3,45,IF(L180=4,32.5,IF(L180=5,30,IF(L180=6,27.5,IF(L180=7,25,IF(L180=8,22.5,0))))))))+IF(L180&lt;=8,0,IF(L180&lt;=16,19,IF(L180&lt;=24,13,IF(L180&lt;=32,8,0))))-IF(L180&lt;=8,0,IF(L180&lt;=16,(L180-9)*0.425,IF(L180&lt;=24,(L180-17)*0.425,IF(L180&lt;=32,(L180-25)*0.425,0)))),0)+IF(F180="EČ",IF(L180=1,204,IF(L180=2,156.24,IF(L180=3,123.84,IF(L180=4,72,IF(L180=5,66,IF(L180=6,60,IF(L180=7,54,IF(L180=8,48,0))))))))+IF(L180&lt;=8,0,IF(L180&lt;=16,40,IF(L180&lt;=24,25,0)))-IF(L180&lt;=8,0,IF(L180&lt;=16,(L180-9)*1.02,IF(L180&lt;=24,(L180-17)*1.02,0))),0)+IF(F180="EČneol",IF(L180=1,68,IF(L180=2,51.69,IF(L180=3,40.61,IF(L180=4,13,IF(L180=5,12,IF(L180=6,11,IF(L180=7,10,IF(L180=8,9,0)))))))))+IF(F180="EŽ",IF(L180=1,68,IF(L180=2,47.6,IF(L180=3,36,IF(L180=4,18,IF(L180=5,16.5,IF(L180=6,15,IF(L180=7,13.5,IF(L180=8,12,0))))))))+IF(L180&lt;=8,0,IF(L180&lt;=16,10,IF(L180&lt;=24,6,0)))-IF(L180&lt;=8,0,IF(L180&lt;=16,(L180-9)*0.34,IF(L180&lt;=24,(L180-17)*0.34,0))),0)+IF(F180="PT",IF(L180=1,68,IF(L180=2,52.08,IF(L180=3,41.28,IF(L180=4,24,IF(L180=5,22,IF(L180=6,20,IF(L180=7,18,IF(L180=8,16,0))))))))+IF(L180&lt;=8,0,IF(L180&lt;=16,13,IF(L180&lt;=24,9,IF(L180&lt;=32,4,0))))-IF(L180&lt;=8,0,IF(L180&lt;=16,(L180-9)*0.34,IF(L180&lt;=24,(L180-17)*0.34,IF(L180&lt;=32,(L180-25)*0.34,0)))),0)+IF(F180="JOŽ",IF(L180=1,85,IF(L180=2,59.5,IF(L180=3,45,IF(L180=4,32.5,IF(L180=5,30,IF(L180=6,27.5,IF(L180=7,25,IF(L180=8,22.5,0))))))))+IF(L180&lt;=8,0,IF(L180&lt;=16,19,IF(L180&lt;=24,13,0)))-IF(L180&lt;=8,0,IF(L180&lt;=16,(L180-9)*0.425,IF(L180&lt;=24,(L180-17)*0.425,0))),0)+IF(F180="JPČ",IF(L180=1,68,IF(L180=2,47.6,IF(L180=3,36,IF(L180=4,26,IF(L180=5,24,IF(L180=6,22,IF(L180=7,20,IF(L180=8,18,0))))))))+IF(L180&lt;=8,0,IF(L180&lt;=16,13,IF(L180&lt;=24,9,0)))-IF(L180&lt;=8,0,IF(L180&lt;=16,(L180-9)*0.34,IF(L180&lt;=24,(L180-17)*0.34,0))),0)+IF(F180="JEČ",IF(L180=1,34,IF(L180=2,26.04,IF(L180=3,20.6,IF(L180=4,12,IF(L180=5,11,IF(L180=6,10,IF(L180=7,9,IF(L180=8,8,0))))))))+IF(L180&lt;=8,0,IF(L180&lt;=16,6,0))-IF(L180&lt;=8,0,IF(L180&lt;=16,(L180-9)*0.17,0)),0)+IF(F180="JEOF",IF(L180=1,34,IF(L180=2,26.04,IF(L180=3,20.6,IF(L180=4,12,IF(L180=5,11,IF(L180=6,10,IF(L180=7,9,IF(L180=8,8,0))))))))+IF(L180&lt;=8,0,IF(L180&lt;=16,6,0))-IF(L180&lt;=8,0,IF(L180&lt;=16,(L180-9)*0.17,0)),0)+IF(F180="JnPČ",IF(L180=1,51,IF(L180=2,35.7,IF(L180=3,27,IF(L180=4,19.5,IF(L180=5,18,IF(L180=6,16.5,IF(L180=7,15,IF(L180=8,13.5,0))))))))+IF(L180&lt;=8,0,IF(L180&lt;=16,10,0))-IF(L180&lt;=8,0,IF(L180&lt;=16,(L180-9)*0.255,0)),0)+IF(F180="JnEČ",IF(L180=1,25.5,IF(L180=2,19.53,IF(L180=3,15.48,IF(L180=4,9,IF(L180=5,8.25,IF(L180=6,7.5,IF(L180=7,6.75,IF(L180=8,6,0))))))))+IF(L180&lt;=8,0,IF(L180&lt;=16,5,0))-IF(L180&lt;=8,0,IF(L180&lt;=16,(L180-9)*0.1275,0)),0)+IF(F180="JčPČ",IF(L180=1,21.25,IF(L180=2,14.5,IF(L180=3,11.5,IF(L180=4,7,IF(L180=5,6.5,IF(L180=6,6,IF(L180=7,5.5,IF(L180=8,5,0))))))))+IF(L180&lt;=8,0,IF(L180&lt;=16,4,0))-IF(L180&lt;=8,0,IF(L180&lt;=16,(L180-9)*0.10625,0)),0)+IF(F180="JčEČ",IF(L180=1,17,IF(L180=2,13.02,IF(L180=3,10.32,IF(L180=4,6,IF(L180=5,5.5,IF(L180=6,5,IF(L180=7,4.5,IF(L180=8,4,0))))))))+IF(L180&lt;=8,0,IF(L180&lt;=16,3,0))-IF(L180&lt;=8,0,IF(L180&lt;=16,(L180-9)*0.085,0)),0)+IF(F180="NEAK",IF(L180=1,11.48,IF(L180=2,8.79,IF(L180=3,6.97,IF(L180=4,4.05,IF(L180=5,3.71,IF(L180=6,3.38,IF(L180=7,3.04,IF(L180=8,2.7,0))))))))+IF(L180&lt;=8,0,IF(L180&lt;=16,2,IF(L180&lt;=24,1.3,0)))-IF(L180&lt;=8,0,IF(L180&lt;=16,(L180-9)*0.0574,IF(L180&lt;=24,(L180-17)*0.0574,0))),0))*IF(L180&lt;0,1,IF(OR(F180="PČ",F180="PŽ",F180="PT"),IF(J180&lt;32,J180/32,1),1))* IF(L180&lt;0,1,IF(OR(F180="EČ",F180="EŽ",F180="JOŽ",F180="JPČ",F180="NEAK"),IF(J180&lt;24,J180/24,1),1))*IF(L180&lt;0,1,IF(OR(F180="PČneol",F180="JEČ",F180="JEOF",F180="JnPČ",F180="JnEČ",F180="JčPČ",F180="JčEČ"),IF(J180&lt;16,J180/16,1),1))*IF(L180&lt;0,1,IF(F180="EČneol",IF(J180&lt;8,J180/8,1),1))</f>
        <v>0</v>
      </c>
      <c r="O180" s="9">
        <f t="shared" ref="O180:O189" si="70">IF(F180="OŽ",N180,IF(H180="Ne",IF(J180*0.3&lt;J180-L180,N180,0),IF(J180*0.1&lt;J180-L180,N180,0)))</f>
        <v>0</v>
      </c>
      <c r="P180" s="4">
        <f t="shared" ref="P180" si="71">IF(O180=0,0,IF(F180="OŽ",IF(L180&gt;35,0,IF(J180&gt;35,(36-L180)*1.836,((36-L180)-(36-J180))*1.836)),0)+IF(F180="PČ",IF(L180&gt;31,0,IF(J180&gt;31,(32-L180)*1.347,((32-L180)-(32-J180))*1.347)),0)+ IF(F180="PČneol",IF(L180&gt;15,0,IF(J180&gt;15,(16-L180)*0.255,((16-L180)-(16-J180))*0.255)),0)+IF(F180="PŽ",IF(L180&gt;31,0,IF(J180&gt;31,(32-L180)*0.255,((32-L180)-(32-J180))*0.255)),0)+IF(F180="EČ",IF(L180&gt;23,0,IF(J180&gt;23,(24-L180)*0.612,((24-L180)-(24-J180))*0.612)),0)+IF(F180="EČneol",IF(L180&gt;7,0,IF(J180&gt;7,(8-L180)*0.204,((8-L180)-(8-J180))*0.204)),0)+IF(F180="EŽ",IF(L180&gt;23,0,IF(J180&gt;23,(24-L180)*0.204,((24-L180)-(24-J180))*0.204)),0)+IF(F180="PT",IF(L180&gt;31,0,IF(J180&gt;31,(32-L180)*0.204,((32-L180)-(32-J180))*0.204)),0)+IF(F180="JOŽ",IF(L180&gt;23,0,IF(J180&gt;23,(24-L180)*0.255,((24-L180)-(24-J180))*0.255)),0)+IF(F180="JPČ",IF(L180&gt;23,0,IF(J180&gt;23,(24-L180)*0.204,((24-L180)-(24-J180))*0.204)),0)+IF(F180="JEČ",IF(L180&gt;15,0,IF(J180&gt;15,(16-L180)*0.102,((16-L180)-(16-J180))*0.102)),0)+IF(F180="JEOF",IF(L180&gt;15,0,IF(J180&gt;15,(16-L180)*0.102,((16-L180)-(16-J180))*0.102)),0)+IF(F180="JnPČ",IF(L180&gt;15,0,IF(J180&gt;15,(16-L180)*0.153,((16-L180)-(16-J180))*0.153)),0)+IF(F180="JnEČ",IF(L180&gt;15,0,IF(J180&gt;15,(16-L180)*0.0765,((16-L180)-(16-J180))*0.0765)),0)+IF(F180="JčPČ",IF(L180&gt;15,0,IF(J180&gt;15,(16-L180)*0.06375,((16-L180)-(16-J180))*0.06375)),0)+IF(F180="JčEČ",IF(L180&gt;15,0,IF(J180&gt;15,(16-L180)*0.051,((16-L180)-(16-J180))*0.051)),0)+IF(F180="NEAK",IF(L180&gt;23,0,IF(J180&gt;23,(24-L180)*0.03444,((24-L180)-(24-J180))*0.03444)),0))</f>
        <v>0</v>
      </c>
      <c r="Q180" s="11">
        <f t="shared" ref="Q180" si="72">IF(ISERROR(P180*100/N180),0,(P180*100/N180))</f>
        <v>0</v>
      </c>
      <c r="R180" s="10">
        <f t="shared" ref="R180:R189" si="73">IF(Q180&lt;=30,O180+P180,O180+O180*0.3)*IF(G180=1,0.4,IF(G180=2,0.75,IF(G180="1 (kas 4 m. 1 k. nerengiamos)",0.52,1)))*IF(D180="olimpinė",1,IF(M180="Ne",0.5,1))*IF(OR(A$5="Lietuvos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federacija"),IF(OR(J180&lt;8,K180&lt;16),0,1),1)*E180*IF(I180&lt;=1,1,1/I180)*IF(OR(A$5="Lietuvos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80" s="8"/>
    </row>
    <row r="181" spans="1:19">
      <c r="A181" s="64">
        <v>2</v>
      </c>
      <c r="B181" s="64"/>
      <c r="C181" s="12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3">
        <f t="shared" si="69"/>
        <v>0</v>
      </c>
      <c r="O181" s="9">
        <f t="shared" si="70"/>
        <v>0</v>
      </c>
      <c r="P181" s="4">
        <f t="shared" ref="P181:P189" si="74">IF(O181=0,0,IF(F181="OŽ",IF(L181&gt;35,0,IF(J181&gt;35,(36-L181)*1.836,((36-L181)-(36-J181))*1.836)),0)+IF(F181="PČ",IF(L181&gt;31,0,IF(J181&gt;31,(32-L181)*1.347,((32-L181)-(32-J181))*1.347)),0)+ IF(F181="PČneol",IF(L181&gt;15,0,IF(J181&gt;15,(16-L181)*0.255,((16-L181)-(16-J181))*0.255)),0)+IF(F181="PŽ",IF(L181&gt;31,0,IF(J181&gt;31,(32-L181)*0.255,((32-L181)-(32-J181))*0.255)),0)+IF(F181="EČ",IF(L181&gt;23,0,IF(J181&gt;23,(24-L181)*0.612,((24-L181)-(24-J181))*0.612)),0)+IF(F181="EČneol",IF(L181&gt;7,0,IF(J181&gt;7,(8-L181)*0.204,((8-L181)-(8-J181))*0.204)),0)+IF(F181="EŽ",IF(L181&gt;23,0,IF(J181&gt;23,(24-L181)*0.204,((24-L181)-(24-J181))*0.204)),0)+IF(F181="PT",IF(L181&gt;31,0,IF(J181&gt;31,(32-L181)*0.204,((32-L181)-(32-J181))*0.204)),0)+IF(F181="JOŽ",IF(L181&gt;23,0,IF(J181&gt;23,(24-L181)*0.255,((24-L181)-(24-J181))*0.255)),0)+IF(F181="JPČ",IF(L181&gt;23,0,IF(J181&gt;23,(24-L181)*0.204,((24-L181)-(24-J181))*0.204)),0)+IF(F181="JEČ",IF(L181&gt;15,0,IF(J181&gt;15,(16-L181)*0.102,((16-L181)-(16-J181))*0.102)),0)+IF(F181="JEOF",IF(L181&gt;15,0,IF(J181&gt;15,(16-L181)*0.102,((16-L181)-(16-J181))*0.102)),0)+IF(F181="JnPČ",IF(L181&gt;15,0,IF(J181&gt;15,(16-L181)*0.153,((16-L181)-(16-J181))*0.153)),0)+IF(F181="JnEČ",IF(L181&gt;15,0,IF(J181&gt;15,(16-L181)*0.0765,((16-L181)-(16-J181))*0.0765)),0)+IF(F181="JčPČ",IF(L181&gt;15,0,IF(J181&gt;15,(16-L181)*0.06375,((16-L181)-(16-J181))*0.06375)),0)+IF(F181="JčEČ",IF(L181&gt;15,0,IF(J181&gt;15,(16-L181)*0.051,((16-L181)-(16-J181))*0.051)),0)+IF(F181="NEAK",IF(L181&gt;23,0,IF(J181&gt;23,(24-L181)*0.03444,((24-L181)-(24-J181))*0.03444)),0))</f>
        <v>0</v>
      </c>
      <c r="Q181" s="11">
        <f t="shared" ref="Q181:Q189" si="75">IF(ISERROR(P181*100/N181),0,(P181*100/N181))</f>
        <v>0</v>
      </c>
      <c r="R181" s="10">
        <f t="shared" si="73"/>
        <v>0</v>
      </c>
      <c r="S181" s="8"/>
    </row>
    <row r="182" spans="1:19">
      <c r="A182" s="64">
        <v>3</v>
      </c>
      <c r="B182" s="64"/>
      <c r="C182" s="12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3">
        <f t="shared" si="69"/>
        <v>0</v>
      </c>
      <c r="O182" s="9">
        <f t="shared" si="70"/>
        <v>0</v>
      </c>
      <c r="P182" s="4">
        <f t="shared" si="74"/>
        <v>0</v>
      </c>
      <c r="Q182" s="11">
        <f t="shared" si="75"/>
        <v>0</v>
      </c>
      <c r="R182" s="10">
        <f t="shared" si="73"/>
        <v>0</v>
      </c>
      <c r="S182" s="8"/>
    </row>
    <row r="183" spans="1:19">
      <c r="A183" s="64">
        <v>4</v>
      </c>
      <c r="B183" s="64"/>
      <c r="C183" s="12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3">
        <f t="shared" si="69"/>
        <v>0</v>
      </c>
      <c r="O183" s="9">
        <f t="shared" si="70"/>
        <v>0</v>
      </c>
      <c r="P183" s="4">
        <f t="shared" si="74"/>
        <v>0</v>
      </c>
      <c r="Q183" s="11">
        <f t="shared" si="75"/>
        <v>0</v>
      </c>
      <c r="R183" s="10">
        <f t="shared" si="73"/>
        <v>0</v>
      </c>
      <c r="S183" s="8"/>
    </row>
    <row r="184" spans="1:19">
      <c r="A184" s="64">
        <v>5</v>
      </c>
      <c r="B184" s="64"/>
      <c r="C184" s="12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3">
        <f t="shared" si="69"/>
        <v>0</v>
      </c>
      <c r="O184" s="9">
        <f t="shared" si="70"/>
        <v>0</v>
      </c>
      <c r="P184" s="4">
        <f t="shared" si="74"/>
        <v>0</v>
      </c>
      <c r="Q184" s="11">
        <f t="shared" si="75"/>
        <v>0</v>
      </c>
      <c r="R184" s="10">
        <f t="shared" si="73"/>
        <v>0</v>
      </c>
      <c r="S184" s="8"/>
    </row>
    <row r="185" spans="1:19">
      <c r="A185" s="64">
        <v>6</v>
      </c>
      <c r="B185" s="64"/>
      <c r="C185" s="12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3">
        <f t="shared" si="69"/>
        <v>0</v>
      </c>
      <c r="O185" s="9">
        <f t="shared" si="70"/>
        <v>0</v>
      </c>
      <c r="P185" s="4">
        <f t="shared" si="74"/>
        <v>0</v>
      </c>
      <c r="Q185" s="11">
        <f t="shared" si="75"/>
        <v>0</v>
      </c>
      <c r="R185" s="10">
        <f t="shared" si="73"/>
        <v>0</v>
      </c>
      <c r="S185" s="8"/>
    </row>
    <row r="186" spans="1:19">
      <c r="A186" s="64">
        <v>7</v>
      </c>
      <c r="B186" s="64"/>
      <c r="C186" s="12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3">
        <f t="shared" si="69"/>
        <v>0</v>
      </c>
      <c r="O186" s="9">
        <f t="shared" si="70"/>
        <v>0</v>
      </c>
      <c r="P186" s="4">
        <f t="shared" si="74"/>
        <v>0</v>
      </c>
      <c r="Q186" s="11">
        <f t="shared" si="75"/>
        <v>0</v>
      </c>
      <c r="R186" s="10">
        <f t="shared" si="73"/>
        <v>0</v>
      </c>
      <c r="S186" s="8"/>
    </row>
    <row r="187" spans="1:19">
      <c r="A187" s="64">
        <v>8</v>
      </c>
      <c r="B187" s="64"/>
      <c r="C187" s="12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3">
        <f t="shared" si="69"/>
        <v>0</v>
      </c>
      <c r="O187" s="9">
        <f t="shared" si="70"/>
        <v>0</v>
      </c>
      <c r="P187" s="4">
        <f t="shared" si="74"/>
        <v>0</v>
      </c>
      <c r="Q187" s="11">
        <f t="shared" si="75"/>
        <v>0</v>
      </c>
      <c r="R187" s="10">
        <f t="shared" si="73"/>
        <v>0</v>
      </c>
      <c r="S187" s="8"/>
    </row>
    <row r="188" spans="1:19">
      <c r="A188" s="64">
        <v>9</v>
      </c>
      <c r="B188" s="64"/>
      <c r="C188" s="12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3">
        <f t="shared" si="69"/>
        <v>0</v>
      </c>
      <c r="O188" s="9">
        <f t="shared" si="70"/>
        <v>0</v>
      </c>
      <c r="P188" s="4">
        <f t="shared" si="74"/>
        <v>0</v>
      </c>
      <c r="Q188" s="11">
        <f t="shared" si="75"/>
        <v>0</v>
      </c>
      <c r="R188" s="10">
        <f t="shared" si="73"/>
        <v>0</v>
      </c>
      <c r="S188" s="8"/>
    </row>
    <row r="189" spans="1:19">
      <c r="A189" s="64">
        <v>10</v>
      </c>
      <c r="B189" s="64"/>
      <c r="C189" s="12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3">
        <f t="shared" si="69"/>
        <v>0</v>
      </c>
      <c r="O189" s="9">
        <f t="shared" si="70"/>
        <v>0</v>
      </c>
      <c r="P189" s="4">
        <f t="shared" si="74"/>
        <v>0</v>
      </c>
      <c r="Q189" s="11">
        <f t="shared" si="75"/>
        <v>0</v>
      </c>
      <c r="R189" s="10">
        <f t="shared" si="73"/>
        <v>0</v>
      </c>
      <c r="S189" s="8"/>
    </row>
    <row r="190" spans="1:19">
      <c r="A190" s="67" t="s">
        <v>47</v>
      </c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9"/>
      <c r="R190" s="10">
        <f>SUM(R180:R189)</f>
        <v>0</v>
      </c>
      <c r="S190" s="8"/>
    </row>
    <row r="191" spans="1:19" ht="15.75">
      <c r="A191" s="24" t="s">
        <v>91</v>
      </c>
      <c r="B191" s="24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6"/>
      <c r="S191" s="8"/>
    </row>
    <row r="192" spans="1:19">
      <c r="A192" s="49" t="s">
        <v>92</v>
      </c>
      <c r="B192" s="49"/>
      <c r="C192" s="49"/>
      <c r="D192" s="49"/>
      <c r="E192" s="49"/>
      <c r="F192" s="49"/>
      <c r="G192" s="49"/>
      <c r="H192" s="49"/>
      <c r="I192" s="49"/>
      <c r="J192" s="15"/>
      <c r="K192" s="15"/>
      <c r="L192" s="15"/>
      <c r="M192" s="15"/>
      <c r="N192" s="15"/>
      <c r="O192" s="15"/>
      <c r="P192" s="15"/>
      <c r="Q192" s="15"/>
      <c r="R192" s="16"/>
      <c r="S192" s="8"/>
    </row>
    <row r="193" spans="1:19" s="8" customFormat="1">
      <c r="A193" s="49"/>
      <c r="B193" s="49"/>
      <c r="C193" s="49"/>
      <c r="D193" s="49"/>
      <c r="E193" s="49"/>
      <c r="F193" s="49"/>
      <c r="G193" s="49"/>
      <c r="H193" s="49"/>
      <c r="I193" s="49"/>
      <c r="J193" s="15"/>
      <c r="K193" s="15"/>
      <c r="L193" s="15"/>
      <c r="M193" s="15"/>
      <c r="N193" s="15"/>
      <c r="O193" s="15"/>
      <c r="P193" s="15"/>
      <c r="Q193" s="15"/>
      <c r="R193" s="16"/>
    </row>
    <row r="194" spans="1:19">
      <c r="A194" s="70" t="s">
        <v>93</v>
      </c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60"/>
      <c r="R194" s="8"/>
      <c r="S194" s="8"/>
    </row>
    <row r="195" spans="1:19" ht="18">
      <c r="A195" s="72" t="s">
        <v>94</v>
      </c>
      <c r="B195" s="73"/>
      <c r="C195" s="73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60"/>
      <c r="R195" s="8"/>
      <c r="S195" s="8"/>
    </row>
    <row r="196" spans="1:19">
      <c r="A196" s="70" t="s">
        <v>95</v>
      </c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60"/>
      <c r="R196" s="8"/>
      <c r="S196" s="8"/>
    </row>
    <row r="197" spans="1:19">
      <c r="A197" s="64">
        <v>1</v>
      </c>
      <c r="B197" s="64"/>
      <c r="C197" s="12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3">
        <f t="shared" ref="N197:N206" si="76">(IF(F197="OŽ",IF(L197=1,550.8,IF(L197=2,426.38,IF(L197=3,342.14,IF(L197=4,181.44,IF(L197=5,168.48,IF(L197=6,155.52,IF(L197=7,148.5,IF(L197=8,144,0))))))))+IF(L197&lt;=8,0,IF(L197&lt;=16,137.7,IF(L197&lt;=24,108,IF(L197&lt;=32,80.1,IF(L197&lt;=36,52.2,0)))))-IF(L197&lt;=8,0,IF(L197&lt;=16,(L197-9)*2.754,IF(L197&lt;=24,(L197-17)* 2.754,IF(L197&lt;=32,(L197-25)* 2.754,IF(L197&lt;=36,(L197-33)*2.754,0))))),0)+IF(F197="PČ",IF(L197=1,449,IF(L197=2,314.6,IF(L197=3,238,IF(L197=4,172,IF(L197=5,159,IF(L197=6,145,IF(L197=7,132,IF(L197=8,119,0))))))))+IF(L197&lt;=8,0,IF(L197&lt;=16,88,IF(L197&lt;=24,55,IF(L197&lt;=32,22,0))))-IF(L197&lt;=8,0,IF(L197&lt;=16,(L197-9)*2.245,IF(L197&lt;=24,(L197-17)*2.245,IF(L197&lt;=32,(L197-25)*2.245,0)))),0)+IF(F197="PČneol",IF(L197=1,85,IF(L197=2,64.61,IF(L197=3,50.76,IF(L197=4,16.25,IF(L197=5,15,IF(L197=6,13.75,IF(L197=7,12.5,IF(L197=8,11.25,0))))))))+IF(L197&lt;=8,0,IF(L197&lt;=16,9,0))-IF(L197&lt;=8,0,IF(L197&lt;=16,(L197-9)*0.425,0)),0)+IF(F197="PŽ",IF(L197=1,85,IF(L197=2,59.5,IF(L197=3,45,IF(L197=4,32.5,IF(L197=5,30,IF(L197=6,27.5,IF(L197=7,25,IF(L197=8,22.5,0))))))))+IF(L197&lt;=8,0,IF(L197&lt;=16,19,IF(L197&lt;=24,13,IF(L197&lt;=32,8,0))))-IF(L197&lt;=8,0,IF(L197&lt;=16,(L197-9)*0.425,IF(L197&lt;=24,(L197-17)*0.425,IF(L197&lt;=32,(L197-25)*0.425,0)))),0)+IF(F197="EČ",IF(L197=1,204,IF(L197=2,156.24,IF(L197=3,123.84,IF(L197=4,72,IF(L197=5,66,IF(L197=6,60,IF(L197=7,54,IF(L197=8,48,0))))))))+IF(L197&lt;=8,0,IF(L197&lt;=16,40,IF(L197&lt;=24,25,0)))-IF(L197&lt;=8,0,IF(L197&lt;=16,(L197-9)*1.02,IF(L197&lt;=24,(L197-17)*1.02,0))),0)+IF(F197="EČneol",IF(L197=1,68,IF(L197=2,51.69,IF(L197=3,40.61,IF(L197=4,13,IF(L197=5,12,IF(L197=6,11,IF(L197=7,10,IF(L197=8,9,0)))))))))+IF(F197="EŽ",IF(L197=1,68,IF(L197=2,47.6,IF(L197=3,36,IF(L197=4,18,IF(L197=5,16.5,IF(L197=6,15,IF(L197=7,13.5,IF(L197=8,12,0))))))))+IF(L197&lt;=8,0,IF(L197&lt;=16,10,IF(L197&lt;=24,6,0)))-IF(L197&lt;=8,0,IF(L197&lt;=16,(L197-9)*0.34,IF(L197&lt;=24,(L197-17)*0.34,0))),0)+IF(F197="PT",IF(L197=1,68,IF(L197=2,52.08,IF(L197=3,41.28,IF(L197=4,24,IF(L197=5,22,IF(L197=6,20,IF(L197=7,18,IF(L197=8,16,0))))))))+IF(L197&lt;=8,0,IF(L197&lt;=16,13,IF(L197&lt;=24,9,IF(L197&lt;=32,4,0))))-IF(L197&lt;=8,0,IF(L197&lt;=16,(L197-9)*0.34,IF(L197&lt;=24,(L197-17)*0.34,IF(L197&lt;=32,(L197-25)*0.34,0)))),0)+IF(F197="JOŽ",IF(L197=1,85,IF(L197=2,59.5,IF(L197=3,45,IF(L197=4,32.5,IF(L197=5,30,IF(L197=6,27.5,IF(L197=7,25,IF(L197=8,22.5,0))))))))+IF(L197&lt;=8,0,IF(L197&lt;=16,19,IF(L197&lt;=24,13,0)))-IF(L197&lt;=8,0,IF(L197&lt;=16,(L197-9)*0.425,IF(L197&lt;=24,(L197-17)*0.425,0))),0)+IF(F197="JPČ",IF(L197=1,68,IF(L197=2,47.6,IF(L197=3,36,IF(L197=4,26,IF(L197=5,24,IF(L197=6,22,IF(L197=7,20,IF(L197=8,18,0))))))))+IF(L197&lt;=8,0,IF(L197&lt;=16,13,IF(L197&lt;=24,9,0)))-IF(L197&lt;=8,0,IF(L197&lt;=16,(L197-9)*0.34,IF(L197&lt;=24,(L197-17)*0.34,0))),0)+IF(F197="JEČ",IF(L197=1,34,IF(L197=2,26.04,IF(L197=3,20.6,IF(L197=4,12,IF(L197=5,11,IF(L197=6,10,IF(L197=7,9,IF(L197=8,8,0))))))))+IF(L197&lt;=8,0,IF(L197&lt;=16,6,0))-IF(L197&lt;=8,0,IF(L197&lt;=16,(L197-9)*0.17,0)),0)+IF(F197="JEOF",IF(L197=1,34,IF(L197=2,26.04,IF(L197=3,20.6,IF(L197=4,12,IF(L197=5,11,IF(L197=6,10,IF(L197=7,9,IF(L197=8,8,0))))))))+IF(L197&lt;=8,0,IF(L197&lt;=16,6,0))-IF(L197&lt;=8,0,IF(L197&lt;=16,(L197-9)*0.17,0)),0)+IF(F197="JnPČ",IF(L197=1,51,IF(L197=2,35.7,IF(L197=3,27,IF(L197=4,19.5,IF(L197=5,18,IF(L197=6,16.5,IF(L197=7,15,IF(L197=8,13.5,0))))))))+IF(L197&lt;=8,0,IF(L197&lt;=16,10,0))-IF(L197&lt;=8,0,IF(L197&lt;=16,(L197-9)*0.255,0)),0)+IF(F197="JnEČ",IF(L197=1,25.5,IF(L197=2,19.53,IF(L197=3,15.48,IF(L197=4,9,IF(L197=5,8.25,IF(L197=6,7.5,IF(L197=7,6.75,IF(L197=8,6,0))))))))+IF(L197&lt;=8,0,IF(L197&lt;=16,5,0))-IF(L197&lt;=8,0,IF(L197&lt;=16,(L197-9)*0.1275,0)),0)+IF(F197="JčPČ",IF(L197=1,21.25,IF(L197=2,14.5,IF(L197=3,11.5,IF(L197=4,7,IF(L197=5,6.5,IF(L197=6,6,IF(L197=7,5.5,IF(L197=8,5,0))))))))+IF(L197&lt;=8,0,IF(L197&lt;=16,4,0))-IF(L197&lt;=8,0,IF(L197&lt;=16,(L197-9)*0.10625,0)),0)+IF(F197="JčEČ",IF(L197=1,17,IF(L197=2,13.02,IF(L197=3,10.32,IF(L197=4,6,IF(L197=5,5.5,IF(L197=6,5,IF(L197=7,4.5,IF(L197=8,4,0))))))))+IF(L197&lt;=8,0,IF(L197&lt;=16,3,0))-IF(L197&lt;=8,0,IF(L197&lt;=16,(L197-9)*0.085,0)),0)+IF(F197="NEAK",IF(L197=1,11.48,IF(L197=2,8.79,IF(L197=3,6.97,IF(L197=4,4.05,IF(L197=5,3.71,IF(L197=6,3.38,IF(L197=7,3.04,IF(L197=8,2.7,0))))))))+IF(L197&lt;=8,0,IF(L197&lt;=16,2,IF(L197&lt;=24,1.3,0)))-IF(L197&lt;=8,0,IF(L197&lt;=16,(L197-9)*0.0574,IF(L197&lt;=24,(L197-17)*0.0574,0))),0))*IF(L197&lt;0,1,IF(OR(F197="PČ",F197="PŽ",F197="PT"),IF(J197&lt;32,J197/32,1),1))* IF(L197&lt;0,1,IF(OR(F197="EČ",F197="EŽ",F197="JOŽ",F197="JPČ",F197="NEAK"),IF(J197&lt;24,J197/24,1),1))*IF(L197&lt;0,1,IF(OR(F197="PČneol",F197="JEČ",F197="JEOF",F197="JnPČ",F197="JnEČ",F197="JčPČ",F197="JčEČ"),IF(J197&lt;16,J197/16,1),1))*IF(L197&lt;0,1,IF(F197="EČneol",IF(J197&lt;8,J197/8,1),1))</f>
        <v>0</v>
      </c>
      <c r="O197" s="9">
        <f t="shared" ref="O197:O206" si="77">IF(F197="OŽ",N197,IF(H197="Ne",IF(J197*0.3&lt;J197-L197,N197,0),IF(J197*0.1&lt;J197-L197,N197,0)))</f>
        <v>0</v>
      </c>
      <c r="P197" s="4">
        <f t="shared" ref="P197" si="78">IF(O197=0,0,IF(F197="OŽ",IF(L197&gt;35,0,IF(J197&gt;35,(36-L197)*1.836,((36-L197)-(36-J197))*1.836)),0)+IF(F197="PČ",IF(L197&gt;31,0,IF(J197&gt;31,(32-L197)*1.347,((32-L197)-(32-J197))*1.347)),0)+ IF(F197="PČneol",IF(L197&gt;15,0,IF(J197&gt;15,(16-L197)*0.255,((16-L197)-(16-J197))*0.255)),0)+IF(F197="PŽ",IF(L197&gt;31,0,IF(J197&gt;31,(32-L197)*0.255,((32-L197)-(32-J197))*0.255)),0)+IF(F197="EČ",IF(L197&gt;23,0,IF(J197&gt;23,(24-L197)*0.612,((24-L197)-(24-J197))*0.612)),0)+IF(F197="EČneol",IF(L197&gt;7,0,IF(J197&gt;7,(8-L197)*0.204,((8-L197)-(8-J197))*0.204)),0)+IF(F197="EŽ",IF(L197&gt;23,0,IF(J197&gt;23,(24-L197)*0.204,((24-L197)-(24-J197))*0.204)),0)+IF(F197="PT",IF(L197&gt;31,0,IF(J197&gt;31,(32-L197)*0.204,((32-L197)-(32-J197))*0.204)),0)+IF(F197="JOŽ",IF(L197&gt;23,0,IF(J197&gt;23,(24-L197)*0.255,((24-L197)-(24-J197))*0.255)),0)+IF(F197="JPČ",IF(L197&gt;23,0,IF(J197&gt;23,(24-L197)*0.204,((24-L197)-(24-J197))*0.204)),0)+IF(F197="JEČ",IF(L197&gt;15,0,IF(J197&gt;15,(16-L197)*0.102,((16-L197)-(16-J197))*0.102)),0)+IF(F197="JEOF",IF(L197&gt;15,0,IF(J197&gt;15,(16-L197)*0.102,((16-L197)-(16-J197))*0.102)),0)+IF(F197="JnPČ",IF(L197&gt;15,0,IF(J197&gt;15,(16-L197)*0.153,((16-L197)-(16-J197))*0.153)),0)+IF(F197="JnEČ",IF(L197&gt;15,0,IF(J197&gt;15,(16-L197)*0.0765,((16-L197)-(16-J197))*0.0765)),0)+IF(F197="JčPČ",IF(L197&gt;15,0,IF(J197&gt;15,(16-L197)*0.06375,((16-L197)-(16-J197))*0.06375)),0)+IF(F197="JčEČ",IF(L197&gt;15,0,IF(J197&gt;15,(16-L197)*0.051,((16-L197)-(16-J197))*0.051)),0)+IF(F197="NEAK",IF(L197&gt;23,0,IF(J197&gt;23,(24-L197)*0.03444,((24-L197)-(24-J197))*0.03444)),0))</f>
        <v>0</v>
      </c>
      <c r="Q197" s="11">
        <f t="shared" ref="Q197" si="79">IF(ISERROR(P197*100/N197),0,(P197*100/N197))</f>
        <v>0</v>
      </c>
      <c r="R197" s="10">
        <f t="shared" ref="R197:R206" si="80">IF(Q197&lt;=30,O197+P197,O197+O197*0.3)*IF(G197=1,0.4,IF(G197=2,0.75,IF(G197="1 (kas 4 m. 1 k. nerengiamos)",0.52,1)))*IF(D197="olimpinė",1,IF(M197="Ne",0.5,1))*IF(OR(A$5="Lietuvos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federacija"),IF(OR(J197&lt;8,K197&lt;16),0,1),1)*E197*IF(I197&lt;=1,1,1/I197)*IF(OR(A$5="Lietuvos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97" s="8"/>
    </row>
    <row r="198" spans="1:19">
      <c r="A198" s="64">
        <v>2</v>
      </c>
      <c r="B198" s="64"/>
      <c r="C198" s="12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3">
        <f t="shared" si="76"/>
        <v>0</v>
      </c>
      <c r="O198" s="9">
        <f t="shared" si="77"/>
        <v>0</v>
      </c>
      <c r="P198" s="4">
        <f t="shared" ref="P198:P206" si="81">IF(O198=0,0,IF(F198="OŽ",IF(L198&gt;35,0,IF(J198&gt;35,(36-L198)*1.836,((36-L198)-(36-J198))*1.836)),0)+IF(F198="PČ",IF(L198&gt;31,0,IF(J198&gt;31,(32-L198)*1.347,((32-L198)-(32-J198))*1.347)),0)+ IF(F198="PČneol",IF(L198&gt;15,0,IF(J198&gt;15,(16-L198)*0.255,((16-L198)-(16-J198))*0.255)),0)+IF(F198="PŽ",IF(L198&gt;31,0,IF(J198&gt;31,(32-L198)*0.255,((32-L198)-(32-J198))*0.255)),0)+IF(F198="EČ",IF(L198&gt;23,0,IF(J198&gt;23,(24-L198)*0.612,((24-L198)-(24-J198))*0.612)),0)+IF(F198="EČneol",IF(L198&gt;7,0,IF(J198&gt;7,(8-L198)*0.204,((8-L198)-(8-J198))*0.204)),0)+IF(F198="EŽ",IF(L198&gt;23,0,IF(J198&gt;23,(24-L198)*0.204,((24-L198)-(24-J198))*0.204)),0)+IF(F198="PT",IF(L198&gt;31,0,IF(J198&gt;31,(32-L198)*0.204,((32-L198)-(32-J198))*0.204)),0)+IF(F198="JOŽ",IF(L198&gt;23,0,IF(J198&gt;23,(24-L198)*0.255,((24-L198)-(24-J198))*0.255)),0)+IF(F198="JPČ",IF(L198&gt;23,0,IF(J198&gt;23,(24-L198)*0.204,((24-L198)-(24-J198))*0.204)),0)+IF(F198="JEČ",IF(L198&gt;15,0,IF(J198&gt;15,(16-L198)*0.102,((16-L198)-(16-J198))*0.102)),0)+IF(F198="JEOF",IF(L198&gt;15,0,IF(J198&gt;15,(16-L198)*0.102,((16-L198)-(16-J198))*0.102)),0)+IF(F198="JnPČ",IF(L198&gt;15,0,IF(J198&gt;15,(16-L198)*0.153,((16-L198)-(16-J198))*0.153)),0)+IF(F198="JnEČ",IF(L198&gt;15,0,IF(J198&gt;15,(16-L198)*0.0765,((16-L198)-(16-J198))*0.0765)),0)+IF(F198="JčPČ",IF(L198&gt;15,0,IF(J198&gt;15,(16-L198)*0.06375,((16-L198)-(16-J198))*0.06375)),0)+IF(F198="JčEČ",IF(L198&gt;15,0,IF(J198&gt;15,(16-L198)*0.051,((16-L198)-(16-J198))*0.051)),0)+IF(F198="NEAK",IF(L198&gt;23,0,IF(J198&gt;23,(24-L198)*0.03444,((24-L198)-(24-J198))*0.03444)),0))</f>
        <v>0</v>
      </c>
      <c r="Q198" s="11">
        <f t="shared" ref="Q198:Q206" si="82">IF(ISERROR(P198*100/N198),0,(P198*100/N198))</f>
        <v>0</v>
      </c>
      <c r="R198" s="10">
        <f t="shared" si="80"/>
        <v>0</v>
      </c>
      <c r="S198" s="8"/>
    </row>
    <row r="199" spans="1:19">
      <c r="A199" s="64">
        <v>3</v>
      </c>
      <c r="B199" s="64"/>
      <c r="C199" s="12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3">
        <f t="shared" si="76"/>
        <v>0</v>
      </c>
      <c r="O199" s="9">
        <f t="shared" si="77"/>
        <v>0</v>
      </c>
      <c r="P199" s="4">
        <f t="shared" si="81"/>
        <v>0</v>
      </c>
      <c r="Q199" s="11">
        <f t="shared" si="82"/>
        <v>0</v>
      </c>
      <c r="R199" s="10">
        <f t="shared" si="80"/>
        <v>0</v>
      </c>
      <c r="S199" s="8"/>
    </row>
    <row r="200" spans="1:19">
      <c r="A200" s="64">
        <v>4</v>
      </c>
      <c r="B200" s="64"/>
      <c r="C200" s="12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3">
        <f t="shared" si="76"/>
        <v>0</v>
      </c>
      <c r="O200" s="9">
        <f t="shared" si="77"/>
        <v>0</v>
      </c>
      <c r="P200" s="4">
        <f t="shared" si="81"/>
        <v>0</v>
      </c>
      <c r="Q200" s="11">
        <f t="shared" si="82"/>
        <v>0</v>
      </c>
      <c r="R200" s="10">
        <f t="shared" si="80"/>
        <v>0</v>
      </c>
      <c r="S200" s="8"/>
    </row>
    <row r="201" spans="1:19">
      <c r="A201" s="64">
        <v>5</v>
      </c>
      <c r="B201" s="64"/>
      <c r="C201" s="12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3">
        <f t="shared" si="76"/>
        <v>0</v>
      </c>
      <c r="O201" s="9">
        <f t="shared" si="77"/>
        <v>0</v>
      </c>
      <c r="P201" s="4">
        <f t="shared" si="81"/>
        <v>0</v>
      </c>
      <c r="Q201" s="11">
        <f t="shared" si="82"/>
        <v>0</v>
      </c>
      <c r="R201" s="10">
        <f t="shared" si="80"/>
        <v>0</v>
      </c>
      <c r="S201" s="8"/>
    </row>
    <row r="202" spans="1:19">
      <c r="A202" s="64">
        <v>6</v>
      </c>
      <c r="B202" s="64"/>
      <c r="C202" s="12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3">
        <f t="shared" si="76"/>
        <v>0</v>
      </c>
      <c r="O202" s="9">
        <f t="shared" si="77"/>
        <v>0</v>
      </c>
      <c r="P202" s="4">
        <f t="shared" si="81"/>
        <v>0</v>
      </c>
      <c r="Q202" s="11">
        <f t="shared" si="82"/>
        <v>0</v>
      </c>
      <c r="R202" s="10">
        <f t="shared" si="80"/>
        <v>0</v>
      </c>
      <c r="S202" s="8"/>
    </row>
    <row r="203" spans="1:19">
      <c r="A203" s="64">
        <v>7</v>
      </c>
      <c r="B203" s="64"/>
      <c r="C203" s="12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3">
        <f t="shared" si="76"/>
        <v>0</v>
      </c>
      <c r="O203" s="9">
        <f t="shared" si="77"/>
        <v>0</v>
      </c>
      <c r="P203" s="4">
        <f t="shared" si="81"/>
        <v>0</v>
      </c>
      <c r="Q203" s="11">
        <f t="shared" si="82"/>
        <v>0</v>
      </c>
      <c r="R203" s="10">
        <f t="shared" si="80"/>
        <v>0</v>
      </c>
      <c r="S203" s="8"/>
    </row>
    <row r="204" spans="1:19">
      <c r="A204" s="64">
        <v>8</v>
      </c>
      <c r="B204" s="64"/>
      <c r="C204" s="12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3">
        <f t="shared" si="76"/>
        <v>0</v>
      </c>
      <c r="O204" s="9">
        <f t="shared" si="77"/>
        <v>0</v>
      </c>
      <c r="P204" s="4">
        <f t="shared" si="81"/>
        <v>0</v>
      </c>
      <c r="Q204" s="11">
        <f t="shared" si="82"/>
        <v>0</v>
      </c>
      <c r="R204" s="10">
        <f t="shared" si="80"/>
        <v>0</v>
      </c>
      <c r="S204" s="8"/>
    </row>
    <row r="205" spans="1:19">
      <c r="A205" s="64">
        <v>9</v>
      </c>
      <c r="B205" s="64"/>
      <c r="C205" s="12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3">
        <f t="shared" si="76"/>
        <v>0</v>
      </c>
      <c r="O205" s="9">
        <f t="shared" si="77"/>
        <v>0</v>
      </c>
      <c r="P205" s="4">
        <f t="shared" si="81"/>
        <v>0</v>
      </c>
      <c r="Q205" s="11">
        <f t="shared" si="82"/>
        <v>0</v>
      </c>
      <c r="R205" s="10">
        <f t="shared" si="80"/>
        <v>0</v>
      </c>
      <c r="S205" s="8"/>
    </row>
    <row r="206" spans="1:19">
      <c r="A206" s="64">
        <v>10</v>
      </c>
      <c r="B206" s="64"/>
      <c r="C206" s="12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3">
        <f t="shared" si="76"/>
        <v>0</v>
      </c>
      <c r="O206" s="9">
        <f t="shared" si="77"/>
        <v>0</v>
      </c>
      <c r="P206" s="4">
        <f t="shared" si="81"/>
        <v>0</v>
      </c>
      <c r="Q206" s="11">
        <f t="shared" si="82"/>
        <v>0</v>
      </c>
      <c r="R206" s="10">
        <f t="shared" si="80"/>
        <v>0</v>
      </c>
      <c r="S206" s="8"/>
    </row>
    <row r="207" spans="1:19">
      <c r="A207" s="67" t="s">
        <v>47</v>
      </c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9"/>
      <c r="R207" s="10">
        <f>SUM(R197:R206)</f>
        <v>0</v>
      </c>
      <c r="S207" s="8"/>
    </row>
    <row r="208" spans="1:19" ht="15.75">
      <c r="A208" s="24" t="s">
        <v>91</v>
      </c>
      <c r="B208" s="24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6"/>
      <c r="S208" s="8"/>
    </row>
    <row r="209" spans="1:19">
      <c r="A209" s="49" t="s">
        <v>92</v>
      </c>
      <c r="B209" s="49"/>
      <c r="C209" s="49"/>
      <c r="D209" s="49"/>
      <c r="E209" s="49"/>
      <c r="F209" s="49"/>
      <c r="G209" s="49"/>
      <c r="H209" s="49"/>
      <c r="I209" s="49"/>
      <c r="J209" s="15"/>
      <c r="K209" s="15"/>
      <c r="L209" s="15"/>
      <c r="M209" s="15"/>
      <c r="N209" s="15"/>
      <c r="O209" s="15"/>
      <c r="P209" s="15"/>
      <c r="Q209" s="15"/>
      <c r="R209" s="16"/>
      <c r="S209" s="8"/>
    </row>
    <row r="210" spans="1:19" s="8" customFormat="1">
      <c r="A210" s="49"/>
      <c r="B210" s="49"/>
      <c r="C210" s="49"/>
      <c r="D210" s="49"/>
      <c r="E210" s="49"/>
      <c r="F210" s="49"/>
      <c r="G210" s="49"/>
      <c r="H210" s="49"/>
      <c r="I210" s="49"/>
      <c r="J210" s="15"/>
      <c r="K210" s="15"/>
      <c r="L210" s="15"/>
      <c r="M210" s="15"/>
      <c r="N210" s="15"/>
      <c r="O210" s="15"/>
      <c r="P210" s="15"/>
      <c r="Q210" s="15"/>
      <c r="R210" s="16"/>
    </row>
    <row r="211" spans="1:19" ht="13.9" customHeight="1">
      <c r="A211" s="70" t="s">
        <v>93</v>
      </c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60"/>
      <c r="R211" s="8"/>
      <c r="S211" s="8"/>
    </row>
    <row r="212" spans="1:19" ht="15.6" customHeight="1">
      <c r="A212" s="72" t="s">
        <v>94</v>
      </c>
      <c r="B212" s="73"/>
      <c r="C212" s="73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60"/>
      <c r="R212" s="8"/>
      <c r="S212" s="8"/>
    </row>
    <row r="213" spans="1:19" ht="13.9" customHeight="1">
      <c r="A213" s="70" t="s">
        <v>95</v>
      </c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60"/>
      <c r="R213" s="8"/>
      <c r="S213" s="8"/>
    </row>
    <row r="214" spans="1:19">
      <c r="A214" s="64">
        <v>1</v>
      </c>
      <c r="B214" s="64"/>
      <c r="C214" s="12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3">
        <f t="shared" ref="N214:N222" si="83">(IF(F214="OŽ",IF(L214=1,550.8,IF(L214=2,426.38,IF(L214=3,342.14,IF(L214=4,181.44,IF(L214=5,168.48,IF(L214=6,155.52,IF(L214=7,148.5,IF(L214=8,144,0))))))))+IF(L214&lt;=8,0,IF(L214&lt;=16,137.7,IF(L214&lt;=24,108,IF(L214&lt;=32,80.1,IF(L214&lt;=36,52.2,0)))))-IF(L214&lt;=8,0,IF(L214&lt;=16,(L214-9)*2.754,IF(L214&lt;=24,(L214-17)* 2.754,IF(L214&lt;=32,(L214-25)* 2.754,IF(L214&lt;=36,(L214-33)*2.754,0))))),0)+IF(F214="PČ",IF(L214=1,449,IF(L214=2,314.6,IF(L214=3,238,IF(L214=4,172,IF(L214=5,159,IF(L214=6,145,IF(L214=7,132,IF(L214=8,119,0))))))))+IF(L214&lt;=8,0,IF(L214&lt;=16,88,IF(L214&lt;=24,55,IF(L214&lt;=32,22,0))))-IF(L214&lt;=8,0,IF(L214&lt;=16,(L214-9)*2.245,IF(L214&lt;=24,(L214-17)*2.245,IF(L214&lt;=32,(L214-25)*2.245,0)))),0)+IF(F214="PČneol",IF(L214=1,85,IF(L214=2,64.61,IF(L214=3,50.76,IF(L214=4,16.25,IF(L214=5,15,IF(L214=6,13.75,IF(L214=7,12.5,IF(L214=8,11.25,0))))))))+IF(L214&lt;=8,0,IF(L214&lt;=16,9,0))-IF(L214&lt;=8,0,IF(L214&lt;=16,(L214-9)*0.425,0)),0)+IF(F214="PŽ",IF(L214=1,85,IF(L214=2,59.5,IF(L214=3,45,IF(L214=4,32.5,IF(L214=5,30,IF(L214=6,27.5,IF(L214=7,25,IF(L214=8,22.5,0))))))))+IF(L214&lt;=8,0,IF(L214&lt;=16,19,IF(L214&lt;=24,13,IF(L214&lt;=32,8,0))))-IF(L214&lt;=8,0,IF(L214&lt;=16,(L214-9)*0.425,IF(L214&lt;=24,(L214-17)*0.425,IF(L214&lt;=32,(L214-25)*0.425,0)))),0)+IF(F214="EČ",IF(L214=1,204,IF(L214=2,156.24,IF(L214=3,123.84,IF(L214=4,72,IF(L214=5,66,IF(L214=6,60,IF(L214=7,54,IF(L214=8,48,0))))))))+IF(L214&lt;=8,0,IF(L214&lt;=16,40,IF(L214&lt;=24,25,0)))-IF(L214&lt;=8,0,IF(L214&lt;=16,(L214-9)*1.02,IF(L214&lt;=24,(L214-17)*1.02,0))),0)+IF(F214="EČneol",IF(L214=1,68,IF(L214=2,51.69,IF(L214=3,40.61,IF(L214=4,13,IF(L214=5,12,IF(L214=6,11,IF(L214=7,10,IF(L214=8,9,0)))))))))+IF(F214="EŽ",IF(L214=1,68,IF(L214=2,47.6,IF(L214=3,36,IF(L214=4,18,IF(L214=5,16.5,IF(L214=6,15,IF(L214=7,13.5,IF(L214=8,12,0))))))))+IF(L214&lt;=8,0,IF(L214&lt;=16,10,IF(L214&lt;=24,6,0)))-IF(L214&lt;=8,0,IF(L214&lt;=16,(L214-9)*0.34,IF(L214&lt;=24,(L214-17)*0.34,0))),0)+IF(F214="PT",IF(L214=1,68,IF(L214=2,52.08,IF(L214=3,41.28,IF(L214=4,24,IF(L214=5,22,IF(L214=6,20,IF(L214=7,18,IF(L214=8,16,0))))))))+IF(L214&lt;=8,0,IF(L214&lt;=16,13,IF(L214&lt;=24,9,IF(L214&lt;=32,4,0))))-IF(L214&lt;=8,0,IF(L214&lt;=16,(L214-9)*0.34,IF(L214&lt;=24,(L214-17)*0.34,IF(L214&lt;=32,(L214-25)*0.34,0)))),0)+IF(F214="JOŽ",IF(L214=1,85,IF(L214=2,59.5,IF(L214=3,45,IF(L214=4,32.5,IF(L214=5,30,IF(L214=6,27.5,IF(L214=7,25,IF(L214=8,22.5,0))))))))+IF(L214&lt;=8,0,IF(L214&lt;=16,19,IF(L214&lt;=24,13,0)))-IF(L214&lt;=8,0,IF(L214&lt;=16,(L214-9)*0.425,IF(L214&lt;=24,(L214-17)*0.425,0))),0)+IF(F214="JPČ",IF(L214=1,68,IF(L214=2,47.6,IF(L214=3,36,IF(L214=4,26,IF(L214=5,24,IF(L214=6,22,IF(L214=7,20,IF(L214=8,18,0))))))))+IF(L214&lt;=8,0,IF(L214&lt;=16,13,IF(L214&lt;=24,9,0)))-IF(L214&lt;=8,0,IF(L214&lt;=16,(L214-9)*0.34,IF(L214&lt;=24,(L214-17)*0.34,0))),0)+IF(F214="JEČ",IF(L214=1,34,IF(L214=2,26.04,IF(L214=3,20.6,IF(L214=4,12,IF(L214=5,11,IF(L214=6,10,IF(L214=7,9,IF(L214=8,8,0))))))))+IF(L214&lt;=8,0,IF(L214&lt;=16,6,0))-IF(L214&lt;=8,0,IF(L214&lt;=16,(L214-9)*0.17,0)),0)+IF(F214="JEOF",IF(L214=1,34,IF(L214=2,26.04,IF(L214=3,20.6,IF(L214=4,12,IF(L214=5,11,IF(L214=6,10,IF(L214=7,9,IF(L214=8,8,0))))))))+IF(L214&lt;=8,0,IF(L214&lt;=16,6,0))-IF(L214&lt;=8,0,IF(L214&lt;=16,(L214-9)*0.17,0)),0)+IF(F214="JnPČ",IF(L214=1,51,IF(L214=2,35.7,IF(L214=3,27,IF(L214=4,19.5,IF(L214=5,18,IF(L214=6,16.5,IF(L214=7,15,IF(L214=8,13.5,0))))))))+IF(L214&lt;=8,0,IF(L214&lt;=16,10,0))-IF(L214&lt;=8,0,IF(L214&lt;=16,(L214-9)*0.255,0)),0)+IF(F214="JnEČ",IF(L214=1,25.5,IF(L214=2,19.53,IF(L214=3,15.48,IF(L214=4,9,IF(L214=5,8.25,IF(L214=6,7.5,IF(L214=7,6.75,IF(L214=8,6,0))))))))+IF(L214&lt;=8,0,IF(L214&lt;=16,5,0))-IF(L214&lt;=8,0,IF(L214&lt;=16,(L214-9)*0.1275,0)),0)+IF(F214="JčPČ",IF(L214=1,21.25,IF(L214=2,14.5,IF(L214=3,11.5,IF(L214=4,7,IF(L214=5,6.5,IF(L214=6,6,IF(L214=7,5.5,IF(L214=8,5,0))))))))+IF(L214&lt;=8,0,IF(L214&lt;=16,4,0))-IF(L214&lt;=8,0,IF(L214&lt;=16,(L214-9)*0.10625,0)),0)+IF(F214="JčEČ",IF(L214=1,17,IF(L214=2,13.02,IF(L214=3,10.32,IF(L214=4,6,IF(L214=5,5.5,IF(L214=6,5,IF(L214=7,4.5,IF(L214=8,4,0))))))))+IF(L214&lt;=8,0,IF(L214&lt;=16,3,0))-IF(L214&lt;=8,0,IF(L214&lt;=16,(L214-9)*0.085,0)),0)+IF(F214="NEAK",IF(L214=1,11.48,IF(L214=2,8.79,IF(L214=3,6.97,IF(L214=4,4.05,IF(L214=5,3.71,IF(L214=6,3.38,IF(L214=7,3.04,IF(L214=8,2.7,0))))))))+IF(L214&lt;=8,0,IF(L214&lt;=16,2,IF(L214&lt;=24,1.3,0)))-IF(L214&lt;=8,0,IF(L214&lt;=16,(L214-9)*0.0574,IF(L214&lt;=24,(L214-17)*0.0574,0))),0))*IF(L214&lt;0,1,IF(OR(F214="PČ",F214="PŽ",F214="PT"),IF(J214&lt;32,J214/32,1),1))* IF(L214&lt;0,1,IF(OR(F214="EČ",F214="EŽ",F214="JOŽ",F214="JPČ",F214="NEAK"),IF(J214&lt;24,J214/24,1),1))*IF(L214&lt;0,1,IF(OR(F214="PČneol",F214="JEČ",F214="JEOF",F214="JnPČ",F214="JnEČ",F214="JčPČ",F214="JčEČ"),IF(J214&lt;16,J214/16,1),1))*IF(L214&lt;0,1,IF(F214="EČneol",IF(J214&lt;8,J214/8,1),1))</f>
        <v>0</v>
      </c>
      <c r="O214" s="9">
        <f t="shared" ref="O214:O223" si="84">IF(F214="OŽ",N214,IF(H214="Ne",IF(J214*0.3&lt;J214-L214,N214,0),IF(J214*0.1&lt;J214-L214,N214,0)))</f>
        <v>0</v>
      </c>
      <c r="P214" s="4">
        <f t="shared" ref="P214" si="85">IF(O214=0,0,IF(F214="OŽ",IF(L214&gt;35,0,IF(J214&gt;35,(36-L214)*1.836,((36-L214)-(36-J214))*1.836)),0)+IF(F214="PČ",IF(L214&gt;31,0,IF(J214&gt;31,(32-L214)*1.347,((32-L214)-(32-J214))*1.347)),0)+ IF(F214="PČneol",IF(L214&gt;15,0,IF(J214&gt;15,(16-L214)*0.255,((16-L214)-(16-J214))*0.255)),0)+IF(F214="PŽ",IF(L214&gt;31,0,IF(J214&gt;31,(32-L214)*0.255,((32-L214)-(32-J214))*0.255)),0)+IF(F214="EČ",IF(L214&gt;23,0,IF(J214&gt;23,(24-L214)*0.612,((24-L214)-(24-J214))*0.612)),0)+IF(F214="EČneol",IF(L214&gt;7,0,IF(J214&gt;7,(8-L214)*0.204,((8-L214)-(8-J214))*0.204)),0)+IF(F214="EŽ",IF(L214&gt;23,0,IF(J214&gt;23,(24-L214)*0.204,((24-L214)-(24-J214))*0.204)),0)+IF(F214="PT",IF(L214&gt;31,0,IF(J214&gt;31,(32-L214)*0.204,((32-L214)-(32-J214))*0.204)),0)+IF(F214="JOŽ",IF(L214&gt;23,0,IF(J214&gt;23,(24-L214)*0.255,((24-L214)-(24-J214))*0.255)),0)+IF(F214="JPČ",IF(L214&gt;23,0,IF(J214&gt;23,(24-L214)*0.204,((24-L214)-(24-J214))*0.204)),0)+IF(F214="JEČ",IF(L214&gt;15,0,IF(J214&gt;15,(16-L214)*0.102,((16-L214)-(16-J214))*0.102)),0)+IF(F214="JEOF",IF(L214&gt;15,0,IF(J214&gt;15,(16-L214)*0.102,((16-L214)-(16-J214))*0.102)),0)+IF(F214="JnPČ",IF(L214&gt;15,0,IF(J214&gt;15,(16-L214)*0.153,((16-L214)-(16-J214))*0.153)),0)+IF(F214="JnEČ",IF(L214&gt;15,0,IF(J214&gt;15,(16-L214)*0.0765,((16-L214)-(16-J214))*0.0765)),0)+IF(F214="JčPČ",IF(L214&gt;15,0,IF(J214&gt;15,(16-L214)*0.06375,((16-L214)-(16-J214))*0.06375)),0)+IF(F214="JčEČ",IF(L214&gt;15,0,IF(J214&gt;15,(16-L214)*0.051,((16-L214)-(16-J214))*0.051)),0)+IF(F214="NEAK",IF(L214&gt;23,0,IF(J214&gt;23,(24-L214)*0.03444,((24-L214)-(24-J214))*0.03444)),0))</f>
        <v>0</v>
      </c>
      <c r="Q214" s="11">
        <f t="shared" ref="Q214" si="86">IF(ISERROR(P214*100/N214),0,(P214*100/N214))</f>
        <v>0</v>
      </c>
      <c r="R214" s="10">
        <f t="shared" ref="R214:R223" si="87">IF(Q214&lt;=30,O214+P214,O214+O214*0.3)*IF(G214=1,0.4,IF(G214=2,0.75,IF(G214="1 (kas 4 m. 1 k. nerengiamos)",0.52,1)))*IF(D214="olimpinė",1,IF(M214="Ne",0.5,1))*IF(OR(A$5="Lietuvos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federacija"),IF(OR(J214&lt;8,K214&lt;16),0,1),1)*E214*IF(I214&lt;=1,1,1/I214)*IF(OR(A$5="Lietuvos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14" s="8"/>
    </row>
    <row r="215" spans="1:19">
      <c r="A215" s="64">
        <v>2</v>
      </c>
      <c r="B215" s="64"/>
      <c r="C215" s="12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3">
        <f t="shared" si="83"/>
        <v>0</v>
      </c>
      <c r="O215" s="9">
        <f t="shared" si="84"/>
        <v>0</v>
      </c>
      <c r="P215" s="4">
        <f t="shared" ref="P215:P223" si="88">IF(O215=0,0,IF(F215="OŽ",IF(L215&gt;35,0,IF(J215&gt;35,(36-L215)*1.836,((36-L215)-(36-J215))*1.836)),0)+IF(F215="PČ",IF(L215&gt;31,0,IF(J215&gt;31,(32-L215)*1.347,((32-L215)-(32-J215))*1.347)),0)+ IF(F215="PČneol",IF(L215&gt;15,0,IF(J215&gt;15,(16-L215)*0.255,((16-L215)-(16-J215))*0.255)),0)+IF(F215="PŽ",IF(L215&gt;31,0,IF(J215&gt;31,(32-L215)*0.255,((32-L215)-(32-J215))*0.255)),0)+IF(F215="EČ",IF(L215&gt;23,0,IF(J215&gt;23,(24-L215)*0.612,((24-L215)-(24-J215))*0.612)),0)+IF(F215="EČneol",IF(L215&gt;7,0,IF(J215&gt;7,(8-L215)*0.204,((8-L215)-(8-J215))*0.204)),0)+IF(F215="EŽ",IF(L215&gt;23,0,IF(J215&gt;23,(24-L215)*0.204,((24-L215)-(24-J215))*0.204)),0)+IF(F215="PT",IF(L215&gt;31,0,IF(J215&gt;31,(32-L215)*0.204,((32-L215)-(32-J215))*0.204)),0)+IF(F215="JOŽ",IF(L215&gt;23,0,IF(J215&gt;23,(24-L215)*0.255,((24-L215)-(24-J215))*0.255)),0)+IF(F215="JPČ",IF(L215&gt;23,0,IF(J215&gt;23,(24-L215)*0.204,((24-L215)-(24-J215))*0.204)),0)+IF(F215="JEČ",IF(L215&gt;15,0,IF(J215&gt;15,(16-L215)*0.102,((16-L215)-(16-J215))*0.102)),0)+IF(F215="JEOF",IF(L215&gt;15,0,IF(J215&gt;15,(16-L215)*0.102,((16-L215)-(16-J215))*0.102)),0)+IF(F215="JnPČ",IF(L215&gt;15,0,IF(J215&gt;15,(16-L215)*0.153,((16-L215)-(16-J215))*0.153)),0)+IF(F215="JnEČ",IF(L215&gt;15,0,IF(J215&gt;15,(16-L215)*0.0765,((16-L215)-(16-J215))*0.0765)),0)+IF(F215="JčPČ",IF(L215&gt;15,0,IF(J215&gt;15,(16-L215)*0.06375,((16-L215)-(16-J215))*0.06375)),0)+IF(F215="JčEČ",IF(L215&gt;15,0,IF(J215&gt;15,(16-L215)*0.051,((16-L215)-(16-J215))*0.051)),0)+IF(F215="NEAK",IF(L215&gt;23,0,IF(J215&gt;23,(24-L215)*0.03444,((24-L215)-(24-J215))*0.03444)),0))</f>
        <v>0</v>
      </c>
      <c r="Q215" s="11">
        <f t="shared" ref="Q215:Q223" si="89">IF(ISERROR(P215*100/N215),0,(P215*100/N215))</f>
        <v>0</v>
      </c>
      <c r="R215" s="10">
        <f t="shared" si="87"/>
        <v>0</v>
      </c>
      <c r="S215" s="8"/>
    </row>
    <row r="216" spans="1:19">
      <c r="A216" s="64">
        <v>3</v>
      </c>
      <c r="B216" s="64"/>
      <c r="C216" s="12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3">
        <f t="shared" si="83"/>
        <v>0</v>
      </c>
      <c r="O216" s="9">
        <f t="shared" si="84"/>
        <v>0</v>
      </c>
      <c r="P216" s="4">
        <f t="shared" si="88"/>
        <v>0</v>
      </c>
      <c r="Q216" s="11">
        <f t="shared" si="89"/>
        <v>0</v>
      </c>
      <c r="R216" s="10">
        <f t="shared" si="87"/>
        <v>0</v>
      </c>
      <c r="S216" s="8"/>
    </row>
    <row r="217" spans="1:19">
      <c r="A217" s="64">
        <v>4</v>
      </c>
      <c r="B217" s="64"/>
      <c r="C217" s="12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3">
        <f t="shared" si="83"/>
        <v>0</v>
      </c>
      <c r="O217" s="9">
        <f t="shared" si="84"/>
        <v>0</v>
      </c>
      <c r="P217" s="4">
        <f t="shared" si="88"/>
        <v>0</v>
      </c>
      <c r="Q217" s="11">
        <f t="shared" si="89"/>
        <v>0</v>
      </c>
      <c r="R217" s="10">
        <f t="shared" si="87"/>
        <v>0</v>
      </c>
      <c r="S217" s="8"/>
    </row>
    <row r="218" spans="1:19">
      <c r="A218" s="64">
        <v>5</v>
      </c>
      <c r="B218" s="64"/>
      <c r="C218" s="12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3">
        <f t="shared" si="83"/>
        <v>0</v>
      </c>
      <c r="O218" s="9">
        <f t="shared" si="84"/>
        <v>0</v>
      </c>
      <c r="P218" s="4">
        <f t="shared" si="88"/>
        <v>0</v>
      </c>
      <c r="Q218" s="11">
        <f t="shared" si="89"/>
        <v>0</v>
      </c>
      <c r="R218" s="10">
        <f t="shared" si="87"/>
        <v>0</v>
      </c>
      <c r="S218" s="8"/>
    </row>
    <row r="219" spans="1:19">
      <c r="A219" s="64">
        <v>6</v>
      </c>
      <c r="B219" s="64"/>
      <c r="C219" s="12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3">
        <f t="shared" si="83"/>
        <v>0</v>
      </c>
      <c r="O219" s="9">
        <f t="shared" si="84"/>
        <v>0</v>
      </c>
      <c r="P219" s="4">
        <f t="shared" si="88"/>
        <v>0</v>
      </c>
      <c r="Q219" s="11">
        <f t="shared" si="89"/>
        <v>0</v>
      </c>
      <c r="R219" s="10">
        <f t="shared" si="87"/>
        <v>0</v>
      </c>
      <c r="S219" s="8"/>
    </row>
    <row r="220" spans="1:19">
      <c r="A220" s="64">
        <v>7</v>
      </c>
      <c r="B220" s="64"/>
      <c r="C220" s="12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3">
        <f t="shared" si="83"/>
        <v>0</v>
      </c>
      <c r="O220" s="9">
        <f t="shared" si="84"/>
        <v>0</v>
      </c>
      <c r="P220" s="4">
        <f t="shared" si="88"/>
        <v>0</v>
      </c>
      <c r="Q220" s="11">
        <f t="shared" si="89"/>
        <v>0</v>
      </c>
      <c r="R220" s="10">
        <f t="shared" si="87"/>
        <v>0</v>
      </c>
      <c r="S220" s="8"/>
    </row>
    <row r="221" spans="1:19">
      <c r="A221" s="64">
        <v>8</v>
      </c>
      <c r="B221" s="64"/>
      <c r="C221" s="12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3">
        <f t="shared" si="83"/>
        <v>0</v>
      </c>
      <c r="O221" s="9">
        <f t="shared" si="84"/>
        <v>0</v>
      </c>
      <c r="P221" s="4">
        <f t="shared" si="88"/>
        <v>0</v>
      </c>
      <c r="Q221" s="11">
        <f t="shared" si="89"/>
        <v>0</v>
      </c>
      <c r="R221" s="10">
        <f t="shared" si="87"/>
        <v>0</v>
      </c>
      <c r="S221" s="8"/>
    </row>
    <row r="222" spans="1:19">
      <c r="A222" s="64">
        <v>9</v>
      </c>
      <c r="B222" s="64"/>
      <c r="C222" s="12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3">
        <f t="shared" si="83"/>
        <v>0</v>
      </c>
      <c r="O222" s="9">
        <f t="shared" si="84"/>
        <v>0</v>
      </c>
      <c r="P222" s="4">
        <f t="shared" si="88"/>
        <v>0</v>
      </c>
      <c r="Q222" s="11">
        <f t="shared" si="89"/>
        <v>0</v>
      </c>
      <c r="R222" s="10">
        <f t="shared" si="87"/>
        <v>0</v>
      </c>
      <c r="S222" s="8"/>
    </row>
    <row r="223" spans="1:19">
      <c r="A223" s="64">
        <v>10</v>
      </c>
      <c r="B223" s="64"/>
      <c r="C223" s="12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3">
        <f>(IF(F223="OŽ",IF(L223=1,550.8,IF(L223=2,426.38,IF(L223=3,342.14,IF(L223=4,181.44,IF(L223=5,168.48,IF(L223=6,155.52,IF(L223=7,148.5,IF(L223=8,144,0))))))))+IF(L223&lt;=8,0,IF(L223&lt;=16,137.7,IF(L223&lt;=24,108,IF(L223&lt;=32,80.1,IF(L223&lt;=36,52.2,0)))))-IF(L223&lt;=8,0,IF(L223&lt;=16,(L223-9)*2.754,IF(L223&lt;=24,(L223-17)* 2.754,IF(L223&lt;=32,(L223-25)* 2.754,IF(L223&lt;=36,(L223-33)*2.754,0))))),0)+IF(F223="PČ",IF(L223=1,449,IF(L223=2,314.6,IF(L223=3,238,IF(L223=4,172,IF(L223=5,159,IF(L223=6,145,IF(L223=7,132,IF(L223=8,119,0))))))))+IF(L223&lt;=8,0,IF(L223&lt;=16,88,IF(L223&lt;=24,55,IF(L223&lt;=32,22,0))))-IF(L223&lt;=8,0,IF(L223&lt;=16,(L223-9)*2.245,IF(L223&lt;=24,(L223-17)*2.245,IF(L223&lt;=32,(L223-25)*2.245,0)))),0)+IF(F223="PČneol",IF(L223=1,85,IF(L223=2,64.61,IF(L223=3,50.76,IF(L223=4,16.25,IF(L223=5,15,IF(L223=6,13.75,IF(L223=7,12.5,IF(L223=8,11.25,0))))))))+IF(L223&lt;=8,0,IF(L223&lt;=16,9,0))-IF(L223&lt;=8,0,IF(L223&lt;=16,(L223-9)*0.425,0)),0)+IF(F223="PŽ",IF(L223=1,85,IF(L223=2,59.5,IF(L223=3,45,IF(L223=4,32.5,IF(L223=5,30,IF(L223=6,27.5,IF(L223=7,25,IF(L223=8,22.5,0))))))))+IF(L223&lt;=8,0,IF(L223&lt;=16,19,IF(L223&lt;=24,13,IF(L223&lt;=32,8,0))))-IF(L223&lt;=8,0,IF(L223&lt;=16,(L223-9)*0.425,IF(L223&lt;=24,(L223-17)*0.425,IF(L223&lt;=32,(L223-25)*0.425,0)))),0)+IF(F223="EČ",IF(L223=1,204,IF(L223=2,156.24,IF(L223=3,123.84,IF(L223=4,72,IF(L223=5,66,IF(L223=6,60,IF(L223=7,54,IF(L223=8,48,0))))))))+IF(L223&lt;=8,0,IF(L223&lt;=16,40,IF(L223&lt;=24,25,0)))-IF(L223&lt;=8,0,IF(L223&lt;=16,(L223-9)*1.02,IF(L223&lt;=24,(L223-17)*1.02,0))),0)+IF(F223="EČneol",IF(L223=1,68,IF(L223=2,51.69,IF(L223=3,40.61,IF(L223=4,13,IF(L223=5,12,IF(L223=6,11,IF(L223=7,10,IF(L223=8,9,0)))))))))+IF(F223="EŽ",IF(L223=1,68,IF(L223=2,47.6,IF(L223=3,36,IF(L223=4,18,IF(L223=5,16.5,IF(L223=6,15,IF(L223=7,13.5,IF(L223=8,12,0))))))))+IF(L223&lt;=8,0,IF(L223&lt;=16,10,IF(L223&lt;=24,6,0)))-IF(L223&lt;=8,0,IF(L223&lt;=16,(L223-9)*0.34,IF(L223&lt;=24,(L223-17)*0.34,0))),0)+IF(F223="PT",IF(L223=1,68,IF(L223=2,52.08,IF(L223=3,41.28,IF(L223=4,24,IF(L223=5,22,IF(L223=6,20,IF(L223=7,18,IF(L223=8,16,0))))))))+IF(L223&lt;=8,0,IF(L223&lt;=16,13,IF(L223&lt;=24,9,IF(L223&lt;=32,4,0))))-IF(L223&lt;=8,0,IF(L223&lt;=16,(L223-9)*0.34,IF(L223&lt;=24,(L223-17)*0.34,IF(L223&lt;=32,(L223-25)*0.34,0)))),0)+IF(F223="JOŽ",IF(L223=1,85,IF(L223=2,59.5,IF(L223=3,45,IF(L223=4,32.5,IF(L223=5,30,IF(L223=6,27.5,IF(L223=7,25,IF(L223=8,22.5,0))))))))+IF(L223&lt;=8,0,IF(L223&lt;=16,19,IF(L223&lt;=24,13,0)))-IF(L223&lt;=8,0,IF(L223&lt;=16,(L223-9)*0.425,IF(L223&lt;=24,(L223-17)*0.425,0))),0)+IF(F223="JPČ",IF(L223=1,68,IF(L223=2,47.6,IF(L223=3,36,IF(L223=4,26,IF(L223=5,24,IF(L223=6,22,IF(L223=7,20,IF(L223=8,18,0))))))))+IF(L223&lt;=8,0,IF(L223&lt;=16,13,IF(L223&lt;=24,9,0)))-IF(L223&lt;=8,0,IF(L223&lt;=16,(L223-9)*0.34,IF(L223&lt;=24,(L223-17)*0.34,0))),0)+IF(F223="JEČ",IF(L223=1,34,IF(L223=2,26.04,IF(L223=3,20.6,IF(L223=4,12,IF(L223=5,11,IF(L223=6,10,IF(L223=7,9,IF(L223=8,8,0))))))))+IF(L223&lt;=8,0,IF(L223&lt;=16,6,0))-IF(L223&lt;=8,0,IF(L223&lt;=16,(L223-9)*0.17,0)),0)+IF(F223="JEOF",IF(L223=1,34,IF(L223=2,26.04,IF(L223=3,20.6,IF(L223=4,12,IF(L223=5,11,IF(L223=6,10,IF(L223=7,9,IF(L223=8,8,0))))))))+IF(L223&lt;=8,0,IF(L223&lt;=16,6,0))-IF(L223&lt;=8,0,IF(L223&lt;=16,(L223-9)*0.17,0)),0)+IF(F223="JnPČ",IF(L223=1,51,IF(L223=2,35.7,IF(L223=3,27,IF(L223=4,19.5,IF(L223=5,18,IF(L223=6,16.5,IF(L223=7,15,IF(L223=8,13.5,0))))))))+IF(L223&lt;=8,0,IF(L223&lt;=16,10,0))-IF(L223&lt;=8,0,IF(L223&lt;=16,(L223-9)*0.255,0)),0)+IF(F223="JnEČ",IF(L223=1,25.5,IF(L223=2,19.53,IF(L223=3,15.48,IF(L223=4,9,IF(L223=5,8.25,IF(L223=6,7.5,IF(L223=7,6.75,IF(L223=8,6,0))))))))+IF(L223&lt;=8,0,IF(L223&lt;=16,5,0))-IF(L223&lt;=8,0,IF(L223&lt;=16,(L223-9)*0.1275,0)),0)+IF(F223="JčPČ",IF(L223=1,21.25,IF(L223=2,14.5,IF(L223=3,11.5,IF(L223=4,7,IF(L223=5,6.5,IF(L223=6,6,IF(L223=7,5.5,IF(L223=8,5,0))))))))+IF(L223&lt;=8,0,IF(L223&lt;=16,4,0))-IF(L223&lt;=8,0,IF(L223&lt;=16,(L223-9)*0.10625,0)),0)+IF(F223="JčEČ",IF(L223=1,17,IF(L223=2,13.02,IF(L223=3,10.32,IF(L223=4,6,IF(L223=5,5.5,IF(L223=6,5,IF(L223=7,4.5,IF(L223=8,4,0))))))))+IF(L223&lt;=8,0,IF(L223&lt;=16,3,0))-IF(L223&lt;=8,0,IF(L223&lt;=16,(L223-9)*0.085,0)),0)+IF(F223="NEAK",IF(L223=1,11.48,IF(L223=2,8.79,IF(L223=3,6.97,IF(L223=4,4.05,IF(L223=5,3.71,IF(L223=6,3.38,IF(L223=7,3.04,IF(L223=8,2.7,0))))))))+IF(L223&lt;=8,0,IF(L223&lt;=16,2,IF(L223&lt;=24,1.3,0)))-IF(L223&lt;=8,0,IF(L223&lt;=16,(L223-9)*0.0574,IF(L223&lt;=24,(L223-17)*0.0574,0))),0))*IF(L223&lt;0,1,IF(OR(F223="PČ",F223="PŽ",F223="PT"),IF(J223&lt;32,J223/32,1),1))* IF(L223&lt;0,1,IF(OR(F223="EČ",F223="EŽ",F223="JOŽ",F223="JPČ",F223="NEAK"),IF(J223&lt;24,J223/24,1),1))*IF(L223&lt;0,1,IF(OR(F223="PČneol",F223="JEČ",F223="JEOF",F223="JnPČ",F223="JnEČ",F223="JčPČ",F223="JčEČ"),IF(J223&lt;16,J223/16,1),1))*IF(L223&lt;0,1,IF(F223="EČneol",IF(J223&lt;8,J223/8,1),1))</f>
        <v>0</v>
      </c>
      <c r="O223" s="9">
        <f t="shared" si="84"/>
        <v>0</v>
      </c>
      <c r="P223" s="4">
        <f t="shared" si="88"/>
        <v>0</v>
      </c>
      <c r="Q223" s="11">
        <f t="shared" si="89"/>
        <v>0</v>
      </c>
      <c r="R223" s="10">
        <f t="shared" si="87"/>
        <v>0</v>
      </c>
      <c r="S223" s="8"/>
    </row>
    <row r="224" spans="1:19" ht="13.9" customHeight="1">
      <c r="A224" s="67" t="s">
        <v>47</v>
      </c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9"/>
      <c r="R224" s="10">
        <f>SUM(R214:R223)</f>
        <v>0</v>
      </c>
      <c r="S224" s="8"/>
    </row>
    <row r="225" spans="1:19" ht="15.75">
      <c r="A225" s="24" t="s">
        <v>91</v>
      </c>
      <c r="B225" s="24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6"/>
      <c r="S225" s="8"/>
    </row>
    <row r="226" spans="1:19">
      <c r="A226" s="49" t="s">
        <v>92</v>
      </c>
      <c r="B226" s="49"/>
      <c r="C226" s="49"/>
      <c r="D226" s="49"/>
      <c r="E226" s="49"/>
      <c r="F226" s="49"/>
      <c r="G226" s="49"/>
      <c r="H226" s="49"/>
      <c r="I226" s="49"/>
      <c r="J226" s="15"/>
      <c r="K226" s="15"/>
      <c r="L226" s="15"/>
      <c r="M226" s="15"/>
      <c r="N226" s="15"/>
      <c r="O226" s="15"/>
      <c r="P226" s="15"/>
      <c r="Q226" s="15"/>
      <c r="R226" s="16"/>
      <c r="S226" s="8"/>
    </row>
    <row r="227" spans="1:19" s="8" customFormat="1">
      <c r="A227" s="49"/>
      <c r="B227" s="49"/>
      <c r="C227" s="49"/>
      <c r="D227" s="49"/>
      <c r="E227" s="49"/>
      <c r="F227" s="49"/>
      <c r="G227" s="49"/>
      <c r="H227" s="49"/>
      <c r="I227" s="49"/>
      <c r="J227" s="15"/>
      <c r="K227" s="15"/>
      <c r="L227" s="15"/>
      <c r="M227" s="15"/>
      <c r="N227" s="15"/>
      <c r="O227" s="15"/>
      <c r="P227" s="15"/>
      <c r="Q227" s="15"/>
      <c r="R227" s="16"/>
    </row>
    <row r="228" spans="1:19">
      <c r="A228" s="70" t="s">
        <v>93</v>
      </c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60"/>
      <c r="R228" s="8"/>
      <c r="S228" s="8"/>
    </row>
    <row r="229" spans="1:19" ht="18">
      <c r="A229" s="72" t="s">
        <v>94</v>
      </c>
      <c r="B229" s="73"/>
      <c r="C229" s="73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60"/>
      <c r="R229" s="8"/>
      <c r="S229" s="8"/>
    </row>
    <row r="230" spans="1:19">
      <c r="A230" s="70" t="s">
        <v>95</v>
      </c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60"/>
      <c r="R230" s="8"/>
      <c r="S230" s="8"/>
    </row>
    <row r="231" spans="1:19">
      <c r="A231" s="64">
        <v>1</v>
      </c>
      <c r="B231" s="64"/>
      <c r="C231" s="12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3">
        <f>(IF(F231="OŽ",IF(L231=1,550.8,IF(L231=2,426.38,IF(L231=3,342.14,IF(L231=4,181.44,IF(L231=5,168.48,IF(L231=6,155.52,IF(L231=7,148.5,IF(L231=8,144,0))))))))+IF(L231&lt;=8,0,IF(L231&lt;=16,137.7,IF(L231&lt;=24,108,IF(L231&lt;=32,80.1,IF(L231&lt;=36,52.2,0)))))-IF(L231&lt;=8,0,IF(L231&lt;=16,(L231-9)*2.754,IF(L231&lt;=24,(L231-17)* 2.754,IF(L231&lt;=32,(L231-25)* 2.754,IF(L231&lt;=36,(L231-33)*2.754,0))))),0)+IF(F231="PČ",IF(L231=1,449,IF(L231=2,314.6,IF(L231=3,238,IF(L231=4,172,IF(L231=5,159,IF(L231=6,145,IF(L231=7,132,IF(L231=8,119,0))))))))+IF(L231&lt;=8,0,IF(L231&lt;=16,88,IF(L231&lt;=24,55,IF(L231&lt;=32,22,0))))-IF(L231&lt;=8,0,IF(L231&lt;=16,(L231-9)*2.245,IF(L231&lt;=24,(L231-17)*2.245,IF(L231&lt;=32,(L231-25)*2.245,0)))),0)+IF(F231="PČneol",IF(L231=1,85,IF(L231=2,64.61,IF(L231=3,50.76,IF(L231=4,16.25,IF(L231=5,15,IF(L231=6,13.75,IF(L231=7,12.5,IF(L231=8,11.25,0))))))))+IF(L231&lt;=8,0,IF(L231&lt;=16,9,0))-IF(L231&lt;=8,0,IF(L231&lt;=16,(L231-9)*0.425,0)),0)+IF(F231="PŽ",IF(L231=1,85,IF(L231=2,59.5,IF(L231=3,45,IF(L231=4,32.5,IF(L231=5,30,IF(L231=6,27.5,IF(L231=7,25,IF(L231=8,22.5,0))))))))+IF(L231&lt;=8,0,IF(L231&lt;=16,19,IF(L231&lt;=24,13,IF(L231&lt;=32,8,0))))-IF(L231&lt;=8,0,IF(L231&lt;=16,(L231-9)*0.425,IF(L231&lt;=24,(L231-17)*0.425,IF(L231&lt;=32,(L231-25)*0.425,0)))),0)+IF(F231="EČ",IF(L231=1,204,IF(L231=2,156.24,IF(L231=3,123.84,IF(L231=4,72,IF(L231=5,66,IF(L231=6,60,IF(L231=7,54,IF(L231=8,48,0))))))))+IF(L231&lt;=8,0,IF(L231&lt;=16,40,IF(L231&lt;=24,25,0)))-IF(L231&lt;=8,0,IF(L231&lt;=16,(L231-9)*1.02,IF(L231&lt;=24,(L231-17)*1.02,0))),0)+IF(F231="EČneol",IF(L231=1,68,IF(L231=2,51.69,IF(L231=3,40.61,IF(L231=4,13,IF(L231=5,12,IF(L231=6,11,IF(L231=7,10,IF(L231=8,9,0)))))))))+IF(F231="EŽ",IF(L231=1,68,IF(L231=2,47.6,IF(L231=3,36,IF(L231=4,18,IF(L231=5,16.5,IF(L231=6,15,IF(L231=7,13.5,IF(L231=8,12,0))))))))+IF(L231&lt;=8,0,IF(L231&lt;=16,10,IF(L231&lt;=24,6,0)))-IF(L231&lt;=8,0,IF(L231&lt;=16,(L231-9)*0.34,IF(L231&lt;=24,(L231-17)*0.34,0))),0)+IF(F231="PT",IF(L231=1,68,IF(L231=2,52.08,IF(L231=3,41.28,IF(L231=4,24,IF(L231=5,22,IF(L231=6,20,IF(L231=7,18,IF(L231=8,16,0))))))))+IF(L231&lt;=8,0,IF(L231&lt;=16,13,IF(L231&lt;=24,9,IF(L231&lt;=32,4,0))))-IF(L231&lt;=8,0,IF(L231&lt;=16,(L231-9)*0.34,IF(L231&lt;=24,(L231-17)*0.34,IF(L231&lt;=32,(L231-25)*0.34,0)))),0)+IF(F231="JOŽ",IF(L231=1,85,IF(L231=2,59.5,IF(L231=3,45,IF(L231=4,32.5,IF(L231=5,30,IF(L231=6,27.5,IF(L231=7,25,IF(L231=8,22.5,0))))))))+IF(L231&lt;=8,0,IF(L231&lt;=16,19,IF(L231&lt;=24,13,0)))-IF(L231&lt;=8,0,IF(L231&lt;=16,(L231-9)*0.425,IF(L231&lt;=24,(L231-17)*0.425,0))),0)+IF(F231="JPČ",IF(L231=1,68,IF(L231=2,47.6,IF(L231=3,36,IF(L231=4,26,IF(L231=5,24,IF(L231=6,22,IF(L231=7,20,IF(L231=8,18,0))))))))+IF(L231&lt;=8,0,IF(L231&lt;=16,13,IF(L231&lt;=24,9,0)))-IF(L231&lt;=8,0,IF(L231&lt;=16,(L231-9)*0.34,IF(L231&lt;=24,(L231-17)*0.34,0))),0)+IF(F231="JEČ",IF(L231=1,34,IF(L231=2,26.04,IF(L231=3,20.6,IF(L231=4,12,IF(L231=5,11,IF(L231=6,10,IF(L231=7,9,IF(L231=8,8,0))))))))+IF(L231&lt;=8,0,IF(L231&lt;=16,6,0))-IF(L231&lt;=8,0,IF(L231&lt;=16,(L231-9)*0.17,0)),0)+IF(F231="JEOF",IF(L231=1,34,IF(L231=2,26.04,IF(L231=3,20.6,IF(L231=4,12,IF(L231=5,11,IF(L231=6,10,IF(L231=7,9,IF(L231=8,8,0))))))))+IF(L231&lt;=8,0,IF(L231&lt;=16,6,0))-IF(L231&lt;=8,0,IF(L231&lt;=16,(L231-9)*0.17,0)),0)+IF(F231="JnPČ",IF(L231=1,51,IF(L231=2,35.7,IF(L231=3,27,IF(L231=4,19.5,IF(L231=5,18,IF(L231=6,16.5,IF(L231=7,15,IF(L231=8,13.5,0))))))))+IF(L231&lt;=8,0,IF(L231&lt;=16,10,0))-IF(L231&lt;=8,0,IF(L231&lt;=16,(L231-9)*0.255,0)),0)+IF(F231="JnEČ",IF(L231=1,25.5,IF(L231=2,19.53,IF(L231=3,15.48,IF(L231=4,9,IF(L231=5,8.25,IF(L231=6,7.5,IF(L231=7,6.75,IF(L231=8,6,0))))))))+IF(L231&lt;=8,0,IF(L231&lt;=16,5,0))-IF(L231&lt;=8,0,IF(L231&lt;=16,(L231-9)*0.1275,0)),0)+IF(F231="JčPČ",IF(L231=1,21.25,IF(L231=2,14.5,IF(L231=3,11.5,IF(L231=4,7,IF(L231=5,6.5,IF(L231=6,6,IF(L231=7,5.5,IF(L231=8,5,0))))))))+IF(L231&lt;=8,0,IF(L231&lt;=16,4,0))-IF(L231&lt;=8,0,IF(L231&lt;=16,(L231-9)*0.10625,0)),0)+IF(F231="JčEČ",IF(L231=1,17,IF(L231=2,13.02,IF(L231=3,10.32,IF(L231=4,6,IF(L231=5,5.5,IF(L231=6,5,IF(L231=7,4.5,IF(L231=8,4,0))))))))+IF(L231&lt;=8,0,IF(L231&lt;=16,3,0))-IF(L231&lt;=8,0,IF(L231&lt;=16,(L231-9)*0.085,0)),0)+IF(F231="NEAK",IF(L231=1,11.48,IF(L231=2,8.79,IF(L231=3,6.97,IF(L231=4,4.05,IF(L231=5,3.71,IF(L231=6,3.38,IF(L231=7,3.04,IF(L231=8,2.7,0))))))))+IF(L231&lt;=8,0,IF(L231&lt;=16,2,IF(L231&lt;=24,1.3,0)))-IF(L231&lt;=8,0,IF(L231&lt;=16,(L231-9)*0.0574,IF(L231&lt;=24,(L231-17)*0.0574,0))),0))*IF(L231&lt;0,1,IF(OR(F231="PČ",F231="PŽ",F231="PT"),IF(J231&lt;32,J231/32,1),1))* IF(L231&lt;0,1,IF(OR(F231="EČ",F231="EŽ",F231="JOŽ",F231="JPČ",F231="NEAK"),IF(J231&lt;24,J231/24,1),1))*IF(L231&lt;0,1,IF(OR(F231="PČneol",F231="JEČ",F231="JEOF",F231="JnPČ",F231="JnEČ",F231="JčPČ",F231="JčEČ"),IF(J231&lt;16,J231/16,1),1))*IF(L231&lt;0,1,IF(F231="EČneol",IF(J231&lt;8,J231/8,1),1))</f>
        <v>0</v>
      </c>
      <c r="O231" s="9">
        <f t="shared" ref="O231:O240" si="90">IF(F231="OŽ",N231,IF(H231="Ne",IF(J231*0.3&lt;J231-L231,N231,0),IF(J231*0.1&lt;J231-L231,N231,0)))</f>
        <v>0</v>
      </c>
      <c r="P231" s="4">
        <f t="shared" ref="P231" si="91">IF(O231=0,0,IF(F231="OŽ",IF(L231&gt;35,0,IF(J231&gt;35,(36-L231)*1.836,((36-L231)-(36-J231))*1.836)),0)+IF(F231="PČ",IF(L231&gt;31,0,IF(J231&gt;31,(32-L231)*1.347,((32-L231)-(32-J231))*1.347)),0)+ IF(F231="PČneol",IF(L231&gt;15,0,IF(J231&gt;15,(16-L231)*0.255,((16-L231)-(16-J231))*0.255)),0)+IF(F231="PŽ",IF(L231&gt;31,0,IF(J231&gt;31,(32-L231)*0.255,((32-L231)-(32-J231))*0.255)),0)+IF(F231="EČ",IF(L231&gt;23,0,IF(J231&gt;23,(24-L231)*0.612,((24-L231)-(24-J231))*0.612)),0)+IF(F231="EČneol",IF(L231&gt;7,0,IF(J231&gt;7,(8-L231)*0.204,((8-L231)-(8-J231))*0.204)),0)+IF(F231="EŽ",IF(L231&gt;23,0,IF(J231&gt;23,(24-L231)*0.204,((24-L231)-(24-J231))*0.204)),0)+IF(F231="PT",IF(L231&gt;31,0,IF(J231&gt;31,(32-L231)*0.204,((32-L231)-(32-J231))*0.204)),0)+IF(F231="JOŽ",IF(L231&gt;23,0,IF(J231&gt;23,(24-L231)*0.255,((24-L231)-(24-J231))*0.255)),0)+IF(F231="JPČ",IF(L231&gt;23,0,IF(J231&gt;23,(24-L231)*0.204,((24-L231)-(24-J231))*0.204)),0)+IF(F231="JEČ",IF(L231&gt;15,0,IF(J231&gt;15,(16-L231)*0.102,((16-L231)-(16-J231))*0.102)),0)+IF(F231="JEOF",IF(L231&gt;15,0,IF(J231&gt;15,(16-L231)*0.102,((16-L231)-(16-J231))*0.102)),0)+IF(F231="JnPČ",IF(L231&gt;15,0,IF(J231&gt;15,(16-L231)*0.153,((16-L231)-(16-J231))*0.153)),0)+IF(F231="JnEČ",IF(L231&gt;15,0,IF(J231&gt;15,(16-L231)*0.0765,((16-L231)-(16-J231))*0.0765)),0)+IF(F231="JčPČ",IF(L231&gt;15,0,IF(J231&gt;15,(16-L231)*0.06375,((16-L231)-(16-J231))*0.06375)),0)+IF(F231="JčEČ",IF(L231&gt;15,0,IF(J231&gt;15,(16-L231)*0.051,((16-L231)-(16-J231))*0.051)),0)+IF(F231="NEAK",IF(L231&gt;23,0,IF(J231&gt;23,(24-L231)*0.03444,((24-L231)-(24-J231))*0.03444)),0))</f>
        <v>0</v>
      </c>
      <c r="Q231" s="11">
        <f t="shared" ref="Q231" si="92">IF(ISERROR(P231*100/N231),0,(P231*100/N231))</f>
        <v>0</v>
      </c>
      <c r="R231" s="10">
        <f t="shared" ref="R231:R240" si="93">IF(Q231&lt;=30,O231+P231,O231+O231*0.3)*IF(G231=1,0.4,IF(G231=2,0.75,IF(G231="1 (kas 4 m. 1 k. nerengiamos)",0.52,1)))*IF(D231="olimpinė",1,IF(M231="Ne",0.5,1))*IF(OR(A$5="Lietuvos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federacija"),IF(OR(J231&lt;8,K231&lt;16),0,1),1)*E231*IF(I231&lt;=1,1,1/I231)*IF(OR(A$5="Lietuvos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31" s="8"/>
    </row>
    <row r="232" spans="1:19">
      <c r="A232" s="64">
        <v>2</v>
      </c>
      <c r="B232" s="64"/>
      <c r="C232" s="12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3">
        <f t="shared" ref="N232:N240" si="94">(IF(F232="OŽ",IF(L232=1,550.8,IF(L232=2,426.38,IF(L232=3,342.14,IF(L232=4,181.44,IF(L232=5,168.48,IF(L232=6,155.52,IF(L232=7,148.5,IF(L232=8,144,0))))))))+IF(L232&lt;=8,0,IF(L232&lt;=16,137.7,IF(L232&lt;=24,108,IF(L232&lt;=32,80.1,IF(L232&lt;=36,52.2,0)))))-IF(L232&lt;=8,0,IF(L232&lt;=16,(L232-9)*2.754,IF(L232&lt;=24,(L232-17)* 2.754,IF(L232&lt;=32,(L232-25)* 2.754,IF(L232&lt;=36,(L232-33)*2.754,0))))),0)+IF(F232="PČ",IF(L232=1,449,IF(L232=2,314.6,IF(L232=3,238,IF(L232=4,172,IF(L232=5,159,IF(L232=6,145,IF(L232=7,132,IF(L232=8,119,0))))))))+IF(L232&lt;=8,0,IF(L232&lt;=16,88,IF(L232&lt;=24,55,IF(L232&lt;=32,22,0))))-IF(L232&lt;=8,0,IF(L232&lt;=16,(L232-9)*2.245,IF(L232&lt;=24,(L232-17)*2.245,IF(L232&lt;=32,(L232-25)*2.245,0)))),0)+IF(F232="PČneol",IF(L232=1,85,IF(L232=2,64.61,IF(L232=3,50.76,IF(L232=4,16.25,IF(L232=5,15,IF(L232=6,13.75,IF(L232=7,12.5,IF(L232=8,11.25,0))))))))+IF(L232&lt;=8,0,IF(L232&lt;=16,9,0))-IF(L232&lt;=8,0,IF(L232&lt;=16,(L232-9)*0.425,0)),0)+IF(F232="PŽ",IF(L232=1,85,IF(L232=2,59.5,IF(L232=3,45,IF(L232=4,32.5,IF(L232=5,30,IF(L232=6,27.5,IF(L232=7,25,IF(L232=8,22.5,0))))))))+IF(L232&lt;=8,0,IF(L232&lt;=16,19,IF(L232&lt;=24,13,IF(L232&lt;=32,8,0))))-IF(L232&lt;=8,0,IF(L232&lt;=16,(L232-9)*0.425,IF(L232&lt;=24,(L232-17)*0.425,IF(L232&lt;=32,(L232-25)*0.425,0)))),0)+IF(F232="EČ",IF(L232=1,204,IF(L232=2,156.24,IF(L232=3,123.84,IF(L232=4,72,IF(L232=5,66,IF(L232=6,60,IF(L232=7,54,IF(L232=8,48,0))))))))+IF(L232&lt;=8,0,IF(L232&lt;=16,40,IF(L232&lt;=24,25,0)))-IF(L232&lt;=8,0,IF(L232&lt;=16,(L232-9)*1.02,IF(L232&lt;=24,(L232-17)*1.02,0))),0)+IF(F232="EČneol",IF(L232=1,68,IF(L232=2,51.69,IF(L232=3,40.61,IF(L232=4,13,IF(L232=5,12,IF(L232=6,11,IF(L232=7,10,IF(L232=8,9,0)))))))))+IF(F232="EŽ",IF(L232=1,68,IF(L232=2,47.6,IF(L232=3,36,IF(L232=4,18,IF(L232=5,16.5,IF(L232=6,15,IF(L232=7,13.5,IF(L232=8,12,0))))))))+IF(L232&lt;=8,0,IF(L232&lt;=16,10,IF(L232&lt;=24,6,0)))-IF(L232&lt;=8,0,IF(L232&lt;=16,(L232-9)*0.34,IF(L232&lt;=24,(L232-17)*0.34,0))),0)+IF(F232="PT",IF(L232=1,68,IF(L232=2,52.08,IF(L232=3,41.28,IF(L232=4,24,IF(L232=5,22,IF(L232=6,20,IF(L232=7,18,IF(L232=8,16,0))))))))+IF(L232&lt;=8,0,IF(L232&lt;=16,13,IF(L232&lt;=24,9,IF(L232&lt;=32,4,0))))-IF(L232&lt;=8,0,IF(L232&lt;=16,(L232-9)*0.34,IF(L232&lt;=24,(L232-17)*0.34,IF(L232&lt;=32,(L232-25)*0.34,0)))),0)+IF(F232="JOŽ",IF(L232=1,85,IF(L232=2,59.5,IF(L232=3,45,IF(L232=4,32.5,IF(L232=5,30,IF(L232=6,27.5,IF(L232=7,25,IF(L232=8,22.5,0))))))))+IF(L232&lt;=8,0,IF(L232&lt;=16,19,IF(L232&lt;=24,13,0)))-IF(L232&lt;=8,0,IF(L232&lt;=16,(L232-9)*0.425,IF(L232&lt;=24,(L232-17)*0.425,0))),0)+IF(F232="JPČ",IF(L232=1,68,IF(L232=2,47.6,IF(L232=3,36,IF(L232=4,26,IF(L232=5,24,IF(L232=6,22,IF(L232=7,20,IF(L232=8,18,0))))))))+IF(L232&lt;=8,0,IF(L232&lt;=16,13,IF(L232&lt;=24,9,0)))-IF(L232&lt;=8,0,IF(L232&lt;=16,(L232-9)*0.34,IF(L232&lt;=24,(L232-17)*0.34,0))),0)+IF(F232="JEČ",IF(L232=1,34,IF(L232=2,26.04,IF(L232=3,20.6,IF(L232=4,12,IF(L232=5,11,IF(L232=6,10,IF(L232=7,9,IF(L232=8,8,0))))))))+IF(L232&lt;=8,0,IF(L232&lt;=16,6,0))-IF(L232&lt;=8,0,IF(L232&lt;=16,(L232-9)*0.17,0)),0)+IF(F232="JEOF",IF(L232=1,34,IF(L232=2,26.04,IF(L232=3,20.6,IF(L232=4,12,IF(L232=5,11,IF(L232=6,10,IF(L232=7,9,IF(L232=8,8,0))))))))+IF(L232&lt;=8,0,IF(L232&lt;=16,6,0))-IF(L232&lt;=8,0,IF(L232&lt;=16,(L232-9)*0.17,0)),0)+IF(F232="JnPČ",IF(L232=1,51,IF(L232=2,35.7,IF(L232=3,27,IF(L232=4,19.5,IF(L232=5,18,IF(L232=6,16.5,IF(L232=7,15,IF(L232=8,13.5,0))))))))+IF(L232&lt;=8,0,IF(L232&lt;=16,10,0))-IF(L232&lt;=8,0,IF(L232&lt;=16,(L232-9)*0.255,0)),0)+IF(F232="JnEČ",IF(L232=1,25.5,IF(L232=2,19.53,IF(L232=3,15.48,IF(L232=4,9,IF(L232=5,8.25,IF(L232=6,7.5,IF(L232=7,6.75,IF(L232=8,6,0))))))))+IF(L232&lt;=8,0,IF(L232&lt;=16,5,0))-IF(L232&lt;=8,0,IF(L232&lt;=16,(L232-9)*0.1275,0)),0)+IF(F232="JčPČ",IF(L232=1,21.25,IF(L232=2,14.5,IF(L232=3,11.5,IF(L232=4,7,IF(L232=5,6.5,IF(L232=6,6,IF(L232=7,5.5,IF(L232=8,5,0))))))))+IF(L232&lt;=8,0,IF(L232&lt;=16,4,0))-IF(L232&lt;=8,0,IF(L232&lt;=16,(L232-9)*0.10625,0)),0)+IF(F232="JčEČ",IF(L232=1,17,IF(L232=2,13.02,IF(L232=3,10.32,IF(L232=4,6,IF(L232=5,5.5,IF(L232=6,5,IF(L232=7,4.5,IF(L232=8,4,0))))))))+IF(L232&lt;=8,0,IF(L232&lt;=16,3,0))-IF(L232&lt;=8,0,IF(L232&lt;=16,(L232-9)*0.085,0)),0)+IF(F232="NEAK",IF(L232=1,11.48,IF(L232=2,8.79,IF(L232=3,6.97,IF(L232=4,4.05,IF(L232=5,3.71,IF(L232=6,3.38,IF(L232=7,3.04,IF(L232=8,2.7,0))))))))+IF(L232&lt;=8,0,IF(L232&lt;=16,2,IF(L232&lt;=24,1.3,0)))-IF(L232&lt;=8,0,IF(L232&lt;=16,(L232-9)*0.0574,IF(L232&lt;=24,(L232-17)*0.0574,0))),0))*IF(L232&lt;0,1,IF(OR(F232="PČ",F232="PŽ",F232="PT"),IF(J232&lt;32,J232/32,1),1))* IF(L232&lt;0,1,IF(OR(F232="EČ",F232="EŽ",F232="JOŽ",F232="JPČ",F232="NEAK"),IF(J232&lt;24,J232/24,1),1))*IF(L232&lt;0,1,IF(OR(F232="PČneol",F232="JEČ",F232="JEOF",F232="JnPČ",F232="JnEČ",F232="JčPČ",F232="JčEČ"),IF(J232&lt;16,J232/16,1),1))*IF(L232&lt;0,1,IF(F232="EČneol",IF(J232&lt;8,J232/8,1),1))</f>
        <v>0</v>
      </c>
      <c r="O232" s="9">
        <f t="shared" si="90"/>
        <v>0</v>
      </c>
      <c r="P232" s="4">
        <f t="shared" ref="P232:P240" si="95">IF(O232=0,0,IF(F232="OŽ",IF(L232&gt;35,0,IF(J232&gt;35,(36-L232)*1.836,((36-L232)-(36-J232))*1.836)),0)+IF(F232="PČ",IF(L232&gt;31,0,IF(J232&gt;31,(32-L232)*1.347,((32-L232)-(32-J232))*1.347)),0)+ IF(F232="PČneol",IF(L232&gt;15,0,IF(J232&gt;15,(16-L232)*0.255,((16-L232)-(16-J232))*0.255)),0)+IF(F232="PŽ",IF(L232&gt;31,0,IF(J232&gt;31,(32-L232)*0.255,((32-L232)-(32-J232))*0.255)),0)+IF(F232="EČ",IF(L232&gt;23,0,IF(J232&gt;23,(24-L232)*0.612,((24-L232)-(24-J232))*0.612)),0)+IF(F232="EČneol",IF(L232&gt;7,0,IF(J232&gt;7,(8-L232)*0.204,((8-L232)-(8-J232))*0.204)),0)+IF(F232="EŽ",IF(L232&gt;23,0,IF(J232&gt;23,(24-L232)*0.204,((24-L232)-(24-J232))*0.204)),0)+IF(F232="PT",IF(L232&gt;31,0,IF(J232&gt;31,(32-L232)*0.204,((32-L232)-(32-J232))*0.204)),0)+IF(F232="JOŽ",IF(L232&gt;23,0,IF(J232&gt;23,(24-L232)*0.255,((24-L232)-(24-J232))*0.255)),0)+IF(F232="JPČ",IF(L232&gt;23,0,IF(J232&gt;23,(24-L232)*0.204,((24-L232)-(24-J232))*0.204)),0)+IF(F232="JEČ",IF(L232&gt;15,0,IF(J232&gt;15,(16-L232)*0.102,((16-L232)-(16-J232))*0.102)),0)+IF(F232="JEOF",IF(L232&gt;15,0,IF(J232&gt;15,(16-L232)*0.102,((16-L232)-(16-J232))*0.102)),0)+IF(F232="JnPČ",IF(L232&gt;15,0,IF(J232&gt;15,(16-L232)*0.153,((16-L232)-(16-J232))*0.153)),0)+IF(F232="JnEČ",IF(L232&gt;15,0,IF(J232&gt;15,(16-L232)*0.0765,((16-L232)-(16-J232))*0.0765)),0)+IF(F232="JčPČ",IF(L232&gt;15,0,IF(J232&gt;15,(16-L232)*0.06375,((16-L232)-(16-J232))*0.06375)),0)+IF(F232="JčEČ",IF(L232&gt;15,0,IF(J232&gt;15,(16-L232)*0.051,((16-L232)-(16-J232))*0.051)),0)+IF(F232="NEAK",IF(L232&gt;23,0,IF(J232&gt;23,(24-L232)*0.03444,((24-L232)-(24-J232))*0.03444)),0))</f>
        <v>0</v>
      </c>
      <c r="Q232" s="11">
        <f t="shared" ref="Q232:Q240" si="96">IF(ISERROR(P232*100/N232),0,(P232*100/N232))</f>
        <v>0</v>
      </c>
      <c r="R232" s="10">
        <f t="shared" si="93"/>
        <v>0</v>
      </c>
      <c r="S232" s="8"/>
    </row>
    <row r="233" spans="1:19">
      <c r="A233" s="64">
        <v>3</v>
      </c>
      <c r="B233" s="64"/>
      <c r="C233" s="12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3">
        <f t="shared" si="94"/>
        <v>0</v>
      </c>
      <c r="O233" s="9">
        <f t="shared" si="90"/>
        <v>0</v>
      </c>
      <c r="P233" s="4">
        <f t="shared" si="95"/>
        <v>0</v>
      </c>
      <c r="Q233" s="11">
        <f t="shared" si="96"/>
        <v>0</v>
      </c>
      <c r="R233" s="10">
        <f t="shared" si="93"/>
        <v>0</v>
      </c>
      <c r="S233" s="8"/>
    </row>
    <row r="234" spans="1:19">
      <c r="A234" s="64">
        <v>4</v>
      </c>
      <c r="B234" s="64"/>
      <c r="C234" s="12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3">
        <f t="shared" si="94"/>
        <v>0</v>
      </c>
      <c r="O234" s="9">
        <f t="shared" si="90"/>
        <v>0</v>
      </c>
      <c r="P234" s="4">
        <f t="shared" si="95"/>
        <v>0</v>
      </c>
      <c r="Q234" s="11">
        <f t="shared" si="96"/>
        <v>0</v>
      </c>
      <c r="R234" s="10">
        <f t="shared" si="93"/>
        <v>0</v>
      </c>
      <c r="S234" s="8"/>
    </row>
    <row r="235" spans="1:19">
      <c r="A235" s="64">
        <v>5</v>
      </c>
      <c r="B235" s="64"/>
      <c r="C235" s="12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3">
        <f t="shared" si="94"/>
        <v>0</v>
      </c>
      <c r="O235" s="9">
        <f t="shared" si="90"/>
        <v>0</v>
      </c>
      <c r="P235" s="4">
        <f t="shared" si="95"/>
        <v>0</v>
      </c>
      <c r="Q235" s="11">
        <f t="shared" si="96"/>
        <v>0</v>
      </c>
      <c r="R235" s="10">
        <f t="shared" si="93"/>
        <v>0</v>
      </c>
      <c r="S235" s="8"/>
    </row>
    <row r="236" spans="1:19">
      <c r="A236" s="64">
        <v>6</v>
      </c>
      <c r="B236" s="64"/>
      <c r="C236" s="12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3">
        <f t="shared" si="94"/>
        <v>0</v>
      </c>
      <c r="O236" s="9">
        <f t="shared" si="90"/>
        <v>0</v>
      </c>
      <c r="P236" s="4">
        <f t="shared" si="95"/>
        <v>0</v>
      </c>
      <c r="Q236" s="11">
        <f t="shared" si="96"/>
        <v>0</v>
      </c>
      <c r="R236" s="10">
        <f t="shared" si="93"/>
        <v>0</v>
      </c>
      <c r="S236" s="8"/>
    </row>
    <row r="237" spans="1:19">
      <c r="A237" s="64">
        <v>7</v>
      </c>
      <c r="B237" s="64"/>
      <c r="C237" s="12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3">
        <f t="shared" si="94"/>
        <v>0</v>
      </c>
      <c r="O237" s="9">
        <f t="shared" si="90"/>
        <v>0</v>
      </c>
      <c r="P237" s="4">
        <f t="shared" si="95"/>
        <v>0</v>
      </c>
      <c r="Q237" s="11">
        <f t="shared" si="96"/>
        <v>0</v>
      </c>
      <c r="R237" s="10">
        <f t="shared" si="93"/>
        <v>0</v>
      </c>
      <c r="S237" s="8"/>
    </row>
    <row r="238" spans="1:19">
      <c r="A238" s="64">
        <v>8</v>
      </c>
      <c r="B238" s="64"/>
      <c r="C238" s="12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3">
        <f t="shared" si="94"/>
        <v>0</v>
      </c>
      <c r="O238" s="9">
        <f t="shared" si="90"/>
        <v>0</v>
      </c>
      <c r="P238" s="4">
        <f t="shared" si="95"/>
        <v>0</v>
      </c>
      <c r="Q238" s="11">
        <f t="shared" si="96"/>
        <v>0</v>
      </c>
      <c r="R238" s="10">
        <f t="shared" si="93"/>
        <v>0</v>
      </c>
      <c r="S238" s="8"/>
    </row>
    <row r="239" spans="1:19">
      <c r="A239" s="64">
        <v>9</v>
      </c>
      <c r="B239" s="64"/>
      <c r="C239" s="12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3">
        <f t="shared" si="94"/>
        <v>0</v>
      </c>
      <c r="O239" s="9">
        <f t="shared" si="90"/>
        <v>0</v>
      </c>
      <c r="P239" s="4">
        <f t="shared" si="95"/>
        <v>0</v>
      </c>
      <c r="Q239" s="11">
        <f t="shared" si="96"/>
        <v>0</v>
      </c>
      <c r="R239" s="10">
        <f t="shared" si="93"/>
        <v>0</v>
      </c>
      <c r="S239" s="8"/>
    </row>
    <row r="240" spans="1:19">
      <c r="A240" s="64">
        <v>10</v>
      </c>
      <c r="B240" s="64"/>
      <c r="C240" s="12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3">
        <f t="shared" si="94"/>
        <v>0</v>
      </c>
      <c r="O240" s="9">
        <f t="shared" si="90"/>
        <v>0</v>
      </c>
      <c r="P240" s="4">
        <f t="shared" si="95"/>
        <v>0</v>
      </c>
      <c r="Q240" s="11">
        <f t="shared" si="96"/>
        <v>0</v>
      </c>
      <c r="R240" s="10">
        <f t="shared" si="93"/>
        <v>0</v>
      </c>
      <c r="S240" s="8"/>
    </row>
    <row r="241" spans="1:19">
      <c r="A241" s="67" t="s">
        <v>47</v>
      </c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9"/>
      <c r="R241" s="10">
        <f>SUM(R231:R240)</f>
        <v>0</v>
      </c>
      <c r="S241" s="8"/>
    </row>
    <row r="242" spans="1:19" ht="15.75">
      <c r="A242" s="24" t="s">
        <v>91</v>
      </c>
      <c r="B242" s="24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6"/>
      <c r="S242" s="8"/>
    </row>
    <row r="243" spans="1:19">
      <c r="A243" s="49" t="s">
        <v>92</v>
      </c>
      <c r="B243" s="49"/>
      <c r="C243" s="49"/>
      <c r="D243" s="49"/>
      <c r="E243" s="49"/>
      <c r="F243" s="49"/>
      <c r="G243" s="49"/>
      <c r="H243" s="49"/>
      <c r="I243" s="49"/>
      <c r="J243" s="15"/>
      <c r="K243" s="15"/>
      <c r="L243" s="15"/>
      <c r="M243" s="15"/>
      <c r="N243" s="15"/>
      <c r="O243" s="15"/>
      <c r="P243" s="15"/>
      <c r="Q243" s="15"/>
      <c r="R243" s="16"/>
      <c r="S243" s="8"/>
    </row>
    <row r="244" spans="1:19" s="8" customFormat="1">
      <c r="A244" s="49"/>
      <c r="B244" s="49"/>
      <c r="C244" s="49"/>
      <c r="D244" s="49"/>
      <c r="E244" s="49"/>
      <c r="F244" s="49"/>
      <c r="G244" s="49"/>
      <c r="H244" s="49"/>
      <c r="I244" s="49"/>
      <c r="J244" s="15"/>
      <c r="K244" s="15"/>
      <c r="L244" s="15"/>
      <c r="M244" s="15"/>
      <c r="N244" s="15"/>
      <c r="O244" s="15"/>
      <c r="P244" s="15"/>
      <c r="Q244" s="15"/>
      <c r="R244" s="16"/>
    </row>
    <row r="245" spans="1:19">
      <c r="A245" s="70" t="s">
        <v>93</v>
      </c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60"/>
      <c r="R245" s="8"/>
      <c r="S245" s="8"/>
    </row>
    <row r="246" spans="1:19" ht="18">
      <c r="A246" s="72" t="s">
        <v>94</v>
      </c>
      <c r="B246" s="73"/>
      <c r="C246" s="73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60"/>
      <c r="R246" s="8"/>
      <c r="S246" s="8"/>
    </row>
    <row r="247" spans="1:19">
      <c r="A247" s="70" t="s">
        <v>95</v>
      </c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60"/>
      <c r="R247" s="8"/>
      <c r="S247" s="8"/>
    </row>
    <row r="248" spans="1:19">
      <c r="A248" s="64">
        <v>1</v>
      </c>
      <c r="B248" s="64"/>
      <c r="C248" s="12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3">
        <f t="shared" ref="N248:N257" si="97">(IF(F248="OŽ",IF(L248=1,550.8,IF(L248=2,426.38,IF(L248=3,342.14,IF(L248=4,181.44,IF(L248=5,168.48,IF(L248=6,155.52,IF(L248=7,148.5,IF(L248=8,144,0))))))))+IF(L248&lt;=8,0,IF(L248&lt;=16,137.7,IF(L248&lt;=24,108,IF(L248&lt;=32,80.1,IF(L248&lt;=36,52.2,0)))))-IF(L248&lt;=8,0,IF(L248&lt;=16,(L248-9)*2.754,IF(L248&lt;=24,(L248-17)* 2.754,IF(L248&lt;=32,(L248-25)* 2.754,IF(L248&lt;=36,(L248-33)*2.754,0))))),0)+IF(F248="PČ",IF(L248=1,449,IF(L248=2,314.6,IF(L248=3,238,IF(L248=4,172,IF(L248=5,159,IF(L248=6,145,IF(L248=7,132,IF(L248=8,119,0))))))))+IF(L248&lt;=8,0,IF(L248&lt;=16,88,IF(L248&lt;=24,55,IF(L248&lt;=32,22,0))))-IF(L248&lt;=8,0,IF(L248&lt;=16,(L248-9)*2.245,IF(L248&lt;=24,(L248-17)*2.245,IF(L248&lt;=32,(L248-25)*2.245,0)))),0)+IF(F248="PČneol",IF(L248=1,85,IF(L248=2,64.61,IF(L248=3,50.76,IF(L248=4,16.25,IF(L248=5,15,IF(L248=6,13.75,IF(L248=7,12.5,IF(L248=8,11.25,0))))))))+IF(L248&lt;=8,0,IF(L248&lt;=16,9,0))-IF(L248&lt;=8,0,IF(L248&lt;=16,(L248-9)*0.425,0)),0)+IF(F248="PŽ",IF(L248=1,85,IF(L248=2,59.5,IF(L248=3,45,IF(L248=4,32.5,IF(L248=5,30,IF(L248=6,27.5,IF(L248=7,25,IF(L248=8,22.5,0))))))))+IF(L248&lt;=8,0,IF(L248&lt;=16,19,IF(L248&lt;=24,13,IF(L248&lt;=32,8,0))))-IF(L248&lt;=8,0,IF(L248&lt;=16,(L248-9)*0.425,IF(L248&lt;=24,(L248-17)*0.425,IF(L248&lt;=32,(L248-25)*0.425,0)))),0)+IF(F248="EČ",IF(L248=1,204,IF(L248=2,156.24,IF(L248=3,123.84,IF(L248=4,72,IF(L248=5,66,IF(L248=6,60,IF(L248=7,54,IF(L248=8,48,0))))))))+IF(L248&lt;=8,0,IF(L248&lt;=16,40,IF(L248&lt;=24,25,0)))-IF(L248&lt;=8,0,IF(L248&lt;=16,(L248-9)*1.02,IF(L248&lt;=24,(L248-17)*1.02,0))),0)+IF(F248="EČneol",IF(L248=1,68,IF(L248=2,51.69,IF(L248=3,40.61,IF(L248=4,13,IF(L248=5,12,IF(L248=6,11,IF(L248=7,10,IF(L248=8,9,0)))))))))+IF(F248="EŽ",IF(L248=1,68,IF(L248=2,47.6,IF(L248=3,36,IF(L248=4,18,IF(L248=5,16.5,IF(L248=6,15,IF(L248=7,13.5,IF(L248=8,12,0))))))))+IF(L248&lt;=8,0,IF(L248&lt;=16,10,IF(L248&lt;=24,6,0)))-IF(L248&lt;=8,0,IF(L248&lt;=16,(L248-9)*0.34,IF(L248&lt;=24,(L248-17)*0.34,0))),0)+IF(F248="PT",IF(L248=1,68,IF(L248=2,52.08,IF(L248=3,41.28,IF(L248=4,24,IF(L248=5,22,IF(L248=6,20,IF(L248=7,18,IF(L248=8,16,0))))))))+IF(L248&lt;=8,0,IF(L248&lt;=16,13,IF(L248&lt;=24,9,IF(L248&lt;=32,4,0))))-IF(L248&lt;=8,0,IF(L248&lt;=16,(L248-9)*0.34,IF(L248&lt;=24,(L248-17)*0.34,IF(L248&lt;=32,(L248-25)*0.34,0)))),0)+IF(F248="JOŽ",IF(L248=1,85,IF(L248=2,59.5,IF(L248=3,45,IF(L248=4,32.5,IF(L248=5,30,IF(L248=6,27.5,IF(L248=7,25,IF(L248=8,22.5,0))))))))+IF(L248&lt;=8,0,IF(L248&lt;=16,19,IF(L248&lt;=24,13,0)))-IF(L248&lt;=8,0,IF(L248&lt;=16,(L248-9)*0.425,IF(L248&lt;=24,(L248-17)*0.425,0))),0)+IF(F248="JPČ",IF(L248=1,68,IF(L248=2,47.6,IF(L248=3,36,IF(L248=4,26,IF(L248=5,24,IF(L248=6,22,IF(L248=7,20,IF(L248=8,18,0))))))))+IF(L248&lt;=8,0,IF(L248&lt;=16,13,IF(L248&lt;=24,9,0)))-IF(L248&lt;=8,0,IF(L248&lt;=16,(L248-9)*0.34,IF(L248&lt;=24,(L248-17)*0.34,0))),0)+IF(F248="JEČ",IF(L248=1,34,IF(L248=2,26.04,IF(L248=3,20.6,IF(L248=4,12,IF(L248=5,11,IF(L248=6,10,IF(L248=7,9,IF(L248=8,8,0))))))))+IF(L248&lt;=8,0,IF(L248&lt;=16,6,0))-IF(L248&lt;=8,0,IF(L248&lt;=16,(L248-9)*0.17,0)),0)+IF(F248="JEOF",IF(L248=1,34,IF(L248=2,26.04,IF(L248=3,20.6,IF(L248=4,12,IF(L248=5,11,IF(L248=6,10,IF(L248=7,9,IF(L248=8,8,0))))))))+IF(L248&lt;=8,0,IF(L248&lt;=16,6,0))-IF(L248&lt;=8,0,IF(L248&lt;=16,(L248-9)*0.17,0)),0)+IF(F248="JnPČ",IF(L248=1,51,IF(L248=2,35.7,IF(L248=3,27,IF(L248=4,19.5,IF(L248=5,18,IF(L248=6,16.5,IF(L248=7,15,IF(L248=8,13.5,0))))))))+IF(L248&lt;=8,0,IF(L248&lt;=16,10,0))-IF(L248&lt;=8,0,IF(L248&lt;=16,(L248-9)*0.255,0)),0)+IF(F248="JnEČ",IF(L248=1,25.5,IF(L248=2,19.53,IF(L248=3,15.48,IF(L248=4,9,IF(L248=5,8.25,IF(L248=6,7.5,IF(L248=7,6.75,IF(L248=8,6,0))))))))+IF(L248&lt;=8,0,IF(L248&lt;=16,5,0))-IF(L248&lt;=8,0,IF(L248&lt;=16,(L248-9)*0.1275,0)),0)+IF(F248="JčPČ",IF(L248=1,21.25,IF(L248=2,14.5,IF(L248=3,11.5,IF(L248=4,7,IF(L248=5,6.5,IF(L248=6,6,IF(L248=7,5.5,IF(L248=8,5,0))))))))+IF(L248&lt;=8,0,IF(L248&lt;=16,4,0))-IF(L248&lt;=8,0,IF(L248&lt;=16,(L248-9)*0.10625,0)),0)+IF(F248="JčEČ",IF(L248=1,17,IF(L248=2,13.02,IF(L248=3,10.32,IF(L248=4,6,IF(L248=5,5.5,IF(L248=6,5,IF(L248=7,4.5,IF(L248=8,4,0))))))))+IF(L248&lt;=8,0,IF(L248&lt;=16,3,0))-IF(L248&lt;=8,0,IF(L248&lt;=16,(L248-9)*0.085,0)),0)+IF(F248="NEAK",IF(L248=1,11.48,IF(L248=2,8.79,IF(L248=3,6.97,IF(L248=4,4.05,IF(L248=5,3.71,IF(L248=6,3.38,IF(L248=7,3.04,IF(L248=8,2.7,0))))))))+IF(L248&lt;=8,0,IF(L248&lt;=16,2,IF(L248&lt;=24,1.3,0)))-IF(L248&lt;=8,0,IF(L248&lt;=16,(L248-9)*0.0574,IF(L248&lt;=24,(L248-17)*0.0574,0))),0))*IF(L248&lt;0,1,IF(OR(F248="PČ",F248="PŽ",F248="PT"),IF(J248&lt;32,J248/32,1),1))* IF(L248&lt;0,1,IF(OR(F248="EČ",F248="EŽ",F248="JOŽ",F248="JPČ",F248="NEAK"),IF(J248&lt;24,J248/24,1),1))*IF(L248&lt;0,1,IF(OR(F248="PČneol",F248="JEČ",F248="JEOF",F248="JnPČ",F248="JnEČ",F248="JčPČ",F248="JčEČ"),IF(J248&lt;16,J248/16,1),1))*IF(L248&lt;0,1,IF(F248="EČneol",IF(J248&lt;8,J248/8,1),1))</f>
        <v>0</v>
      </c>
      <c r="O248" s="9">
        <f t="shared" ref="O248:O257" si="98">IF(F248="OŽ",N248,IF(H248="Ne",IF(J248*0.3&lt;J248-L248,N248,0),IF(J248*0.1&lt;J248-L248,N248,0)))</f>
        <v>0</v>
      </c>
      <c r="P248" s="4">
        <f t="shared" ref="P248" si="99">IF(O248=0,0,IF(F248="OŽ",IF(L248&gt;35,0,IF(J248&gt;35,(36-L248)*1.836,((36-L248)-(36-J248))*1.836)),0)+IF(F248="PČ",IF(L248&gt;31,0,IF(J248&gt;31,(32-L248)*1.347,((32-L248)-(32-J248))*1.347)),0)+ IF(F248="PČneol",IF(L248&gt;15,0,IF(J248&gt;15,(16-L248)*0.255,((16-L248)-(16-J248))*0.255)),0)+IF(F248="PŽ",IF(L248&gt;31,0,IF(J248&gt;31,(32-L248)*0.255,((32-L248)-(32-J248))*0.255)),0)+IF(F248="EČ",IF(L248&gt;23,0,IF(J248&gt;23,(24-L248)*0.612,((24-L248)-(24-J248))*0.612)),0)+IF(F248="EČneol",IF(L248&gt;7,0,IF(J248&gt;7,(8-L248)*0.204,((8-L248)-(8-J248))*0.204)),0)+IF(F248="EŽ",IF(L248&gt;23,0,IF(J248&gt;23,(24-L248)*0.204,((24-L248)-(24-J248))*0.204)),0)+IF(F248="PT",IF(L248&gt;31,0,IF(J248&gt;31,(32-L248)*0.204,((32-L248)-(32-J248))*0.204)),0)+IF(F248="JOŽ",IF(L248&gt;23,0,IF(J248&gt;23,(24-L248)*0.255,((24-L248)-(24-J248))*0.255)),0)+IF(F248="JPČ",IF(L248&gt;23,0,IF(J248&gt;23,(24-L248)*0.204,((24-L248)-(24-J248))*0.204)),0)+IF(F248="JEČ",IF(L248&gt;15,0,IF(J248&gt;15,(16-L248)*0.102,((16-L248)-(16-J248))*0.102)),0)+IF(F248="JEOF",IF(L248&gt;15,0,IF(J248&gt;15,(16-L248)*0.102,((16-L248)-(16-J248))*0.102)),0)+IF(F248="JnPČ",IF(L248&gt;15,0,IF(J248&gt;15,(16-L248)*0.153,((16-L248)-(16-J248))*0.153)),0)+IF(F248="JnEČ",IF(L248&gt;15,0,IF(J248&gt;15,(16-L248)*0.0765,((16-L248)-(16-J248))*0.0765)),0)+IF(F248="JčPČ",IF(L248&gt;15,0,IF(J248&gt;15,(16-L248)*0.06375,((16-L248)-(16-J248))*0.06375)),0)+IF(F248="JčEČ",IF(L248&gt;15,0,IF(J248&gt;15,(16-L248)*0.051,((16-L248)-(16-J248))*0.051)),0)+IF(F248="NEAK",IF(L248&gt;23,0,IF(J248&gt;23,(24-L248)*0.03444,((24-L248)-(24-J248))*0.03444)),0))</f>
        <v>0</v>
      </c>
      <c r="Q248" s="11">
        <f t="shared" ref="Q248" si="100">IF(ISERROR(P248*100/N248),0,(P248*100/N248))</f>
        <v>0</v>
      </c>
      <c r="R248" s="10">
        <f t="shared" ref="R248:R257" si="101">IF(Q248&lt;=30,O248+P248,O248+O248*0.3)*IF(G248=1,0.4,IF(G248=2,0.75,IF(G248="1 (kas 4 m. 1 k. nerengiamos)",0.52,1)))*IF(D248="olimpinė",1,IF(M248="Ne",0.5,1))*IF(OR(A$5="Lietuvos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federacija"),IF(OR(J248&lt;8,K248&lt;16),0,1),1)*E248*IF(I248&lt;=1,1,1/I248)*IF(OR(A$5="Lietuvos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48" s="8"/>
    </row>
    <row r="249" spans="1:19">
      <c r="A249" s="64">
        <v>2</v>
      </c>
      <c r="B249" s="64"/>
      <c r="C249" s="12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3">
        <f t="shared" si="97"/>
        <v>0</v>
      </c>
      <c r="O249" s="9">
        <f t="shared" si="98"/>
        <v>0</v>
      </c>
      <c r="P249" s="4">
        <f t="shared" ref="P249:P257" si="102">IF(O249=0,0,IF(F249="OŽ",IF(L249&gt;35,0,IF(J249&gt;35,(36-L249)*1.836,((36-L249)-(36-J249))*1.836)),0)+IF(F249="PČ",IF(L249&gt;31,0,IF(J249&gt;31,(32-L249)*1.347,((32-L249)-(32-J249))*1.347)),0)+ IF(F249="PČneol",IF(L249&gt;15,0,IF(J249&gt;15,(16-L249)*0.255,((16-L249)-(16-J249))*0.255)),0)+IF(F249="PŽ",IF(L249&gt;31,0,IF(J249&gt;31,(32-L249)*0.255,((32-L249)-(32-J249))*0.255)),0)+IF(F249="EČ",IF(L249&gt;23,0,IF(J249&gt;23,(24-L249)*0.612,((24-L249)-(24-J249))*0.612)),0)+IF(F249="EČneol",IF(L249&gt;7,0,IF(J249&gt;7,(8-L249)*0.204,((8-L249)-(8-J249))*0.204)),0)+IF(F249="EŽ",IF(L249&gt;23,0,IF(J249&gt;23,(24-L249)*0.204,((24-L249)-(24-J249))*0.204)),0)+IF(F249="PT",IF(L249&gt;31,0,IF(J249&gt;31,(32-L249)*0.204,((32-L249)-(32-J249))*0.204)),0)+IF(F249="JOŽ",IF(L249&gt;23,0,IF(J249&gt;23,(24-L249)*0.255,((24-L249)-(24-J249))*0.255)),0)+IF(F249="JPČ",IF(L249&gt;23,0,IF(J249&gt;23,(24-L249)*0.204,((24-L249)-(24-J249))*0.204)),0)+IF(F249="JEČ",IF(L249&gt;15,0,IF(J249&gt;15,(16-L249)*0.102,((16-L249)-(16-J249))*0.102)),0)+IF(F249="JEOF",IF(L249&gt;15,0,IF(J249&gt;15,(16-L249)*0.102,((16-L249)-(16-J249))*0.102)),0)+IF(F249="JnPČ",IF(L249&gt;15,0,IF(J249&gt;15,(16-L249)*0.153,((16-L249)-(16-J249))*0.153)),0)+IF(F249="JnEČ",IF(L249&gt;15,0,IF(J249&gt;15,(16-L249)*0.0765,((16-L249)-(16-J249))*0.0765)),0)+IF(F249="JčPČ",IF(L249&gt;15,0,IF(J249&gt;15,(16-L249)*0.06375,((16-L249)-(16-J249))*0.06375)),0)+IF(F249="JčEČ",IF(L249&gt;15,0,IF(J249&gt;15,(16-L249)*0.051,((16-L249)-(16-J249))*0.051)),0)+IF(F249="NEAK",IF(L249&gt;23,0,IF(J249&gt;23,(24-L249)*0.03444,((24-L249)-(24-J249))*0.03444)),0))</f>
        <v>0</v>
      </c>
      <c r="Q249" s="11">
        <f t="shared" ref="Q249:Q257" si="103">IF(ISERROR(P249*100/N249),0,(P249*100/N249))</f>
        <v>0</v>
      </c>
      <c r="R249" s="10">
        <f t="shared" si="101"/>
        <v>0</v>
      </c>
      <c r="S249" s="8"/>
    </row>
    <row r="250" spans="1:19">
      <c r="A250" s="64">
        <v>3</v>
      </c>
      <c r="B250" s="64"/>
      <c r="C250" s="12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3">
        <f t="shared" si="97"/>
        <v>0</v>
      </c>
      <c r="O250" s="9">
        <f t="shared" si="98"/>
        <v>0</v>
      </c>
      <c r="P250" s="4">
        <f t="shared" si="102"/>
        <v>0</v>
      </c>
      <c r="Q250" s="11">
        <f t="shared" si="103"/>
        <v>0</v>
      </c>
      <c r="R250" s="10">
        <f t="shared" si="101"/>
        <v>0</v>
      </c>
      <c r="S250" s="8"/>
    </row>
    <row r="251" spans="1:19">
      <c r="A251" s="64">
        <v>4</v>
      </c>
      <c r="B251" s="64"/>
      <c r="C251" s="12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3">
        <f t="shared" si="97"/>
        <v>0</v>
      </c>
      <c r="O251" s="9">
        <f t="shared" si="98"/>
        <v>0</v>
      </c>
      <c r="P251" s="4">
        <f t="shared" si="102"/>
        <v>0</v>
      </c>
      <c r="Q251" s="11">
        <f t="shared" si="103"/>
        <v>0</v>
      </c>
      <c r="R251" s="10">
        <f t="shared" si="101"/>
        <v>0</v>
      </c>
      <c r="S251" s="8"/>
    </row>
    <row r="252" spans="1:19">
      <c r="A252" s="64">
        <v>5</v>
      </c>
      <c r="B252" s="64"/>
      <c r="C252" s="12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3">
        <f t="shared" si="97"/>
        <v>0</v>
      </c>
      <c r="O252" s="9">
        <f t="shared" si="98"/>
        <v>0</v>
      </c>
      <c r="P252" s="4">
        <f t="shared" si="102"/>
        <v>0</v>
      </c>
      <c r="Q252" s="11">
        <f t="shared" si="103"/>
        <v>0</v>
      </c>
      <c r="R252" s="10">
        <f t="shared" si="101"/>
        <v>0</v>
      </c>
      <c r="S252" s="8"/>
    </row>
    <row r="253" spans="1:19">
      <c r="A253" s="64">
        <v>6</v>
      </c>
      <c r="B253" s="64"/>
      <c r="C253" s="12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3">
        <f t="shared" si="97"/>
        <v>0</v>
      </c>
      <c r="O253" s="9">
        <f t="shared" si="98"/>
        <v>0</v>
      </c>
      <c r="P253" s="4">
        <f t="shared" si="102"/>
        <v>0</v>
      </c>
      <c r="Q253" s="11">
        <f t="shared" si="103"/>
        <v>0</v>
      </c>
      <c r="R253" s="10">
        <f t="shared" si="101"/>
        <v>0</v>
      </c>
      <c r="S253" s="8"/>
    </row>
    <row r="254" spans="1:19">
      <c r="A254" s="64">
        <v>7</v>
      </c>
      <c r="B254" s="64"/>
      <c r="C254" s="12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3">
        <f t="shared" si="97"/>
        <v>0</v>
      </c>
      <c r="O254" s="9">
        <f t="shared" si="98"/>
        <v>0</v>
      </c>
      <c r="P254" s="4">
        <f t="shared" si="102"/>
        <v>0</v>
      </c>
      <c r="Q254" s="11">
        <f t="shared" si="103"/>
        <v>0</v>
      </c>
      <c r="R254" s="10">
        <f t="shared" si="101"/>
        <v>0</v>
      </c>
      <c r="S254" s="8"/>
    </row>
    <row r="255" spans="1:19">
      <c r="A255" s="64">
        <v>8</v>
      </c>
      <c r="B255" s="64"/>
      <c r="C255" s="12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3">
        <f t="shared" si="97"/>
        <v>0</v>
      </c>
      <c r="O255" s="9">
        <f t="shared" si="98"/>
        <v>0</v>
      </c>
      <c r="P255" s="4">
        <f t="shared" si="102"/>
        <v>0</v>
      </c>
      <c r="Q255" s="11">
        <f t="shared" si="103"/>
        <v>0</v>
      </c>
      <c r="R255" s="10">
        <f t="shared" si="101"/>
        <v>0</v>
      </c>
      <c r="S255" s="8"/>
    </row>
    <row r="256" spans="1:19">
      <c r="A256" s="64">
        <v>9</v>
      </c>
      <c r="B256" s="64"/>
      <c r="C256" s="12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3">
        <f t="shared" si="97"/>
        <v>0</v>
      </c>
      <c r="O256" s="9">
        <f t="shared" si="98"/>
        <v>0</v>
      </c>
      <c r="P256" s="4">
        <f t="shared" si="102"/>
        <v>0</v>
      </c>
      <c r="Q256" s="11">
        <f t="shared" si="103"/>
        <v>0</v>
      </c>
      <c r="R256" s="10">
        <f t="shared" si="101"/>
        <v>0</v>
      </c>
      <c r="S256" s="8"/>
    </row>
    <row r="257" spans="1:19">
      <c r="A257" s="64">
        <v>10</v>
      </c>
      <c r="B257" s="64"/>
      <c r="C257" s="12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3">
        <f t="shared" si="97"/>
        <v>0</v>
      </c>
      <c r="O257" s="9">
        <f t="shared" si="98"/>
        <v>0</v>
      </c>
      <c r="P257" s="4">
        <f t="shared" si="102"/>
        <v>0</v>
      </c>
      <c r="Q257" s="11">
        <f t="shared" si="103"/>
        <v>0</v>
      </c>
      <c r="R257" s="10">
        <f t="shared" si="101"/>
        <v>0</v>
      </c>
      <c r="S257" s="8"/>
    </row>
    <row r="258" spans="1:19">
      <c r="A258" s="67" t="s">
        <v>47</v>
      </c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9"/>
      <c r="R258" s="10">
        <f>SUM(R248:R257)</f>
        <v>0</v>
      </c>
      <c r="S258" s="8"/>
    </row>
    <row r="259" spans="1:19" ht="15.75">
      <c r="A259" s="24" t="s">
        <v>91</v>
      </c>
      <c r="B259" s="24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6"/>
      <c r="S259" s="8"/>
    </row>
    <row r="260" spans="1:19">
      <c r="A260" s="49" t="s">
        <v>92</v>
      </c>
      <c r="B260" s="49"/>
      <c r="C260" s="49"/>
      <c r="D260" s="49"/>
      <c r="E260" s="49"/>
      <c r="F260" s="49"/>
      <c r="G260" s="49"/>
      <c r="H260" s="49"/>
      <c r="I260" s="49"/>
      <c r="J260" s="15"/>
      <c r="K260" s="15"/>
      <c r="L260" s="15"/>
      <c r="M260" s="15"/>
      <c r="N260" s="15"/>
      <c r="O260" s="15"/>
      <c r="P260" s="15"/>
      <c r="Q260" s="15"/>
      <c r="R260" s="16"/>
      <c r="S260" s="8"/>
    </row>
    <row r="261" spans="1:19">
      <c r="A261" s="49"/>
      <c r="B261" s="49"/>
      <c r="C261" s="49"/>
      <c r="D261" s="49"/>
      <c r="E261" s="49"/>
      <c r="F261" s="49"/>
      <c r="G261" s="49"/>
      <c r="H261" s="49"/>
      <c r="I261" s="49"/>
      <c r="J261" s="15"/>
      <c r="K261" s="15"/>
      <c r="L261" s="15"/>
      <c r="M261" s="15"/>
      <c r="N261" s="15"/>
      <c r="O261" s="15"/>
      <c r="P261" s="15"/>
      <c r="Q261" s="15"/>
      <c r="R261" s="16"/>
      <c r="S261" s="8"/>
    </row>
    <row r="262" spans="1:19">
      <c r="A262" s="70" t="s">
        <v>93</v>
      </c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60"/>
      <c r="R262" s="8"/>
      <c r="S262" s="8"/>
    </row>
    <row r="263" spans="1:19" ht="18">
      <c r="A263" s="72" t="s">
        <v>94</v>
      </c>
      <c r="B263" s="73"/>
      <c r="C263" s="73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60"/>
      <c r="R263" s="8"/>
      <c r="S263" s="8"/>
    </row>
    <row r="264" spans="1:19">
      <c r="A264" s="70" t="s">
        <v>95</v>
      </c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60"/>
      <c r="R264" s="8"/>
      <c r="S264" s="8"/>
    </row>
    <row r="265" spans="1:19">
      <c r="A265" s="64">
        <v>1</v>
      </c>
      <c r="B265" s="64"/>
      <c r="C265" s="12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3">
        <f t="shared" ref="N265:N274" si="104">(IF(F265="OŽ",IF(L265=1,550.8,IF(L265=2,426.38,IF(L265=3,342.14,IF(L265=4,181.44,IF(L265=5,168.48,IF(L265=6,155.52,IF(L265=7,148.5,IF(L265=8,144,0))))))))+IF(L265&lt;=8,0,IF(L265&lt;=16,137.7,IF(L265&lt;=24,108,IF(L265&lt;=32,80.1,IF(L265&lt;=36,52.2,0)))))-IF(L265&lt;=8,0,IF(L265&lt;=16,(L265-9)*2.754,IF(L265&lt;=24,(L265-17)* 2.754,IF(L265&lt;=32,(L265-25)* 2.754,IF(L265&lt;=36,(L265-33)*2.754,0))))),0)+IF(F265="PČ",IF(L265=1,449,IF(L265=2,314.6,IF(L265=3,238,IF(L265=4,172,IF(L265=5,159,IF(L265=6,145,IF(L265=7,132,IF(L265=8,119,0))))))))+IF(L265&lt;=8,0,IF(L265&lt;=16,88,IF(L265&lt;=24,55,IF(L265&lt;=32,22,0))))-IF(L265&lt;=8,0,IF(L265&lt;=16,(L265-9)*2.245,IF(L265&lt;=24,(L265-17)*2.245,IF(L265&lt;=32,(L265-25)*2.245,0)))),0)+IF(F265="PČneol",IF(L265=1,85,IF(L265=2,64.61,IF(L265=3,50.76,IF(L265=4,16.25,IF(L265=5,15,IF(L265=6,13.75,IF(L265=7,12.5,IF(L265=8,11.25,0))))))))+IF(L265&lt;=8,0,IF(L265&lt;=16,9,0))-IF(L265&lt;=8,0,IF(L265&lt;=16,(L265-9)*0.425,0)),0)+IF(F265="PŽ",IF(L265=1,85,IF(L265=2,59.5,IF(L265=3,45,IF(L265=4,32.5,IF(L265=5,30,IF(L265=6,27.5,IF(L265=7,25,IF(L265=8,22.5,0))))))))+IF(L265&lt;=8,0,IF(L265&lt;=16,19,IF(L265&lt;=24,13,IF(L265&lt;=32,8,0))))-IF(L265&lt;=8,0,IF(L265&lt;=16,(L265-9)*0.425,IF(L265&lt;=24,(L265-17)*0.425,IF(L265&lt;=32,(L265-25)*0.425,0)))),0)+IF(F265="EČ",IF(L265=1,204,IF(L265=2,156.24,IF(L265=3,123.84,IF(L265=4,72,IF(L265=5,66,IF(L265=6,60,IF(L265=7,54,IF(L265=8,48,0))))))))+IF(L265&lt;=8,0,IF(L265&lt;=16,40,IF(L265&lt;=24,25,0)))-IF(L265&lt;=8,0,IF(L265&lt;=16,(L265-9)*1.02,IF(L265&lt;=24,(L265-17)*1.02,0))),0)+IF(F265="EČneol",IF(L265=1,68,IF(L265=2,51.69,IF(L265=3,40.61,IF(L265=4,13,IF(L265=5,12,IF(L265=6,11,IF(L265=7,10,IF(L265=8,9,0)))))))))+IF(F265="EŽ",IF(L265=1,68,IF(L265=2,47.6,IF(L265=3,36,IF(L265=4,18,IF(L265=5,16.5,IF(L265=6,15,IF(L265=7,13.5,IF(L265=8,12,0))))))))+IF(L265&lt;=8,0,IF(L265&lt;=16,10,IF(L265&lt;=24,6,0)))-IF(L265&lt;=8,0,IF(L265&lt;=16,(L265-9)*0.34,IF(L265&lt;=24,(L265-17)*0.34,0))),0)+IF(F265="PT",IF(L265=1,68,IF(L265=2,52.08,IF(L265=3,41.28,IF(L265=4,24,IF(L265=5,22,IF(L265=6,20,IF(L265=7,18,IF(L265=8,16,0))))))))+IF(L265&lt;=8,0,IF(L265&lt;=16,13,IF(L265&lt;=24,9,IF(L265&lt;=32,4,0))))-IF(L265&lt;=8,0,IF(L265&lt;=16,(L265-9)*0.34,IF(L265&lt;=24,(L265-17)*0.34,IF(L265&lt;=32,(L265-25)*0.34,0)))),0)+IF(F265="JOŽ",IF(L265=1,85,IF(L265=2,59.5,IF(L265=3,45,IF(L265=4,32.5,IF(L265=5,30,IF(L265=6,27.5,IF(L265=7,25,IF(L265=8,22.5,0))))))))+IF(L265&lt;=8,0,IF(L265&lt;=16,19,IF(L265&lt;=24,13,0)))-IF(L265&lt;=8,0,IF(L265&lt;=16,(L265-9)*0.425,IF(L265&lt;=24,(L265-17)*0.425,0))),0)+IF(F265="JPČ",IF(L265=1,68,IF(L265=2,47.6,IF(L265=3,36,IF(L265=4,26,IF(L265=5,24,IF(L265=6,22,IF(L265=7,20,IF(L265=8,18,0))))))))+IF(L265&lt;=8,0,IF(L265&lt;=16,13,IF(L265&lt;=24,9,0)))-IF(L265&lt;=8,0,IF(L265&lt;=16,(L265-9)*0.34,IF(L265&lt;=24,(L265-17)*0.34,0))),0)+IF(F265="JEČ",IF(L265=1,34,IF(L265=2,26.04,IF(L265=3,20.6,IF(L265=4,12,IF(L265=5,11,IF(L265=6,10,IF(L265=7,9,IF(L265=8,8,0))))))))+IF(L265&lt;=8,0,IF(L265&lt;=16,6,0))-IF(L265&lt;=8,0,IF(L265&lt;=16,(L265-9)*0.17,0)),0)+IF(F265="JEOF",IF(L265=1,34,IF(L265=2,26.04,IF(L265=3,20.6,IF(L265=4,12,IF(L265=5,11,IF(L265=6,10,IF(L265=7,9,IF(L265=8,8,0))))))))+IF(L265&lt;=8,0,IF(L265&lt;=16,6,0))-IF(L265&lt;=8,0,IF(L265&lt;=16,(L265-9)*0.17,0)),0)+IF(F265="JnPČ",IF(L265=1,51,IF(L265=2,35.7,IF(L265=3,27,IF(L265=4,19.5,IF(L265=5,18,IF(L265=6,16.5,IF(L265=7,15,IF(L265=8,13.5,0))))))))+IF(L265&lt;=8,0,IF(L265&lt;=16,10,0))-IF(L265&lt;=8,0,IF(L265&lt;=16,(L265-9)*0.255,0)),0)+IF(F265="JnEČ",IF(L265=1,25.5,IF(L265=2,19.53,IF(L265=3,15.48,IF(L265=4,9,IF(L265=5,8.25,IF(L265=6,7.5,IF(L265=7,6.75,IF(L265=8,6,0))))))))+IF(L265&lt;=8,0,IF(L265&lt;=16,5,0))-IF(L265&lt;=8,0,IF(L265&lt;=16,(L265-9)*0.1275,0)),0)+IF(F265="JčPČ",IF(L265=1,21.25,IF(L265=2,14.5,IF(L265=3,11.5,IF(L265=4,7,IF(L265=5,6.5,IF(L265=6,6,IF(L265=7,5.5,IF(L265=8,5,0))))))))+IF(L265&lt;=8,0,IF(L265&lt;=16,4,0))-IF(L265&lt;=8,0,IF(L265&lt;=16,(L265-9)*0.10625,0)),0)+IF(F265="JčEČ",IF(L265=1,17,IF(L265=2,13.02,IF(L265=3,10.32,IF(L265=4,6,IF(L265=5,5.5,IF(L265=6,5,IF(L265=7,4.5,IF(L265=8,4,0))))))))+IF(L265&lt;=8,0,IF(L265&lt;=16,3,0))-IF(L265&lt;=8,0,IF(L265&lt;=16,(L265-9)*0.085,0)),0)+IF(F265="NEAK",IF(L265=1,11.48,IF(L265=2,8.79,IF(L265=3,6.97,IF(L265=4,4.05,IF(L265=5,3.71,IF(L265=6,3.38,IF(L265=7,3.04,IF(L265=8,2.7,0))))))))+IF(L265&lt;=8,0,IF(L265&lt;=16,2,IF(L265&lt;=24,1.3,0)))-IF(L265&lt;=8,0,IF(L265&lt;=16,(L265-9)*0.0574,IF(L265&lt;=24,(L265-17)*0.0574,0))),0))*IF(L265&lt;0,1,IF(OR(F265="PČ",F265="PŽ",F265="PT"),IF(J265&lt;32,J265/32,1),1))* IF(L265&lt;0,1,IF(OR(F265="EČ",F265="EŽ",F265="JOŽ",F265="JPČ",F265="NEAK"),IF(J265&lt;24,J265/24,1),1))*IF(L265&lt;0,1,IF(OR(F265="PČneol",F265="JEČ",F265="JEOF",F265="JnPČ",F265="JnEČ",F265="JčPČ",F265="JčEČ"),IF(J265&lt;16,J265/16,1),1))*IF(L265&lt;0,1,IF(F265="EČneol",IF(J265&lt;8,J265/8,1),1))</f>
        <v>0</v>
      </c>
      <c r="O265" s="9">
        <f t="shared" ref="O265:O274" si="105">IF(F265="OŽ",N265,IF(H265="Ne",IF(J265*0.3&lt;J265-L265,N265,0),IF(J265*0.1&lt;J265-L265,N265,0)))</f>
        <v>0</v>
      </c>
      <c r="P265" s="4">
        <f t="shared" ref="P265" si="106">IF(O265=0,0,IF(F265="OŽ",IF(L265&gt;35,0,IF(J265&gt;35,(36-L265)*1.836,((36-L265)-(36-J265))*1.836)),0)+IF(F265="PČ",IF(L265&gt;31,0,IF(J265&gt;31,(32-L265)*1.347,((32-L265)-(32-J265))*1.347)),0)+ IF(F265="PČneol",IF(L265&gt;15,0,IF(J265&gt;15,(16-L265)*0.255,((16-L265)-(16-J265))*0.255)),0)+IF(F265="PŽ",IF(L265&gt;31,0,IF(J265&gt;31,(32-L265)*0.255,((32-L265)-(32-J265))*0.255)),0)+IF(F265="EČ",IF(L265&gt;23,0,IF(J265&gt;23,(24-L265)*0.612,((24-L265)-(24-J265))*0.612)),0)+IF(F265="EČneol",IF(L265&gt;7,0,IF(J265&gt;7,(8-L265)*0.204,((8-L265)-(8-J265))*0.204)),0)+IF(F265="EŽ",IF(L265&gt;23,0,IF(J265&gt;23,(24-L265)*0.204,((24-L265)-(24-J265))*0.204)),0)+IF(F265="PT",IF(L265&gt;31,0,IF(J265&gt;31,(32-L265)*0.204,((32-L265)-(32-J265))*0.204)),0)+IF(F265="JOŽ",IF(L265&gt;23,0,IF(J265&gt;23,(24-L265)*0.255,((24-L265)-(24-J265))*0.255)),0)+IF(F265="JPČ",IF(L265&gt;23,0,IF(J265&gt;23,(24-L265)*0.204,((24-L265)-(24-J265))*0.204)),0)+IF(F265="JEČ",IF(L265&gt;15,0,IF(J265&gt;15,(16-L265)*0.102,((16-L265)-(16-J265))*0.102)),0)+IF(F265="JEOF",IF(L265&gt;15,0,IF(J265&gt;15,(16-L265)*0.102,((16-L265)-(16-J265))*0.102)),0)+IF(F265="JnPČ",IF(L265&gt;15,0,IF(J265&gt;15,(16-L265)*0.153,((16-L265)-(16-J265))*0.153)),0)+IF(F265="JnEČ",IF(L265&gt;15,0,IF(J265&gt;15,(16-L265)*0.0765,((16-L265)-(16-J265))*0.0765)),0)+IF(F265="JčPČ",IF(L265&gt;15,0,IF(J265&gt;15,(16-L265)*0.06375,((16-L265)-(16-J265))*0.06375)),0)+IF(F265="JčEČ",IF(L265&gt;15,0,IF(J265&gt;15,(16-L265)*0.051,((16-L265)-(16-J265))*0.051)),0)+IF(F265="NEAK",IF(L265&gt;23,0,IF(J265&gt;23,(24-L265)*0.03444,((24-L265)-(24-J265))*0.03444)),0))</f>
        <v>0</v>
      </c>
      <c r="Q265" s="11">
        <f t="shared" ref="Q265" si="107">IF(ISERROR(P265*100/N265),0,(P265*100/N265))</f>
        <v>0</v>
      </c>
      <c r="R265" s="10">
        <f t="shared" ref="R265:R274" si="108">IF(Q265&lt;=30,O265+P265,O265+O265*0.3)*IF(G265=1,0.4,IF(G265=2,0.75,IF(G265="1 (kas 4 m. 1 k. nerengiamos)",0.52,1)))*IF(D265="olimpinė",1,IF(M265="Ne",0.5,1))*IF(OR(A$5="Lietuvos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federacija"),IF(OR(J265&lt;8,K265&lt;16),0,1),1)*E265*IF(I265&lt;=1,1,1/I265)*IF(OR(A$5="Lietuvos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65" s="8"/>
    </row>
    <row r="266" spans="1:19">
      <c r="A266" s="64">
        <v>2</v>
      </c>
      <c r="B266" s="64"/>
      <c r="C266" s="12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3">
        <f t="shared" si="104"/>
        <v>0</v>
      </c>
      <c r="O266" s="9">
        <f t="shared" si="105"/>
        <v>0</v>
      </c>
      <c r="P266" s="4">
        <f t="shared" ref="P266:P274" si="109">IF(O266=0,0,IF(F266="OŽ",IF(L266&gt;35,0,IF(J266&gt;35,(36-L266)*1.836,((36-L266)-(36-J266))*1.836)),0)+IF(F266="PČ",IF(L266&gt;31,0,IF(J266&gt;31,(32-L266)*1.347,((32-L266)-(32-J266))*1.347)),0)+ IF(F266="PČneol",IF(L266&gt;15,0,IF(J266&gt;15,(16-L266)*0.255,((16-L266)-(16-J266))*0.255)),0)+IF(F266="PŽ",IF(L266&gt;31,0,IF(J266&gt;31,(32-L266)*0.255,((32-L266)-(32-J266))*0.255)),0)+IF(F266="EČ",IF(L266&gt;23,0,IF(J266&gt;23,(24-L266)*0.612,((24-L266)-(24-J266))*0.612)),0)+IF(F266="EČneol",IF(L266&gt;7,0,IF(J266&gt;7,(8-L266)*0.204,((8-L266)-(8-J266))*0.204)),0)+IF(F266="EŽ",IF(L266&gt;23,0,IF(J266&gt;23,(24-L266)*0.204,((24-L266)-(24-J266))*0.204)),0)+IF(F266="PT",IF(L266&gt;31,0,IF(J266&gt;31,(32-L266)*0.204,((32-L266)-(32-J266))*0.204)),0)+IF(F266="JOŽ",IF(L266&gt;23,0,IF(J266&gt;23,(24-L266)*0.255,((24-L266)-(24-J266))*0.255)),0)+IF(F266="JPČ",IF(L266&gt;23,0,IF(J266&gt;23,(24-L266)*0.204,((24-L266)-(24-J266))*0.204)),0)+IF(F266="JEČ",IF(L266&gt;15,0,IF(J266&gt;15,(16-L266)*0.102,((16-L266)-(16-J266))*0.102)),0)+IF(F266="JEOF",IF(L266&gt;15,0,IF(J266&gt;15,(16-L266)*0.102,((16-L266)-(16-J266))*0.102)),0)+IF(F266="JnPČ",IF(L266&gt;15,0,IF(J266&gt;15,(16-L266)*0.153,((16-L266)-(16-J266))*0.153)),0)+IF(F266="JnEČ",IF(L266&gt;15,0,IF(J266&gt;15,(16-L266)*0.0765,((16-L266)-(16-J266))*0.0765)),0)+IF(F266="JčPČ",IF(L266&gt;15,0,IF(J266&gt;15,(16-L266)*0.06375,((16-L266)-(16-J266))*0.06375)),0)+IF(F266="JčEČ",IF(L266&gt;15,0,IF(J266&gt;15,(16-L266)*0.051,((16-L266)-(16-J266))*0.051)),0)+IF(F266="NEAK",IF(L266&gt;23,0,IF(J266&gt;23,(24-L266)*0.03444,((24-L266)-(24-J266))*0.03444)),0))</f>
        <v>0</v>
      </c>
      <c r="Q266" s="11">
        <f t="shared" ref="Q266:Q274" si="110">IF(ISERROR(P266*100/N266),0,(P266*100/N266))</f>
        <v>0</v>
      </c>
      <c r="R266" s="10">
        <f t="shared" si="108"/>
        <v>0</v>
      </c>
      <c r="S266" s="8"/>
    </row>
    <row r="267" spans="1:19">
      <c r="A267" s="64">
        <v>3</v>
      </c>
      <c r="B267" s="64"/>
      <c r="C267" s="12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3">
        <f t="shared" si="104"/>
        <v>0</v>
      </c>
      <c r="O267" s="9">
        <f t="shared" si="105"/>
        <v>0</v>
      </c>
      <c r="P267" s="4">
        <f t="shared" si="109"/>
        <v>0</v>
      </c>
      <c r="Q267" s="11">
        <f t="shared" si="110"/>
        <v>0</v>
      </c>
      <c r="R267" s="10">
        <f t="shared" si="108"/>
        <v>0</v>
      </c>
      <c r="S267" s="8"/>
    </row>
    <row r="268" spans="1:19">
      <c r="A268" s="64">
        <v>4</v>
      </c>
      <c r="B268" s="64"/>
      <c r="C268" s="12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3">
        <f t="shared" si="104"/>
        <v>0</v>
      </c>
      <c r="O268" s="9">
        <f t="shared" si="105"/>
        <v>0</v>
      </c>
      <c r="P268" s="4">
        <f t="shared" si="109"/>
        <v>0</v>
      </c>
      <c r="Q268" s="11">
        <f t="shared" si="110"/>
        <v>0</v>
      </c>
      <c r="R268" s="10">
        <f t="shared" si="108"/>
        <v>0</v>
      </c>
      <c r="S268" s="8"/>
    </row>
    <row r="269" spans="1:19">
      <c r="A269" s="64">
        <v>5</v>
      </c>
      <c r="B269" s="64"/>
      <c r="C269" s="12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3">
        <f t="shared" si="104"/>
        <v>0</v>
      </c>
      <c r="O269" s="9">
        <f t="shared" si="105"/>
        <v>0</v>
      </c>
      <c r="P269" s="4">
        <f t="shared" si="109"/>
        <v>0</v>
      </c>
      <c r="Q269" s="11">
        <f t="shared" si="110"/>
        <v>0</v>
      </c>
      <c r="R269" s="10">
        <f t="shared" si="108"/>
        <v>0</v>
      </c>
      <c r="S269" s="8"/>
    </row>
    <row r="270" spans="1:19">
      <c r="A270" s="64">
        <v>6</v>
      </c>
      <c r="B270" s="64"/>
      <c r="C270" s="12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3">
        <f t="shared" si="104"/>
        <v>0</v>
      </c>
      <c r="O270" s="9">
        <f t="shared" si="105"/>
        <v>0</v>
      </c>
      <c r="P270" s="4">
        <f t="shared" si="109"/>
        <v>0</v>
      </c>
      <c r="Q270" s="11">
        <f t="shared" si="110"/>
        <v>0</v>
      </c>
      <c r="R270" s="10">
        <f t="shared" si="108"/>
        <v>0</v>
      </c>
      <c r="S270" s="8"/>
    </row>
    <row r="271" spans="1:19">
      <c r="A271" s="64">
        <v>7</v>
      </c>
      <c r="B271" s="64"/>
      <c r="C271" s="12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3">
        <f t="shared" si="104"/>
        <v>0</v>
      </c>
      <c r="O271" s="9">
        <f t="shared" si="105"/>
        <v>0</v>
      </c>
      <c r="P271" s="4">
        <f t="shared" si="109"/>
        <v>0</v>
      </c>
      <c r="Q271" s="11">
        <f t="shared" si="110"/>
        <v>0</v>
      </c>
      <c r="R271" s="10">
        <f t="shared" si="108"/>
        <v>0</v>
      </c>
      <c r="S271" s="8"/>
    </row>
    <row r="272" spans="1:19">
      <c r="A272" s="64">
        <v>8</v>
      </c>
      <c r="B272" s="64"/>
      <c r="C272" s="12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3">
        <f t="shared" si="104"/>
        <v>0</v>
      </c>
      <c r="O272" s="9">
        <f t="shared" si="105"/>
        <v>0</v>
      </c>
      <c r="P272" s="4">
        <f t="shared" si="109"/>
        <v>0</v>
      </c>
      <c r="Q272" s="11">
        <f t="shared" si="110"/>
        <v>0</v>
      </c>
      <c r="R272" s="10">
        <f t="shared" si="108"/>
        <v>0</v>
      </c>
      <c r="S272" s="8"/>
    </row>
    <row r="273" spans="1:19">
      <c r="A273" s="64">
        <v>9</v>
      </c>
      <c r="B273" s="64"/>
      <c r="C273" s="12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3">
        <f t="shared" si="104"/>
        <v>0</v>
      </c>
      <c r="O273" s="9">
        <f t="shared" si="105"/>
        <v>0</v>
      </c>
      <c r="P273" s="4">
        <f t="shared" si="109"/>
        <v>0</v>
      </c>
      <c r="Q273" s="11">
        <f t="shared" si="110"/>
        <v>0</v>
      </c>
      <c r="R273" s="10">
        <f t="shared" si="108"/>
        <v>0</v>
      </c>
      <c r="S273" s="8"/>
    </row>
    <row r="274" spans="1:19">
      <c r="A274" s="64">
        <v>10</v>
      </c>
      <c r="B274" s="64"/>
      <c r="C274" s="12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3">
        <f t="shared" si="104"/>
        <v>0</v>
      </c>
      <c r="O274" s="9">
        <f t="shared" si="105"/>
        <v>0</v>
      </c>
      <c r="P274" s="4">
        <f t="shared" si="109"/>
        <v>0</v>
      </c>
      <c r="Q274" s="11">
        <f t="shared" si="110"/>
        <v>0</v>
      </c>
      <c r="R274" s="10">
        <f t="shared" si="108"/>
        <v>0</v>
      </c>
      <c r="S274" s="8"/>
    </row>
    <row r="275" spans="1:19">
      <c r="A275" s="67" t="s">
        <v>47</v>
      </c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9"/>
      <c r="R275" s="10">
        <f>SUM(R265:R274)</f>
        <v>0</v>
      </c>
      <c r="S275" s="8"/>
    </row>
    <row r="276" spans="1:19" ht="15.75">
      <c r="A276" s="24" t="s">
        <v>91</v>
      </c>
      <c r="B276" s="24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6"/>
      <c r="S276" s="8"/>
    </row>
    <row r="277" spans="1:19">
      <c r="A277" s="49" t="s">
        <v>92</v>
      </c>
      <c r="B277" s="49"/>
      <c r="C277" s="49"/>
      <c r="D277" s="49"/>
      <c r="E277" s="49"/>
      <c r="F277" s="49"/>
      <c r="G277" s="49"/>
      <c r="H277" s="49"/>
      <c r="I277" s="49"/>
      <c r="J277" s="15"/>
      <c r="K277" s="15"/>
      <c r="L277" s="15"/>
      <c r="M277" s="15"/>
      <c r="N277" s="15"/>
      <c r="O277" s="15"/>
      <c r="P277" s="15"/>
      <c r="Q277" s="15"/>
      <c r="R277" s="16"/>
      <c r="S277" s="8"/>
    </row>
    <row r="278" spans="1:19">
      <c r="A278" s="70" t="s">
        <v>93</v>
      </c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60"/>
      <c r="R278" s="8"/>
      <c r="S278" s="8"/>
    </row>
    <row r="279" spans="1:19" ht="18">
      <c r="A279" s="72" t="s">
        <v>94</v>
      </c>
      <c r="B279" s="73"/>
      <c r="C279" s="73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60"/>
      <c r="R279" s="8"/>
      <c r="S279" s="8"/>
    </row>
    <row r="280" spans="1:19">
      <c r="A280" s="70" t="s">
        <v>95</v>
      </c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60"/>
      <c r="R280" s="8"/>
      <c r="S280" s="8"/>
    </row>
    <row r="281" spans="1:19">
      <c r="A281" s="64">
        <v>1</v>
      </c>
      <c r="B281" s="64"/>
      <c r="C281" s="12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3">
        <f t="shared" ref="N281:N290" si="111">(IF(F281="OŽ",IF(L281=1,550.8,IF(L281=2,426.38,IF(L281=3,342.14,IF(L281=4,181.44,IF(L281=5,168.48,IF(L281=6,155.52,IF(L281=7,148.5,IF(L281=8,144,0))))))))+IF(L281&lt;=8,0,IF(L281&lt;=16,137.7,IF(L281&lt;=24,108,IF(L281&lt;=32,80.1,IF(L281&lt;=36,52.2,0)))))-IF(L281&lt;=8,0,IF(L281&lt;=16,(L281-9)*2.754,IF(L281&lt;=24,(L281-17)* 2.754,IF(L281&lt;=32,(L281-25)* 2.754,IF(L281&lt;=36,(L281-33)*2.754,0))))),0)+IF(F281="PČ",IF(L281=1,449,IF(L281=2,314.6,IF(L281=3,238,IF(L281=4,172,IF(L281=5,159,IF(L281=6,145,IF(L281=7,132,IF(L281=8,119,0))))))))+IF(L281&lt;=8,0,IF(L281&lt;=16,88,IF(L281&lt;=24,55,IF(L281&lt;=32,22,0))))-IF(L281&lt;=8,0,IF(L281&lt;=16,(L281-9)*2.245,IF(L281&lt;=24,(L281-17)*2.245,IF(L281&lt;=32,(L281-25)*2.245,0)))),0)+IF(F281="PČneol",IF(L281=1,85,IF(L281=2,64.61,IF(L281=3,50.76,IF(L281=4,16.25,IF(L281=5,15,IF(L281=6,13.75,IF(L281=7,12.5,IF(L281=8,11.25,0))))))))+IF(L281&lt;=8,0,IF(L281&lt;=16,9,0))-IF(L281&lt;=8,0,IF(L281&lt;=16,(L281-9)*0.425,0)),0)+IF(F281="PŽ",IF(L281=1,85,IF(L281=2,59.5,IF(L281=3,45,IF(L281=4,32.5,IF(L281=5,30,IF(L281=6,27.5,IF(L281=7,25,IF(L281=8,22.5,0))))))))+IF(L281&lt;=8,0,IF(L281&lt;=16,19,IF(L281&lt;=24,13,IF(L281&lt;=32,8,0))))-IF(L281&lt;=8,0,IF(L281&lt;=16,(L281-9)*0.425,IF(L281&lt;=24,(L281-17)*0.425,IF(L281&lt;=32,(L281-25)*0.425,0)))),0)+IF(F281="EČ",IF(L281=1,204,IF(L281=2,156.24,IF(L281=3,123.84,IF(L281=4,72,IF(L281=5,66,IF(L281=6,60,IF(L281=7,54,IF(L281=8,48,0))))))))+IF(L281&lt;=8,0,IF(L281&lt;=16,40,IF(L281&lt;=24,25,0)))-IF(L281&lt;=8,0,IF(L281&lt;=16,(L281-9)*1.02,IF(L281&lt;=24,(L281-17)*1.02,0))),0)+IF(F281="EČneol",IF(L281=1,68,IF(L281=2,51.69,IF(L281=3,40.61,IF(L281=4,13,IF(L281=5,12,IF(L281=6,11,IF(L281=7,10,IF(L281=8,9,0)))))))))+IF(F281="EŽ",IF(L281=1,68,IF(L281=2,47.6,IF(L281=3,36,IF(L281=4,18,IF(L281=5,16.5,IF(L281=6,15,IF(L281=7,13.5,IF(L281=8,12,0))))))))+IF(L281&lt;=8,0,IF(L281&lt;=16,10,IF(L281&lt;=24,6,0)))-IF(L281&lt;=8,0,IF(L281&lt;=16,(L281-9)*0.34,IF(L281&lt;=24,(L281-17)*0.34,0))),0)+IF(F281="PT",IF(L281=1,68,IF(L281=2,52.08,IF(L281=3,41.28,IF(L281=4,24,IF(L281=5,22,IF(L281=6,20,IF(L281=7,18,IF(L281=8,16,0))))))))+IF(L281&lt;=8,0,IF(L281&lt;=16,13,IF(L281&lt;=24,9,IF(L281&lt;=32,4,0))))-IF(L281&lt;=8,0,IF(L281&lt;=16,(L281-9)*0.34,IF(L281&lt;=24,(L281-17)*0.34,IF(L281&lt;=32,(L281-25)*0.34,0)))),0)+IF(F281="JOŽ",IF(L281=1,85,IF(L281=2,59.5,IF(L281=3,45,IF(L281=4,32.5,IF(L281=5,30,IF(L281=6,27.5,IF(L281=7,25,IF(L281=8,22.5,0))))))))+IF(L281&lt;=8,0,IF(L281&lt;=16,19,IF(L281&lt;=24,13,0)))-IF(L281&lt;=8,0,IF(L281&lt;=16,(L281-9)*0.425,IF(L281&lt;=24,(L281-17)*0.425,0))),0)+IF(F281="JPČ",IF(L281=1,68,IF(L281=2,47.6,IF(L281=3,36,IF(L281=4,26,IF(L281=5,24,IF(L281=6,22,IF(L281=7,20,IF(L281=8,18,0))))))))+IF(L281&lt;=8,0,IF(L281&lt;=16,13,IF(L281&lt;=24,9,0)))-IF(L281&lt;=8,0,IF(L281&lt;=16,(L281-9)*0.34,IF(L281&lt;=24,(L281-17)*0.34,0))),0)+IF(F281="JEČ",IF(L281=1,34,IF(L281=2,26.04,IF(L281=3,20.6,IF(L281=4,12,IF(L281=5,11,IF(L281=6,10,IF(L281=7,9,IF(L281=8,8,0))))))))+IF(L281&lt;=8,0,IF(L281&lt;=16,6,0))-IF(L281&lt;=8,0,IF(L281&lt;=16,(L281-9)*0.17,0)),0)+IF(F281="JEOF",IF(L281=1,34,IF(L281=2,26.04,IF(L281=3,20.6,IF(L281=4,12,IF(L281=5,11,IF(L281=6,10,IF(L281=7,9,IF(L281=8,8,0))))))))+IF(L281&lt;=8,0,IF(L281&lt;=16,6,0))-IF(L281&lt;=8,0,IF(L281&lt;=16,(L281-9)*0.17,0)),0)+IF(F281="JnPČ",IF(L281=1,51,IF(L281=2,35.7,IF(L281=3,27,IF(L281=4,19.5,IF(L281=5,18,IF(L281=6,16.5,IF(L281=7,15,IF(L281=8,13.5,0))))))))+IF(L281&lt;=8,0,IF(L281&lt;=16,10,0))-IF(L281&lt;=8,0,IF(L281&lt;=16,(L281-9)*0.255,0)),0)+IF(F281="JnEČ",IF(L281=1,25.5,IF(L281=2,19.53,IF(L281=3,15.48,IF(L281=4,9,IF(L281=5,8.25,IF(L281=6,7.5,IF(L281=7,6.75,IF(L281=8,6,0))))))))+IF(L281&lt;=8,0,IF(L281&lt;=16,5,0))-IF(L281&lt;=8,0,IF(L281&lt;=16,(L281-9)*0.1275,0)),0)+IF(F281="JčPČ",IF(L281=1,21.25,IF(L281=2,14.5,IF(L281=3,11.5,IF(L281=4,7,IF(L281=5,6.5,IF(L281=6,6,IF(L281=7,5.5,IF(L281=8,5,0))))))))+IF(L281&lt;=8,0,IF(L281&lt;=16,4,0))-IF(L281&lt;=8,0,IF(L281&lt;=16,(L281-9)*0.10625,0)),0)+IF(F281="JčEČ",IF(L281=1,17,IF(L281=2,13.02,IF(L281=3,10.32,IF(L281=4,6,IF(L281=5,5.5,IF(L281=6,5,IF(L281=7,4.5,IF(L281=8,4,0))))))))+IF(L281&lt;=8,0,IF(L281&lt;=16,3,0))-IF(L281&lt;=8,0,IF(L281&lt;=16,(L281-9)*0.085,0)),0)+IF(F281="NEAK",IF(L281=1,11.48,IF(L281=2,8.79,IF(L281=3,6.97,IF(L281=4,4.05,IF(L281=5,3.71,IF(L281=6,3.38,IF(L281=7,3.04,IF(L281=8,2.7,0))))))))+IF(L281&lt;=8,0,IF(L281&lt;=16,2,IF(L281&lt;=24,1.3,0)))-IF(L281&lt;=8,0,IF(L281&lt;=16,(L281-9)*0.0574,IF(L281&lt;=24,(L281-17)*0.0574,0))),0))*IF(L281&lt;0,1,IF(OR(F281="PČ",F281="PŽ",F281="PT"),IF(J281&lt;32,J281/32,1),1))* IF(L281&lt;0,1,IF(OR(F281="EČ",F281="EŽ",F281="JOŽ",F281="JPČ",F281="NEAK"),IF(J281&lt;24,J281/24,1),1))*IF(L281&lt;0,1,IF(OR(F281="PČneol",F281="JEČ",F281="JEOF",F281="JnPČ",F281="JnEČ",F281="JčPČ",F281="JčEČ"),IF(J281&lt;16,J281/16,1),1))*IF(L281&lt;0,1,IF(F281="EČneol",IF(J281&lt;8,J281/8,1),1))</f>
        <v>0</v>
      </c>
      <c r="O281" s="9">
        <f t="shared" ref="O281:O290" si="112">IF(F281="OŽ",N281,IF(H281="Ne",IF(J281*0.3&lt;J281-L281,N281,0),IF(J281*0.1&lt;J281-L281,N281,0)))</f>
        <v>0</v>
      </c>
      <c r="P281" s="4">
        <f t="shared" ref="P281" si="113">IF(O281=0,0,IF(F281="OŽ",IF(L281&gt;35,0,IF(J281&gt;35,(36-L281)*1.836,((36-L281)-(36-J281))*1.836)),0)+IF(F281="PČ",IF(L281&gt;31,0,IF(J281&gt;31,(32-L281)*1.347,((32-L281)-(32-J281))*1.347)),0)+ IF(F281="PČneol",IF(L281&gt;15,0,IF(J281&gt;15,(16-L281)*0.255,((16-L281)-(16-J281))*0.255)),0)+IF(F281="PŽ",IF(L281&gt;31,0,IF(J281&gt;31,(32-L281)*0.255,((32-L281)-(32-J281))*0.255)),0)+IF(F281="EČ",IF(L281&gt;23,0,IF(J281&gt;23,(24-L281)*0.612,((24-L281)-(24-J281))*0.612)),0)+IF(F281="EČneol",IF(L281&gt;7,0,IF(J281&gt;7,(8-L281)*0.204,((8-L281)-(8-J281))*0.204)),0)+IF(F281="EŽ",IF(L281&gt;23,0,IF(J281&gt;23,(24-L281)*0.204,((24-L281)-(24-J281))*0.204)),0)+IF(F281="PT",IF(L281&gt;31,0,IF(J281&gt;31,(32-L281)*0.204,((32-L281)-(32-J281))*0.204)),0)+IF(F281="JOŽ",IF(L281&gt;23,0,IF(J281&gt;23,(24-L281)*0.255,((24-L281)-(24-J281))*0.255)),0)+IF(F281="JPČ",IF(L281&gt;23,0,IF(J281&gt;23,(24-L281)*0.204,((24-L281)-(24-J281))*0.204)),0)+IF(F281="JEČ",IF(L281&gt;15,0,IF(J281&gt;15,(16-L281)*0.102,((16-L281)-(16-J281))*0.102)),0)+IF(F281="JEOF",IF(L281&gt;15,0,IF(J281&gt;15,(16-L281)*0.102,((16-L281)-(16-J281))*0.102)),0)+IF(F281="JnPČ",IF(L281&gt;15,0,IF(J281&gt;15,(16-L281)*0.153,((16-L281)-(16-J281))*0.153)),0)+IF(F281="JnEČ",IF(L281&gt;15,0,IF(J281&gt;15,(16-L281)*0.0765,((16-L281)-(16-J281))*0.0765)),0)+IF(F281="JčPČ",IF(L281&gt;15,0,IF(J281&gt;15,(16-L281)*0.06375,((16-L281)-(16-J281))*0.06375)),0)+IF(F281="JčEČ",IF(L281&gt;15,0,IF(J281&gt;15,(16-L281)*0.051,((16-L281)-(16-J281))*0.051)),0)+IF(F281="NEAK",IF(L281&gt;23,0,IF(J281&gt;23,(24-L281)*0.03444,((24-L281)-(24-J281))*0.03444)),0))</f>
        <v>0</v>
      </c>
      <c r="Q281" s="11">
        <f t="shared" ref="Q281" si="114">IF(ISERROR(P281*100/N281),0,(P281*100/N281))</f>
        <v>0</v>
      </c>
      <c r="R281" s="10">
        <f t="shared" ref="R281:R290" si="115">IF(Q281&lt;=30,O281+P281,O281+O281*0.3)*IF(G281=1,0.4,IF(G281=2,0.75,IF(G281="1 (kas 4 m. 1 k. nerengiamos)",0.52,1)))*IF(D281="olimpinė",1,IF(M281="Ne",0.5,1))*IF(OR(A$5="Lietuvos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federacija"),IF(OR(J281&lt;8,K281&lt;16),0,1),1)*E281*IF(I281&lt;=1,1,1/I281)*IF(OR(A$5="Lietuvos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81" s="8"/>
    </row>
    <row r="282" spans="1:19">
      <c r="A282" s="64">
        <v>2</v>
      </c>
      <c r="B282" s="64"/>
      <c r="C282" s="12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3">
        <f t="shared" si="111"/>
        <v>0</v>
      </c>
      <c r="O282" s="9">
        <f t="shared" si="112"/>
        <v>0</v>
      </c>
      <c r="P282" s="4">
        <f t="shared" ref="P282:P290" si="116">IF(O282=0,0,IF(F282="OŽ",IF(L282&gt;35,0,IF(J282&gt;35,(36-L282)*1.836,((36-L282)-(36-J282))*1.836)),0)+IF(F282="PČ",IF(L282&gt;31,0,IF(J282&gt;31,(32-L282)*1.347,((32-L282)-(32-J282))*1.347)),0)+ IF(F282="PČneol",IF(L282&gt;15,0,IF(J282&gt;15,(16-L282)*0.255,((16-L282)-(16-J282))*0.255)),0)+IF(F282="PŽ",IF(L282&gt;31,0,IF(J282&gt;31,(32-L282)*0.255,((32-L282)-(32-J282))*0.255)),0)+IF(F282="EČ",IF(L282&gt;23,0,IF(J282&gt;23,(24-L282)*0.612,((24-L282)-(24-J282))*0.612)),0)+IF(F282="EČneol",IF(L282&gt;7,0,IF(J282&gt;7,(8-L282)*0.204,((8-L282)-(8-J282))*0.204)),0)+IF(F282="EŽ",IF(L282&gt;23,0,IF(J282&gt;23,(24-L282)*0.204,((24-L282)-(24-J282))*0.204)),0)+IF(F282="PT",IF(L282&gt;31,0,IF(J282&gt;31,(32-L282)*0.204,((32-L282)-(32-J282))*0.204)),0)+IF(F282="JOŽ",IF(L282&gt;23,0,IF(J282&gt;23,(24-L282)*0.255,((24-L282)-(24-J282))*0.255)),0)+IF(F282="JPČ",IF(L282&gt;23,0,IF(J282&gt;23,(24-L282)*0.204,((24-L282)-(24-J282))*0.204)),0)+IF(F282="JEČ",IF(L282&gt;15,0,IF(J282&gt;15,(16-L282)*0.102,((16-L282)-(16-J282))*0.102)),0)+IF(F282="JEOF",IF(L282&gt;15,0,IF(J282&gt;15,(16-L282)*0.102,((16-L282)-(16-J282))*0.102)),0)+IF(F282="JnPČ",IF(L282&gt;15,0,IF(J282&gt;15,(16-L282)*0.153,((16-L282)-(16-J282))*0.153)),0)+IF(F282="JnEČ",IF(L282&gt;15,0,IF(J282&gt;15,(16-L282)*0.0765,((16-L282)-(16-J282))*0.0765)),0)+IF(F282="JčPČ",IF(L282&gt;15,0,IF(J282&gt;15,(16-L282)*0.06375,((16-L282)-(16-J282))*0.06375)),0)+IF(F282="JčEČ",IF(L282&gt;15,0,IF(J282&gt;15,(16-L282)*0.051,((16-L282)-(16-J282))*0.051)),0)+IF(F282="NEAK",IF(L282&gt;23,0,IF(J282&gt;23,(24-L282)*0.03444,((24-L282)-(24-J282))*0.03444)),0))</f>
        <v>0</v>
      </c>
      <c r="Q282" s="11">
        <f t="shared" ref="Q282:Q290" si="117">IF(ISERROR(P282*100/N282),0,(P282*100/N282))</f>
        <v>0</v>
      </c>
      <c r="R282" s="10">
        <f t="shared" si="115"/>
        <v>0</v>
      </c>
      <c r="S282" s="8"/>
    </row>
    <row r="283" spans="1:19">
      <c r="A283" s="64">
        <v>3</v>
      </c>
      <c r="B283" s="64"/>
      <c r="C283" s="12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3">
        <f t="shared" si="111"/>
        <v>0</v>
      </c>
      <c r="O283" s="9">
        <f t="shared" si="112"/>
        <v>0</v>
      </c>
      <c r="P283" s="4">
        <f t="shared" si="116"/>
        <v>0</v>
      </c>
      <c r="Q283" s="11">
        <f t="shared" si="117"/>
        <v>0</v>
      </c>
      <c r="R283" s="10">
        <f t="shared" si="115"/>
        <v>0</v>
      </c>
      <c r="S283" s="8"/>
    </row>
    <row r="284" spans="1:19">
      <c r="A284" s="64">
        <v>4</v>
      </c>
      <c r="B284" s="64"/>
      <c r="C284" s="12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3">
        <f t="shared" si="111"/>
        <v>0</v>
      </c>
      <c r="O284" s="9">
        <f t="shared" si="112"/>
        <v>0</v>
      </c>
      <c r="P284" s="4">
        <f t="shared" si="116"/>
        <v>0</v>
      </c>
      <c r="Q284" s="11">
        <f t="shared" si="117"/>
        <v>0</v>
      </c>
      <c r="R284" s="10">
        <f t="shared" si="115"/>
        <v>0</v>
      </c>
      <c r="S284" s="8"/>
    </row>
    <row r="285" spans="1:19">
      <c r="A285" s="64">
        <v>5</v>
      </c>
      <c r="B285" s="64"/>
      <c r="C285" s="12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3">
        <f t="shared" si="111"/>
        <v>0</v>
      </c>
      <c r="O285" s="9">
        <f t="shared" si="112"/>
        <v>0</v>
      </c>
      <c r="P285" s="4">
        <f t="shared" si="116"/>
        <v>0</v>
      </c>
      <c r="Q285" s="11">
        <f t="shared" si="117"/>
        <v>0</v>
      </c>
      <c r="R285" s="10">
        <f t="shared" si="115"/>
        <v>0</v>
      </c>
      <c r="S285" s="8"/>
    </row>
    <row r="286" spans="1:19">
      <c r="A286" s="64">
        <v>6</v>
      </c>
      <c r="B286" s="64"/>
      <c r="C286" s="12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3">
        <f t="shared" si="111"/>
        <v>0</v>
      </c>
      <c r="O286" s="9">
        <f t="shared" si="112"/>
        <v>0</v>
      </c>
      <c r="P286" s="4">
        <f t="shared" si="116"/>
        <v>0</v>
      </c>
      <c r="Q286" s="11">
        <f t="shared" si="117"/>
        <v>0</v>
      </c>
      <c r="R286" s="10">
        <f t="shared" si="115"/>
        <v>0</v>
      </c>
      <c r="S286" s="8"/>
    </row>
    <row r="287" spans="1:19">
      <c r="A287" s="64">
        <v>7</v>
      </c>
      <c r="B287" s="64"/>
      <c r="C287" s="12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3">
        <f t="shared" si="111"/>
        <v>0</v>
      </c>
      <c r="O287" s="9">
        <f t="shared" si="112"/>
        <v>0</v>
      </c>
      <c r="P287" s="4">
        <f t="shared" si="116"/>
        <v>0</v>
      </c>
      <c r="Q287" s="11">
        <f t="shared" si="117"/>
        <v>0</v>
      </c>
      <c r="R287" s="10">
        <f t="shared" si="115"/>
        <v>0</v>
      </c>
      <c r="S287" s="8"/>
    </row>
    <row r="288" spans="1:19">
      <c r="A288" s="64">
        <v>8</v>
      </c>
      <c r="B288" s="64"/>
      <c r="C288" s="12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3">
        <f t="shared" si="111"/>
        <v>0</v>
      </c>
      <c r="O288" s="9">
        <f t="shared" si="112"/>
        <v>0</v>
      </c>
      <c r="P288" s="4">
        <f t="shared" si="116"/>
        <v>0</v>
      </c>
      <c r="Q288" s="11">
        <f t="shared" si="117"/>
        <v>0</v>
      </c>
      <c r="R288" s="10">
        <f t="shared" si="115"/>
        <v>0</v>
      </c>
      <c r="S288" s="8"/>
    </row>
    <row r="289" spans="1:19">
      <c r="A289" s="64">
        <v>9</v>
      </c>
      <c r="B289" s="64"/>
      <c r="C289" s="12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3">
        <f t="shared" si="111"/>
        <v>0</v>
      </c>
      <c r="O289" s="9">
        <f t="shared" si="112"/>
        <v>0</v>
      </c>
      <c r="P289" s="4">
        <f t="shared" si="116"/>
        <v>0</v>
      </c>
      <c r="Q289" s="11">
        <f t="shared" si="117"/>
        <v>0</v>
      </c>
      <c r="R289" s="10">
        <f t="shared" si="115"/>
        <v>0</v>
      </c>
      <c r="S289" s="8"/>
    </row>
    <row r="290" spans="1:19">
      <c r="A290" s="64">
        <v>10</v>
      </c>
      <c r="B290" s="64"/>
      <c r="C290" s="12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3">
        <f t="shared" si="111"/>
        <v>0</v>
      </c>
      <c r="O290" s="9">
        <f t="shared" si="112"/>
        <v>0</v>
      </c>
      <c r="P290" s="4">
        <f t="shared" si="116"/>
        <v>0</v>
      </c>
      <c r="Q290" s="11">
        <f t="shared" si="117"/>
        <v>0</v>
      </c>
      <c r="R290" s="10">
        <f t="shared" si="115"/>
        <v>0</v>
      </c>
      <c r="S290" s="8"/>
    </row>
    <row r="291" spans="1:19">
      <c r="A291" s="67" t="s">
        <v>47</v>
      </c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9"/>
      <c r="R291" s="10">
        <f>SUM(R281:R290)</f>
        <v>0</v>
      </c>
      <c r="S291" s="8"/>
    </row>
    <row r="292" spans="1:19" ht="15.75">
      <c r="A292" s="24" t="s">
        <v>91</v>
      </c>
      <c r="B292" s="24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6"/>
      <c r="S292" s="8"/>
    </row>
    <row r="293" spans="1:19">
      <c r="A293" s="49" t="s">
        <v>92</v>
      </c>
      <c r="B293" s="49"/>
      <c r="C293" s="49"/>
      <c r="D293" s="49"/>
      <c r="E293" s="49"/>
      <c r="F293" s="49"/>
      <c r="G293" s="49"/>
      <c r="H293" s="49"/>
      <c r="I293" s="49"/>
      <c r="J293" s="15"/>
      <c r="K293" s="15"/>
      <c r="L293" s="15"/>
      <c r="M293" s="15"/>
      <c r="N293" s="15"/>
      <c r="O293" s="15"/>
      <c r="P293" s="15"/>
      <c r="Q293" s="15"/>
      <c r="R293" s="16"/>
      <c r="S293" s="8"/>
    </row>
    <row r="294" spans="1:19" s="8" customFormat="1">
      <c r="A294" s="49"/>
      <c r="B294" s="49"/>
      <c r="C294" s="49"/>
      <c r="D294" s="49"/>
      <c r="E294" s="49"/>
      <c r="F294" s="49"/>
      <c r="G294" s="49"/>
      <c r="H294" s="49"/>
      <c r="I294" s="49"/>
      <c r="J294" s="15"/>
      <c r="K294" s="15"/>
      <c r="L294" s="15"/>
      <c r="M294" s="15"/>
      <c r="N294" s="15"/>
      <c r="O294" s="15"/>
      <c r="P294" s="15"/>
      <c r="Q294" s="15"/>
      <c r="R294" s="16"/>
    </row>
    <row r="295" spans="1:19">
      <c r="A295" s="70" t="s">
        <v>93</v>
      </c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60"/>
      <c r="R295" s="8"/>
      <c r="S295" s="8"/>
    </row>
    <row r="296" spans="1:19" ht="15.6" customHeight="1">
      <c r="A296" s="72" t="s">
        <v>94</v>
      </c>
      <c r="B296" s="73"/>
      <c r="C296" s="73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60"/>
      <c r="R296" s="8"/>
      <c r="S296" s="8"/>
    </row>
    <row r="297" spans="1:19" ht="17.45" customHeight="1">
      <c r="A297" s="70" t="s">
        <v>95</v>
      </c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60"/>
      <c r="R297" s="8"/>
      <c r="S297" s="8"/>
    </row>
    <row r="298" spans="1:19">
      <c r="A298" s="64">
        <v>1</v>
      </c>
      <c r="B298" s="64"/>
      <c r="C298" s="12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3">
        <f t="shared" ref="N298:N307" si="118">(IF(F298="OŽ",IF(L298=1,550.8,IF(L298=2,426.38,IF(L298=3,342.14,IF(L298=4,181.44,IF(L298=5,168.48,IF(L298=6,155.52,IF(L298=7,148.5,IF(L298=8,144,0))))))))+IF(L298&lt;=8,0,IF(L298&lt;=16,137.7,IF(L298&lt;=24,108,IF(L298&lt;=32,80.1,IF(L298&lt;=36,52.2,0)))))-IF(L298&lt;=8,0,IF(L298&lt;=16,(L298-9)*2.754,IF(L298&lt;=24,(L298-17)* 2.754,IF(L298&lt;=32,(L298-25)* 2.754,IF(L298&lt;=36,(L298-33)*2.754,0))))),0)+IF(F298="PČ",IF(L298=1,449,IF(L298=2,314.6,IF(L298=3,238,IF(L298=4,172,IF(L298=5,159,IF(L298=6,145,IF(L298=7,132,IF(L298=8,119,0))))))))+IF(L298&lt;=8,0,IF(L298&lt;=16,88,IF(L298&lt;=24,55,IF(L298&lt;=32,22,0))))-IF(L298&lt;=8,0,IF(L298&lt;=16,(L298-9)*2.245,IF(L298&lt;=24,(L298-17)*2.245,IF(L298&lt;=32,(L298-25)*2.245,0)))),0)+IF(F298="PČneol",IF(L298=1,85,IF(L298=2,64.61,IF(L298=3,50.76,IF(L298=4,16.25,IF(L298=5,15,IF(L298=6,13.75,IF(L298=7,12.5,IF(L298=8,11.25,0))))))))+IF(L298&lt;=8,0,IF(L298&lt;=16,9,0))-IF(L298&lt;=8,0,IF(L298&lt;=16,(L298-9)*0.425,0)),0)+IF(F298="PŽ",IF(L298=1,85,IF(L298=2,59.5,IF(L298=3,45,IF(L298=4,32.5,IF(L298=5,30,IF(L298=6,27.5,IF(L298=7,25,IF(L298=8,22.5,0))))))))+IF(L298&lt;=8,0,IF(L298&lt;=16,19,IF(L298&lt;=24,13,IF(L298&lt;=32,8,0))))-IF(L298&lt;=8,0,IF(L298&lt;=16,(L298-9)*0.425,IF(L298&lt;=24,(L298-17)*0.425,IF(L298&lt;=32,(L298-25)*0.425,0)))),0)+IF(F298="EČ",IF(L298=1,204,IF(L298=2,156.24,IF(L298=3,123.84,IF(L298=4,72,IF(L298=5,66,IF(L298=6,60,IF(L298=7,54,IF(L298=8,48,0))))))))+IF(L298&lt;=8,0,IF(L298&lt;=16,40,IF(L298&lt;=24,25,0)))-IF(L298&lt;=8,0,IF(L298&lt;=16,(L298-9)*1.02,IF(L298&lt;=24,(L298-17)*1.02,0))),0)+IF(F298="EČneol",IF(L298=1,68,IF(L298=2,51.69,IF(L298=3,40.61,IF(L298=4,13,IF(L298=5,12,IF(L298=6,11,IF(L298=7,10,IF(L298=8,9,0)))))))))+IF(F298="EŽ",IF(L298=1,68,IF(L298=2,47.6,IF(L298=3,36,IF(L298=4,18,IF(L298=5,16.5,IF(L298=6,15,IF(L298=7,13.5,IF(L298=8,12,0))))))))+IF(L298&lt;=8,0,IF(L298&lt;=16,10,IF(L298&lt;=24,6,0)))-IF(L298&lt;=8,0,IF(L298&lt;=16,(L298-9)*0.34,IF(L298&lt;=24,(L298-17)*0.34,0))),0)+IF(F298="PT",IF(L298=1,68,IF(L298=2,52.08,IF(L298=3,41.28,IF(L298=4,24,IF(L298=5,22,IF(L298=6,20,IF(L298=7,18,IF(L298=8,16,0))))))))+IF(L298&lt;=8,0,IF(L298&lt;=16,13,IF(L298&lt;=24,9,IF(L298&lt;=32,4,0))))-IF(L298&lt;=8,0,IF(L298&lt;=16,(L298-9)*0.34,IF(L298&lt;=24,(L298-17)*0.34,IF(L298&lt;=32,(L298-25)*0.34,0)))),0)+IF(F298="JOŽ",IF(L298=1,85,IF(L298=2,59.5,IF(L298=3,45,IF(L298=4,32.5,IF(L298=5,30,IF(L298=6,27.5,IF(L298=7,25,IF(L298=8,22.5,0))))))))+IF(L298&lt;=8,0,IF(L298&lt;=16,19,IF(L298&lt;=24,13,0)))-IF(L298&lt;=8,0,IF(L298&lt;=16,(L298-9)*0.425,IF(L298&lt;=24,(L298-17)*0.425,0))),0)+IF(F298="JPČ",IF(L298=1,68,IF(L298=2,47.6,IF(L298=3,36,IF(L298=4,26,IF(L298=5,24,IF(L298=6,22,IF(L298=7,20,IF(L298=8,18,0))))))))+IF(L298&lt;=8,0,IF(L298&lt;=16,13,IF(L298&lt;=24,9,0)))-IF(L298&lt;=8,0,IF(L298&lt;=16,(L298-9)*0.34,IF(L298&lt;=24,(L298-17)*0.34,0))),0)+IF(F298="JEČ",IF(L298=1,34,IF(L298=2,26.04,IF(L298=3,20.6,IF(L298=4,12,IF(L298=5,11,IF(L298=6,10,IF(L298=7,9,IF(L298=8,8,0))))))))+IF(L298&lt;=8,0,IF(L298&lt;=16,6,0))-IF(L298&lt;=8,0,IF(L298&lt;=16,(L298-9)*0.17,0)),0)+IF(F298="JEOF",IF(L298=1,34,IF(L298=2,26.04,IF(L298=3,20.6,IF(L298=4,12,IF(L298=5,11,IF(L298=6,10,IF(L298=7,9,IF(L298=8,8,0))))))))+IF(L298&lt;=8,0,IF(L298&lt;=16,6,0))-IF(L298&lt;=8,0,IF(L298&lt;=16,(L298-9)*0.17,0)),0)+IF(F298="JnPČ",IF(L298=1,51,IF(L298=2,35.7,IF(L298=3,27,IF(L298=4,19.5,IF(L298=5,18,IF(L298=6,16.5,IF(L298=7,15,IF(L298=8,13.5,0))))))))+IF(L298&lt;=8,0,IF(L298&lt;=16,10,0))-IF(L298&lt;=8,0,IF(L298&lt;=16,(L298-9)*0.255,0)),0)+IF(F298="JnEČ",IF(L298=1,25.5,IF(L298=2,19.53,IF(L298=3,15.48,IF(L298=4,9,IF(L298=5,8.25,IF(L298=6,7.5,IF(L298=7,6.75,IF(L298=8,6,0))))))))+IF(L298&lt;=8,0,IF(L298&lt;=16,5,0))-IF(L298&lt;=8,0,IF(L298&lt;=16,(L298-9)*0.1275,0)),0)+IF(F298="JčPČ",IF(L298=1,21.25,IF(L298=2,14.5,IF(L298=3,11.5,IF(L298=4,7,IF(L298=5,6.5,IF(L298=6,6,IF(L298=7,5.5,IF(L298=8,5,0))))))))+IF(L298&lt;=8,0,IF(L298&lt;=16,4,0))-IF(L298&lt;=8,0,IF(L298&lt;=16,(L298-9)*0.10625,0)),0)+IF(F298="JčEČ",IF(L298=1,17,IF(L298=2,13.02,IF(L298=3,10.32,IF(L298=4,6,IF(L298=5,5.5,IF(L298=6,5,IF(L298=7,4.5,IF(L298=8,4,0))))))))+IF(L298&lt;=8,0,IF(L298&lt;=16,3,0))-IF(L298&lt;=8,0,IF(L298&lt;=16,(L298-9)*0.085,0)),0)+IF(F298="NEAK",IF(L298=1,11.48,IF(L298=2,8.79,IF(L298=3,6.97,IF(L298=4,4.05,IF(L298=5,3.71,IF(L298=6,3.38,IF(L298=7,3.04,IF(L298=8,2.7,0))))))))+IF(L298&lt;=8,0,IF(L298&lt;=16,2,IF(L298&lt;=24,1.3,0)))-IF(L298&lt;=8,0,IF(L298&lt;=16,(L298-9)*0.0574,IF(L298&lt;=24,(L298-17)*0.0574,0))),0))*IF(L298&lt;0,1,IF(OR(F298="PČ",F298="PŽ",F298="PT"),IF(J298&lt;32,J298/32,1),1))* IF(L298&lt;0,1,IF(OR(F298="EČ",F298="EŽ",F298="JOŽ",F298="JPČ",F298="NEAK"),IF(J298&lt;24,J298/24,1),1))*IF(L298&lt;0,1,IF(OR(F298="PČneol",F298="JEČ",F298="JEOF",F298="JnPČ",F298="JnEČ",F298="JčPČ",F298="JčEČ"),IF(J298&lt;16,J298/16,1),1))*IF(L298&lt;0,1,IF(F298="EČneol",IF(J298&lt;8,J298/8,1),1))</f>
        <v>0</v>
      </c>
      <c r="O298" s="9">
        <f t="shared" ref="O298:O307" si="119">IF(F298="OŽ",N298,IF(H298="Ne",IF(J298*0.3&lt;J298-L298,N298,0),IF(J298*0.1&lt;J298-L298,N298,0)))</f>
        <v>0</v>
      </c>
      <c r="P298" s="4">
        <f t="shared" ref="P298" si="120">IF(O298=0,0,IF(F298="OŽ",IF(L298&gt;35,0,IF(J298&gt;35,(36-L298)*1.836,((36-L298)-(36-J298))*1.836)),0)+IF(F298="PČ",IF(L298&gt;31,0,IF(J298&gt;31,(32-L298)*1.347,((32-L298)-(32-J298))*1.347)),0)+ IF(F298="PČneol",IF(L298&gt;15,0,IF(J298&gt;15,(16-L298)*0.255,((16-L298)-(16-J298))*0.255)),0)+IF(F298="PŽ",IF(L298&gt;31,0,IF(J298&gt;31,(32-L298)*0.255,((32-L298)-(32-J298))*0.255)),0)+IF(F298="EČ",IF(L298&gt;23,0,IF(J298&gt;23,(24-L298)*0.612,((24-L298)-(24-J298))*0.612)),0)+IF(F298="EČneol",IF(L298&gt;7,0,IF(J298&gt;7,(8-L298)*0.204,((8-L298)-(8-J298))*0.204)),0)+IF(F298="EŽ",IF(L298&gt;23,0,IF(J298&gt;23,(24-L298)*0.204,((24-L298)-(24-J298))*0.204)),0)+IF(F298="PT",IF(L298&gt;31,0,IF(J298&gt;31,(32-L298)*0.204,((32-L298)-(32-J298))*0.204)),0)+IF(F298="JOŽ",IF(L298&gt;23,0,IF(J298&gt;23,(24-L298)*0.255,((24-L298)-(24-J298))*0.255)),0)+IF(F298="JPČ",IF(L298&gt;23,0,IF(J298&gt;23,(24-L298)*0.204,((24-L298)-(24-J298))*0.204)),0)+IF(F298="JEČ",IF(L298&gt;15,0,IF(J298&gt;15,(16-L298)*0.102,((16-L298)-(16-J298))*0.102)),0)+IF(F298="JEOF",IF(L298&gt;15,0,IF(J298&gt;15,(16-L298)*0.102,((16-L298)-(16-J298))*0.102)),0)+IF(F298="JnPČ",IF(L298&gt;15,0,IF(J298&gt;15,(16-L298)*0.153,((16-L298)-(16-J298))*0.153)),0)+IF(F298="JnEČ",IF(L298&gt;15,0,IF(J298&gt;15,(16-L298)*0.0765,((16-L298)-(16-J298))*0.0765)),0)+IF(F298="JčPČ",IF(L298&gt;15,0,IF(J298&gt;15,(16-L298)*0.06375,((16-L298)-(16-J298))*0.06375)),0)+IF(F298="JčEČ",IF(L298&gt;15,0,IF(J298&gt;15,(16-L298)*0.051,((16-L298)-(16-J298))*0.051)),0)+IF(F298="NEAK",IF(L298&gt;23,0,IF(J298&gt;23,(24-L298)*0.03444,((24-L298)-(24-J298))*0.03444)),0))</f>
        <v>0</v>
      </c>
      <c r="Q298" s="11">
        <f t="shared" ref="Q298" si="121">IF(ISERROR(P298*100/N298),0,(P298*100/N298))</f>
        <v>0</v>
      </c>
      <c r="R298" s="10">
        <f t="shared" ref="R298:R307" si="122">IF(Q298&lt;=30,O298+P298,O298+O298*0.3)*IF(G298=1,0.4,IF(G298=2,0.75,IF(G298="1 (kas 4 m. 1 k. nerengiamos)",0.52,1)))*IF(D298="olimpinė",1,IF(M298="Ne",0.5,1))*IF(OR(A$5="Lietuvos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federacija"),IF(OR(J298&lt;8,K298&lt;16),0,1),1)*E298*IF(I298&lt;=1,1,1/I298)*IF(OR(A$5="Lietuvos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98" s="8"/>
    </row>
    <row r="299" spans="1:19">
      <c r="A299" s="64">
        <v>2</v>
      </c>
      <c r="B299" s="64"/>
      <c r="C299" s="12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3">
        <f t="shared" si="118"/>
        <v>0</v>
      </c>
      <c r="O299" s="9">
        <f t="shared" si="119"/>
        <v>0</v>
      </c>
      <c r="P299" s="4">
        <f t="shared" ref="P299:P307" si="123">IF(O299=0,0,IF(F299="OŽ",IF(L299&gt;35,0,IF(J299&gt;35,(36-L299)*1.836,((36-L299)-(36-J299))*1.836)),0)+IF(F299="PČ",IF(L299&gt;31,0,IF(J299&gt;31,(32-L299)*1.347,((32-L299)-(32-J299))*1.347)),0)+ IF(F299="PČneol",IF(L299&gt;15,0,IF(J299&gt;15,(16-L299)*0.255,((16-L299)-(16-J299))*0.255)),0)+IF(F299="PŽ",IF(L299&gt;31,0,IF(J299&gt;31,(32-L299)*0.255,((32-L299)-(32-J299))*0.255)),0)+IF(F299="EČ",IF(L299&gt;23,0,IF(J299&gt;23,(24-L299)*0.612,((24-L299)-(24-J299))*0.612)),0)+IF(F299="EČneol",IF(L299&gt;7,0,IF(J299&gt;7,(8-L299)*0.204,((8-L299)-(8-J299))*0.204)),0)+IF(F299="EŽ",IF(L299&gt;23,0,IF(J299&gt;23,(24-L299)*0.204,((24-L299)-(24-J299))*0.204)),0)+IF(F299="PT",IF(L299&gt;31,0,IF(J299&gt;31,(32-L299)*0.204,((32-L299)-(32-J299))*0.204)),0)+IF(F299="JOŽ",IF(L299&gt;23,0,IF(J299&gt;23,(24-L299)*0.255,((24-L299)-(24-J299))*0.255)),0)+IF(F299="JPČ",IF(L299&gt;23,0,IF(J299&gt;23,(24-L299)*0.204,((24-L299)-(24-J299))*0.204)),0)+IF(F299="JEČ",IF(L299&gt;15,0,IF(J299&gt;15,(16-L299)*0.102,((16-L299)-(16-J299))*0.102)),0)+IF(F299="JEOF",IF(L299&gt;15,0,IF(J299&gt;15,(16-L299)*0.102,((16-L299)-(16-J299))*0.102)),0)+IF(F299="JnPČ",IF(L299&gt;15,0,IF(J299&gt;15,(16-L299)*0.153,((16-L299)-(16-J299))*0.153)),0)+IF(F299="JnEČ",IF(L299&gt;15,0,IF(J299&gt;15,(16-L299)*0.0765,((16-L299)-(16-J299))*0.0765)),0)+IF(F299="JčPČ",IF(L299&gt;15,0,IF(J299&gt;15,(16-L299)*0.06375,((16-L299)-(16-J299))*0.06375)),0)+IF(F299="JčEČ",IF(L299&gt;15,0,IF(J299&gt;15,(16-L299)*0.051,((16-L299)-(16-J299))*0.051)),0)+IF(F299="NEAK",IF(L299&gt;23,0,IF(J299&gt;23,(24-L299)*0.03444,((24-L299)-(24-J299))*0.03444)),0))</f>
        <v>0</v>
      </c>
      <c r="Q299" s="11">
        <f t="shared" ref="Q299:Q307" si="124">IF(ISERROR(P299*100/N299),0,(P299*100/N299))</f>
        <v>0</v>
      </c>
      <c r="R299" s="10">
        <f t="shared" si="122"/>
        <v>0</v>
      </c>
      <c r="S299" s="8"/>
    </row>
    <row r="300" spans="1:19">
      <c r="A300" s="64">
        <v>3</v>
      </c>
      <c r="B300" s="64"/>
      <c r="C300" s="12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3">
        <f t="shared" si="118"/>
        <v>0</v>
      </c>
      <c r="O300" s="9">
        <f t="shared" si="119"/>
        <v>0</v>
      </c>
      <c r="P300" s="4">
        <f t="shared" si="123"/>
        <v>0</v>
      </c>
      <c r="Q300" s="11">
        <f t="shared" si="124"/>
        <v>0</v>
      </c>
      <c r="R300" s="10">
        <f t="shared" si="122"/>
        <v>0</v>
      </c>
      <c r="S300" s="8"/>
    </row>
    <row r="301" spans="1:19">
      <c r="A301" s="64">
        <v>4</v>
      </c>
      <c r="B301" s="64"/>
      <c r="C301" s="12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3">
        <f t="shared" si="118"/>
        <v>0</v>
      </c>
      <c r="O301" s="9">
        <f t="shared" si="119"/>
        <v>0</v>
      </c>
      <c r="P301" s="4">
        <f t="shared" si="123"/>
        <v>0</v>
      </c>
      <c r="Q301" s="11">
        <f t="shared" si="124"/>
        <v>0</v>
      </c>
      <c r="R301" s="10">
        <f t="shared" si="122"/>
        <v>0</v>
      </c>
      <c r="S301" s="8"/>
    </row>
    <row r="302" spans="1:19">
      <c r="A302" s="64">
        <v>5</v>
      </c>
      <c r="B302" s="64"/>
      <c r="C302" s="12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3">
        <f t="shared" si="118"/>
        <v>0</v>
      </c>
      <c r="O302" s="9">
        <f t="shared" si="119"/>
        <v>0</v>
      </c>
      <c r="P302" s="4">
        <f t="shared" si="123"/>
        <v>0</v>
      </c>
      <c r="Q302" s="11">
        <f t="shared" si="124"/>
        <v>0</v>
      </c>
      <c r="R302" s="10">
        <f t="shared" si="122"/>
        <v>0</v>
      </c>
      <c r="S302" s="8"/>
    </row>
    <row r="303" spans="1:19">
      <c r="A303" s="64">
        <v>6</v>
      </c>
      <c r="B303" s="64"/>
      <c r="C303" s="12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3">
        <f t="shared" si="118"/>
        <v>0</v>
      </c>
      <c r="O303" s="9">
        <f t="shared" si="119"/>
        <v>0</v>
      </c>
      <c r="P303" s="4">
        <f t="shared" si="123"/>
        <v>0</v>
      </c>
      <c r="Q303" s="11">
        <f t="shared" si="124"/>
        <v>0</v>
      </c>
      <c r="R303" s="10">
        <f t="shared" si="122"/>
        <v>0</v>
      </c>
      <c r="S303" s="8"/>
    </row>
    <row r="304" spans="1:19">
      <c r="A304" s="64">
        <v>7</v>
      </c>
      <c r="B304" s="64"/>
      <c r="C304" s="12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3">
        <f t="shared" si="118"/>
        <v>0</v>
      </c>
      <c r="O304" s="9">
        <f t="shared" si="119"/>
        <v>0</v>
      </c>
      <c r="P304" s="4">
        <f t="shared" si="123"/>
        <v>0</v>
      </c>
      <c r="Q304" s="11">
        <f t="shared" si="124"/>
        <v>0</v>
      </c>
      <c r="R304" s="10">
        <f t="shared" si="122"/>
        <v>0</v>
      </c>
      <c r="S304" s="8"/>
    </row>
    <row r="305" spans="1:19">
      <c r="A305" s="64">
        <v>8</v>
      </c>
      <c r="B305" s="64"/>
      <c r="C305" s="12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3">
        <f t="shared" si="118"/>
        <v>0</v>
      </c>
      <c r="O305" s="9">
        <f t="shared" si="119"/>
        <v>0</v>
      </c>
      <c r="P305" s="4">
        <f t="shared" si="123"/>
        <v>0</v>
      </c>
      <c r="Q305" s="11">
        <f t="shared" si="124"/>
        <v>0</v>
      </c>
      <c r="R305" s="10">
        <f t="shared" si="122"/>
        <v>0</v>
      </c>
      <c r="S305" s="8"/>
    </row>
    <row r="306" spans="1:19">
      <c r="A306" s="64">
        <v>9</v>
      </c>
      <c r="B306" s="64"/>
      <c r="C306" s="12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3">
        <f t="shared" si="118"/>
        <v>0</v>
      </c>
      <c r="O306" s="9">
        <f t="shared" si="119"/>
        <v>0</v>
      </c>
      <c r="P306" s="4">
        <f t="shared" si="123"/>
        <v>0</v>
      </c>
      <c r="Q306" s="11">
        <f t="shared" si="124"/>
        <v>0</v>
      </c>
      <c r="R306" s="10">
        <f t="shared" si="122"/>
        <v>0</v>
      </c>
      <c r="S306" s="8"/>
    </row>
    <row r="307" spans="1:19">
      <c r="A307" s="64">
        <v>10</v>
      </c>
      <c r="B307" s="64"/>
      <c r="C307" s="12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3">
        <f t="shared" si="118"/>
        <v>0</v>
      </c>
      <c r="O307" s="9">
        <f t="shared" si="119"/>
        <v>0</v>
      </c>
      <c r="P307" s="4">
        <f t="shared" si="123"/>
        <v>0</v>
      </c>
      <c r="Q307" s="11">
        <f t="shared" si="124"/>
        <v>0</v>
      </c>
      <c r="R307" s="10">
        <f t="shared" si="122"/>
        <v>0</v>
      </c>
      <c r="S307" s="8"/>
    </row>
    <row r="308" spans="1:19">
      <c r="A308" s="67" t="s">
        <v>47</v>
      </c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9"/>
      <c r="R308" s="10">
        <f>SUM(R298:R307)</f>
        <v>0</v>
      </c>
      <c r="S308" s="8"/>
    </row>
    <row r="309" spans="1:19" ht="15.75">
      <c r="A309" s="24" t="s">
        <v>91</v>
      </c>
      <c r="B309" s="24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6"/>
      <c r="S309" s="8"/>
    </row>
    <row r="310" spans="1:19">
      <c r="A310" s="49" t="s">
        <v>92</v>
      </c>
      <c r="B310" s="49"/>
      <c r="C310" s="49"/>
      <c r="D310" s="49"/>
      <c r="E310" s="49"/>
      <c r="F310" s="49"/>
      <c r="G310" s="49"/>
      <c r="H310" s="49"/>
      <c r="I310" s="49"/>
      <c r="J310" s="15"/>
      <c r="K310" s="15"/>
      <c r="L310" s="15"/>
      <c r="M310" s="15"/>
      <c r="N310" s="15"/>
      <c r="O310" s="15"/>
      <c r="P310" s="15"/>
      <c r="Q310" s="15"/>
      <c r="R310" s="16"/>
      <c r="S310" s="8"/>
    </row>
    <row r="311" spans="1:19" s="8" customFormat="1">
      <c r="A311" s="49"/>
      <c r="B311" s="49"/>
      <c r="C311" s="49"/>
      <c r="D311" s="49"/>
      <c r="E311" s="49"/>
      <c r="F311" s="49"/>
      <c r="G311" s="49"/>
      <c r="H311" s="49"/>
      <c r="I311" s="49"/>
      <c r="J311" s="15"/>
      <c r="K311" s="15"/>
      <c r="L311" s="15"/>
      <c r="M311" s="15"/>
      <c r="N311" s="15"/>
      <c r="O311" s="15"/>
      <c r="P311" s="15"/>
      <c r="Q311" s="15"/>
      <c r="R311" s="16"/>
    </row>
    <row r="312" spans="1:19">
      <c r="A312" s="70" t="s">
        <v>93</v>
      </c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60"/>
      <c r="R312" s="8"/>
      <c r="S312" s="8"/>
    </row>
    <row r="313" spans="1:19" ht="18">
      <c r="A313" s="72" t="s">
        <v>94</v>
      </c>
      <c r="B313" s="73"/>
      <c r="C313" s="73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60"/>
      <c r="R313" s="8"/>
      <c r="S313" s="8"/>
    </row>
    <row r="314" spans="1:19">
      <c r="A314" s="70" t="s">
        <v>95</v>
      </c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60"/>
      <c r="R314" s="8"/>
      <c r="S314" s="8"/>
    </row>
    <row r="315" spans="1:19">
      <c r="A315" s="64">
        <v>1</v>
      </c>
      <c r="B315" s="64"/>
      <c r="C315" s="12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3">
        <f t="shared" ref="N315:N324" si="125">(IF(F315="OŽ",IF(L315=1,550.8,IF(L315=2,426.38,IF(L315=3,342.14,IF(L315=4,181.44,IF(L315=5,168.48,IF(L315=6,155.52,IF(L315=7,148.5,IF(L315=8,144,0))))))))+IF(L315&lt;=8,0,IF(L315&lt;=16,137.7,IF(L315&lt;=24,108,IF(L315&lt;=32,80.1,IF(L315&lt;=36,52.2,0)))))-IF(L315&lt;=8,0,IF(L315&lt;=16,(L315-9)*2.754,IF(L315&lt;=24,(L315-17)* 2.754,IF(L315&lt;=32,(L315-25)* 2.754,IF(L315&lt;=36,(L315-33)*2.754,0))))),0)+IF(F315="PČ",IF(L315=1,449,IF(L315=2,314.6,IF(L315=3,238,IF(L315=4,172,IF(L315=5,159,IF(L315=6,145,IF(L315=7,132,IF(L315=8,119,0))))))))+IF(L315&lt;=8,0,IF(L315&lt;=16,88,IF(L315&lt;=24,55,IF(L315&lt;=32,22,0))))-IF(L315&lt;=8,0,IF(L315&lt;=16,(L315-9)*2.245,IF(L315&lt;=24,(L315-17)*2.245,IF(L315&lt;=32,(L315-25)*2.245,0)))),0)+IF(F315="PČneol",IF(L315=1,85,IF(L315=2,64.61,IF(L315=3,50.76,IF(L315=4,16.25,IF(L315=5,15,IF(L315=6,13.75,IF(L315=7,12.5,IF(L315=8,11.25,0))))))))+IF(L315&lt;=8,0,IF(L315&lt;=16,9,0))-IF(L315&lt;=8,0,IF(L315&lt;=16,(L315-9)*0.425,0)),0)+IF(F315="PŽ",IF(L315=1,85,IF(L315=2,59.5,IF(L315=3,45,IF(L315=4,32.5,IF(L315=5,30,IF(L315=6,27.5,IF(L315=7,25,IF(L315=8,22.5,0))))))))+IF(L315&lt;=8,0,IF(L315&lt;=16,19,IF(L315&lt;=24,13,IF(L315&lt;=32,8,0))))-IF(L315&lt;=8,0,IF(L315&lt;=16,(L315-9)*0.425,IF(L315&lt;=24,(L315-17)*0.425,IF(L315&lt;=32,(L315-25)*0.425,0)))),0)+IF(F315="EČ",IF(L315=1,204,IF(L315=2,156.24,IF(L315=3,123.84,IF(L315=4,72,IF(L315=5,66,IF(L315=6,60,IF(L315=7,54,IF(L315=8,48,0))))))))+IF(L315&lt;=8,0,IF(L315&lt;=16,40,IF(L315&lt;=24,25,0)))-IF(L315&lt;=8,0,IF(L315&lt;=16,(L315-9)*1.02,IF(L315&lt;=24,(L315-17)*1.02,0))),0)+IF(F315="EČneol",IF(L315=1,68,IF(L315=2,51.69,IF(L315=3,40.61,IF(L315=4,13,IF(L315=5,12,IF(L315=6,11,IF(L315=7,10,IF(L315=8,9,0)))))))))+IF(F315="EŽ",IF(L315=1,68,IF(L315=2,47.6,IF(L315=3,36,IF(L315=4,18,IF(L315=5,16.5,IF(L315=6,15,IF(L315=7,13.5,IF(L315=8,12,0))))))))+IF(L315&lt;=8,0,IF(L315&lt;=16,10,IF(L315&lt;=24,6,0)))-IF(L315&lt;=8,0,IF(L315&lt;=16,(L315-9)*0.34,IF(L315&lt;=24,(L315-17)*0.34,0))),0)+IF(F315="PT",IF(L315=1,68,IF(L315=2,52.08,IF(L315=3,41.28,IF(L315=4,24,IF(L315=5,22,IF(L315=6,20,IF(L315=7,18,IF(L315=8,16,0))))))))+IF(L315&lt;=8,0,IF(L315&lt;=16,13,IF(L315&lt;=24,9,IF(L315&lt;=32,4,0))))-IF(L315&lt;=8,0,IF(L315&lt;=16,(L315-9)*0.34,IF(L315&lt;=24,(L315-17)*0.34,IF(L315&lt;=32,(L315-25)*0.34,0)))),0)+IF(F315="JOŽ",IF(L315=1,85,IF(L315=2,59.5,IF(L315=3,45,IF(L315=4,32.5,IF(L315=5,30,IF(L315=6,27.5,IF(L315=7,25,IF(L315=8,22.5,0))))))))+IF(L315&lt;=8,0,IF(L315&lt;=16,19,IF(L315&lt;=24,13,0)))-IF(L315&lt;=8,0,IF(L315&lt;=16,(L315-9)*0.425,IF(L315&lt;=24,(L315-17)*0.425,0))),0)+IF(F315="JPČ",IF(L315=1,68,IF(L315=2,47.6,IF(L315=3,36,IF(L315=4,26,IF(L315=5,24,IF(L315=6,22,IF(L315=7,20,IF(L315=8,18,0))))))))+IF(L315&lt;=8,0,IF(L315&lt;=16,13,IF(L315&lt;=24,9,0)))-IF(L315&lt;=8,0,IF(L315&lt;=16,(L315-9)*0.34,IF(L315&lt;=24,(L315-17)*0.34,0))),0)+IF(F315="JEČ",IF(L315=1,34,IF(L315=2,26.04,IF(L315=3,20.6,IF(L315=4,12,IF(L315=5,11,IF(L315=6,10,IF(L315=7,9,IF(L315=8,8,0))))))))+IF(L315&lt;=8,0,IF(L315&lt;=16,6,0))-IF(L315&lt;=8,0,IF(L315&lt;=16,(L315-9)*0.17,0)),0)+IF(F315="JEOF",IF(L315=1,34,IF(L315=2,26.04,IF(L315=3,20.6,IF(L315=4,12,IF(L315=5,11,IF(L315=6,10,IF(L315=7,9,IF(L315=8,8,0))))))))+IF(L315&lt;=8,0,IF(L315&lt;=16,6,0))-IF(L315&lt;=8,0,IF(L315&lt;=16,(L315-9)*0.17,0)),0)+IF(F315="JnPČ",IF(L315=1,51,IF(L315=2,35.7,IF(L315=3,27,IF(L315=4,19.5,IF(L315=5,18,IF(L315=6,16.5,IF(L315=7,15,IF(L315=8,13.5,0))))))))+IF(L315&lt;=8,0,IF(L315&lt;=16,10,0))-IF(L315&lt;=8,0,IF(L315&lt;=16,(L315-9)*0.255,0)),0)+IF(F315="JnEČ",IF(L315=1,25.5,IF(L315=2,19.53,IF(L315=3,15.48,IF(L315=4,9,IF(L315=5,8.25,IF(L315=6,7.5,IF(L315=7,6.75,IF(L315=8,6,0))))))))+IF(L315&lt;=8,0,IF(L315&lt;=16,5,0))-IF(L315&lt;=8,0,IF(L315&lt;=16,(L315-9)*0.1275,0)),0)+IF(F315="JčPČ",IF(L315=1,21.25,IF(L315=2,14.5,IF(L315=3,11.5,IF(L315=4,7,IF(L315=5,6.5,IF(L315=6,6,IF(L315=7,5.5,IF(L315=8,5,0))))))))+IF(L315&lt;=8,0,IF(L315&lt;=16,4,0))-IF(L315&lt;=8,0,IF(L315&lt;=16,(L315-9)*0.10625,0)),0)+IF(F315="JčEČ",IF(L315=1,17,IF(L315=2,13.02,IF(L315=3,10.32,IF(L315=4,6,IF(L315=5,5.5,IF(L315=6,5,IF(L315=7,4.5,IF(L315=8,4,0))))))))+IF(L315&lt;=8,0,IF(L315&lt;=16,3,0))-IF(L315&lt;=8,0,IF(L315&lt;=16,(L315-9)*0.085,0)),0)+IF(F315="NEAK",IF(L315=1,11.48,IF(L315=2,8.79,IF(L315=3,6.97,IF(L315=4,4.05,IF(L315=5,3.71,IF(L315=6,3.38,IF(L315=7,3.04,IF(L315=8,2.7,0))))))))+IF(L315&lt;=8,0,IF(L315&lt;=16,2,IF(L315&lt;=24,1.3,0)))-IF(L315&lt;=8,0,IF(L315&lt;=16,(L315-9)*0.0574,IF(L315&lt;=24,(L315-17)*0.0574,0))),0))*IF(L315&lt;0,1,IF(OR(F315="PČ",F315="PŽ",F315="PT"),IF(J315&lt;32,J315/32,1),1))* IF(L315&lt;0,1,IF(OR(F315="EČ",F315="EŽ",F315="JOŽ",F315="JPČ",F315="NEAK"),IF(J315&lt;24,J315/24,1),1))*IF(L315&lt;0,1,IF(OR(F315="PČneol",F315="JEČ",F315="JEOF",F315="JnPČ",F315="JnEČ",F315="JčPČ",F315="JčEČ"),IF(J315&lt;16,J315/16,1),1))*IF(L315&lt;0,1,IF(F315="EČneol",IF(J315&lt;8,J315/8,1),1))</f>
        <v>0</v>
      </c>
      <c r="O315" s="9">
        <f t="shared" ref="O315:O324" si="126">IF(F315="OŽ",N315,IF(H315="Ne",IF(J315*0.3&lt;J315-L315,N315,0),IF(J315*0.1&lt;J315-L315,N315,0)))</f>
        <v>0</v>
      </c>
      <c r="P315" s="4">
        <f t="shared" ref="P315" si="127">IF(O315=0,0,IF(F315="OŽ",IF(L315&gt;35,0,IF(J315&gt;35,(36-L315)*1.836,((36-L315)-(36-J315))*1.836)),0)+IF(F315="PČ",IF(L315&gt;31,0,IF(J315&gt;31,(32-L315)*1.347,((32-L315)-(32-J315))*1.347)),0)+ IF(F315="PČneol",IF(L315&gt;15,0,IF(J315&gt;15,(16-L315)*0.255,((16-L315)-(16-J315))*0.255)),0)+IF(F315="PŽ",IF(L315&gt;31,0,IF(J315&gt;31,(32-L315)*0.255,((32-L315)-(32-J315))*0.255)),0)+IF(F315="EČ",IF(L315&gt;23,0,IF(J315&gt;23,(24-L315)*0.612,((24-L315)-(24-J315))*0.612)),0)+IF(F315="EČneol",IF(L315&gt;7,0,IF(J315&gt;7,(8-L315)*0.204,((8-L315)-(8-J315))*0.204)),0)+IF(F315="EŽ",IF(L315&gt;23,0,IF(J315&gt;23,(24-L315)*0.204,((24-L315)-(24-J315))*0.204)),0)+IF(F315="PT",IF(L315&gt;31,0,IF(J315&gt;31,(32-L315)*0.204,((32-L315)-(32-J315))*0.204)),0)+IF(F315="JOŽ",IF(L315&gt;23,0,IF(J315&gt;23,(24-L315)*0.255,((24-L315)-(24-J315))*0.255)),0)+IF(F315="JPČ",IF(L315&gt;23,0,IF(J315&gt;23,(24-L315)*0.204,((24-L315)-(24-J315))*0.204)),0)+IF(F315="JEČ",IF(L315&gt;15,0,IF(J315&gt;15,(16-L315)*0.102,((16-L315)-(16-J315))*0.102)),0)+IF(F315="JEOF",IF(L315&gt;15,0,IF(J315&gt;15,(16-L315)*0.102,((16-L315)-(16-J315))*0.102)),0)+IF(F315="JnPČ",IF(L315&gt;15,0,IF(J315&gt;15,(16-L315)*0.153,((16-L315)-(16-J315))*0.153)),0)+IF(F315="JnEČ",IF(L315&gt;15,0,IF(J315&gt;15,(16-L315)*0.0765,((16-L315)-(16-J315))*0.0765)),0)+IF(F315="JčPČ",IF(L315&gt;15,0,IF(J315&gt;15,(16-L315)*0.06375,((16-L315)-(16-J315))*0.06375)),0)+IF(F315="JčEČ",IF(L315&gt;15,0,IF(J315&gt;15,(16-L315)*0.051,((16-L315)-(16-J315))*0.051)),0)+IF(F315="NEAK",IF(L315&gt;23,0,IF(J315&gt;23,(24-L315)*0.03444,((24-L315)-(24-J315))*0.03444)),0))</f>
        <v>0</v>
      </c>
      <c r="Q315" s="11">
        <f t="shared" ref="Q315" si="128">IF(ISERROR(P315*100/N315),0,(P315*100/N315))</f>
        <v>0</v>
      </c>
      <c r="R315" s="10">
        <f t="shared" ref="R315:R324" si="129">IF(Q315&lt;=30,O315+P315,O315+O315*0.3)*IF(G315=1,0.4,IF(G315=2,0.75,IF(G315="1 (kas 4 m. 1 k. nerengiamos)",0.52,1)))*IF(D315="olimpinė",1,IF(M315="Ne",0.5,1))*IF(OR(A$5="Lietuvos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federacija"),IF(OR(J315&lt;8,K315&lt;16),0,1),1)*E315*IF(I315&lt;=1,1,1/I315)*IF(OR(A$5="Lietuvos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15" s="8"/>
    </row>
    <row r="316" spans="1:19">
      <c r="A316" s="64">
        <v>2</v>
      </c>
      <c r="B316" s="64"/>
      <c r="C316" s="12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3">
        <f t="shared" si="125"/>
        <v>0</v>
      </c>
      <c r="O316" s="9">
        <f t="shared" si="126"/>
        <v>0</v>
      </c>
      <c r="P316" s="4">
        <f t="shared" ref="P316:P324" si="130">IF(O316=0,0,IF(F316="OŽ",IF(L316&gt;35,0,IF(J316&gt;35,(36-L316)*1.836,((36-L316)-(36-J316))*1.836)),0)+IF(F316="PČ",IF(L316&gt;31,0,IF(J316&gt;31,(32-L316)*1.347,((32-L316)-(32-J316))*1.347)),0)+ IF(F316="PČneol",IF(L316&gt;15,0,IF(J316&gt;15,(16-L316)*0.255,((16-L316)-(16-J316))*0.255)),0)+IF(F316="PŽ",IF(L316&gt;31,0,IF(J316&gt;31,(32-L316)*0.255,((32-L316)-(32-J316))*0.255)),0)+IF(F316="EČ",IF(L316&gt;23,0,IF(J316&gt;23,(24-L316)*0.612,((24-L316)-(24-J316))*0.612)),0)+IF(F316="EČneol",IF(L316&gt;7,0,IF(J316&gt;7,(8-L316)*0.204,((8-L316)-(8-J316))*0.204)),0)+IF(F316="EŽ",IF(L316&gt;23,0,IF(J316&gt;23,(24-L316)*0.204,((24-L316)-(24-J316))*0.204)),0)+IF(F316="PT",IF(L316&gt;31,0,IF(J316&gt;31,(32-L316)*0.204,((32-L316)-(32-J316))*0.204)),0)+IF(F316="JOŽ",IF(L316&gt;23,0,IF(J316&gt;23,(24-L316)*0.255,((24-L316)-(24-J316))*0.255)),0)+IF(F316="JPČ",IF(L316&gt;23,0,IF(J316&gt;23,(24-L316)*0.204,((24-L316)-(24-J316))*0.204)),0)+IF(F316="JEČ",IF(L316&gt;15,0,IF(J316&gt;15,(16-L316)*0.102,((16-L316)-(16-J316))*0.102)),0)+IF(F316="JEOF",IF(L316&gt;15,0,IF(J316&gt;15,(16-L316)*0.102,((16-L316)-(16-J316))*0.102)),0)+IF(F316="JnPČ",IF(L316&gt;15,0,IF(J316&gt;15,(16-L316)*0.153,((16-L316)-(16-J316))*0.153)),0)+IF(F316="JnEČ",IF(L316&gt;15,0,IF(J316&gt;15,(16-L316)*0.0765,((16-L316)-(16-J316))*0.0765)),0)+IF(F316="JčPČ",IF(L316&gt;15,0,IF(J316&gt;15,(16-L316)*0.06375,((16-L316)-(16-J316))*0.06375)),0)+IF(F316="JčEČ",IF(L316&gt;15,0,IF(J316&gt;15,(16-L316)*0.051,((16-L316)-(16-J316))*0.051)),0)+IF(F316="NEAK",IF(L316&gt;23,0,IF(J316&gt;23,(24-L316)*0.03444,((24-L316)-(24-J316))*0.03444)),0))</f>
        <v>0</v>
      </c>
      <c r="Q316" s="11">
        <f t="shared" ref="Q316:Q324" si="131">IF(ISERROR(P316*100/N316),0,(P316*100/N316))</f>
        <v>0</v>
      </c>
      <c r="R316" s="10">
        <f t="shared" si="129"/>
        <v>0</v>
      </c>
      <c r="S316" s="8"/>
    </row>
    <row r="317" spans="1:19">
      <c r="A317" s="64">
        <v>3</v>
      </c>
      <c r="B317" s="64"/>
      <c r="C317" s="12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3">
        <f t="shared" si="125"/>
        <v>0</v>
      </c>
      <c r="O317" s="9">
        <f t="shared" si="126"/>
        <v>0</v>
      </c>
      <c r="P317" s="4">
        <f t="shared" si="130"/>
        <v>0</v>
      </c>
      <c r="Q317" s="11">
        <f t="shared" si="131"/>
        <v>0</v>
      </c>
      <c r="R317" s="10">
        <f t="shared" si="129"/>
        <v>0</v>
      </c>
      <c r="S317" s="8"/>
    </row>
    <row r="318" spans="1:19">
      <c r="A318" s="64">
        <v>4</v>
      </c>
      <c r="B318" s="64"/>
      <c r="C318" s="12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3">
        <f t="shared" si="125"/>
        <v>0</v>
      </c>
      <c r="O318" s="9">
        <f t="shared" si="126"/>
        <v>0</v>
      </c>
      <c r="P318" s="4">
        <f t="shared" si="130"/>
        <v>0</v>
      </c>
      <c r="Q318" s="11">
        <f t="shared" si="131"/>
        <v>0</v>
      </c>
      <c r="R318" s="10">
        <f t="shared" si="129"/>
        <v>0</v>
      </c>
      <c r="S318" s="8"/>
    </row>
    <row r="319" spans="1:19">
      <c r="A319" s="64">
        <v>5</v>
      </c>
      <c r="B319" s="64"/>
      <c r="C319" s="12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3">
        <f t="shared" si="125"/>
        <v>0</v>
      </c>
      <c r="O319" s="9">
        <f t="shared" si="126"/>
        <v>0</v>
      </c>
      <c r="P319" s="4">
        <f t="shared" si="130"/>
        <v>0</v>
      </c>
      <c r="Q319" s="11">
        <f t="shared" si="131"/>
        <v>0</v>
      </c>
      <c r="R319" s="10">
        <f t="shared" si="129"/>
        <v>0</v>
      </c>
      <c r="S319" s="8"/>
    </row>
    <row r="320" spans="1:19">
      <c r="A320" s="64">
        <v>6</v>
      </c>
      <c r="B320" s="64"/>
      <c r="C320" s="12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3">
        <f t="shared" si="125"/>
        <v>0</v>
      </c>
      <c r="O320" s="9">
        <f t="shared" si="126"/>
        <v>0</v>
      </c>
      <c r="P320" s="4">
        <f t="shared" si="130"/>
        <v>0</v>
      </c>
      <c r="Q320" s="11">
        <f t="shared" si="131"/>
        <v>0</v>
      </c>
      <c r="R320" s="10">
        <f t="shared" si="129"/>
        <v>0</v>
      </c>
      <c r="S320" s="8"/>
    </row>
    <row r="321" spans="1:19">
      <c r="A321" s="64">
        <v>7</v>
      </c>
      <c r="B321" s="64"/>
      <c r="C321" s="12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3">
        <f t="shared" si="125"/>
        <v>0</v>
      </c>
      <c r="O321" s="9">
        <f t="shared" si="126"/>
        <v>0</v>
      </c>
      <c r="P321" s="4">
        <f t="shared" si="130"/>
        <v>0</v>
      </c>
      <c r="Q321" s="11">
        <f t="shared" si="131"/>
        <v>0</v>
      </c>
      <c r="R321" s="10">
        <f t="shared" si="129"/>
        <v>0</v>
      </c>
      <c r="S321" s="8"/>
    </row>
    <row r="322" spans="1:19">
      <c r="A322" s="64">
        <v>8</v>
      </c>
      <c r="B322" s="64"/>
      <c r="C322" s="12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3">
        <f t="shared" si="125"/>
        <v>0</v>
      </c>
      <c r="O322" s="9">
        <f t="shared" si="126"/>
        <v>0</v>
      </c>
      <c r="P322" s="4">
        <f t="shared" si="130"/>
        <v>0</v>
      </c>
      <c r="Q322" s="11">
        <f t="shared" si="131"/>
        <v>0</v>
      </c>
      <c r="R322" s="10">
        <f t="shared" si="129"/>
        <v>0</v>
      </c>
      <c r="S322" s="8"/>
    </row>
    <row r="323" spans="1:19">
      <c r="A323" s="64">
        <v>9</v>
      </c>
      <c r="B323" s="64"/>
      <c r="C323" s="12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3">
        <f t="shared" si="125"/>
        <v>0</v>
      </c>
      <c r="O323" s="9">
        <f t="shared" si="126"/>
        <v>0</v>
      </c>
      <c r="P323" s="4">
        <f t="shared" si="130"/>
        <v>0</v>
      </c>
      <c r="Q323" s="11">
        <f t="shared" si="131"/>
        <v>0</v>
      </c>
      <c r="R323" s="10">
        <f t="shared" si="129"/>
        <v>0</v>
      </c>
      <c r="S323" s="8"/>
    </row>
    <row r="324" spans="1:19">
      <c r="A324" s="64">
        <v>10</v>
      </c>
      <c r="B324" s="64"/>
      <c r="C324" s="12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3">
        <f t="shared" si="125"/>
        <v>0</v>
      </c>
      <c r="O324" s="9">
        <f t="shared" si="126"/>
        <v>0</v>
      </c>
      <c r="P324" s="4">
        <f t="shared" si="130"/>
        <v>0</v>
      </c>
      <c r="Q324" s="11">
        <f t="shared" si="131"/>
        <v>0</v>
      </c>
      <c r="R324" s="10">
        <f t="shared" si="129"/>
        <v>0</v>
      </c>
      <c r="S324" s="8"/>
    </row>
    <row r="325" spans="1:19">
      <c r="A325" s="67" t="s">
        <v>47</v>
      </c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9"/>
      <c r="R325" s="10">
        <f>SUM(R315:R324)</f>
        <v>0</v>
      </c>
      <c r="S325" s="8"/>
    </row>
    <row r="326" spans="1:19" ht="15.75">
      <c r="A326" s="24" t="s">
        <v>91</v>
      </c>
      <c r="B326" s="24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6"/>
      <c r="S326" s="8"/>
    </row>
    <row r="327" spans="1:19">
      <c r="A327" s="49" t="s">
        <v>92</v>
      </c>
      <c r="B327" s="49"/>
      <c r="C327" s="49"/>
      <c r="D327" s="49"/>
      <c r="E327" s="49"/>
      <c r="F327" s="49"/>
      <c r="G327" s="49"/>
      <c r="H327" s="49"/>
      <c r="I327" s="49"/>
      <c r="J327" s="15"/>
      <c r="K327" s="15"/>
      <c r="L327" s="15"/>
      <c r="M327" s="15"/>
      <c r="N327" s="15"/>
      <c r="O327" s="15"/>
      <c r="P327" s="15"/>
      <c r="Q327" s="15"/>
      <c r="R327" s="16"/>
      <c r="S327" s="8"/>
    </row>
    <row r="328" spans="1:19" s="8" customFormat="1">
      <c r="A328" s="49"/>
      <c r="B328" s="49"/>
      <c r="C328" s="49"/>
      <c r="D328" s="49"/>
      <c r="E328" s="49"/>
      <c r="F328" s="49"/>
      <c r="G328" s="49"/>
      <c r="H328" s="49"/>
      <c r="I328" s="49"/>
      <c r="J328" s="15"/>
      <c r="K328" s="15"/>
      <c r="L328" s="15"/>
      <c r="M328" s="15"/>
      <c r="N328" s="15"/>
      <c r="O328" s="15"/>
      <c r="P328" s="15"/>
      <c r="Q328" s="15"/>
      <c r="R328" s="16"/>
    </row>
    <row r="329" spans="1:19">
      <c r="A329" s="70" t="s">
        <v>93</v>
      </c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60"/>
      <c r="R329" s="8"/>
      <c r="S329" s="8"/>
    </row>
    <row r="330" spans="1:19" ht="18">
      <c r="A330" s="72" t="s">
        <v>94</v>
      </c>
      <c r="B330" s="73"/>
      <c r="C330" s="73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60"/>
      <c r="R330" s="8"/>
      <c r="S330" s="8"/>
    </row>
    <row r="331" spans="1:19">
      <c r="A331" s="70" t="s">
        <v>95</v>
      </c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60"/>
      <c r="R331" s="8"/>
      <c r="S331" s="8"/>
    </row>
    <row r="332" spans="1:19">
      <c r="A332" s="64">
        <v>1</v>
      </c>
      <c r="B332" s="64"/>
      <c r="C332" s="12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3">
        <f t="shared" ref="N332:N341" si="132">(IF(F332="OŽ",IF(L332=1,550.8,IF(L332=2,426.38,IF(L332=3,342.14,IF(L332=4,181.44,IF(L332=5,168.48,IF(L332=6,155.52,IF(L332=7,148.5,IF(L332=8,144,0))))))))+IF(L332&lt;=8,0,IF(L332&lt;=16,137.7,IF(L332&lt;=24,108,IF(L332&lt;=32,80.1,IF(L332&lt;=36,52.2,0)))))-IF(L332&lt;=8,0,IF(L332&lt;=16,(L332-9)*2.754,IF(L332&lt;=24,(L332-17)* 2.754,IF(L332&lt;=32,(L332-25)* 2.754,IF(L332&lt;=36,(L332-33)*2.754,0))))),0)+IF(F332="PČ",IF(L332=1,449,IF(L332=2,314.6,IF(L332=3,238,IF(L332=4,172,IF(L332=5,159,IF(L332=6,145,IF(L332=7,132,IF(L332=8,119,0))))))))+IF(L332&lt;=8,0,IF(L332&lt;=16,88,IF(L332&lt;=24,55,IF(L332&lt;=32,22,0))))-IF(L332&lt;=8,0,IF(L332&lt;=16,(L332-9)*2.245,IF(L332&lt;=24,(L332-17)*2.245,IF(L332&lt;=32,(L332-25)*2.245,0)))),0)+IF(F332="PČneol",IF(L332=1,85,IF(L332=2,64.61,IF(L332=3,50.76,IF(L332=4,16.25,IF(L332=5,15,IF(L332=6,13.75,IF(L332=7,12.5,IF(L332=8,11.25,0))))))))+IF(L332&lt;=8,0,IF(L332&lt;=16,9,0))-IF(L332&lt;=8,0,IF(L332&lt;=16,(L332-9)*0.425,0)),0)+IF(F332="PŽ",IF(L332=1,85,IF(L332=2,59.5,IF(L332=3,45,IF(L332=4,32.5,IF(L332=5,30,IF(L332=6,27.5,IF(L332=7,25,IF(L332=8,22.5,0))))))))+IF(L332&lt;=8,0,IF(L332&lt;=16,19,IF(L332&lt;=24,13,IF(L332&lt;=32,8,0))))-IF(L332&lt;=8,0,IF(L332&lt;=16,(L332-9)*0.425,IF(L332&lt;=24,(L332-17)*0.425,IF(L332&lt;=32,(L332-25)*0.425,0)))),0)+IF(F332="EČ",IF(L332=1,204,IF(L332=2,156.24,IF(L332=3,123.84,IF(L332=4,72,IF(L332=5,66,IF(L332=6,60,IF(L332=7,54,IF(L332=8,48,0))))))))+IF(L332&lt;=8,0,IF(L332&lt;=16,40,IF(L332&lt;=24,25,0)))-IF(L332&lt;=8,0,IF(L332&lt;=16,(L332-9)*1.02,IF(L332&lt;=24,(L332-17)*1.02,0))),0)+IF(F332="EČneol",IF(L332=1,68,IF(L332=2,51.69,IF(L332=3,40.61,IF(L332=4,13,IF(L332=5,12,IF(L332=6,11,IF(L332=7,10,IF(L332=8,9,0)))))))))+IF(F332="EŽ",IF(L332=1,68,IF(L332=2,47.6,IF(L332=3,36,IF(L332=4,18,IF(L332=5,16.5,IF(L332=6,15,IF(L332=7,13.5,IF(L332=8,12,0))))))))+IF(L332&lt;=8,0,IF(L332&lt;=16,10,IF(L332&lt;=24,6,0)))-IF(L332&lt;=8,0,IF(L332&lt;=16,(L332-9)*0.34,IF(L332&lt;=24,(L332-17)*0.34,0))),0)+IF(F332="PT",IF(L332=1,68,IF(L332=2,52.08,IF(L332=3,41.28,IF(L332=4,24,IF(L332=5,22,IF(L332=6,20,IF(L332=7,18,IF(L332=8,16,0))))))))+IF(L332&lt;=8,0,IF(L332&lt;=16,13,IF(L332&lt;=24,9,IF(L332&lt;=32,4,0))))-IF(L332&lt;=8,0,IF(L332&lt;=16,(L332-9)*0.34,IF(L332&lt;=24,(L332-17)*0.34,IF(L332&lt;=32,(L332-25)*0.34,0)))),0)+IF(F332="JOŽ",IF(L332=1,85,IF(L332=2,59.5,IF(L332=3,45,IF(L332=4,32.5,IF(L332=5,30,IF(L332=6,27.5,IF(L332=7,25,IF(L332=8,22.5,0))))))))+IF(L332&lt;=8,0,IF(L332&lt;=16,19,IF(L332&lt;=24,13,0)))-IF(L332&lt;=8,0,IF(L332&lt;=16,(L332-9)*0.425,IF(L332&lt;=24,(L332-17)*0.425,0))),0)+IF(F332="JPČ",IF(L332=1,68,IF(L332=2,47.6,IF(L332=3,36,IF(L332=4,26,IF(L332=5,24,IF(L332=6,22,IF(L332=7,20,IF(L332=8,18,0))))))))+IF(L332&lt;=8,0,IF(L332&lt;=16,13,IF(L332&lt;=24,9,0)))-IF(L332&lt;=8,0,IF(L332&lt;=16,(L332-9)*0.34,IF(L332&lt;=24,(L332-17)*0.34,0))),0)+IF(F332="JEČ",IF(L332=1,34,IF(L332=2,26.04,IF(L332=3,20.6,IF(L332=4,12,IF(L332=5,11,IF(L332=6,10,IF(L332=7,9,IF(L332=8,8,0))))))))+IF(L332&lt;=8,0,IF(L332&lt;=16,6,0))-IF(L332&lt;=8,0,IF(L332&lt;=16,(L332-9)*0.17,0)),0)+IF(F332="JEOF",IF(L332=1,34,IF(L332=2,26.04,IF(L332=3,20.6,IF(L332=4,12,IF(L332=5,11,IF(L332=6,10,IF(L332=7,9,IF(L332=8,8,0))))))))+IF(L332&lt;=8,0,IF(L332&lt;=16,6,0))-IF(L332&lt;=8,0,IF(L332&lt;=16,(L332-9)*0.17,0)),0)+IF(F332="JnPČ",IF(L332=1,51,IF(L332=2,35.7,IF(L332=3,27,IF(L332=4,19.5,IF(L332=5,18,IF(L332=6,16.5,IF(L332=7,15,IF(L332=8,13.5,0))))))))+IF(L332&lt;=8,0,IF(L332&lt;=16,10,0))-IF(L332&lt;=8,0,IF(L332&lt;=16,(L332-9)*0.255,0)),0)+IF(F332="JnEČ",IF(L332=1,25.5,IF(L332=2,19.53,IF(L332=3,15.48,IF(L332=4,9,IF(L332=5,8.25,IF(L332=6,7.5,IF(L332=7,6.75,IF(L332=8,6,0))))))))+IF(L332&lt;=8,0,IF(L332&lt;=16,5,0))-IF(L332&lt;=8,0,IF(L332&lt;=16,(L332-9)*0.1275,0)),0)+IF(F332="JčPČ",IF(L332=1,21.25,IF(L332=2,14.5,IF(L332=3,11.5,IF(L332=4,7,IF(L332=5,6.5,IF(L332=6,6,IF(L332=7,5.5,IF(L332=8,5,0))))))))+IF(L332&lt;=8,0,IF(L332&lt;=16,4,0))-IF(L332&lt;=8,0,IF(L332&lt;=16,(L332-9)*0.10625,0)),0)+IF(F332="JčEČ",IF(L332=1,17,IF(L332=2,13.02,IF(L332=3,10.32,IF(L332=4,6,IF(L332=5,5.5,IF(L332=6,5,IF(L332=7,4.5,IF(L332=8,4,0))))))))+IF(L332&lt;=8,0,IF(L332&lt;=16,3,0))-IF(L332&lt;=8,0,IF(L332&lt;=16,(L332-9)*0.085,0)),0)+IF(F332="NEAK",IF(L332=1,11.48,IF(L332=2,8.79,IF(L332=3,6.97,IF(L332=4,4.05,IF(L332=5,3.71,IF(L332=6,3.38,IF(L332=7,3.04,IF(L332=8,2.7,0))))))))+IF(L332&lt;=8,0,IF(L332&lt;=16,2,IF(L332&lt;=24,1.3,0)))-IF(L332&lt;=8,0,IF(L332&lt;=16,(L332-9)*0.0574,IF(L332&lt;=24,(L332-17)*0.0574,0))),0))*IF(L332&lt;0,1,IF(OR(F332="PČ",F332="PŽ",F332="PT"),IF(J332&lt;32,J332/32,1),1))* IF(L332&lt;0,1,IF(OR(F332="EČ",F332="EŽ",F332="JOŽ",F332="JPČ",F332="NEAK"),IF(J332&lt;24,J332/24,1),1))*IF(L332&lt;0,1,IF(OR(F332="PČneol",F332="JEČ",F332="JEOF",F332="JnPČ",F332="JnEČ",F332="JčPČ",F332="JčEČ"),IF(J332&lt;16,J332/16,1),1))*IF(L332&lt;0,1,IF(F332="EČneol",IF(J332&lt;8,J332/8,1),1))</f>
        <v>0</v>
      </c>
      <c r="O332" s="9">
        <f t="shared" ref="O332:O341" si="133">IF(F332="OŽ",N332,IF(H332="Ne",IF(J332*0.3&lt;J332-L332,N332,0),IF(J332*0.1&lt;J332-L332,N332,0)))</f>
        <v>0</v>
      </c>
      <c r="P332" s="4">
        <f t="shared" ref="P332" si="134">IF(O332=0,0,IF(F332="OŽ",IF(L332&gt;35,0,IF(J332&gt;35,(36-L332)*1.836,((36-L332)-(36-J332))*1.836)),0)+IF(F332="PČ",IF(L332&gt;31,0,IF(J332&gt;31,(32-L332)*1.347,((32-L332)-(32-J332))*1.347)),0)+ IF(F332="PČneol",IF(L332&gt;15,0,IF(J332&gt;15,(16-L332)*0.255,((16-L332)-(16-J332))*0.255)),0)+IF(F332="PŽ",IF(L332&gt;31,0,IF(J332&gt;31,(32-L332)*0.255,((32-L332)-(32-J332))*0.255)),0)+IF(F332="EČ",IF(L332&gt;23,0,IF(J332&gt;23,(24-L332)*0.612,((24-L332)-(24-J332))*0.612)),0)+IF(F332="EČneol",IF(L332&gt;7,0,IF(J332&gt;7,(8-L332)*0.204,((8-L332)-(8-J332))*0.204)),0)+IF(F332="EŽ",IF(L332&gt;23,0,IF(J332&gt;23,(24-L332)*0.204,((24-L332)-(24-J332))*0.204)),0)+IF(F332="PT",IF(L332&gt;31,0,IF(J332&gt;31,(32-L332)*0.204,((32-L332)-(32-J332))*0.204)),0)+IF(F332="JOŽ",IF(L332&gt;23,0,IF(J332&gt;23,(24-L332)*0.255,((24-L332)-(24-J332))*0.255)),0)+IF(F332="JPČ",IF(L332&gt;23,0,IF(J332&gt;23,(24-L332)*0.204,((24-L332)-(24-J332))*0.204)),0)+IF(F332="JEČ",IF(L332&gt;15,0,IF(J332&gt;15,(16-L332)*0.102,((16-L332)-(16-J332))*0.102)),0)+IF(F332="JEOF",IF(L332&gt;15,0,IF(J332&gt;15,(16-L332)*0.102,((16-L332)-(16-J332))*0.102)),0)+IF(F332="JnPČ",IF(L332&gt;15,0,IF(J332&gt;15,(16-L332)*0.153,((16-L332)-(16-J332))*0.153)),0)+IF(F332="JnEČ",IF(L332&gt;15,0,IF(J332&gt;15,(16-L332)*0.0765,((16-L332)-(16-J332))*0.0765)),0)+IF(F332="JčPČ",IF(L332&gt;15,0,IF(J332&gt;15,(16-L332)*0.06375,((16-L332)-(16-J332))*0.06375)),0)+IF(F332="JčEČ",IF(L332&gt;15,0,IF(J332&gt;15,(16-L332)*0.051,((16-L332)-(16-J332))*0.051)),0)+IF(F332="NEAK",IF(L332&gt;23,0,IF(J332&gt;23,(24-L332)*0.03444,((24-L332)-(24-J332))*0.03444)),0))</f>
        <v>0</v>
      </c>
      <c r="Q332" s="11">
        <f t="shared" ref="Q332" si="135">IF(ISERROR(P332*100/N332),0,(P332*100/N332))</f>
        <v>0</v>
      </c>
      <c r="R332" s="10">
        <f t="shared" ref="R332:R341" si="136">IF(Q332&lt;=30,O332+P332,O332+O332*0.3)*IF(G332=1,0.4,IF(G332=2,0.75,IF(G332="1 (kas 4 m. 1 k. nerengiamos)",0.52,1)))*IF(D332="olimpinė",1,IF(M332="Ne",0.5,1))*IF(OR(A$5="Lietuvos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federacija"),IF(OR(J332&lt;8,K332&lt;16),0,1),1)*E332*IF(I332&lt;=1,1,1/I332)*IF(OR(A$5="Lietuvos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32" s="8"/>
    </row>
    <row r="333" spans="1:19">
      <c r="A333" s="64">
        <v>2</v>
      </c>
      <c r="B333" s="64"/>
      <c r="C333" s="12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3">
        <f t="shared" si="132"/>
        <v>0</v>
      </c>
      <c r="O333" s="9">
        <f t="shared" si="133"/>
        <v>0</v>
      </c>
      <c r="P333" s="4">
        <f t="shared" ref="P333:P341" si="137">IF(O333=0,0,IF(F333="OŽ",IF(L333&gt;35,0,IF(J333&gt;35,(36-L333)*1.836,((36-L333)-(36-J333))*1.836)),0)+IF(F333="PČ",IF(L333&gt;31,0,IF(J333&gt;31,(32-L333)*1.347,((32-L333)-(32-J333))*1.347)),0)+ IF(F333="PČneol",IF(L333&gt;15,0,IF(J333&gt;15,(16-L333)*0.255,((16-L333)-(16-J333))*0.255)),0)+IF(F333="PŽ",IF(L333&gt;31,0,IF(J333&gt;31,(32-L333)*0.255,((32-L333)-(32-J333))*0.255)),0)+IF(F333="EČ",IF(L333&gt;23,0,IF(J333&gt;23,(24-L333)*0.612,((24-L333)-(24-J333))*0.612)),0)+IF(F333="EČneol",IF(L333&gt;7,0,IF(J333&gt;7,(8-L333)*0.204,((8-L333)-(8-J333))*0.204)),0)+IF(F333="EŽ",IF(L333&gt;23,0,IF(J333&gt;23,(24-L333)*0.204,((24-L333)-(24-J333))*0.204)),0)+IF(F333="PT",IF(L333&gt;31,0,IF(J333&gt;31,(32-L333)*0.204,((32-L333)-(32-J333))*0.204)),0)+IF(F333="JOŽ",IF(L333&gt;23,0,IF(J333&gt;23,(24-L333)*0.255,((24-L333)-(24-J333))*0.255)),0)+IF(F333="JPČ",IF(L333&gt;23,0,IF(J333&gt;23,(24-L333)*0.204,((24-L333)-(24-J333))*0.204)),0)+IF(F333="JEČ",IF(L333&gt;15,0,IF(J333&gt;15,(16-L333)*0.102,((16-L333)-(16-J333))*0.102)),0)+IF(F333="JEOF",IF(L333&gt;15,0,IF(J333&gt;15,(16-L333)*0.102,((16-L333)-(16-J333))*0.102)),0)+IF(F333="JnPČ",IF(L333&gt;15,0,IF(J333&gt;15,(16-L333)*0.153,((16-L333)-(16-J333))*0.153)),0)+IF(F333="JnEČ",IF(L333&gt;15,0,IF(J333&gt;15,(16-L333)*0.0765,((16-L333)-(16-J333))*0.0765)),0)+IF(F333="JčPČ",IF(L333&gt;15,0,IF(J333&gt;15,(16-L333)*0.06375,((16-L333)-(16-J333))*0.06375)),0)+IF(F333="JčEČ",IF(L333&gt;15,0,IF(J333&gt;15,(16-L333)*0.051,((16-L333)-(16-J333))*0.051)),0)+IF(F333="NEAK",IF(L333&gt;23,0,IF(J333&gt;23,(24-L333)*0.03444,((24-L333)-(24-J333))*0.03444)),0))</f>
        <v>0</v>
      </c>
      <c r="Q333" s="11">
        <f t="shared" ref="Q333:Q341" si="138">IF(ISERROR(P333*100/N333),0,(P333*100/N333))</f>
        <v>0</v>
      </c>
      <c r="R333" s="10">
        <f t="shared" si="136"/>
        <v>0</v>
      </c>
      <c r="S333" s="8"/>
    </row>
    <row r="334" spans="1:19">
      <c r="A334" s="64">
        <v>3</v>
      </c>
      <c r="B334" s="64"/>
      <c r="C334" s="12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3">
        <f t="shared" si="132"/>
        <v>0</v>
      </c>
      <c r="O334" s="9">
        <f t="shared" si="133"/>
        <v>0</v>
      </c>
      <c r="P334" s="4">
        <f t="shared" si="137"/>
        <v>0</v>
      </c>
      <c r="Q334" s="11">
        <f t="shared" si="138"/>
        <v>0</v>
      </c>
      <c r="R334" s="10">
        <f t="shared" si="136"/>
        <v>0</v>
      </c>
      <c r="S334" s="8"/>
    </row>
    <row r="335" spans="1:19">
      <c r="A335" s="64">
        <v>4</v>
      </c>
      <c r="B335" s="64"/>
      <c r="C335" s="12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3">
        <f t="shared" si="132"/>
        <v>0</v>
      </c>
      <c r="O335" s="9">
        <f t="shared" si="133"/>
        <v>0</v>
      </c>
      <c r="P335" s="4">
        <f t="shared" si="137"/>
        <v>0</v>
      </c>
      <c r="Q335" s="11">
        <f t="shared" si="138"/>
        <v>0</v>
      </c>
      <c r="R335" s="10">
        <f t="shared" si="136"/>
        <v>0</v>
      </c>
      <c r="S335" s="8"/>
    </row>
    <row r="336" spans="1:19">
      <c r="A336" s="64">
        <v>5</v>
      </c>
      <c r="B336" s="64"/>
      <c r="C336" s="12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3">
        <f t="shared" si="132"/>
        <v>0</v>
      </c>
      <c r="O336" s="9">
        <f t="shared" si="133"/>
        <v>0</v>
      </c>
      <c r="P336" s="4">
        <f t="shared" si="137"/>
        <v>0</v>
      </c>
      <c r="Q336" s="11">
        <f t="shared" si="138"/>
        <v>0</v>
      </c>
      <c r="R336" s="10">
        <f t="shared" si="136"/>
        <v>0</v>
      </c>
      <c r="S336" s="8"/>
    </row>
    <row r="337" spans="1:19">
      <c r="A337" s="64">
        <v>6</v>
      </c>
      <c r="B337" s="64"/>
      <c r="C337" s="12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3">
        <f t="shared" si="132"/>
        <v>0</v>
      </c>
      <c r="O337" s="9">
        <f t="shared" si="133"/>
        <v>0</v>
      </c>
      <c r="P337" s="4">
        <f t="shared" si="137"/>
        <v>0</v>
      </c>
      <c r="Q337" s="11">
        <f t="shared" si="138"/>
        <v>0</v>
      </c>
      <c r="R337" s="10">
        <f t="shared" si="136"/>
        <v>0</v>
      </c>
      <c r="S337" s="8"/>
    </row>
    <row r="338" spans="1:19">
      <c r="A338" s="64">
        <v>7</v>
      </c>
      <c r="B338" s="64"/>
      <c r="C338" s="12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3">
        <f t="shared" si="132"/>
        <v>0</v>
      </c>
      <c r="O338" s="9">
        <f t="shared" si="133"/>
        <v>0</v>
      </c>
      <c r="P338" s="4">
        <f t="shared" si="137"/>
        <v>0</v>
      </c>
      <c r="Q338" s="11">
        <f t="shared" si="138"/>
        <v>0</v>
      </c>
      <c r="R338" s="10">
        <f t="shared" si="136"/>
        <v>0</v>
      </c>
      <c r="S338" s="8"/>
    </row>
    <row r="339" spans="1:19">
      <c r="A339" s="64">
        <v>8</v>
      </c>
      <c r="B339" s="64"/>
      <c r="C339" s="12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3">
        <f t="shared" si="132"/>
        <v>0</v>
      </c>
      <c r="O339" s="9">
        <f t="shared" si="133"/>
        <v>0</v>
      </c>
      <c r="P339" s="4">
        <f t="shared" si="137"/>
        <v>0</v>
      </c>
      <c r="Q339" s="11">
        <f t="shared" si="138"/>
        <v>0</v>
      </c>
      <c r="R339" s="10">
        <f t="shared" si="136"/>
        <v>0</v>
      </c>
      <c r="S339" s="8"/>
    </row>
    <row r="340" spans="1:19">
      <c r="A340" s="64">
        <v>9</v>
      </c>
      <c r="B340" s="64"/>
      <c r="C340" s="12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3">
        <f t="shared" si="132"/>
        <v>0</v>
      </c>
      <c r="O340" s="9">
        <f t="shared" si="133"/>
        <v>0</v>
      </c>
      <c r="P340" s="4">
        <f t="shared" si="137"/>
        <v>0</v>
      </c>
      <c r="Q340" s="11">
        <f t="shared" si="138"/>
        <v>0</v>
      </c>
      <c r="R340" s="10">
        <f t="shared" si="136"/>
        <v>0</v>
      </c>
      <c r="S340" s="8"/>
    </row>
    <row r="341" spans="1:19">
      <c r="A341" s="64">
        <v>10</v>
      </c>
      <c r="B341" s="64"/>
      <c r="C341" s="12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3">
        <f t="shared" si="132"/>
        <v>0</v>
      </c>
      <c r="O341" s="9">
        <f t="shared" si="133"/>
        <v>0</v>
      </c>
      <c r="P341" s="4">
        <f t="shared" si="137"/>
        <v>0</v>
      </c>
      <c r="Q341" s="11">
        <f t="shared" si="138"/>
        <v>0</v>
      </c>
      <c r="R341" s="10">
        <f t="shared" si="136"/>
        <v>0</v>
      </c>
      <c r="S341" s="8"/>
    </row>
    <row r="342" spans="1:19">
      <c r="A342" s="67" t="s">
        <v>47</v>
      </c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9"/>
      <c r="R342" s="10">
        <f>SUM(R332:R341)</f>
        <v>0</v>
      </c>
      <c r="S342" s="8"/>
    </row>
    <row r="343" spans="1:19" ht="15.75">
      <c r="A343" s="24" t="s">
        <v>91</v>
      </c>
      <c r="B343" s="24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6"/>
      <c r="S343" s="8"/>
    </row>
    <row r="344" spans="1:19">
      <c r="A344" s="49" t="s">
        <v>92</v>
      </c>
      <c r="B344" s="49"/>
      <c r="C344" s="49"/>
      <c r="D344" s="49"/>
      <c r="E344" s="49"/>
      <c r="F344" s="49"/>
      <c r="G344" s="49"/>
      <c r="H344" s="49"/>
      <c r="I344" s="49"/>
      <c r="J344" s="15"/>
      <c r="K344" s="15"/>
      <c r="L344" s="15"/>
      <c r="M344" s="15"/>
      <c r="N344" s="15"/>
      <c r="O344" s="15"/>
      <c r="P344" s="15"/>
      <c r="Q344" s="15"/>
      <c r="R344" s="16"/>
      <c r="S344" s="8"/>
    </row>
    <row r="345" spans="1:19" s="8" customFormat="1">
      <c r="A345" s="49"/>
      <c r="B345" s="49"/>
      <c r="C345" s="49"/>
      <c r="D345" s="49"/>
      <c r="E345" s="49"/>
      <c r="F345" s="49"/>
      <c r="G345" s="49"/>
      <c r="H345" s="49"/>
      <c r="I345" s="49"/>
      <c r="J345" s="15"/>
      <c r="K345" s="15"/>
      <c r="L345" s="15"/>
      <c r="M345" s="15"/>
      <c r="N345" s="15"/>
      <c r="O345" s="15"/>
      <c r="P345" s="15"/>
      <c r="Q345" s="15"/>
      <c r="R345" s="16"/>
    </row>
    <row r="346" spans="1:19">
      <c r="A346" s="70" t="s">
        <v>93</v>
      </c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60"/>
      <c r="R346" s="8"/>
      <c r="S346" s="8"/>
    </row>
    <row r="347" spans="1:19" ht="18">
      <c r="A347" s="72" t="s">
        <v>94</v>
      </c>
      <c r="B347" s="73"/>
      <c r="C347" s="73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60"/>
      <c r="R347" s="8"/>
      <c r="S347" s="8"/>
    </row>
    <row r="348" spans="1:19">
      <c r="A348" s="70" t="s">
        <v>95</v>
      </c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60"/>
      <c r="R348" s="8"/>
      <c r="S348" s="8"/>
    </row>
    <row r="349" spans="1:19">
      <c r="A349" s="64">
        <v>1</v>
      </c>
      <c r="B349" s="64"/>
      <c r="C349" s="12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3">
        <f t="shared" ref="N349:N358" si="139">(IF(F349="OŽ",IF(L349=1,550.8,IF(L349=2,426.38,IF(L349=3,342.14,IF(L349=4,181.44,IF(L349=5,168.48,IF(L349=6,155.52,IF(L349=7,148.5,IF(L349=8,144,0))))))))+IF(L349&lt;=8,0,IF(L349&lt;=16,137.7,IF(L349&lt;=24,108,IF(L349&lt;=32,80.1,IF(L349&lt;=36,52.2,0)))))-IF(L349&lt;=8,0,IF(L349&lt;=16,(L349-9)*2.754,IF(L349&lt;=24,(L349-17)* 2.754,IF(L349&lt;=32,(L349-25)* 2.754,IF(L349&lt;=36,(L349-33)*2.754,0))))),0)+IF(F349="PČ",IF(L349=1,449,IF(L349=2,314.6,IF(L349=3,238,IF(L349=4,172,IF(L349=5,159,IF(L349=6,145,IF(L349=7,132,IF(L349=8,119,0))))))))+IF(L349&lt;=8,0,IF(L349&lt;=16,88,IF(L349&lt;=24,55,IF(L349&lt;=32,22,0))))-IF(L349&lt;=8,0,IF(L349&lt;=16,(L349-9)*2.245,IF(L349&lt;=24,(L349-17)*2.245,IF(L349&lt;=32,(L349-25)*2.245,0)))),0)+IF(F349="PČneol",IF(L349=1,85,IF(L349=2,64.61,IF(L349=3,50.76,IF(L349=4,16.25,IF(L349=5,15,IF(L349=6,13.75,IF(L349=7,12.5,IF(L349=8,11.25,0))))))))+IF(L349&lt;=8,0,IF(L349&lt;=16,9,0))-IF(L349&lt;=8,0,IF(L349&lt;=16,(L349-9)*0.425,0)),0)+IF(F349="PŽ",IF(L349=1,85,IF(L349=2,59.5,IF(L349=3,45,IF(L349=4,32.5,IF(L349=5,30,IF(L349=6,27.5,IF(L349=7,25,IF(L349=8,22.5,0))))))))+IF(L349&lt;=8,0,IF(L349&lt;=16,19,IF(L349&lt;=24,13,IF(L349&lt;=32,8,0))))-IF(L349&lt;=8,0,IF(L349&lt;=16,(L349-9)*0.425,IF(L349&lt;=24,(L349-17)*0.425,IF(L349&lt;=32,(L349-25)*0.425,0)))),0)+IF(F349="EČ",IF(L349=1,204,IF(L349=2,156.24,IF(L349=3,123.84,IF(L349=4,72,IF(L349=5,66,IF(L349=6,60,IF(L349=7,54,IF(L349=8,48,0))))))))+IF(L349&lt;=8,0,IF(L349&lt;=16,40,IF(L349&lt;=24,25,0)))-IF(L349&lt;=8,0,IF(L349&lt;=16,(L349-9)*1.02,IF(L349&lt;=24,(L349-17)*1.02,0))),0)+IF(F349="EČneol",IF(L349=1,68,IF(L349=2,51.69,IF(L349=3,40.61,IF(L349=4,13,IF(L349=5,12,IF(L349=6,11,IF(L349=7,10,IF(L349=8,9,0)))))))))+IF(F349="EŽ",IF(L349=1,68,IF(L349=2,47.6,IF(L349=3,36,IF(L349=4,18,IF(L349=5,16.5,IF(L349=6,15,IF(L349=7,13.5,IF(L349=8,12,0))))))))+IF(L349&lt;=8,0,IF(L349&lt;=16,10,IF(L349&lt;=24,6,0)))-IF(L349&lt;=8,0,IF(L349&lt;=16,(L349-9)*0.34,IF(L349&lt;=24,(L349-17)*0.34,0))),0)+IF(F349="PT",IF(L349=1,68,IF(L349=2,52.08,IF(L349=3,41.28,IF(L349=4,24,IF(L349=5,22,IF(L349=6,20,IF(L349=7,18,IF(L349=8,16,0))))))))+IF(L349&lt;=8,0,IF(L349&lt;=16,13,IF(L349&lt;=24,9,IF(L349&lt;=32,4,0))))-IF(L349&lt;=8,0,IF(L349&lt;=16,(L349-9)*0.34,IF(L349&lt;=24,(L349-17)*0.34,IF(L349&lt;=32,(L349-25)*0.34,0)))),0)+IF(F349="JOŽ",IF(L349=1,85,IF(L349=2,59.5,IF(L349=3,45,IF(L349=4,32.5,IF(L349=5,30,IF(L349=6,27.5,IF(L349=7,25,IF(L349=8,22.5,0))))))))+IF(L349&lt;=8,0,IF(L349&lt;=16,19,IF(L349&lt;=24,13,0)))-IF(L349&lt;=8,0,IF(L349&lt;=16,(L349-9)*0.425,IF(L349&lt;=24,(L349-17)*0.425,0))),0)+IF(F349="JPČ",IF(L349=1,68,IF(L349=2,47.6,IF(L349=3,36,IF(L349=4,26,IF(L349=5,24,IF(L349=6,22,IF(L349=7,20,IF(L349=8,18,0))))))))+IF(L349&lt;=8,0,IF(L349&lt;=16,13,IF(L349&lt;=24,9,0)))-IF(L349&lt;=8,0,IF(L349&lt;=16,(L349-9)*0.34,IF(L349&lt;=24,(L349-17)*0.34,0))),0)+IF(F349="JEČ",IF(L349=1,34,IF(L349=2,26.04,IF(L349=3,20.6,IF(L349=4,12,IF(L349=5,11,IF(L349=6,10,IF(L349=7,9,IF(L349=8,8,0))))))))+IF(L349&lt;=8,0,IF(L349&lt;=16,6,0))-IF(L349&lt;=8,0,IF(L349&lt;=16,(L349-9)*0.17,0)),0)+IF(F349="JEOF",IF(L349=1,34,IF(L349=2,26.04,IF(L349=3,20.6,IF(L349=4,12,IF(L349=5,11,IF(L349=6,10,IF(L349=7,9,IF(L349=8,8,0))))))))+IF(L349&lt;=8,0,IF(L349&lt;=16,6,0))-IF(L349&lt;=8,0,IF(L349&lt;=16,(L349-9)*0.17,0)),0)+IF(F349="JnPČ",IF(L349=1,51,IF(L349=2,35.7,IF(L349=3,27,IF(L349=4,19.5,IF(L349=5,18,IF(L349=6,16.5,IF(L349=7,15,IF(L349=8,13.5,0))))))))+IF(L349&lt;=8,0,IF(L349&lt;=16,10,0))-IF(L349&lt;=8,0,IF(L349&lt;=16,(L349-9)*0.255,0)),0)+IF(F349="JnEČ",IF(L349=1,25.5,IF(L349=2,19.53,IF(L349=3,15.48,IF(L349=4,9,IF(L349=5,8.25,IF(L349=6,7.5,IF(L349=7,6.75,IF(L349=8,6,0))))))))+IF(L349&lt;=8,0,IF(L349&lt;=16,5,0))-IF(L349&lt;=8,0,IF(L349&lt;=16,(L349-9)*0.1275,0)),0)+IF(F349="JčPČ",IF(L349=1,21.25,IF(L349=2,14.5,IF(L349=3,11.5,IF(L349=4,7,IF(L349=5,6.5,IF(L349=6,6,IF(L349=7,5.5,IF(L349=8,5,0))))))))+IF(L349&lt;=8,0,IF(L349&lt;=16,4,0))-IF(L349&lt;=8,0,IF(L349&lt;=16,(L349-9)*0.10625,0)),0)+IF(F349="JčEČ",IF(L349=1,17,IF(L349=2,13.02,IF(L349=3,10.32,IF(L349=4,6,IF(L349=5,5.5,IF(L349=6,5,IF(L349=7,4.5,IF(L349=8,4,0))))))))+IF(L349&lt;=8,0,IF(L349&lt;=16,3,0))-IF(L349&lt;=8,0,IF(L349&lt;=16,(L349-9)*0.085,0)),0)+IF(F349="NEAK",IF(L349=1,11.48,IF(L349=2,8.79,IF(L349=3,6.97,IF(L349=4,4.05,IF(L349=5,3.71,IF(L349=6,3.38,IF(L349=7,3.04,IF(L349=8,2.7,0))))))))+IF(L349&lt;=8,0,IF(L349&lt;=16,2,IF(L349&lt;=24,1.3,0)))-IF(L349&lt;=8,0,IF(L349&lt;=16,(L349-9)*0.0574,IF(L349&lt;=24,(L349-17)*0.0574,0))),0))*IF(L349&lt;0,1,IF(OR(F349="PČ",F349="PŽ",F349="PT"),IF(J349&lt;32,J349/32,1),1))* IF(L349&lt;0,1,IF(OR(F349="EČ",F349="EŽ",F349="JOŽ",F349="JPČ",F349="NEAK"),IF(J349&lt;24,J349/24,1),1))*IF(L349&lt;0,1,IF(OR(F349="PČneol",F349="JEČ",F349="JEOF",F349="JnPČ",F349="JnEČ",F349="JčPČ",F349="JčEČ"),IF(J349&lt;16,J349/16,1),1))*IF(L349&lt;0,1,IF(F349="EČneol",IF(J349&lt;8,J349/8,1),1))</f>
        <v>0</v>
      </c>
      <c r="O349" s="9">
        <f t="shared" ref="O349:O358" si="140">IF(F349="OŽ",N349,IF(H349="Ne",IF(J349*0.3&lt;J349-L349,N349,0),IF(J349*0.1&lt;J349-L349,N349,0)))</f>
        <v>0</v>
      </c>
      <c r="P349" s="4">
        <f t="shared" ref="P349" si="141">IF(O349=0,0,IF(F349="OŽ",IF(L349&gt;35,0,IF(J349&gt;35,(36-L349)*1.836,((36-L349)-(36-J349))*1.836)),0)+IF(F349="PČ",IF(L349&gt;31,0,IF(J349&gt;31,(32-L349)*1.347,((32-L349)-(32-J349))*1.347)),0)+ IF(F349="PČneol",IF(L349&gt;15,0,IF(J349&gt;15,(16-L349)*0.255,((16-L349)-(16-J349))*0.255)),0)+IF(F349="PŽ",IF(L349&gt;31,0,IF(J349&gt;31,(32-L349)*0.255,((32-L349)-(32-J349))*0.255)),0)+IF(F349="EČ",IF(L349&gt;23,0,IF(J349&gt;23,(24-L349)*0.612,((24-L349)-(24-J349))*0.612)),0)+IF(F349="EČneol",IF(L349&gt;7,0,IF(J349&gt;7,(8-L349)*0.204,((8-L349)-(8-J349))*0.204)),0)+IF(F349="EŽ",IF(L349&gt;23,0,IF(J349&gt;23,(24-L349)*0.204,((24-L349)-(24-J349))*0.204)),0)+IF(F349="PT",IF(L349&gt;31,0,IF(J349&gt;31,(32-L349)*0.204,((32-L349)-(32-J349))*0.204)),0)+IF(F349="JOŽ",IF(L349&gt;23,0,IF(J349&gt;23,(24-L349)*0.255,((24-L349)-(24-J349))*0.255)),0)+IF(F349="JPČ",IF(L349&gt;23,0,IF(J349&gt;23,(24-L349)*0.204,((24-L349)-(24-J349))*0.204)),0)+IF(F349="JEČ",IF(L349&gt;15,0,IF(J349&gt;15,(16-L349)*0.102,((16-L349)-(16-J349))*0.102)),0)+IF(F349="JEOF",IF(L349&gt;15,0,IF(J349&gt;15,(16-L349)*0.102,((16-L349)-(16-J349))*0.102)),0)+IF(F349="JnPČ",IF(L349&gt;15,0,IF(J349&gt;15,(16-L349)*0.153,((16-L349)-(16-J349))*0.153)),0)+IF(F349="JnEČ",IF(L349&gt;15,0,IF(J349&gt;15,(16-L349)*0.0765,((16-L349)-(16-J349))*0.0765)),0)+IF(F349="JčPČ",IF(L349&gt;15,0,IF(J349&gt;15,(16-L349)*0.06375,((16-L349)-(16-J349))*0.06375)),0)+IF(F349="JčEČ",IF(L349&gt;15,0,IF(J349&gt;15,(16-L349)*0.051,((16-L349)-(16-J349))*0.051)),0)+IF(F349="NEAK",IF(L349&gt;23,0,IF(J349&gt;23,(24-L349)*0.03444,((24-L349)-(24-J349))*0.03444)),0))</f>
        <v>0</v>
      </c>
      <c r="Q349" s="11">
        <f t="shared" ref="Q349" si="142">IF(ISERROR(P349*100/N349),0,(P349*100/N349))</f>
        <v>0</v>
      </c>
      <c r="R349" s="10">
        <f t="shared" ref="R349:R358" si="143">IF(Q349&lt;=30,O349+P349,O349+O349*0.3)*IF(G349=1,0.4,IF(G349=2,0.75,IF(G349="1 (kas 4 m. 1 k. nerengiamos)",0.52,1)))*IF(D349="olimpinė",1,IF(M349="Ne",0.5,1))*IF(OR(A$5="Lietuvos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federacija"),IF(OR(J349&lt;8,K349&lt;16),0,1),1)*E349*IF(I349&lt;=1,1,1/I349)*IF(OR(A$5="Lietuvos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49" s="8"/>
    </row>
    <row r="350" spans="1:19">
      <c r="A350" s="64">
        <v>2</v>
      </c>
      <c r="B350" s="64"/>
      <c r="C350" s="12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3">
        <f t="shared" si="139"/>
        <v>0</v>
      </c>
      <c r="O350" s="9">
        <f t="shared" si="140"/>
        <v>0</v>
      </c>
      <c r="P350" s="4">
        <f t="shared" ref="P350:P358" si="144">IF(O350=0,0,IF(F350="OŽ",IF(L350&gt;35,0,IF(J350&gt;35,(36-L350)*1.836,((36-L350)-(36-J350))*1.836)),0)+IF(F350="PČ",IF(L350&gt;31,0,IF(J350&gt;31,(32-L350)*1.347,((32-L350)-(32-J350))*1.347)),0)+ IF(F350="PČneol",IF(L350&gt;15,0,IF(J350&gt;15,(16-L350)*0.255,((16-L350)-(16-J350))*0.255)),0)+IF(F350="PŽ",IF(L350&gt;31,0,IF(J350&gt;31,(32-L350)*0.255,((32-L350)-(32-J350))*0.255)),0)+IF(F350="EČ",IF(L350&gt;23,0,IF(J350&gt;23,(24-L350)*0.612,((24-L350)-(24-J350))*0.612)),0)+IF(F350="EČneol",IF(L350&gt;7,0,IF(J350&gt;7,(8-L350)*0.204,((8-L350)-(8-J350))*0.204)),0)+IF(F350="EŽ",IF(L350&gt;23,0,IF(J350&gt;23,(24-L350)*0.204,((24-L350)-(24-J350))*0.204)),0)+IF(F350="PT",IF(L350&gt;31,0,IF(J350&gt;31,(32-L350)*0.204,((32-L350)-(32-J350))*0.204)),0)+IF(F350="JOŽ",IF(L350&gt;23,0,IF(J350&gt;23,(24-L350)*0.255,((24-L350)-(24-J350))*0.255)),0)+IF(F350="JPČ",IF(L350&gt;23,0,IF(J350&gt;23,(24-L350)*0.204,((24-L350)-(24-J350))*0.204)),0)+IF(F350="JEČ",IF(L350&gt;15,0,IF(J350&gt;15,(16-L350)*0.102,((16-L350)-(16-J350))*0.102)),0)+IF(F350="JEOF",IF(L350&gt;15,0,IF(J350&gt;15,(16-L350)*0.102,((16-L350)-(16-J350))*0.102)),0)+IF(F350="JnPČ",IF(L350&gt;15,0,IF(J350&gt;15,(16-L350)*0.153,((16-L350)-(16-J350))*0.153)),0)+IF(F350="JnEČ",IF(L350&gt;15,0,IF(J350&gt;15,(16-L350)*0.0765,((16-L350)-(16-J350))*0.0765)),0)+IF(F350="JčPČ",IF(L350&gt;15,0,IF(J350&gt;15,(16-L350)*0.06375,((16-L350)-(16-J350))*0.06375)),0)+IF(F350="JčEČ",IF(L350&gt;15,0,IF(J350&gt;15,(16-L350)*0.051,((16-L350)-(16-J350))*0.051)),0)+IF(F350="NEAK",IF(L350&gt;23,0,IF(J350&gt;23,(24-L350)*0.03444,((24-L350)-(24-J350))*0.03444)),0))</f>
        <v>0</v>
      </c>
      <c r="Q350" s="11">
        <f t="shared" ref="Q350:Q358" si="145">IF(ISERROR(P350*100/N350),0,(P350*100/N350))</f>
        <v>0</v>
      </c>
      <c r="R350" s="10">
        <f t="shared" si="143"/>
        <v>0</v>
      </c>
      <c r="S350" s="8"/>
    </row>
    <row r="351" spans="1:19">
      <c r="A351" s="64">
        <v>3</v>
      </c>
      <c r="B351" s="64"/>
      <c r="C351" s="12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3">
        <f t="shared" si="139"/>
        <v>0</v>
      </c>
      <c r="O351" s="9">
        <f t="shared" si="140"/>
        <v>0</v>
      </c>
      <c r="P351" s="4">
        <f t="shared" si="144"/>
        <v>0</v>
      </c>
      <c r="Q351" s="11">
        <f t="shared" si="145"/>
        <v>0</v>
      </c>
      <c r="R351" s="10">
        <f t="shared" si="143"/>
        <v>0</v>
      </c>
      <c r="S351" s="8"/>
    </row>
    <row r="352" spans="1:19">
      <c r="A352" s="64">
        <v>4</v>
      </c>
      <c r="B352" s="64"/>
      <c r="C352" s="12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3">
        <f t="shared" si="139"/>
        <v>0</v>
      </c>
      <c r="O352" s="9">
        <f t="shared" si="140"/>
        <v>0</v>
      </c>
      <c r="P352" s="4">
        <f t="shared" si="144"/>
        <v>0</v>
      </c>
      <c r="Q352" s="11">
        <f t="shared" si="145"/>
        <v>0</v>
      </c>
      <c r="R352" s="10">
        <f t="shared" si="143"/>
        <v>0</v>
      </c>
      <c r="S352" s="8"/>
    </row>
    <row r="353" spans="1:19">
      <c r="A353" s="64">
        <v>5</v>
      </c>
      <c r="B353" s="64"/>
      <c r="C353" s="12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3">
        <f t="shared" si="139"/>
        <v>0</v>
      </c>
      <c r="O353" s="9">
        <f t="shared" si="140"/>
        <v>0</v>
      </c>
      <c r="P353" s="4">
        <f t="shared" si="144"/>
        <v>0</v>
      </c>
      <c r="Q353" s="11">
        <f t="shared" si="145"/>
        <v>0</v>
      </c>
      <c r="R353" s="10">
        <f t="shared" si="143"/>
        <v>0</v>
      </c>
      <c r="S353" s="8"/>
    </row>
    <row r="354" spans="1:19">
      <c r="A354" s="64">
        <v>6</v>
      </c>
      <c r="B354" s="64"/>
      <c r="C354" s="12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3">
        <f t="shared" si="139"/>
        <v>0</v>
      </c>
      <c r="O354" s="9">
        <f t="shared" si="140"/>
        <v>0</v>
      </c>
      <c r="P354" s="4">
        <f t="shared" si="144"/>
        <v>0</v>
      </c>
      <c r="Q354" s="11">
        <f t="shared" si="145"/>
        <v>0</v>
      </c>
      <c r="R354" s="10">
        <f t="shared" si="143"/>
        <v>0</v>
      </c>
      <c r="S354" s="8"/>
    </row>
    <row r="355" spans="1:19">
      <c r="A355" s="64">
        <v>7</v>
      </c>
      <c r="B355" s="64"/>
      <c r="C355" s="12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3">
        <f t="shared" si="139"/>
        <v>0</v>
      </c>
      <c r="O355" s="9">
        <f t="shared" si="140"/>
        <v>0</v>
      </c>
      <c r="P355" s="4">
        <f t="shared" si="144"/>
        <v>0</v>
      </c>
      <c r="Q355" s="11">
        <f t="shared" si="145"/>
        <v>0</v>
      </c>
      <c r="R355" s="10">
        <f t="shared" si="143"/>
        <v>0</v>
      </c>
      <c r="S355" s="8"/>
    </row>
    <row r="356" spans="1:19">
      <c r="A356" s="64">
        <v>8</v>
      </c>
      <c r="B356" s="64"/>
      <c r="C356" s="12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3">
        <f t="shared" si="139"/>
        <v>0</v>
      </c>
      <c r="O356" s="9">
        <f t="shared" si="140"/>
        <v>0</v>
      </c>
      <c r="P356" s="4">
        <f t="shared" si="144"/>
        <v>0</v>
      </c>
      <c r="Q356" s="11">
        <f t="shared" si="145"/>
        <v>0</v>
      </c>
      <c r="R356" s="10">
        <f t="shared" si="143"/>
        <v>0</v>
      </c>
      <c r="S356" s="8"/>
    </row>
    <row r="357" spans="1:19">
      <c r="A357" s="64">
        <v>9</v>
      </c>
      <c r="B357" s="64"/>
      <c r="C357" s="12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3">
        <f t="shared" si="139"/>
        <v>0</v>
      </c>
      <c r="O357" s="9">
        <f t="shared" si="140"/>
        <v>0</v>
      </c>
      <c r="P357" s="4">
        <f t="shared" si="144"/>
        <v>0</v>
      </c>
      <c r="Q357" s="11">
        <f t="shared" si="145"/>
        <v>0</v>
      </c>
      <c r="R357" s="10">
        <f t="shared" si="143"/>
        <v>0</v>
      </c>
      <c r="S357" s="8"/>
    </row>
    <row r="358" spans="1:19">
      <c r="A358" s="64">
        <v>10</v>
      </c>
      <c r="B358" s="64"/>
      <c r="C358" s="12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3">
        <f t="shared" si="139"/>
        <v>0</v>
      </c>
      <c r="O358" s="9">
        <f t="shared" si="140"/>
        <v>0</v>
      </c>
      <c r="P358" s="4">
        <f t="shared" si="144"/>
        <v>0</v>
      </c>
      <c r="Q358" s="11">
        <f t="shared" si="145"/>
        <v>0</v>
      </c>
      <c r="R358" s="10">
        <f t="shared" si="143"/>
        <v>0</v>
      </c>
      <c r="S358" s="8"/>
    </row>
    <row r="359" spans="1:19">
      <c r="A359" s="67" t="s">
        <v>47</v>
      </c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9"/>
      <c r="R359" s="10">
        <f>SUM(R349:R358)</f>
        <v>0</v>
      </c>
      <c r="S359" s="8"/>
    </row>
    <row r="360" spans="1:19" ht="15.75">
      <c r="A360" s="24" t="s">
        <v>91</v>
      </c>
      <c r="B360" s="2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6"/>
      <c r="S360" s="8"/>
    </row>
    <row r="361" spans="1:19">
      <c r="A361" s="49" t="s">
        <v>92</v>
      </c>
      <c r="B361" s="49"/>
      <c r="C361" s="49"/>
      <c r="D361" s="49"/>
      <c r="E361" s="49"/>
      <c r="F361" s="49"/>
      <c r="G361" s="49"/>
      <c r="H361" s="49"/>
      <c r="I361" s="49"/>
      <c r="J361" s="15"/>
      <c r="K361" s="15"/>
      <c r="L361" s="15"/>
      <c r="M361" s="15"/>
      <c r="N361" s="15"/>
      <c r="O361" s="15"/>
      <c r="P361" s="15"/>
      <c r="Q361" s="15"/>
      <c r="R361" s="16"/>
      <c r="S361" s="8"/>
    </row>
    <row r="362" spans="1:19" s="8" customFormat="1">
      <c r="A362" s="49"/>
      <c r="B362" s="49"/>
      <c r="C362" s="49"/>
      <c r="D362" s="49"/>
      <c r="E362" s="49"/>
      <c r="F362" s="49"/>
      <c r="G362" s="49"/>
      <c r="H362" s="49"/>
      <c r="I362" s="49"/>
      <c r="J362" s="15"/>
      <c r="K362" s="15"/>
      <c r="L362" s="15"/>
      <c r="M362" s="15"/>
      <c r="N362" s="15"/>
      <c r="O362" s="15"/>
      <c r="P362" s="15"/>
      <c r="Q362" s="15"/>
      <c r="R362" s="16"/>
    </row>
    <row r="363" spans="1:19">
      <c r="A363" s="70" t="s">
        <v>93</v>
      </c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60"/>
      <c r="R363" s="8"/>
      <c r="S363" s="8"/>
    </row>
    <row r="364" spans="1:19" ht="18">
      <c r="A364" s="72" t="s">
        <v>94</v>
      </c>
      <c r="B364" s="73"/>
      <c r="C364" s="73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60"/>
      <c r="R364" s="8"/>
      <c r="S364" s="8"/>
    </row>
    <row r="365" spans="1:19">
      <c r="A365" s="70" t="s">
        <v>95</v>
      </c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60"/>
      <c r="R365" s="8"/>
      <c r="S365" s="8"/>
    </row>
    <row r="366" spans="1:19">
      <c r="A366" s="64">
        <v>1</v>
      </c>
      <c r="B366" s="64"/>
      <c r="C366" s="12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3">
        <f t="shared" ref="N366:N375" si="146">(IF(F366="OŽ",IF(L366=1,550.8,IF(L366=2,426.38,IF(L366=3,342.14,IF(L366=4,181.44,IF(L366=5,168.48,IF(L366=6,155.52,IF(L366=7,148.5,IF(L366=8,144,0))))))))+IF(L366&lt;=8,0,IF(L366&lt;=16,137.7,IF(L366&lt;=24,108,IF(L366&lt;=32,80.1,IF(L366&lt;=36,52.2,0)))))-IF(L366&lt;=8,0,IF(L366&lt;=16,(L366-9)*2.754,IF(L366&lt;=24,(L366-17)* 2.754,IF(L366&lt;=32,(L366-25)* 2.754,IF(L366&lt;=36,(L366-33)*2.754,0))))),0)+IF(F366="PČ",IF(L366=1,449,IF(L366=2,314.6,IF(L366=3,238,IF(L366=4,172,IF(L366=5,159,IF(L366=6,145,IF(L366=7,132,IF(L366=8,119,0))))))))+IF(L366&lt;=8,0,IF(L366&lt;=16,88,IF(L366&lt;=24,55,IF(L366&lt;=32,22,0))))-IF(L366&lt;=8,0,IF(L366&lt;=16,(L366-9)*2.245,IF(L366&lt;=24,(L366-17)*2.245,IF(L366&lt;=32,(L366-25)*2.245,0)))),0)+IF(F366="PČneol",IF(L366=1,85,IF(L366=2,64.61,IF(L366=3,50.76,IF(L366=4,16.25,IF(L366=5,15,IF(L366=6,13.75,IF(L366=7,12.5,IF(L366=8,11.25,0))))))))+IF(L366&lt;=8,0,IF(L366&lt;=16,9,0))-IF(L366&lt;=8,0,IF(L366&lt;=16,(L366-9)*0.425,0)),0)+IF(F366="PŽ",IF(L366=1,85,IF(L366=2,59.5,IF(L366=3,45,IF(L366=4,32.5,IF(L366=5,30,IF(L366=6,27.5,IF(L366=7,25,IF(L366=8,22.5,0))))))))+IF(L366&lt;=8,0,IF(L366&lt;=16,19,IF(L366&lt;=24,13,IF(L366&lt;=32,8,0))))-IF(L366&lt;=8,0,IF(L366&lt;=16,(L366-9)*0.425,IF(L366&lt;=24,(L366-17)*0.425,IF(L366&lt;=32,(L366-25)*0.425,0)))),0)+IF(F366="EČ",IF(L366=1,204,IF(L366=2,156.24,IF(L366=3,123.84,IF(L366=4,72,IF(L366=5,66,IF(L366=6,60,IF(L366=7,54,IF(L366=8,48,0))))))))+IF(L366&lt;=8,0,IF(L366&lt;=16,40,IF(L366&lt;=24,25,0)))-IF(L366&lt;=8,0,IF(L366&lt;=16,(L366-9)*1.02,IF(L366&lt;=24,(L366-17)*1.02,0))),0)+IF(F366="EČneol",IF(L366=1,68,IF(L366=2,51.69,IF(L366=3,40.61,IF(L366=4,13,IF(L366=5,12,IF(L366=6,11,IF(L366=7,10,IF(L366=8,9,0)))))))))+IF(F366="EŽ",IF(L366=1,68,IF(L366=2,47.6,IF(L366=3,36,IF(L366=4,18,IF(L366=5,16.5,IF(L366=6,15,IF(L366=7,13.5,IF(L366=8,12,0))))))))+IF(L366&lt;=8,0,IF(L366&lt;=16,10,IF(L366&lt;=24,6,0)))-IF(L366&lt;=8,0,IF(L366&lt;=16,(L366-9)*0.34,IF(L366&lt;=24,(L366-17)*0.34,0))),0)+IF(F366="PT",IF(L366=1,68,IF(L366=2,52.08,IF(L366=3,41.28,IF(L366=4,24,IF(L366=5,22,IF(L366=6,20,IF(L366=7,18,IF(L366=8,16,0))))))))+IF(L366&lt;=8,0,IF(L366&lt;=16,13,IF(L366&lt;=24,9,IF(L366&lt;=32,4,0))))-IF(L366&lt;=8,0,IF(L366&lt;=16,(L366-9)*0.34,IF(L366&lt;=24,(L366-17)*0.34,IF(L366&lt;=32,(L366-25)*0.34,0)))),0)+IF(F366="JOŽ",IF(L366=1,85,IF(L366=2,59.5,IF(L366=3,45,IF(L366=4,32.5,IF(L366=5,30,IF(L366=6,27.5,IF(L366=7,25,IF(L366=8,22.5,0))))))))+IF(L366&lt;=8,0,IF(L366&lt;=16,19,IF(L366&lt;=24,13,0)))-IF(L366&lt;=8,0,IF(L366&lt;=16,(L366-9)*0.425,IF(L366&lt;=24,(L366-17)*0.425,0))),0)+IF(F366="JPČ",IF(L366=1,68,IF(L366=2,47.6,IF(L366=3,36,IF(L366=4,26,IF(L366=5,24,IF(L366=6,22,IF(L366=7,20,IF(L366=8,18,0))))))))+IF(L366&lt;=8,0,IF(L366&lt;=16,13,IF(L366&lt;=24,9,0)))-IF(L366&lt;=8,0,IF(L366&lt;=16,(L366-9)*0.34,IF(L366&lt;=24,(L366-17)*0.34,0))),0)+IF(F366="JEČ",IF(L366=1,34,IF(L366=2,26.04,IF(L366=3,20.6,IF(L366=4,12,IF(L366=5,11,IF(L366=6,10,IF(L366=7,9,IF(L366=8,8,0))))))))+IF(L366&lt;=8,0,IF(L366&lt;=16,6,0))-IF(L366&lt;=8,0,IF(L366&lt;=16,(L366-9)*0.17,0)),0)+IF(F366="JEOF",IF(L366=1,34,IF(L366=2,26.04,IF(L366=3,20.6,IF(L366=4,12,IF(L366=5,11,IF(L366=6,10,IF(L366=7,9,IF(L366=8,8,0))))))))+IF(L366&lt;=8,0,IF(L366&lt;=16,6,0))-IF(L366&lt;=8,0,IF(L366&lt;=16,(L366-9)*0.17,0)),0)+IF(F366="JnPČ",IF(L366=1,51,IF(L366=2,35.7,IF(L366=3,27,IF(L366=4,19.5,IF(L366=5,18,IF(L366=6,16.5,IF(L366=7,15,IF(L366=8,13.5,0))))))))+IF(L366&lt;=8,0,IF(L366&lt;=16,10,0))-IF(L366&lt;=8,0,IF(L366&lt;=16,(L366-9)*0.255,0)),0)+IF(F366="JnEČ",IF(L366=1,25.5,IF(L366=2,19.53,IF(L366=3,15.48,IF(L366=4,9,IF(L366=5,8.25,IF(L366=6,7.5,IF(L366=7,6.75,IF(L366=8,6,0))))))))+IF(L366&lt;=8,0,IF(L366&lt;=16,5,0))-IF(L366&lt;=8,0,IF(L366&lt;=16,(L366-9)*0.1275,0)),0)+IF(F366="JčPČ",IF(L366=1,21.25,IF(L366=2,14.5,IF(L366=3,11.5,IF(L366=4,7,IF(L366=5,6.5,IF(L366=6,6,IF(L366=7,5.5,IF(L366=8,5,0))))))))+IF(L366&lt;=8,0,IF(L366&lt;=16,4,0))-IF(L366&lt;=8,0,IF(L366&lt;=16,(L366-9)*0.10625,0)),0)+IF(F366="JčEČ",IF(L366=1,17,IF(L366=2,13.02,IF(L366=3,10.32,IF(L366=4,6,IF(L366=5,5.5,IF(L366=6,5,IF(L366=7,4.5,IF(L366=8,4,0))))))))+IF(L366&lt;=8,0,IF(L366&lt;=16,3,0))-IF(L366&lt;=8,0,IF(L366&lt;=16,(L366-9)*0.085,0)),0)+IF(F366="NEAK",IF(L366=1,11.48,IF(L366=2,8.79,IF(L366=3,6.97,IF(L366=4,4.05,IF(L366=5,3.71,IF(L366=6,3.38,IF(L366=7,3.04,IF(L366=8,2.7,0))))))))+IF(L366&lt;=8,0,IF(L366&lt;=16,2,IF(L366&lt;=24,1.3,0)))-IF(L366&lt;=8,0,IF(L366&lt;=16,(L366-9)*0.0574,IF(L366&lt;=24,(L366-17)*0.0574,0))),0))*IF(L366&lt;0,1,IF(OR(F366="PČ",F366="PŽ",F366="PT"),IF(J366&lt;32,J366/32,1),1))* IF(L366&lt;0,1,IF(OR(F366="EČ",F366="EŽ",F366="JOŽ",F366="JPČ",F366="NEAK"),IF(J366&lt;24,J366/24,1),1))*IF(L366&lt;0,1,IF(OR(F366="PČneol",F366="JEČ",F366="JEOF",F366="JnPČ",F366="JnEČ",F366="JčPČ",F366="JčEČ"),IF(J366&lt;16,J366/16,1),1))*IF(L366&lt;0,1,IF(F366="EČneol",IF(J366&lt;8,J366/8,1),1))</f>
        <v>0</v>
      </c>
      <c r="O366" s="9">
        <f t="shared" ref="O366:O375" si="147">IF(F366="OŽ",N366,IF(H366="Ne",IF(J366*0.3&lt;J366-L366,N366,0),IF(J366*0.1&lt;J366-L366,N366,0)))</f>
        <v>0</v>
      </c>
      <c r="P366" s="4">
        <f t="shared" ref="P366" si="148">IF(O366=0,0,IF(F366="OŽ",IF(L366&gt;35,0,IF(J366&gt;35,(36-L366)*1.836,((36-L366)-(36-J366))*1.836)),0)+IF(F366="PČ",IF(L366&gt;31,0,IF(J366&gt;31,(32-L366)*1.347,((32-L366)-(32-J366))*1.347)),0)+ IF(F366="PČneol",IF(L366&gt;15,0,IF(J366&gt;15,(16-L366)*0.255,((16-L366)-(16-J366))*0.255)),0)+IF(F366="PŽ",IF(L366&gt;31,0,IF(J366&gt;31,(32-L366)*0.255,((32-L366)-(32-J366))*0.255)),0)+IF(F366="EČ",IF(L366&gt;23,0,IF(J366&gt;23,(24-L366)*0.612,((24-L366)-(24-J366))*0.612)),0)+IF(F366="EČneol",IF(L366&gt;7,0,IF(J366&gt;7,(8-L366)*0.204,((8-L366)-(8-J366))*0.204)),0)+IF(F366="EŽ",IF(L366&gt;23,0,IF(J366&gt;23,(24-L366)*0.204,((24-L366)-(24-J366))*0.204)),0)+IF(F366="PT",IF(L366&gt;31,0,IF(J366&gt;31,(32-L366)*0.204,((32-L366)-(32-J366))*0.204)),0)+IF(F366="JOŽ",IF(L366&gt;23,0,IF(J366&gt;23,(24-L366)*0.255,((24-L366)-(24-J366))*0.255)),0)+IF(F366="JPČ",IF(L366&gt;23,0,IF(J366&gt;23,(24-L366)*0.204,((24-L366)-(24-J366))*0.204)),0)+IF(F366="JEČ",IF(L366&gt;15,0,IF(J366&gt;15,(16-L366)*0.102,((16-L366)-(16-J366))*0.102)),0)+IF(F366="JEOF",IF(L366&gt;15,0,IF(J366&gt;15,(16-L366)*0.102,((16-L366)-(16-J366))*0.102)),0)+IF(F366="JnPČ",IF(L366&gt;15,0,IF(J366&gt;15,(16-L366)*0.153,((16-L366)-(16-J366))*0.153)),0)+IF(F366="JnEČ",IF(L366&gt;15,0,IF(J366&gt;15,(16-L366)*0.0765,((16-L366)-(16-J366))*0.0765)),0)+IF(F366="JčPČ",IF(L366&gt;15,0,IF(J366&gt;15,(16-L366)*0.06375,((16-L366)-(16-J366))*0.06375)),0)+IF(F366="JčEČ",IF(L366&gt;15,0,IF(J366&gt;15,(16-L366)*0.051,((16-L366)-(16-J366))*0.051)),0)+IF(F366="NEAK",IF(L366&gt;23,0,IF(J366&gt;23,(24-L366)*0.03444,((24-L366)-(24-J366))*0.03444)),0))</f>
        <v>0</v>
      </c>
      <c r="Q366" s="11">
        <f t="shared" ref="Q366" si="149">IF(ISERROR(P366*100/N366),0,(P366*100/N366))</f>
        <v>0</v>
      </c>
      <c r="R366" s="10">
        <f t="shared" ref="R366:R375" si="150">IF(Q366&lt;=30,O366+P366,O366+O366*0.3)*IF(G366=1,0.4,IF(G366=2,0.75,IF(G366="1 (kas 4 m. 1 k. nerengiamos)",0.52,1)))*IF(D366="olimpinė",1,IF(M366="Ne",0.5,1))*IF(OR(A$5="Lietuvos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federacija"),IF(OR(J366&lt;8,K366&lt;16),0,1),1)*E366*IF(I366&lt;=1,1,1/I366)*IF(OR(A$5="Lietuvos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66" s="8"/>
    </row>
    <row r="367" spans="1:19">
      <c r="A367" s="64">
        <v>2</v>
      </c>
      <c r="B367" s="64"/>
      <c r="C367" s="12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3">
        <f t="shared" si="146"/>
        <v>0</v>
      </c>
      <c r="O367" s="9">
        <f t="shared" si="147"/>
        <v>0</v>
      </c>
      <c r="P367" s="4">
        <f t="shared" ref="P367:P375" si="151">IF(O367=0,0,IF(F367="OŽ",IF(L367&gt;35,0,IF(J367&gt;35,(36-L367)*1.836,((36-L367)-(36-J367))*1.836)),0)+IF(F367="PČ",IF(L367&gt;31,0,IF(J367&gt;31,(32-L367)*1.347,((32-L367)-(32-J367))*1.347)),0)+ IF(F367="PČneol",IF(L367&gt;15,0,IF(J367&gt;15,(16-L367)*0.255,((16-L367)-(16-J367))*0.255)),0)+IF(F367="PŽ",IF(L367&gt;31,0,IF(J367&gt;31,(32-L367)*0.255,((32-L367)-(32-J367))*0.255)),0)+IF(F367="EČ",IF(L367&gt;23,0,IF(J367&gt;23,(24-L367)*0.612,((24-L367)-(24-J367))*0.612)),0)+IF(F367="EČneol",IF(L367&gt;7,0,IF(J367&gt;7,(8-L367)*0.204,((8-L367)-(8-J367))*0.204)),0)+IF(F367="EŽ",IF(L367&gt;23,0,IF(J367&gt;23,(24-L367)*0.204,((24-L367)-(24-J367))*0.204)),0)+IF(F367="PT",IF(L367&gt;31,0,IF(J367&gt;31,(32-L367)*0.204,((32-L367)-(32-J367))*0.204)),0)+IF(F367="JOŽ",IF(L367&gt;23,0,IF(J367&gt;23,(24-L367)*0.255,((24-L367)-(24-J367))*0.255)),0)+IF(F367="JPČ",IF(L367&gt;23,0,IF(J367&gt;23,(24-L367)*0.204,((24-L367)-(24-J367))*0.204)),0)+IF(F367="JEČ",IF(L367&gt;15,0,IF(J367&gt;15,(16-L367)*0.102,((16-L367)-(16-J367))*0.102)),0)+IF(F367="JEOF",IF(L367&gt;15,0,IF(J367&gt;15,(16-L367)*0.102,((16-L367)-(16-J367))*0.102)),0)+IF(F367="JnPČ",IF(L367&gt;15,0,IF(J367&gt;15,(16-L367)*0.153,((16-L367)-(16-J367))*0.153)),0)+IF(F367="JnEČ",IF(L367&gt;15,0,IF(J367&gt;15,(16-L367)*0.0765,((16-L367)-(16-J367))*0.0765)),0)+IF(F367="JčPČ",IF(L367&gt;15,0,IF(J367&gt;15,(16-L367)*0.06375,((16-L367)-(16-J367))*0.06375)),0)+IF(F367="JčEČ",IF(L367&gt;15,0,IF(J367&gt;15,(16-L367)*0.051,((16-L367)-(16-J367))*0.051)),0)+IF(F367="NEAK",IF(L367&gt;23,0,IF(J367&gt;23,(24-L367)*0.03444,((24-L367)-(24-J367))*0.03444)),0))</f>
        <v>0</v>
      </c>
      <c r="Q367" s="11">
        <f t="shared" ref="Q367:Q375" si="152">IF(ISERROR(P367*100/N367),0,(P367*100/N367))</f>
        <v>0</v>
      </c>
      <c r="R367" s="10">
        <f t="shared" si="150"/>
        <v>0</v>
      </c>
      <c r="S367" s="8"/>
    </row>
    <row r="368" spans="1:19">
      <c r="A368" s="64">
        <v>3</v>
      </c>
      <c r="B368" s="64"/>
      <c r="C368" s="12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3">
        <f t="shared" si="146"/>
        <v>0</v>
      </c>
      <c r="O368" s="9">
        <f t="shared" si="147"/>
        <v>0</v>
      </c>
      <c r="P368" s="4">
        <f t="shared" si="151"/>
        <v>0</v>
      </c>
      <c r="Q368" s="11">
        <f t="shared" si="152"/>
        <v>0</v>
      </c>
      <c r="R368" s="10">
        <f t="shared" si="150"/>
        <v>0</v>
      </c>
      <c r="S368" s="8"/>
    </row>
    <row r="369" spans="1:19">
      <c r="A369" s="64">
        <v>4</v>
      </c>
      <c r="B369" s="64"/>
      <c r="C369" s="12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3">
        <f t="shared" si="146"/>
        <v>0</v>
      </c>
      <c r="O369" s="9">
        <f t="shared" si="147"/>
        <v>0</v>
      </c>
      <c r="P369" s="4">
        <f t="shared" si="151"/>
        <v>0</v>
      </c>
      <c r="Q369" s="11">
        <f t="shared" si="152"/>
        <v>0</v>
      </c>
      <c r="R369" s="10">
        <f t="shared" si="150"/>
        <v>0</v>
      </c>
      <c r="S369" s="8"/>
    </row>
    <row r="370" spans="1:19">
      <c r="A370" s="64">
        <v>5</v>
      </c>
      <c r="B370" s="64"/>
      <c r="C370" s="12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3">
        <f t="shared" si="146"/>
        <v>0</v>
      </c>
      <c r="O370" s="9">
        <f t="shared" si="147"/>
        <v>0</v>
      </c>
      <c r="P370" s="4">
        <f t="shared" si="151"/>
        <v>0</v>
      </c>
      <c r="Q370" s="11">
        <f t="shared" si="152"/>
        <v>0</v>
      </c>
      <c r="R370" s="10">
        <f t="shared" si="150"/>
        <v>0</v>
      </c>
      <c r="S370" s="8"/>
    </row>
    <row r="371" spans="1:19">
      <c r="A371" s="64">
        <v>6</v>
      </c>
      <c r="B371" s="64"/>
      <c r="C371" s="12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3">
        <f t="shared" si="146"/>
        <v>0</v>
      </c>
      <c r="O371" s="9">
        <f t="shared" si="147"/>
        <v>0</v>
      </c>
      <c r="P371" s="4">
        <f t="shared" si="151"/>
        <v>0</v>
      </c>
      <c r="Q371" s="11">
        <f t="shared" si="152"/>
        <v>0</v>
      </c>
      <c r="R371" s="10">
        <f t="shared" si="150"/>
        <v>0</v>
      </c>
      <c r="S371" s="8"/>
    </row>
    <row r="372" spans="1:19">
      <c r="A372" s="64">
        <v>7</v>
      </c>
      <c r="B372" s="64"/>
      <c r="C372" s="12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3">
        <f t="shared" si="146"/>
        <v>0</v>
      </c>
      <c r="O372" s="9">
        <f t="shared" si="147"/>
        <v>0</v>
      </c>
      <c r="P372" s="4">
        <f t="shared" si="151"/>
        <v>0</v>
      </c>
      <c r="Q372" s="11">
        <f t="shared" si="152"/>
        <v>0</v>
      </c>
      <c r="R372" s="10">
        <f t="shared" si="150"/>
        <v>0</v>
      </c>
      <c r="S372" s="8"/>
    </row>
    <row r="373" spans="1:19">
      <c r="A373" s="64">
        <v>8</v>
      </c>
      <c r="B373" s="64"/>
      <c r="C373" s="12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3">
        <f t="shared" si="146"/>
        <v>0</v>
      </c>
      <c r="O373" s="9">
        <f t="shared" si="147"/>
        <v>0</v>
      </c>
      <c r="P373" s="4">
        <f t="shared" si="151"/>
        <v>0</v>
      </c>
      <c r="Q373" s="11">
        <f t="shared" si="152"/>
        <v>0</v>
      </c>
      <c r="R373" s="10">
        <f t="shared" si="150"/>
        <v>0</v>
      </c>
      <c r="S373" s="8"/>
    </row>
    <row r="374" spans="1:19">
      <c r="A374" s="64">
        <v>9</v>
      </c>
      <c r="B374" s="64"/>
      <c r="C374" s="12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3">
        <f t="shared" si="146"/>
        <v>0</v>
      </c>
      <c r="O374" s="9">
        <f t="shared" si="147"/>
        <v>0</v>
      </c>
      <c r="P374" s="4">
        <f t="shared" si="151"/>
        <v>0</v>
      </c>
      <c r="Q374" s="11">
        <f t="shared" si="152"/>
        <v>0</v>
      </c>
      <c r="R374" s="10">
        <f t="shared" si="150"/>
        <v>0</v>
      </c>
      <c r="S374" s="8"/>
    </row>
    <row r="375" spans="1:19">
      <c r="A375" s="64">
        <v>10</v>
      </c>
      <c r="B375" s="64"/>
      <c r="C375" s="12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3">
        <f t="shared" si="146"/>
        <v>0</v>
      </c>
      <c r="O375" s="9">
        <f t="shared" si="147"/>
        <v>0</v>
      </c>
      <c r="P375" s="4">
        <f t="shared" si="151"/>
        <v>0</v>
      </c>
      <c r="Q375" s="11">
        <f t="shared" si="152"/>
        <v>0</v>
      </c>
      <c r="R375" s="10">
        <f t="shared" si="150"/>
        <v>0</v>
      </c>
      <c r="S375" s="8"/>
    </row>
    <row r="376" spans="1:19">
      <c r="A376" s="67" t="s">
        <v>47</v>
      </c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9"/>
      <c r="R376" s="10">
        <f>SUM(R366:R375)</f>
        <v>0</v>
      </c>
      <c r="S376" s="8"/>
    </row>
    <row r="377" spans="1:19" ht="15.75">
      <c r="A377" s="24" t="s">
        <v>91</v>
      </c>
      <c r="B377" s="24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6"/>
      <c r="S377" s="8"/>
    </row>
    <row r="378" spans="1:19">
      <c r="A378" s="49" t="s">
        <v>92</v>
      </c>
      <c r="B378" s="49"/>
      <c r="C378" s="49"/>
      <c r="D378" s="49"/>
      <c r="E378" s="49"/>
      <c r="F378" s="49"/>
      <c r="G378" s="49"/>
      <c r="H378" s="49"/>
      <c r="I378" s="49"/>
      <c r="J378" s="15"/>
      <c r="K378" s="15"/>
      <c r="L378" s="15"/>
      <c r="M378" s="15"/>
      <c r="N378" s="15"/>
      <c r="O378" s="15"/>
      <c r="P378" s="15"/>
      <c r="Q378" s="15"/>
      <c r="R378" s="16"/>
      <c r="S378" s="8"/>
    </row>
    <row r="379" spans="1:19" s="8" customFormat="1">
      <c r="A379" s="49"/>
      <c r="B379" s="49"/>
      <c r="C379" s="49"/>
      <c r="D379" s="49"/>
      <c r="E379" s="49"/>
      <c r="F379" s="49"/>
      <c r="G379" s="49"/>
      <c r="H379" s="49"/>
      <c r="I379" s="49"/>
      <c r="J379" s="15"/>
      <c r="K379" s="15"/>
      <c r="L379" s="15"/>
      <c r="M379" s="15"/>
      <c r="N379" s="15"/>
      <c r="O379" s="15"/>
      <c r="P379" s="15"/>
      <c r="Q379" s="15"/>
      <c r="R379" s="16"/>
    </row>
    <row r="380" spans="1:19" ht="13.9" customHeight="1">
      <c r="A380" s="70" t="s">
        <v>93</v>
      </c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60"/>
      <c r="R380" s="8"/>
      <c r="S380" s="8"/>
    </row>
    <row r="381" spans="1:19" ht="16.899999999999999" customHeight="1">
      <c r="A381" s="72" t="s">
        <v>94</v>
      </c>
      <c r="B381" s="73"/>
      <c r="C381" s="73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60"/>
      <c r="R381" s="8"/>
      <c r="S381" s="8"/>
    </row>
    <row r="382" spans="1:19" ht="15.6" customHeight="1">
      <c r="A382" s="70" t="s">
        <v>95</v>
      </c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60"/>
      <c r="R382" s="8"/>
      <c r="S382" s="8"/>
    </row>
    <row r="383" spans="1:19" ht="13.9" customHeight="1">
      <c r="A383" s="64">
        <v>1</v>
      </c>
      <c r="B383" s="64"/>
      <c r="C383" s="12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3">
        <f t="shared" ref="N383:N392" si="153">(IF(F383="OŽ",IF(L383=1,550.8,IF(L383=2,426.38,IF(L383=3,342.14,IF(L383=4,181.44,IF(L383=5,168.48,IF(L383=6,155.52,IF(L383=7,148.5,IF(L383=8,144,0))))))))+IF(L383&lt;=8,0,IF(L383&lt;=16,137.7,IF(L383&lt;=24,108,IF(L383&lt;=32,80.1,IF(L383&lt;=36,52.2,0)))))-IF(L383&lt;=8,0,IF(L383&lt;=16,(L383-9)*2.754,IF(L383&lt;=24,(L383-17)* 2.754,IF(L383&lt;=32,(L383-25)* 2.754,IF(L383&lt;=36,(L383-33)*2.754,0))))),0)+IF(F383="PČ",IF(L383=1,449,IF(L383=2,314.6,IF(L383=3,238,IF(L383=4,172,IF(L383=5,159,IF(L383=6,145,IF(L383=7,132,IF(L383=8,119,0))))))))+IF(L383&lt;=8,0,IF(L383&lt;=16,88,IF(L383&lt;=24,55,IF(L383&lt;=32,22,0))))-IF(L383&lt;=8,0,IF(L383&lt;=16,(L383-9)*2.245,IF(L383&lt;=24,(L383-17)*2.245,IF(L383&lt;=32,(L383-25)*2.245,0)))),0)+IF(F383="PČneol",IF(L383=1,85,IF(L383=2,64.61,IF(L383=3,50.76,IF(L383=4,16.25,IF(L383=5,15,IF(L383=6,13.75,IF(L383=7,12.5,IF(L383=8,11.25,0))))))))+IF(L383&lt;=8,0,IF(L383&lt;=16,9,0))-IF(L383&lt;=8,0,IF(L383&lt;=16,(L383-9)*0.425,0)),0)+IF(F383="PŽ",IF(L383=1,85,IF(L383=2,59.5,IF(L383=3,45,IF(L383=4,32.5,IF(L383=5,30,IF(L383=6,27.5,IF(L383=7,25,IF(L383=8,22.5,0))))))))+IF(L383&lt;=8,0,IF(L383&lt;=16,19,IF(L383&lt;=24,13,IF(L383&lt;=32,8,0))))-IF(L383&lt;=8,0,IF(L383&lt;=16,(L383-9)*0.425,IF(L383&lt;=24,(L383-17)*0.425,IF(L383&lt;=32,(L383-25)*0.425,0)))),0)+IF(F383="EČ",IF(L383=1,204,IF(L383=2,156.24,IF(L383=3,123.84,IF(L383=4,72,IF(L383=5,66,IF(L383=6,60,IF(L383=7,54,IF(L383=8,48,0))))))))+IF(L383&lt;=8,0,IF(L383&lt;=16,40,IF(L383&lt;=24,25,0)))-IF(L383&lt;=8,0,IF(L383&lt;=16,(L383-9)*1.02,IF(L383&lt;=24,(L383-17)*1.02,0))),0)+IF(F383="EČneol",IF(L383=1,68,IF(L383=2,51.69,IF(L383=3,40.61,IF(L383=4,13,IF(L383=5,12,IF(L383=6,11,IF(L383=7,10,IF(L383=8,9,0)))))))))+IF(F383="EŽ",IF(L383=1,68,IF(L383=2,47.6,IF(L383=3,36,IF(L383=4,18,IF(L383=5,16.5,IF(L383=6,15,IF(L383=7,13.5,IF(L383=8,12,0))))))))+IF(L383&lt;=8,0,IF(L383&lt;=16,10,IF(L383&lt;=24,6,0)))-IF(L383&lt;=8,0,IF(L383&lt;=16,(L383-9)*0.34,IF(L383&lt;=24,(L383-17)*0.34,0))),0)+IF(F383="PT",IF(L383=1,68,IF(L383=2,52.08,IF(L383=3,41.28,IF(L383=4,24,IF(L383=5,22,IF(L383=6,20,IF(L383=7,18,IF(L383=8,16,0))))))))+IF(L383&lt;=8,0,IF(L383&lt;=16,13,IF(L383&lt;=24,9,IF(L383&lt;=32,4,0))))-IF(L383&lt;=8,0,IF(L383&lt;=16,(L383-9)*0.34,IF(L383&lt;=24,(L383-17)*0.34,IF(L383&lt;=32,(L383-25)*0.34,0)))),0)+IF(F383="JOŽ",IF(L383=1,85,IF(L383=2,59.5,IF(L383=3,45,IF(L383=4,32.5,IF(L383=5,30,IF(L383=6,27.5,IF(L383=7,25,IF(L383=8,22.5,0))))))))+IF(L383&lt;=8,0,IF(L383&lt;=16,19,IF(L383&lt;=24,13,0)))-IF(L383&lt;=8,0,IF(L383&lt;=16,(L383-9)*0.425,IF(L383&lt;=24,(L383-17)*0.425,0))),0)+IF(F383="JPČ",IF(L383=1,68,IF(L383=2,47.6,IF(L383=3,36,IF(L383=4,26,IF(L383=5,24,IF(L383=6,22,IF(L383=7,20,IF(L383=8,18,0))))))))+IF(L383&lt;=8,0,IF(L383&lt;=16,13,IF(L383&lt;=24,9,0)))-IF(L383&lt;=8,0,IF(L383&lt;=16,(L383-9)*0.34,IF(L383&lt;=24,(L383-17)*0.34,0))),0)+IF(F383="JEČ",IF(L383=1,34,IF(L383=2,26.04,IF(L383=3,20.6,IF(L383=4,12,IF(L383=5,11,IF(L383=6,10,IF(L383=7,9,IF(L383=8,8,0))))))))+IF(L383&lt;=8,0,IF(L383&lt;=16,6,0))-IF(L383&lt;=8,0,IF(L383&lt;=16,(L383-9)*0.17,0)),0)+IF(F383="JEOF",IF(L383=1,34,IF(L383=2,26.04,IF(L383=3,20.6,IF(L383=4,12,IF(L383=5,11,IF(L383=6,10,IF(L383=7,9,IF(L383=8,8,0))))))))+IF(L383&lt;=8,0,IF(L383&lt;=16,6,0))-IF(L383&lt;=8,0,IF(L383&lt;=16,(L383-9)*0.17,0)),0)+IF(F383="JnPČ",IF(L383=1,51,IF(L383=2,35.7,IF(L383=3,27,IF(L383=4,19.5,IF(L383=5,18,IF(L383=6,16.5,IF(L383=7,15,IF(L383=8,13.5,0))))))))+IF(L383&lt;=8,0,IF(L383&lt;=16,10,0))-IF(L383&lt;=8,0,IF(L383&lt;=16,(L383-9)*0.255,0)),0)+IF(F383="JnEČ",IF(L383=1,25.5,IF(L383=2,19.53,IF(L383=3,15.48,IF(L383=4,9,IF(L383=5,8.25,IF(L383=6,7.5,IF(L383=7,6.75,IF(L383=8,6,0))))))))+IF(L383&lt;=8,0,IF(L383&lt;=16,5,0))-IF(L383&lt;=8,0,IF(L383&lt;=16,(L383-9)*0.1275,0)),0)+IF(F383="JčPČ",IF(L383=1,21.25,IF(L383=2,14.5,IF(L383=3,11.5,IF(L383=4,7,IF(L383=5,6.5,IF(L383=6,6,IF(L383=7,5.5,IF(L383=8,5,0))))))))+IF(L383&lt;=8,0,IF(L383&lt;=16,4,0))-IF(L383&lt;=8,0,IF(L383&lt;=16,(L383-9)*0.10625,0)),0)+IF(F383="JčEČ",IF(L383=1,17,IF(L383=2,13.02,IF(L383=3,10.32,IF(L383=4,6,IF(L383=5,5.5,IF(L383=6,5,IF(L383=7,4.5,IF(L383=8,4,0))))))))+IF(L383&lt;=8,0,IF(L383&lt;=16,3,0))-IF(L383&lt;=8,0,IF(L383&lt;=16,(L383-9)*0.085,0)),0)+IF(F383="NEAK",IF(L383=1,11.48,IF(L383=2,8.79,IF(L383=3,6.97,IF(L383=4,4.05,IF(L383=5,3.71,IF(L383=6,3.38,IF(L383=7,3.04,IF(L383=8,2.7,0))))))))+IF(L383&lt;=8,0,IF(L383&lt;=16,2,IF(L383&lt;=24,1.3,0)))-IF(L383&lt;=8,0,IF(L383&lt;=16,(L383-9)*0.0574,IF(L383&lt;=24,(L383-17)*0.0574,0))),0))*IF(L383&lt;0,1,IF(OR(F383="PČ",F383="PŽ",F383="PT"),IF(J383&lt;32,J383/32,1),1))* IF(L383&lt;0,1,IF(OR(F383="EČ",F383="EŽ",F383="JOŽ",F383="JPČ",F383="NEAK"),IF(J383&lt;24,J383/24,1),1))*IF(L383&lt;0,1,IF(OR(F383="PČneol",F383="JEČ",F383="JEOF",F383="JnPČ",F383="JnEČ",F383="JčPČ",F383="JčEČ"),IF(J383&lt;16,J383/16,1),1))*IF(L383&lt;0,1,IF(F383="EČneol",IF(J383&lt;8,J383/8,1),1))</f>
        <v>0</v>
      </c>
      <c r="O383" s="9">
        <f t="shared" ref="O383:O392" si="154">IF(F383="OŽ",N383,IF(H383="Ne",IF(J383*0.3&lt;J383-L383,N383,0),IF(J383*0.1&lt;J383-L383,N383,0)))</f>
        <v>0</v>
      </c>
      <c r="P383" s="4">
        <f t="shared" ref="P383" si="155">IF(O383=0,0,IF(F383="OŽ",IF(L383&gt;35,0,IF(J383&gt;35,(36-L383)*1.836,((36-L383)-(36-J383))*1.836)),0)+IF(F383="PČ",IF(L383&gt;31,0,IF(J383&gt;31,(32-L383)*1.347,((32-L383)-(32-J383))*1.347)),0)+ IF(F383="PČneol",IF(L383&gt;15,0,IF(J383&gt;15,(16-L383)*0.255,((16-L383)-(16-J383))*0.255)),0)+IF(F383="PŽ",IF(L383&gt;31,0,IF(J383&gt;31,(32-L383)*0.255,((32-L383)-(32-J383))*0.255)),0)+IF(F383="EČ",IF(L383&gt;23,0,IF(J383&gt;23,(24-L383)*0.612,((24-L383)-(24-J383))*0.612)),0)+IF(F383="EČneol",IF(L383&gt;7,0,IF(J383&gt;7,(8-L383)*0.204,((8-L383)-(8-J383))*0.204)),0)+IF(F383="EŽ",IF(L383&gt;23,0,IF(J383&gt;23,(24-L383)*0.204,((24-L383)-(24-J383))*0.204)),0)+IF(F383="PT",IF(L383&gt;31,0,IF(J383&gt;31,(32-L383)*0.204,((32-L383)-(32-J383))*0.204)),0)+IF(F383="JOŽ",IF(L383&gt;23,0,IF(J383&gt;23,(24-L383)*0.255,((24-L383)-(24-J383))*0.255)),0)+IF(F383="JPČ",IF(L383&gt;23,0,IF(J383&gt;23,(24-L383)*0.204,((24-L383)-(24-J383))*0.204)),0)+IF(F383="JEČ",IF(L383&gt;15,0,IF(J383&gt;15,(16-L383)*0.102,((16-L383)-(16-J383))*0.102)),0)+IF(F383="JEOF",IF(L383&gt;15,0,IF(J383&gt;15,(16-L383)*0.102,((16-L383)-(16-J383))*0.102)),0)+IF(F383="JnPČ",IF(L383&gt;15,0,IF(J383&gt;15,(16-L383)*0.153,((16-L383)-(16-J383))*0.153)),0)+IF(F383="JnEČ",IF(L383&gt;15,0,IF(J383&gt;15,(16-L383)*0.0765,((16-L383)-(16-J383))*0.0765)),0)+IF(F383="JčPČ",IF(L383&gt;15,0,IF(J383&gt;15,(16-L383)*0.06375,((16-L383)-(16-J383))*0.06375)),0)+IF(F383="JčEČ",IF(L383&gt;15,0,IF(J383&gt;15,(16-L383)*0.051,((16-L383)-(16-J383))*0.051)),0)+IF(F383="NEAK",IF(L383&gt;23,0,IF(J383&gt;23,(24-L383)*0.03444,((24-L383)-(24-J383))*0.03444)),0))</f>
        <v>0</v>
      </c>
      <c r="Q383" s="11">
        <f t="shared" ref="Q383" si="156">IF(ISERROR(P383*100/N383),0,(P383*100/N383))</f>
        <v>0</v>
      </c>
      <c r="R383" s="10">
        <f t="shared" ref="R383:R392" si="157">IF(Q383&lt;=30,O383+P383,O383+O383*0.3)*IF(G383=1,0.4,IF(G383=2,0.75,IF(G383="1 (kas 4 m. 1 k. nerengiamos)",0.52,1)))*IF(D383="olimpinė",1,IF(M383="Ne",0.5,1))*IF(OR(A$5="Lietuvos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federacija"),IF(OR(J383&lt;8,K383&lt;16),0,1),1)*E383*IF(I383&lt;=1,1,1/I383)*IF(OR(A$5="Lietuvos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83" s="8"/>
    </row>
    <row r="384" spans="1:19">
      <c r="A384" s="64">
        <v>2</v>
      </c>
      <c r="B384" s="64"/>
      <c r="C384" s="12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3">
        <f t="shared" si="153"/>
        <v>0</v>
      </c>
      <c r="O384" s="9">
        <f t="shared" si="154"/>
        <v>0</v>
      </c>
      <c r="P384" s="4">
        <f t="shared" ref="P384:P392" si="158">IF(O384=0,0,IF(F384="OŽ",IF(L384&gt;35,0,IF(J384&gt;35,(36-L384)*1.836,((36-L384)-(36-J384))*1.836)),0)+IF(F384="PČ",IF(L384&gt;31,0,IF(J384&gt;31,(32-L384)*1.347,((32-L384)-(32-J384))*1.347)),0)+ IF(F384="PČneol",IF(L384&gt;15,0,IF(J384&gt;15,(16-L384)*0.255,((16-L384)-(16-J384))*0.255)),0)+IF(F384="PŽ",IF(L384&gt;31,0,IF(J384&gt;31,(32-L384)*0.255,((32-L384)-(32-J384))*0.255)),0)+IF(F384="EČ",IF(L384&gt;23,0,IF(J384&gt;23,(24-L384)*0.612,((24-L384)-(24-J384))*0.612)),0)+IF(F384="EČneol",IF(L384&gt;7,0,IF(J384&gt;7,(8-L384)*0.204,((8-L384)-(8-J384))*0.204)),0)+IF(F384="EŽ",IF(L384&gt;23,0,IF(J384&gt;23,(24-L384)*0.204,((24-L384)-(24-J384))*0.204)),0)+IF(F384="PT",IF(L384&gt;31,0,IF(J384&gt;31,(32-L384)*0.204,((32-L384)-(32-J384))*0.204)),0)+IF(F384="JOŽ",IF(L384&gt;23,0,IF(J384&gt;23,(24-L384)*0.255,((24-L384)-(24-J384))*0.255)),0)+IF(F384="JPČ",IF(L384&gt;23,0,IF(J384&gt;23,(24-L384)*0.204,((24-L384)-(24-J384))*0.204)),0)+IF(F384="JEČ",IF(L384&gt;15,0,IF(J384&gt;15,(16-L384)*0.102,((16-L384)-(16-J384))*0.102)),0)+IF(F384="JEOF",IF(L384&gt;15,0,IF(J384&gt;15,(16-L384)*0.102,((16-L384)-(16-J384))*0.102)),0)+IF(F384="JnPČ",IF(L384&gt;15,0,IF(J384&gt;15,(16-L384)*0.153,((16-L384)-(16-J384))*0.153)),0)+IF(F384="JnEČ",IF(L384&gt;15,0,IF(J384&gt;15,(16-L384)*0.0765,((16-L384)-(16-J384))*0.0765)),0)+IF(F384="JčPČ",IF(L384&gt;15,0,IF(J384&gt;15,(16-L384)*0.06375,((16-L384)-(16-J384))*0.06375)),0)+IF(F384="JčEČ",IF(L384&gt;15,0,IF(J384&gt;15,(16-L384)*0.051,((16-L384)-(16-J384))*0.051)),0)+IF(F384="NEAK",IF(L384&gt;23,0,IF(J384&gt;23,(24-L384)*0.03444,((24-L384)-(24-J384))*0.03444)),0))</f>
        <v>0</v>
      </c>
      <c r="Q384" s="11">
        <f t="shared" ref="Q384:Q392" si="159">IF(ISERROR(P384*100/N384),0,(P384*100/N384))</f>
        <v>0</v>
      </c>
      <c r="R384" s="10">
        <f t="shared" si="157"/>
        <v>0</v>
      </c>
      <c r="S384" s="8"/>
    </row>
    <row r="385" spans="1:19">
      <c r="A385" s="64">
        <v>3</v>
      </c>
      <c r="B385" s="64"/>
      <c r="C385" s="12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3">
        <f t="shared" si="153"/>
        <v>0</v>
      </c>
      <c r="O385" s="9">
        <f t="shared" si="154"/>
        <v>0</v>
      </c>
      <c r="P385" s="4">
        <f t="shared" si="158"/>
        <v>0</v>
      </c>
      <c r="Q385" s="11">
        <f t="shared" si="159"/>
        <v>0</v>
      </c>
      <c r="R385" s="10">
        <f t="shared" si="157"/>
        <v>0</v>
      </c>
      <c r="S385" s="8"/>
    </row>
    <row r="386" spans="1:19">
      <c r="A386" s="64">
        <v>4</v>
      </c>
      <c r="B386" s="64"/>
      <c r="C386" s="12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3">
        <f t="shared" si="153"/>
        <v>0</v>
      </c>
      <c r="O386" s="9">
        <f t="shared" si="154"/>
        <v>0</v>
      </c>
      <c r="P386" s="4">
        <f t="shared" si="158"/>
        <v>0</v>
      </c>
      <c r="Q386" s="11">
        <f t="shared" si="159"/>
        <v>0</v>
      </c>
      <c r="R386" s="10">
        <f t="shared" si="157"/>
        <v>0</v>
      </c>
      <c r="S386" s="8"/>
    </row>
    <row r="387" spans="1:19">
      <c r="A387" s="64">
        <v>5</v>
      </c>
      <c r="B387" s="64"/>
      <c r="C387" s="12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3">
        <f t="shared" si="153"/>
        <v>0</v>
      </c>
      <c r="O387" s="9">
        <f t="shared" si="154"/>
        <v>0</v>
      </c>
      <c r="P387" s="4">
        <f t="shared" si="158"/>
        <v>0</v>
      </c>
      <c r="Q387" s="11">
        <f t="shared" si="159"/>
        <v>0</v>
      </c>
      <c r="R387" s="10">
        <f t="shared" si="157"/>
        <v>0</v>
      </c>
      <c r="S387" s="8"/>
    </row>
    <row r="388" spans="1:19">
      <c r="A388" s="64">
        <v>6</v>
      </c>
      <c r="B388" s="64"/>
      <c r="C388" s="12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3">
        <f t="shared" si="153"/>
        <v>0</v>
      </c>
      <c r="O388" s="9">
        <f t="shared" si="154"/>
        <v>0</v>
      </c>
      <c r="P388" s="4">
        <f t="shared" si="158"/>
        <v>0</v>
      </c>
      <c r="Q388" s="11">
        <f t="shared" si="159"/>
        <v>0</v>
      </c>
      <c r="R388" s="10">
        <f t="shared" si="157"/>
        <v>0</v>
      </c>
      <c r="S388" s="8"/>
    </row>
    <row r="389" spans="1:19">
      <c r="A389" s="64">
        <v>7</v>
      </c>
      <c r="B389" s="64"/>
      <c r="C389" s="12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3">
        <f t="shared" si="153"/>
        <v>0</v>
      </c>
      <c r="O389" s="9">
        <f t="shared" si="154"/>
        <v>0</v>
      </c>
      <c r="P389" s="4">
        <f t="shared" si="158"/>
        <v>0</v>
      </c>
      <c r="Q389" s="11">
        <f t="shared" si="159"/>
        <v>0</v>
      </c>
      <c r="R389" s="10">
        <f t="shared" si="157"/>
        <v>0</v>
      </c>
      <c r="S389" s="8"/>
    </row>
    <row r="390" spans="1:19">
      <c r="A390" s="64">
        <v>8</v>
      </c>
      <c r="B390" s="64"/>
      <c r="C390" s="12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3">
        <f t="shared" si="153"/>
        <v>0</v>
      </c>
      <c r="O390" s="9">
        <f t="shared" si="154"/>
        <v>0</v>
      </c>
      <c r="P390" s="4">
        <f t="shared" si="158"/>
        <v>0</v>
      </c>
      <c r="Q390" s="11">
        <f t="shared" si="159"/>
        <v>0</v>
      </c>
      <c r="R390" s="10">
        <f t="shared" si="157"/>
        <v>0</v>
      </c>
      <c r="S390" s="8"/>
    </row>
    <row r="391" spans="1:19">
      <c r="A391" s="64">
        <v>9</v>
      </c>
      <c r="B391" s="64"/>
      <c r="C391" s="12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3">
        <f t="shared" si="153"/>
        <v>0</v>
      </c>
      <c r="O391" s="9">
        <f t="shared" si="154"/>
        <v>0</v>
      </c>
      <c r="P391" s="4">
        <f t="shared" si="158"/>
        <v>0</v>
      </c>
      <c r="Q391" s="11">
        <f t="shared" si="159"/>
        <v>0</v>
      </c>
      <c r="R391" s="10">
        <f t="shared" si="157"/>
        <v>0</v>
      </c>
      <c r="S391" s="8"/>
    </row>
    <row r="392" spans="1:19">
      <c r="A392" s="64">
        <v>10</v>
      </c>
      <c r="B392" s="64"/>
      <c r="C392" s="12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3">
        <f t="shared" si="153"/>
        <v>0</v>
      </c>
      <c r="O392" s="9">
        <f t="shared" si="154"/>
        <v>0</v>
      </c>
      <c r="P392" s="4">
        <f t="shared" si="158"/>
        <v>0</v>
      </c>
      <c r="Q392" s="11">
        <f t="shared" si="159"/>
        <v>0</v>
      </c>
      <c r="R392" s="10">
        <f t="shared" si="157"/>
        <v>0</v>
      </c>
      <c r="S392" s="8"/>
    </row>
    <row r="393" spans="1:19" ht="13.9" customHeight="1">
      <c r="A393" s="67" t="s">
        <v>47</v>
      </c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9"/>
      <c r="R393" s="10">
        <f>SUM(R383:R392)</f>
        <v>0</v>
      </c>
      <c r="S393" s="8"/>
    </row>
    <row r="394" spans="1:19" ht="15.75">
      <c r="A394" s="24" t="s">
        <v>91</v>
      </c>
      <c r="B394" s="24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6"/>
      <c r="S394" s="8"/>
    </row>
    <row r="395" spans="1:19">
      <c r="A395" s="49" t="s">
        <v>92</v>
      </c>
      <c r="B395" s="49"/>
      <c r="C395" s="49"/>
      <c r="D395" s="49"/>
      <c r="E395" s="49"/>
      <c r="F395" s="49"/>
      <c r="G395" s="49"/>
      <c r="H395" s="49"/>
      <c r="I395" s="49"/>
      <c r="J395" s="15"/>
      <c r="K395" s="15"/>
      <c r="L395" s="15"/>
      <c r="M395" s="15"/>
      <c r="N395" s="15"/>
      <c r="O395" s="15"/>
      <c r="P395" s="15"/>
      <c r="Q395" s="15"/>
      <c r="R395" s="16"/>
      <c r="S395" s="8"/>
    </row>
    <row r="396" spans="1:19">
      <c r="A396" s="49"/>
      <c r="B396" s="49"/>
      <c r="C396" s="49"/>
      <c r="D396" s="49"/>
      <c r="E396" s="49"/>
      <c r="F396" s="49"/>
      <c r="G396" s="49"/>
      <c r="H396" s="49"/>
      <c r="I396" s="49"/>
      <c r="J396" s="15"/>
      <c r="K396" s="15"/>
      <c r="L396" s="15"/>
      <c r="M396" s="15"/>
      <c r="N396" s="15"/>
      <c r="O396" s="15"/>
      <c r="P396" s="15"/>
      <c r="Q396" s="15"/>
      <c r="R396" s="16"/>
      <c r="S396" s="8"/>
    </row>
    <row r="397" spans="1:19">
      <c r="A397" s="70" t="s">
        <v>93</v>
      </c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60"/>
      <c r="R397" s="8"/>
      <c r="S397" s="8"/>
    </row>
    <row r="398" spans="1:19" ht="18">
      <c r="A398" s="72" t="s">
        <v>94</v>
      </c>
      <c r="B398" s="73"/>
      <c r="C398" s="73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60"/>
      <c r="R398" s="8"/>
      <c r="S398" s="8"/>
    </row>
    <row r="399" spans="1:19">
      <c r="A399" s="70" t="s">
        <v>95</v>
      </c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60"/>
      <c r="R399" s="8"/>
      <c r="S399" s="8"/>
    </row>
    <row r="400" spans="1:19">
      <c r="A400" s="64">
        <v>1</v>
      </c>
      <c r="B400" s="64"/>
      <c r="C400" s="12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3">
        <f t="shared" ref="N400:N409" si="160">(IF(F400="OŽ",IF(L400=1,550.8,IF(L400=2,426.38,IF(L400=3,342.14,IF(L400=4,181.44,IF(L400=5,168.48,IF(L400=6,155.52,IF(L400=7,148.5,IF(L400=8,144,0))))))))+IF(L400&lt;=8,0,IF(L400&lt;=16,137.7,IF(L400&lt;=24,108,IF(L400&lt;=32,80.1,IF(L400&lt;=36,52.2,0)))))-IF(L400&lt;=8,0,IF(L400&lt;=16,(L400-9)*2.754,IF(L400&lt;=24,(L400-17)* 2.754,IF(L400&lt;=32,(L400-25)* 2.754,IF(L400&lt;=36,(L400-33)*2.754,0))))),0)+IF(F400="PČ",IF(L400=1,449,IF(L400=2,314.6,IF(L400=3,238,IF(L400=4,172,IF(L400=5,159,IF(L400=6,145,IF(L400=7,132,IF(L400=8,119,0))))))))+IF(L400&lt;=8,0,IF(L400&lt;=16,88,IF(L400&lt;=24,55,IF(L400&lt;=32,22,0))))-IF(L400&lt;=8,0,IF(L400&lt;=16,(L400-9)*2.245,IF(L400&lt;=24,(L400-17)*2.245,IF(L400&lt;=32,(L400-25)*2.245,0)))),0)+IF(F400="PČneol",IF(L400=1,85,IF(L400=2,64.61,IF(L400=3,50.76,IF(L400=4,16.25,IF(L400=5,15,IF(L400=6,13.75,IF(L400=7,12.5,IF(L400=8,11.25,0))))))))+IF(L400&lt;=8,0,IF(L400&lt;=16,9,0))-IF(L400&lt;=8,0,IF(L400&lt;=16,(L400-9)*0.425,0)),0)+IF(F400="PŽ",IF(L400=1,85,IF(L400=2,59.5,IF(L400=3,45,IF(L400=4,32.5,IF(L400=5,30,IF(L400=6,27.5,IF(L400=7,25,IF(L400=8,22.5,0))))))))+IF(L400&lt;=8,0,IF(L400&lt;=16,19,IF(L400&lt;=24,13,IF(L400&lt;=32,8,0))))-IF(L400&lt;=8,0,IF(L400&lt;=16,(L400-9)*0.425,IF(L400&lt;=24,(L400-17)*0.425,IF(L400&lt;=32,(L400-25)*0.425,0)))),0)+IF(F400="EČ",IF(L400=1,204,IF(L400=2,156.24,IF(L400=3,123.84,IF(L400=4,72,IF(L400=5,66,IF(L400=6,60,IF(L400=7,54,IF(L400=8,48,0))))))))+IF(L400&lt;=8,0,IF(L400&lt;=16,40,IF(L400&lt;=24,25,0)))-IF(L400&lt;=8,0,IF(L400&lt;=16,(L400-9)*1.02,IF(L400&lt;=24,(L400-17)*1.02,0))),0)+IF(F400="EČneol",IF(L400=1,68,IF(L400=2,51.69,IF(L400=3,40.61,IF(L400=4,13,IF(L400=5,12,IF(L400=6,11,IF(L400=7,10,IF(L400=8,9,0)))))))))+IF(F400="EŽ",IF(L400=1,68,IF(L400=2,47.6,IF(L400=3,36,IF(L400=4,18,IF(L400=5,16.5,IF(L400=6,15,IF(L400=7,13.5,IF(L400=8,12,0))))))))+IF(L400&lt;=8,0,IF(L400&lt;=16,10,IF(L400&lt;=24,6,0)))-IF(L400&lt;=8,0,IF(L400&lt;=16,(L400-9)*0.34,IF(L400&lt;=24,(L400-17)*0.34,0))),0)+IF(F400="PT",IF(L400=1,68,IF(L400=2,52.08,IF(L400=3,41.28,IF(L400=4,24,IF(L400=5,22,IF(L400=6,20,IF(L400=7,18,IF(L400=8,16,0))))))))+IF(L400&lt;=8,0,IF(L400&lt;=16,13,IF(L400&lt;=24,9,IF(L400&lt;=32,4,0))))-IF(L400&lt;=8,0,IF(L400&lt;=16,(L400-9)*0.34,IF(L400&lt;=24,(L400-17)*0.34,IF(L400&lt;=32,(L400-25)*0.34,0)))),0)+IF(F400="JOŽ",IF(L400=1,85,IF(L400=2,59.5,IF(L400=3,45,IF(L400=4,32.5,IF(L400=5,30,IF(L400=6,27.5,IF(L400=7,25,IF(L400=8,22.5,0))))))))+IF(L400&lt;=8,0,IF(L400&lt;=16,19,IF(L400&lt;=24,13,0)))-IF(L400&lt;=8,0,IF(L400&lt;=16,(L400-9)*0.425,IF(L400&lt;=24,(L400-17)*0.425,0))),0)+IF(F400="JPČ",IF(L400=1,68,IF(L400=2,47.6,IF(L400=3,36,IF(L400=4,26,IF(L400=5,24,IF(L400=6,22,IF(L400=7,20,IF(L400=8,18,0))))))))+IF(L400&lt;=8,0,IF(L400&lt;=16,13,IF(L400&lt;=24,9,0)))-IF(L400&lt;=8,0,IF(L400&lt;=16,(L400-9)*0.34,IF(L400&lt;=24,(L400-17)*0.34,0))),0)+IF(F400="JEČ",IF(L400=1,34,IF(L400=2,26.04,IF(L400=3,20.6,IF(L400=4,12,IF(L400=5,11,IF(L400=6,10,IF(L400=7,9,IF(L400=8,8,0))))))))+IF(L400&lt;=8,0,IF(L400&lt;=16,6,0))-IF(L400&lt;=8,0,IF(L400&lt;=16,(L400-9)*0.17,0)),0)+IF(F400="JEOF",IF(L400=1,34,IF(L400=2,26.04,IF(L400=3,20.6,IF(L400=4,12,IF(L400=5,11,IF(L400=6,10,IF(L400=7,9,IF(L400=8,8,0))))))))+IF(L400&lt;=8,0,IF(L400&lt;=16,6,0))-IF(L400&lt;=8,0,IF(L400&lt;=16,(L400-9)*0.17,0)),0)+IF(F400="JnPČ",IF(L400=1,51,IF(L400=2,35.7,IF(L400=3,27,IF(L400=4,19.5,IF(L400=5,18,IF(L400=6,16.5,IF(L400=7,15,IF(L400=8,13.5,0))))))))+IF(L400&lt;=8,0,IF(L400&lt;=16,10,0))-IF(L400&lt;=8,0,IF(L400&lt;=16,(L400-9)*0.255,0)),0)+IF(F400="JnEČ",IF(L400=1,25.5,IF(L400=2,19.53,IF(L400=3,15.48,IF(L400=4,9,IF(L400=5,8.25,IF(L400=6,7.5,IF(L400=7,6.75,IF(L400=8,6,0))))))))+IF(L400&lt;=8,0,IF(L400&lt;=16,5,0))-IF(L400&lt;=8,0,IF(L400&lt;=16,(L400-9)*0.1275,0)),0)+IF(F400="JčPČ",IF(L400=1,21.25,IF(L400=2,14.5,IF(L400=3,11.5,IF(L400=4,7,IF(L400=5,6.5,IF(L400=6,6,IF(L400=7,5.5,IF(L400=8,5,0))))))))+IF(L400&lt;=8,0,IF(L400&lt;=16,4,0))-IF(L400&lt;=8,0,IF(L400&lt;=16,(L400-9)*0.10625,0)),0)+IF(F400="JčEČ",IF(L400=1,17,IF(L400=2,13.02,IF(L400=3,10.32,IF(L400=4,6,IF(L400=5,5.5,IF(L400=6,5,IF(L400=7,4.5,IF(L400=8,4,0))))))))+IF(L400&lt;=8,0,IF(L400&lt;=16,3,0))-IF(L400&lt;=8,0,IF(L400&lt;=16,(L400-9)*0.085,0)),0)+IF(F400="NEAK",IF(L400=1,11.48,IF(L400=2,8.79,IF(L400=3,6.97,IF(L400=4,4.05,IF(L400=5,3.71,IF(L400=6,3.38,IF(L400=7,3.04,IF(L400=8,2.7,0))))))))+IF(L400&lt;=8,0,IF(L400&lt;=16,2,IF(L400&lt;=24,1.3,0)))-IF(L400&lt;=8,0,IF(L400&lt;=16,(L400-9)*0.0574,IF(L400&lt;=24,(L400-17)*0.0574,0))),0))*IF(L400&lt;0,1,IF(OR(F400="PČ",F400="PŽ",F400="PT"),IF(J400&lt;32,J400/32,1),1))* IF(L400&lt;0,1,IF(OR(F400="EČ",F400="EŽ",F400="JOŽ",F400="JPČ",F400="NEAK"),IF(J400&lt;24,J400/24,1),1))*IF(L400&lt;0,1,IF(OR(F400="PČneol",F400="JEČ",F400="JEOF",F400="JnPČ",F400="JnEČ",F400="JčPČ",F400="JčEČ"),IF(J400&lt;16,J400/16,1),1))*IF(L400&lt;0,1,IF(F400="EČneol",IF(J400&lt;8,J400/8,1),1))</f>
        <v>0</v>
      </c>
      <c r="O400" s="9">
        <f t="shared" ref="O400:O409" si="161">IF(F400="OŽ",N400,IF(H400="Ne",IF(J400*0.3&lt;J400-L400,N400,0),IF(J400*0.1&lt;J400-L400,N400,0)))</f>
        <v>0</v>
      </c>
      <c r="P400" s="4">
        <f t="shared" ref="P400" si="162">IF(O400=0,0,IF(F400="OŽ",IF(L400&gt;35,0,IF(J400&gt;35,(36-L400)*1.836,((36-L400)-(36-J400))*1.836)),0)+IF(F400="PČ",IF(L400&gt;31,0,IF(J400&gt;31,(32-L400)*1.347,((32-L400)-(32-J400))*1.347)),0)+ IF(F400="PČneol",IF(L400&gt;15,0,IF(J400&gt;15,(16-L400)*0.255,((16-L400)-(16-J400))*0.255)),0)+IF(F400="PŽ",IF(L400&gt;31,0,IF(J400&gt;31,(32-L400)*0.255,((32-L400)-(32-J400))*0.255)),0)+IF(F400="EČ",IF(L400&gt;23,0,IF(J400&gt;23,(24-L400)*0.612,((24-L400)-(24-J400))*0.612)),0)+IF(F400="EČneol",IF(L400&gt;7,0,IF(J400&gt;7,(8-L400)*0.204,((8-L400)-(8-J400))*0.204)),0)+IF(F400="EŽ",IF(L400&gt;23,0,IF(J400&gt;23,(24-L400)*0.204,((24-L400)-(24-J400))*0.204)),0)+IF(F400="PT",IF(L400&gt;31,0,IF(J400&gt;31,(32-L400)*0.204,((32-L400)-(32-J400))*0.204)),0)+IF(F400="JOŽ",IF(L400&gt;23,0,IF(J400&gt;23,(24-L400)*0.255,((24-L400)-(24-J400))*0.255)),0)+IF(F400="JPČ",IF(L400&gt;23,0,IF(J400&gt;23,(24-L400)*0.204,((24-L400)-(24-J400))*0.204)),0)+IF(F400="JEČ",IF(L400&gt;15,0,IF(J400&gt;15,(16-L400)*0.102,((16-L400)-(16-J400))*0.102)),0)+IF(F400="JEOF",IF(L400&gt;15,0,IF(J400&gt;15,(16-L400)*0.102,((16-L400)-(16-J400))*0.102)),0)+IF(F400="JnPČ",IF(L400&gt;15,0,IF(J400&gt;15,(16-L400)*0.153,((16-L400)-(16-J400))*0.153)),0)+IF(F400="JnEČ",IF(L400&gt;15,0,IF(J400&gt;15,(16-L400)*0.0765,((16-L400)-(16-J400))*0.0765)),0)+IF(F400="JčPČ",IF(L400&gt;15,0,IF(J400&gt;15,(16-L400)*0.06375,((16-L400)-(16-J400))*0.06375)),0)+IF(F400="JčEČ",IF(L400&gt;15,0,IF(J400&gt;15,(16-L400)*0.051,((16-L400)-(16-J400))*0.051)),0)+IF(F400="NEAK",IF(L400&gt;23,0,IF(J400&gt;23,(24-L400)*0.03444,((24-L400)-(24-J400))*0.03444)),0))</f>
        <v>0</v>
      </c>
      <c r="Q400" s="11">
        <f t="shared" ref="Q400" si="163">IF(ISERROR(P400*100/N400),0,(P400*100/N400))</f>
        <v>0</v>
      </c>
      <c r="R400" s="10">
        <f t="shared" ref="R400:R409" si="164">IF(Q400&lt;=30,O400+P400,O400+O400*0.3)*IF(G400=1,0.4,IF(G400=2,0.75,IF(G400="1 (kas 4 m. 1 k. nerengiamos)",0.52,1)))*IF(D400="olimpinė",1,IF(M400="Ne",0.5,1))*IF(OR(A$5="Lietuvos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federacija"),IF(OR(J400&lt;8,K400&lt;16),0,1),1)*E400*IF(I400&lt;=1,1,1/I400)*IF(OR(A$5="Lietuvos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00" s="8"/>
    </row>
    <row r="401" spans="1:19">
      <c r="A401" s="64">
        <v>2</v>
      </c>
      <c r="B401" s="64"/>
      <c r="C401" s="12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3">
        <f t="shared" si="160"/>
        <v>0</v>
      </c>
      <c r="O401" s="9">
        <f t="shared" si="161"/>
        <v>0</v>
      </c>
      <c r="P401" s="4">
        <f t="shared" ref="P401:P409" si="165">IF(O401=0,0,IF(F401="OŽ",IF(L401&gt;35,0,IF(J401&gt;35,(36-L401)*1.836,((36-L401)-(36-J401))*1.836)),0)+IF(F401="PČ",IF(L401&gt;31,0,IF(J401&gt;31,(32-L401)*1.347,((32-L401)-(32-J401))*1.347)),0)+ IF(F401="PČneol",IF(L401&gt;15,0,IF(J401&gt;15,(16-L401)*0.255,((16-L401)-(16-J401))*0.255)),0)+IF(F401="PŽ",IF(L401&gt;31,0,IF(J401&gt;31,(32-L401)*0.255,((32-L401)-(32-J401))*0.255)),0)+IF(F401="EČ",IF(L401&gt;23,0,IF(J401&gt;23,(24-L401)*0.612,((24-L401)-(24-J401))*0.612)),0)+IF(F401="EČneol",IF(L401&gt;7,0,IF(J401&gt;7,(8-L401)*0.204,((8-L401)-(8-J401))*0.204)),0)+IF(F401="EŽ",IF(L401&gt;23,0,IF(J401&gt;23,(24-L401)*0.204,((24-L401)-(24-J401))*0.204)),0)+IF(F401="PT",IF(L401&gt;31,0,IF(J401&gt;31,(32-L401)*0.204,((32-L401)-(32-J401))*0.204)),0)+IF(F401="JOŽ",IF(L401&gt;23,0,IF(J401&gt;23,(24-L401)*0.255,((24-L401)-(24-J401))*0.255)),0)+IF(F401="JPČ",IF(L401&gt;23,0,IF(J401&gt;23,(24-L401)*0.204,((24-L401)-(24-J401))*0.204)),0)+IF(F401="JEČ",IF(L401&gt;15,0,IF(J401&gt;15,(16-L401)*0.102,((16-L401)-(16-J401))*0.102)),0)+IF(F401="JEOF",IF(L401&gt;15,0,IF(J401&gt;15,(16-L401)*0.102,((16-L401)-(16-J401))*0.102)),0)+IF(F401="JnPČ",IF(L401&gt;15,0,IF(J401&gt;15,(16-L401)*0.153,((16-L401)-(16-J401))*0.153)),0)+IF(F401="JnEČ",IF(L401&gt;15,0,IF(J401&gt;15,(16-L401)*0.0765,((16-L401)-(16-J401))*0.0765)),0)+IF(F401="JčPČ",IF(L401&gt;15,0,IF(J401&gt;15,(16-L401)*0.06375,((16-L401)-(16-J401))*0.06375)),0)+IF(F401="JčEČ",IF(L401&gt;15,0,IF(J401&gt;15,(16-L401)*0.051,((16-L401)-(16-J401))*0.051)),0)+IF(F401="NEAK",IF(L401&gt;23,0,IF(J401&gt;23,(24-L401)*0.03444,((24-L401)-(24-J401))*0.03444)),0))</f>
        <v>0</v>
      </c>
      <c r="Q401" s="11">
        <f t="shared" ref="Q401:Q409" si="166">IF(ISERROR(P401*100/N401),0,(P401*100/N401))</f>
        <v>0</v>
      </c>
      <c r="R401" s="10">
        <f t="shared" si="164"/>
        <v>0</v>
      </c>
      <c r="S401" s="8"/>
    </row>
    <row r="402" spans="1:19">
      <c r="A402" s="64">
        <v>3</v>
      </c>
      <c r="B402" s="64"/>
      <c r="C402" s="12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3">
        <f t="shared" si="160"/>
        <v>0</v>
      </c>
      <c r="O402" s="9">
        <f t="shared" si="161"/>
        <v>0</v>
      </c>
      <c r="P402" s="4">
        <f t="shared" si="165"/>
        <v>0</v>
      </c>
      <c r="Q402" s="11">
        <f t="shared" si="166"/>
        <v>0</v>
      </c>
      <c r="R402" s="10">
        <f t="shared" si="164"/>
        <v>0</v>
      </c>
      <c r="S402" s="8"/>
    </row>
    <row r="403" spans="1:19">
      <c r="A403" s="64">
        <v>4</v>
      </c>
      <c r="B403" s="64"/>
      <c r="C403" s="12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3">
        <f t="shared" si="160"/>
        <v>0</v>
      </c>
      <c r="O403" s="9">
        <f t="shared" si="161"/>
        <v>0</v>
      </c>
      <c r="P403" s="4">
        <f t="shared" si="165"/>
        <v>0</v>
      </c>
      <c r="Q403" s="11">
        <f t="shared" si="166"/>
        <v>0</v>
      </c>
      <c r="R403" s="10">
        <f t="shared" si="164"/>
        <v>0</v>
      </c>
      <c r="S403" s="8"/>
    </row>
    <row r="404" spans="1:19">
      <c r="A404" s="64">
        <v>5</v>
      </c>
      <c r="B404" s="64"/>
      <c r="C404" s="12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3">
        <f t="shared" si="160"/>
        <v>0</v>
      </c>
      <c r="O404" s="9">
        <f t="shared" si="161"/>
        <v>0</v>
      </c>
      <c r="P404" s="4">
        <f t="shared" si="165"/>
        <v>0</v>
      </c>
      <c r="Q404" s="11">
        <f t="shared" si="166"/>
        <v>0</v>
      </c>
      <c r="R404" s="10">
        <f t="shared" si="164"/>
        <v>0</v>
      </c>
      <c r="S404" s="8"/>
    </row>
    <row r="405" spans="1:19">
      <c r="A405" s="64">
        <v>6</v>
      </c>
      <c r="B405" s="64"/>
      <c r="C405" s="12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3">
        <f t="shared" si="160"/>
        <v>0</v>
      </c>
      <c r="O405" s="9">
        <f t="shared" si="161"/>
        <v>0</v>
      </c>
      <c r="P405" s="4">
        <f t="shared" si="165"/>
        <v>0</v>
      </c>
      <c r="Q405" s="11">
        <f t="shared" si="166"/>
        <v>0</v>
      </c>
      <c r="R405" s="10">
        <f t="shared" si="164"/>
        <v>0</v>
      </c>
      <c r="S405" s="8"/>
    </row>
    <row r="406" spans="1:19">
      <c r="A406" s="64">
        <v>7</v>
      </c>
      <c r="B406" s="64"/>
      <c r="C406" s="12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3">
        <f t="shared" si="160"/>
        <v>0</v>
      </c>
      <c r="O406" s="9">
        <f t="shared" si="161"/>
        <v>0</v>
      </c>
      <c r="P406" s="4">
        <f t="shared" si="165"/>
        <v>0</v>
      </c>
      <c r="Q406" s="11">
        <f t="shared" si="166"/>
        <v>0</v>
      </c>
      <c r="R406" s="10">
        <f t="shared" si="164"/>
        <v>0</v>
      </c>
      <c r="S406" s="8"/>
    </row>
    <row r="407" spans="1:19">
      <c r="A407" s="64">
        <v>8</v>
      </c>
      <c r="B407" s="64"/>
      <c r="C407" s="12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3">
        <f t="shared" si="160"/>
        <v>0</v>
      </c>
      <c r="O407" s="9">
        <f t="shared" si="161"/>
        <v>0</v>
      </c>
      <c r="P407" s="4">
        <f t="shared" si="165"/>
        <v>0</v>
      </c>
      <c r="Q407" s="11">
        <f t="shared" si="166"/>
        <v>0</v>
      </c>
      <c r="R407" s="10">
        <f t="shared" si="164"/>
        <v>0</v>
      </c>
      <c r="S407" s="8"/>
    </row>
    <row r="408" spans="1:19">
      <c r="A408" s="64">
        <v>9</v>
      </c>
      <c r="B408" s="64"/>
      <c r="C408" s="12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3">
        <f t="shared" si="160"/>
        <v>0</v>
      </c>
      <c r="O408" s="9">
        <f t="shared" si="161"/>
        <v>0</v>
      </c>
      <c r="P408" s="4">
        <f t="shared" si="165"/>
        <v>0</v>
      </c>
      <c r="Q408" s="11">
        <f t="shared" si="166"/>
        <v>0</v>
      </c>
      <c r="R408" s="10">
        <f t="shared" si="164"/>
        <v>0</v>
      </c>
      <c r="S408" s="8"/>
    </row>
    <row r="409" spans="1:19">
      <c r="A409" s="64">
        <v>10</v>
      </c>
      <c r="B409" s="64"/>
      <c r="C409" s="12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3">
        <f t="shared" si="160"/>
        <v>0</v>
      </c>
      <c r="O409" s="9">
        <f t="shared" si="161"/>
        <v>0</v>
      </c>
      <c r="P409" s="4">
        <f t="shared" si="165"/>
        <v>0</v>
      </c>
      <c r="Q409" s="11">
        <f t="shared" si="166"/>
        <v>0</v>
      </c>
      <c r="R409" s="10">
        <f t="shared" si="164"/>
        <v>0</v>
      </c>
      <c r="S409" s="8"/>
    </row>
    <row r="410" spans="1:19">
      <c r="A410" s="67" t="s">
        <v>47</v>
      </c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9"/>
      <c r="R410" s="10">
        <f>SUM(R400:R409)</f>
        <v>0</v>
      </c>
      <c r="S410" s="8"/>
    </row>
    <row r="411" spans="1:19" ht="15.75">
      <c r="A411" s="24" t="s">
        <v>91</v>
      </c>
      <c r="B411" s="24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6"/>
      <c r="S411" s="8"/>
    </row>
    <row r="412" spans="1:19">
      <c r="A412" s="49" t="s">
        <v>92</v>
      </c>
      <c r="B412" s="49"/>
      <c r="C412" s="49"/>
      <c r="D412" s="49"/>
      <c r="E412" s="49"/>
      <c r="F412" s="49"/>
      <c r="G412" s="49"/>
      <c r="H412" s="49"/>
      <c r="I412" s="49"/>
      <c r="J412" s="15"/>
      <c r="K412" s="15"/>
      <c r="L412" s="15"/>
      <c r="M412" s="15"/>
      <c r="N412" s="15"/>
      <c r="O412" s="15"/>
      <c r="P412" s="15"/>
      <c r="Q412" s="15"/>
      <c r="R412" s="16"/>
      <c r="S412" s="8"/>
    </row>
    <row r="413" spans="1:19" s="8" customFormat="1">
      <c r="A413" s="49"/>
      <c r="B413" s="49"/>
      <c r="C413" s="49"/>
      <c r="D413" s="49"/>
      <c r="E413" s="49"/>
      <c r="F413" s="49"/>
      <c r="G413" s="49"/>
      <c r="H413" s="49"/>
      <c r="I413" s="49"/>
      <c r="J413" s="15"/>
      <c r="K413" s="15"/>
      <c r="L413" s="15"/>
      <c r="M413" s="15"/>
      <c r="N413" s="15"/>
      <c r="O413" s="15"/>
      <c r="P413" s="15"/>
      <c r="Q413" s="15"/>
      <c r="R413" s="16"/>
    </row>
    <row r="414" spans="1:19">
      <c r="A414" s="70" t="s">
        <v>93</v>
      </c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60"/>
      <c r="R414" s="8"/>
      <c r="S414" s="8"/>
    </row>
    <row r="415" spans="1:19" ht="18">
      <c r="A415" s="72" t="s">
        <v>94</v>
      </c>
      <c r="B415" s="73"/>
      <c r="C415" s="73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60"/>
      <c r="R415" s="8"/>
      <c r="S415" s="8"/>
    </row>
    <row r="416" spans="1:19">
      <c r="A416" s="70" t="s">
        <v>95</v>
      </c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60"/>
      <c r="R416" s="8"/>
      <c r="S416" s="8"/>
    </row>
    <row r="417" spans="1:19">
      <c r="A417" s="64">
        <v>1</v>
      </c>
      <c r="B417" s="64"/>
      <c r="C417" s="12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3">
        <f t="shared" ref="N417:N426" si="167">(IF(F417="OŽ",IF(L417=1,550.8,IF(L417=2,426.38,IF(L417=3,342.14,IF(L417=4,181.44,IF(L417=5,168.48,IF(L417=6,155.52,IF(L417=7,148.5,IF(L417=8,144,0))))))))+IF(L417&lt;=8,0,IF(L417&lt;=16,137.7,IF(L417&lt;=24,108,IF(L417&lt;=32,80.1,IF(L417&lt;=36,52.2,0)))))-IF(L417&lt;=8,0,IF(L417&lt;=16,(L417-9)*2.754,IF(L417&lt;=24,(L417-17)* 2.754,IF(L417&lt;=32,(L417-25)* 2.754,IF(L417&lt;=36,(L417-33)*2.754,0))))),0)+IF(F417="PČ",IF(L417=1,449,IF(L417=2,314.6,IF(L417=3,238,IF(L417=4,172,IF(L417=5,159,IF(L417=6,145,IF(L417=7,132,IF(L417=8,119,0))))))))+IF(L417&lt;=8,0,IF(L417&lt;=16,88,IF(L417&lt;=24,55,IF(L417&lt;=32,22,0))))-IF(L417&lt;=8,0,IF(L417&lt;=16,(L417-9)*2.245,IF(L417&lt;=24,(L417-17)*2.245,IF(L417&lt;=32,(L417-25)*2.245,0)))),0)+IF(F417="PČneol",IF(L417=1,85,IF(L417=2,64.61,IF(L417=3,50.76,IF(L417=4,16.25,IF(L417=5,15,IF(L417=6,13.75,IF(L417=7,12.5,IF(L417=8,11.25,0))))))))+IF(L417&lt;=8,0,IF(L417&lt;=16,9,0))-IF(L417&lt;=8,0,IF(L417&lt;=16,(L417-9)*0.425,0)),0)+IF(F417="PŽ",IF(L417=1,85,IF(L417=2,59.5,IF(L417=3,45,IF(L417=4,32.5,IF(L417=5,30,IF(L417=6,27.5,IF(L417=7,25,IF(L417=8,22.5,0))))))))+IF(L417&lt;=8,0,IF(L417&lt;=16,19,IF(L417&lt;=24,13,IF(L417&lt;=32,8,0))))-IF(L417&lt;=8,0,IF(L417&lt;=16,(L417-9)*0.425,IF(L417&lt;=24,(L417-17)*0.425,IF(L417&lt;=32,(L417-25)*0.425,0)))),0)+IF(F417="EČ",IF(L417=1,204,IF(L417=2,156.24,IF(L417=3,123.84,IF(L417=4,72,IF(L417=5,66,IF(L417=6,60,IF(L417=7,54,IF(L417=8,48,0))))))))+IF(L417&lt;=8,0,IF(L417&lt;=16,40,IF(L417&lt;=24,25,0)))-IF(L417&lt;=8,0,IF(L417&lt;=16,(L417-9)*1.02,IF(L417&lt;=24,(L417-17)*1.02,0))),0)+IF(F417="EČneol",IF(L417=1,68,IF(L417=2,51.69,IF(L417=3,40.61,IF(L417=4,13,IF(L417=5,12,IF(L417=6,11,IF(L417=7,10,IF(L417=8,9,0)))))))))+IF(F417="EŽ",IF(L417=1,68,IF(L417=2,47.6,IF(L417=3,36,IF(L417=4,18,IF(L417=5,16.5,IF(L417=6,15,IF(L417=7,13.5,IF(L417=8,12,0))))))))+IF(L417&lt;=8,0,IF(L417&lt;=16,10,IF(L417&lt;=24,6,0)))-IF(L417&lt;=8,0,IF(L417&lt;=16,(L417-9)*0.34,IF(L417&lt;=24,(L417-17)*0.34,0))),0)+IF(F417="PT",IF(L417=1,68,IF(L417=2,52.08,IF(L417=3,41.28,IF(L417=4,24,IF(L417=5,22,IF(L417=6,20,IF(L417=7,18,IF(L417=8,16,0))))))))+IF(L417&lt;=8,0,IF(L417&lt;=16,13,IF(L417&lt;=24,9,IF(L417&lt;=32,4,0))))-IF(L417&lt;=8,0,IF(L417&lt;=16,(L417-9)*0.34,IF(L417&lt;=24,(L417-17)*0.34,IF(L417&lt;=32,(L417-25)*0.34,0)))),0)+IF(F417="JOŽ",IF(L417=1,85,IF(L417=2,59.5,IF(L417=3,45,IF(L417=4,32.5,IF(L417=5,30,IF(L417=6,27.5,IF(L417=7,25,IF(L417=8,22.5,0))))))))+IF(L417&lt;=8,0,IF(L417&lt;=16,19,IF(L417&lt;=24,13,0)))-IF(L417&lt;=8,0,IF(L417&lt;=16,(L417-9)*0.425,IF(L417&lt;=24,(L417-17)*0.425,0))),0)+IF(F417="JPČ",IF(L417=1,68,IF(L417=2,47.6,IF(L417=3,36,IF(L417=4,26,IF(L417=5,24,IF(L417=6,22,IF(L417=7,20,IF(L417=8,18,0))))))))+IF(L417&lt;=8,0,IF(L417&lt;=16,13,IF(L417&lt;=24,9,0)))-IF(L417&lt;=8,0,IF(L417&lt;=16,(L417-9)*0.34,IF(L417&lt;=24,(L417-17)*0.34,0))),0)+IF(F417="JEČ",IF(L417=1,34,IF(L417=2,26.04,IF(L417=3,20.6,IF(L417=4,12,IF(L417=5,11,IF(L417=6,10,IF(L417=7,9,IF(L417=8,8,0))))))))+IF(L417&lt;=8,0,IF(L417&lt;=16,6,0))-IF(L417&lt;=8,0,IF(L417&lt;=16,(L417-9)*0.17,0)),0)+IF(F417="JEOF",IF(L417=1,34,IF(L417=2,26.04,IF(L417=3,20.6,IF(L417=4,12,IF(L417=5,11,IF(L417=6,10,IF(L417=7,9,IF(L417=8,8,0))))))))+IF(L417&lt;=8,0,IF(L417&lt;=16,6,0))-IF(L417&lt;=8,0,IF(L417&lt;=16,(L417-9)*0.17,0)),0)+IF(F417="JnPČ",IF(L417=1,51,IF(L417=2,35.7,IF(L417=3,27,IF(L417=4,19.5,IF(L417=5,18,IF(L417=6,16.5,IF(L417=7,15,IF(L417=8,13.5,0))))))))+IF(L417&lt;=8,0,IF(L417&lt;=16,10,0))-IF(L417&lt;=8,0,IF(L417&lt;=16,(L417-9)*0.255,0)),0)+IF(F417="JnEČ",IF(L417=1,25.5,IF(L417=2,19.53,IF(L417=3,15.48,IF(L417=4,9,IF(L417=5,8.25,IF(L417=6,7.5,IF(L417=7,6.75,IF(L417=8,6,0))))))))+IF(L417&lt;=8,0,IF(L417&lt;=16,5,0))-IF(L417&lt;=8,0,IF(L417&lt;=16,(L417-9)*0.1275,0)),0)+IF(F417="JčPČ",IF(L417=1,21.25,IF(L417=2,14.5,IF(L417=3,11.5,IF(L417=4,7,IF(L417=5,6.5,IF(L417=6,6,IF(L417=7,5.5,IF(L417=8,5,0))))))))+IF(L417&lt;=8,0,IF(L417&lt;=16,4,0))-IF(L417&lt;=8,0,IF(L417&lt;=16,(L417-9)*0.10625,0)),0)+IF(F417="JčEČ",IF(L417=1,17,IF(L417=2,13.02,IF(L417=3,10.32,IF(L417=4,6,IF(L417=5,5.5,IF(L417=6,5,IF(L417=7,4.5,IF(L417=8,4,0))))))))+IF(L417&lt;=8,0,IF(L417&lt;=16,3,0))-IF(L417&lt;=8,0,IF(L417&lt;=16,(L417-9)*0.085,0)),0)+IF(F417="NEAK",IF(L417=1,11.48,IF(L417=2,8.79,IF(L417=3,6.97,IF(L417=4,4.05,IF(L417=5,3.71,IF(L417=6,3.38,IF(L417=7,3.04,IF(L417=8,2.7,0))))))))+IF(L417&lt;=8,0,IF(L417&lt;=16,2,IF(L417&lt;=24,1.3,0)))-IF(L417&lt;=8,0,IF(L417&lt;=16,(L417-9)*0.0574,IF(L417&lt;=24,(L417-17)*0.0574,0))),0))*IF(L417&lt;0,1,IF(OR(F417="PČ",F417="PŽ",F417="PT"),IF(J417&lt;32,J417/32,1),1))* IF(L417&lt;0,1,IF(OR(F417="EČ",F417="EŽ",F417="JOŽ",F417="JPČ",F417="NEAK"),IF(J417&lt;24,J417/24,1),1))*IF(L417&lt;0,1,IF(OR(F417="PČneol",F417="JEČ",F417="JEOF",F417="JnPČ",F417="JnEČ",F417="JčPČ",F417="JčEČ"),IF(J417&lt;16,J417/16,1),1))*IF(L417&lt;0,1,IF(F417="EČneol",IF(J417&lt;8,J417/8,1),1))</f>
        <v>0</v>
      </c>
      <c r="O417" s="9">
        <f t="shared" ref="O417:O426" si="168">IF(F417="OŽ",N417,IF(H417="Ne",IF(J417*0.3&lt;J417-L417,N417,0),IF(J417*0.1&lt;J417-L417,N417,0)))</f>
        <v>0</v>
      </c>
      <c r="P417" s="4">
        <f t="shared" ref="P417" si="169">IF(O417=0,0,IF(F417="OŽ",IF(L417&gt;35,0,IF(J417&gt;35,(36-L417)*1.836,((36-L417)-(36-J417))*1.836)),0)+IF(F417="PČ",IF(L417&gt;31,0,IF(J417&gt;31,(32-L417)*1.347,((32-L417)-(32-J417))*1.347)),0)+ IF(F417="PČneol",IF(L417&gt;15,0,IF(J417&gt;15,(16-L417)*0.255,((16-L417)-(16-J417))*0.255)),0)+IF(F417="PŽ",IF(L417&gt;31,0,IF(J417&gt;31,(32-L417)*0.255,((32-L417)-(32-J417))*0.255)),0)+IF(F417="EČ",IF(L417&gt;23,0,IF(J417&gt;23,(24-L417)*0.612,((24-L417)-(24-J417))*0.612)),0)+IF(F417="EČneol",IF(L417&gt;7,0,IF(J417&gt;7,(8-L417)*0.204,((8-L417)-(8-J417))*0.204)),0)+IF(F417="EŽ",IF(L417&gt;23,0,IF(J417&gt;23,(24-L417)*0.204,((24-L417)-(24-J417))*0.204)),0)+IF(F417="PT",IF(L417&gt;31,0,IF(J417&gt;31,(32-L417)*0.204,((32-L417)-(32-J417))*0.204)),0)+IF(F417="JOŽ",IF(L417&gt;23,0,IF(J417&gt;23,(24-L417)*0.255,((24-L417)-(24-J417))*0.255)),0)+IF(F417="JPČ",IF(L417&gt;23,0,IF(J417&gt;23,(24-L417)*0.204,((24-L417)-(24-J417))*0.204)),0)+IF(F417="JEČ",IF(L417&gt;15,0,IF(J417&gt;15,(16-L417)*0.102,((16-L417)-(16-J417))*0.102)),0)+IF(F417="JEOF",IF(L417&gt;15,0,IF(J417&gt;15,(16-L417)*0.102,((16-L417)-(16-J417))*0.102)),0)+IF(F417="JnPČ",IF(L417&gt;15,0,IF(J417&gt;15,(16-L417)*0.153,((16-L417)-(16-J417))*0.153)),0)+IF(F417="JnEČ",IF(L417&gt;15,0,IF(J417&gt;15,(16-L417)*0.0765,((16-L417)-(16-J417))*0.0765)),0)+IF(F417="JčPČ",IF(L417&gt;15,0,IF(J417&gt;15,(16-L417)*0.06375,((16-L417)-(16-J417))*0.06375)),0)+IF(F417="JčEČ",IF(L417&gt;15,0,IF(J417&gt;15,(16-L417)*0.051,((16-L417)-(16-J417))*0.051)),0)+IF(F417="NEAK",IF(L417&gt;23,0,IF(J417&gt;23,(24-L417)*0.03444,((24-L417)-(24-J417))*0.03444)),0))</f>
        <v>0</v>
      </c>
      <c r="Q417" s="11">
        <f t="shared" ref="Q417" si="170">IF(ISERROR(P417*100/N417),0,(P417*100/N417))</f>
        <v>0</v>
      </c>
      <c r="R417" s="10">
        <f t="shared" ref="R417:R426" si="171">IF(Q417&lt;=30,O417+P417,O417+O417*0.3)*IF(G417=1,0.4,IF(G417=2,0.75,IF(G417="1 (kas 4 m. 1 k. nerengiamos)",0.52,1)))*IF(D417="olimpinė",1,IF(M417="Ne",0.5,1))*IF(OR(A$5="Lietuvos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federacija"),IF(OR(J417&lt;8,K417&lt;16),0,1),1)*E417*IF(I417&lt;=1,1,1/I417)*IF(OR(A$5="Lietuvos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17" s="8"/>
    </row>
    <row r="418" spans="1:19">
      <c r="A418" s="64">
        <v>2</v>
      </c>
      <c r="B418" s="64"/>
      <c r="C418" s="12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3">
        <f t="shared" si="167"/>
        <v>0</v>
      </c>
      <c r="O418" s="9">
        <f t="shared" si="168"/>
        <v>0</v>
      </c>
      <c r="P418" s="4">
        <f t="shared" ref="P418:P426" si="172">IF(O418=0,0,IF(F418="OŽ",IF(L418&gt;35,0,IF(J418&gt;35,(36-L418)*1.836,((36-L418)-(36-J418))*1.836)),0)+IF(F418="PČ",IF(L418&gt;31,0,IF(J418&gt;31,(32-L418)*1.347,((32-L418)-(32-J418))*1.347)),0)+ IF(F418="PČneol",IF(L418&gt;15,0,IF(J418&gt;15,(16-L418)*0.255,((16-L418)-(16-J418))*0.255)),0)+IF(F418="PŽ",IF(L418&gt;31,0,IF(J418&gt;31,(32-L418)*0.255,((32-L418)-(32-J418))*0.255)),0)+IF(F418="EČ",IF(L418&gt;23,0,IF(J418&gt;23,(24-L418)*0.612,((24-L418)-(24-J418))*0.612)),0)+IF(F418="EČneol",IF(L418&gt;7,0,IF(J418&gt;7,(8-L418)*0.204,((8-L418)-(8-J418))*0.204)),0)+IF(F418="EŽ",IF(L418&gt;23,0,IF(J418&gt;23,(24-L418)*0.204,((24-L418)-(24-J418))*0.204)),0)+IF(F418="PT",IF(L418&gt;31,0,IF(J418&gt;31,(32-L418)*0.204,((32-L418)-(32-J418))*0.204)),0)+IF(F418="JOŽ",IF(L418&gt;23,0,IF(J418&gt;23,(24-L418)*0.255,((24-L418)-(24-J418))*0.255)),0)+IF(F418="JPČ",IF(L418&gt;23,0,IF(J418&gt;23,(24-L418)*0.204,((24-L418)-(24-J418))*0.204)),0)+IF(F418="JEČ",IF(L418&gt;15,0,IF(J418&gt;15,(16-L418)*0.102,((16-L418)-(16-J418))*0.102)),0)+IF(F418="JEOF",IF(L418&gt;15,0,IF(J418&gt;15,(16-L418)*0.102,((16-L418)-(16-J418))*0.102)),0)+IF(F418="JnPČ",IF(L418&gt;15,0,IF(J418&gt;15,(16-L418)*0.153,((16-L418)-(16-J418))*0.153)),0)+IF(F418="JnEČ",IF(L418&gt;15,0,IF(J418&gt;15,(16-L418)*0.0765,((16-L418)-(16-J418))*0.0765)),0)+IF(F418="JčPČ",IF(L418&gt;15,0,IF(J418&gt;15,(16-L418)*0.06375,((16-L418)-(16-J418))*0.06375)),0)+IF(F418="JčEČ",IF(L418&gt;15,0,IF(J418&gt;15,(16-L418)*0.051,((16-L418)-(16-J418))*0.051)),0)+IF(F418="NEAK",IF(L418&gt;23,0,IF(J418&gt;23,(24-L418)*0.03444,((24-L418)-(24-J418))*0.03444)),0))</f>
        <v>0</v>
      </c>
      <c r="Q418" s="11">
        <f t="shared" ref="Q418:Q426" si="173">IF(ISERROR(P418*100/N418),0,(P418*100/N418))</f>
        <v>0</v>
      </c>
      <c r="R418" s="10">
        <f t="shared" si="171"/>
        <v>0</v>
      </c>
      <c r="S418" s="8"/>
    </row>
    <row r="419" spans="1:19">
      <c r="A419" s="64">
        <v>3</v>
      </c>
      <c r="B419" s="64"/>
      <c r="C419" s="12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3">
        <f t="shared" si="167"/>
        <v>0</v>
      </c>
      <c r="O419" s="9">
        <f t="shared" si="168"/>
        <v>0</v>
      </c>
      <c r="P419" s="4">
        <f t="shared" si="172"/>
        <v>0</v>
      </c>
      <c r="Q419" s="11">
        <f t="shared" si="173"/>
        <v>0</v>
      </c>
      <c r="R419" s="10">
        <f t="shared" si="171"/>
        <v>0</v>
      </c>
      <c r="S419" s="8"/>
    </row>
    <row r="420" spans="1:19">
      <c r="A420" s="64">
        <v>4</v>
      </c>
      <c r="B420" s="64"/>
      <c r="C420" s="12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3">
        <f t="shared" si="167"/>
        <v>0</v>
      </c>
      <c r="O420" s="9">
        <f t="shared" si="168"/>
        <v>0</v>
      </c>
      <c r="P420" s="4">
        <f t="shared" si="172"/>
        <v>0</v>
      </c>
      <c r="Q420" s="11">
        <f t="shared" si="173"/>
        <v>0</v>
      </c>
      <c r="R420" s="10">
        <f t="shared" si="171"/>
        <v>0</v>
      </c>
      <c r="S420" s="8"/>
    </row>
    <row r="421" spans="1:19">
      <c r="A421" s="64">
        <v>5</v>
      </c>
      <c r="B421" s="64"/>
      <c r="C421" s="12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3">
        <f t="shared" si="167"/>
        <v>0</v>
      </c>
      <c r="O421" s="9">
        <f t="shared" si="168"/>
        <v>0</v>
      </c>
      <c r="P421" s="4">
        <f t="shared" si="172"/>
        <v>0</v>
      </c>
      <c r="Q421" s="11">
        <f t="shared" si="173"/>
        <v>0</v>
      </c>
      <c r="R421" s="10">
        <f t="shared" si="171"/>
        <v>0</v>
      </c>
      <c r="S421" s="8"/>
    </row>
    <row r="422" spans="1:19">
      <c r="A422" s="64">
        <v>6</v>
      </c>
      <c r="B422" s="64"/>
      <c r="C422" s="12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3">
        <f t="shared" si="167"/>
        <v>0</v>
      </c>
      <c r="O422" s="9">
        <f t="shared" si="168"/>
        <v>0</v>
      </c>
      <c r="P422" s="4">
        <f t="shared" si="172"/>
        <v>0</v>
      </c>
      <c r="Q422" s="11">
        <f t="shared" si="173"/>
        <v>0</v>
      </c>
      <c r="R422" s="10">
        <f t="shared" si="171"/>
        <v>0</v>
      </c>
      <c r="S422" s="8"/>
    </row>
    <row r="423" spans="1:19">
      <c r="A423" s="64">
        <v>7</v>
      </c>
      <c r="B423" s="64"/>
      <c r="C423" s="12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3">
        <f t="shared" si="167"/>
        <v>0</v>
      </c>
      <c r="O423" s="9">
        <f t="shared" si="168"/>
        <v>0</v>
      </c>
      <c r="P423" s="4">
        <f t="shared" si="172"/>
        <v>0</v>
      </c>
      <c r="Q423" s="11">
        <f t="shared" si="173"/>
        <v>0</v>
      </c>
      <c r="R423" s="10">
        <f t="shared" si="171"/>
        <v>0</v>
      </c>
      <c r="S423" s="8"/>
    </row>
    <row r="424" spans="1:19">
      <c r="A424" s="64">
        <v>8</v>
      </c>
      <c r="B424" s="64"/>
      <c r="C424" s="12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3">
        <f t="shared" si="167"/>
        <v>0</v>
      </c>
      <c r="O424" s="9">
        <f t="shared" si="168"/>
        <v>0</v>
      </c>
      <c r="P424" s="4">
        <f t="shared" si="172"/>
        <v>0</v>
      </c>
      <c r="Q424" s="11">
        <f t="shared" si="173"/>
        <v>0</v>
      </c>
      <c r="R424" s="10">
        <f t="shared" si="171"/>
        <v>0</v>
      </c>
      <c r="S424" s="8"/>
    </row>
    <row r="425" spans="1:19">
      <c r="A425" s="64">
        <v>9</v>
      </c>
      <c r="B425" s="64"/>
      <c r="C425" s="12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3">
        <f t="shared" si="167"/>
        <v>0</v>
      </c>
      <c r="O425" s="9">
        <f t="shared" si="168"/>
        <v>0</v>
      </c>
      <c r="P425" s="4">
        <f t="shared" si="172"/>
        <v>0</v>
      </c>
      <c r="Q425" s="11">
        <f t="shared" si="173"/>
        <v>0</v>
      </c>
      <c r="R425" s="10">
        <f t="shared" si="171"/>
        <v>0</v>
      </c>
      <c r="S425" s="8"/>
    </row>
    <row r="426" spans="1:19">
      <c r="A426" s="64">
        <v>10</v>
      </c>
      <c r="B426" s="64"/>
      <c r="C426" s="12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3">
        <f t="shared" si="167"/>
        <v>0</v>
      </c>
      <c r="O426" s="9">
        <f t="shared" si="168"/>
        <v>0</v>
      </c>
      <c r="P426" s="4">
        <f t="shared" si="172"/>
        <v>0</v>
      </c>
      <c r="Q426" s="11">
        <f t="shared" si="173"/>
        <v>0</v>
      </c>
      <c r="R426" s="10">
        <f t="shared" si="171"/>
        <v>0</v>
      </c>
      <c r="S426" s="8"/>
    </row>
    <row r="427" spans="1:19">
      <c r="A427" s="67" t="s">
        <v>47</v>
      </c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9"/>
      <c r="R427" s="10">
        <f>SUM(R417:R426)</f>
        <v>0</v>
      </c>
      <c r="S427" s="8"/>
    </row>
    <row r="428" spans="1:19" ht="15.75">
      <c r="A428" s="24" t="s">
        <v>91</v>
      </c>
      <c r="B428" s="24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6"/>
      <c r="S428" s="8"/>
    </row>
    <row r="429" spans="1:19">
      <c r="A429" s="49" t="s">
        <v>92</v>
      </c>
      <c r="B429" s="49"/>
      <c r="C429" s="49"/>
      <c r="D429" s="49"/>
      <c r="E429" s="49"/>
      <c r="F429" s="49"/>
      <c r="G429" s="49"/>
      <c r="H429" s="49"/>
      <c r="I429" s="49"/>
      <c r="J429" s="15"/>
      <c r="K429" s="15"/>
      <c r="L429" s="15"/>
      <c r="M429" s="15"/>
      <c r="N429" s="15"/>
      <c r="O429" s="15"/>
      <c r="P429" s="15"/>
      <c r="Q429" s="15"/>
      <c r="R429" s="16"/>
      <c r="S429" s="8"/>
    </row>
    <row r="430" spans="1:19" s="8" customFormat="1">
      <c r="A430" s="49"/>
      <c r="B430" s="49"/>
      <c r="C430" s="49"/>
      <c r="D430" s="49"/>
      <c r="E430" s="49"/>
      <c r="F430" s="49"/>
      <c r="G430" s="49"/>
      <c r="H430" s="49"/>
      <c r="I430" s="49"/>
      <c r="J430" s="15"/>
      <c r="K430" s="15"/>
      <c r="L430" s="15"/>
      <c r="M430" s="15"/>
      <c r="N430" s="15"/>
      <c r="O430" s="15"/>
      <c r="P430" s="15"/>
      <c r="Q430" s="15"/>
      <c r="R430" s="16"/>
    </row>
    <row r="431" spans="1:19">
      <c r="A431" s="70" t="s">
        <v>93</v>
      </c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60"/>
      <c r="R431" s="8"/>
      <c r="S431" s="8"/>
    </row>
    <row r="432" spans="1:19" ht="18">
      <c r="A432" s="72" t="s">
        <v>94</v>
      </c>
      <c r="B432" s="73"/>
      <c r="C432" s="73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60"/>
      <c r="R432" s="8"/>
      <c r="S432" s="8"/>
    </row>
    <row r="433" spans="1:19">
      <c r="A433" s="70" t="s">
        <v>95</v>
      </c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60"/>
      <c r="R433" s="8"/>
      <c r="S433" s="8"/>
    </row>
    <row r="434" spans="1:19">
      <c r="A434" s="64">
        <v>1</v>
      </c>
      <c r="B434" s="64"/>
      <c r="C434" s="12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3">
        <f t="shared" ref="N434:N443" si="174">(IF(F434="OŽ",IF(L434=1,550.8,IF(L434=2,426.38,IF(L434=3,342.14,IF(L434=4,181.44,IF(L434=5,168.48,IF(L434=6,155.52,IF(L434=7,148.5,IF(L434=8,144,0))))))))+IF(L434&lt;=8,0,IF(L434&lt;=16,137.7,IF(L434&lt;=24,108,IF(L434&lt;=32,80.1,IF(L434&lt;=36,52.2,0)))))-IF(L434&lt;=8,0,IF(L434&lt;=16,(L434-9)*2.754,IF(L434&lt;=24,(L434-17)* 2.754,IF(L434&lt;=32,(L434-25)* 2.754,IF(L434&lt;=36,(L434-33)*2.754,0))))),0)+IF(F434="PČ",IF(L434=1,449,IF(L434=2,314.6,IF(L434=3,238,IF(L434=4,172,IF(L434=5,159,IF(L434=6,145,IF(L434=7,132,IF(L434=8,119,0))))))))+IF(L434&lt;=8,0,IF(L434&lt;=16,88,IF(L434&lt;=24,55,IF(L434&lt;=32,22,0))))-IF(L434&lt;=8,0,IF(L434&lt;=16,(L434-9)*2.245,IF(L434&lt;=24,(L434-17)*2.245,IF(L434&lt;=32,(L434-25)*2.245,0)))),0)+IF(F434="PČneol",IF(L434=1,85,IF(L434=2,64.61,IF(L434=3,50.76,IF(L434=4,16.25,IF(L434=5,15,IF(L434=6,13.75,IF(L434=7,12.5,IF(L434=8,11.25,0))))))))+IF(L434&lt;=8,0,IF(L434&lt;=16,9,0))-IF(L434&lt;=8,0,IF(L434&lt;=16,(L434-9)*0.425,0)),0)+IF(F434="PŽ",IF(L434=1,85,IF(L434=2,59.5,IF(L434=3,45,IF(L434=4,32.5,IF(L434=5,30,IF(L434=6,27.5,IF(L434=7,25,IF(L434=8,22.5,0))))))))+IF(L434&lt;=8,0,IF(L434&lt;=16,19,IF(L434&lt;=24,13,IF(L434&lt;=32,8,0))))-IF(L434&lt;=8,0,IF(L434&lt;=16,(L434-9)*0.425,IF(L434&lt;=24,(L434-17)*0.425,IF(L434&lt;=32,(L434-25)*0.425,0)))),0)+IF(F434="EČ",IF(L434=1,204,IF(L434=2,156.24,IF(L434=3,123.84,IF(L434=4,72,IF(L434=5,66,IF(L434=6,60,IF(L434=7,54,IF(L434=8,48,0))))))))+IF(L434&lt;=8,0,IF(L434&lt;=16,40,IF(L434&lt;=24,25,0)))-IF(L434&lt;=8,0,IF(L434&lt;=16,(L434-9)*1.02,IF(L434&lt;=24,(L434-17)*1.02,0))),0)+IF(F434="EČneol",IF(L434=1,68,IF(L434=2,51.69,IF(L434=3,40.61,IF(L434=4,13,IF(L434=5,12,IF(L434=6,11,IF(L434=7,10,IF(L434=8,9,0)))))))))+IF(F434="EŽ",IF(L434=1,68,IF(L434=2,47.6,IF(L434=3,36,IF(L434=4,18,IF(L434=5,16.5,IF(L434=6,15,IF(L434=7,13.5,IF(L434=8,12,0))))))))+IF(L434&lt;=8,0,IF(L434&lt;=16,10,IF(L434&lt;=24,6,0)))-IF(L434&lt;=8,0,IF(L434&lt;=16,(L434-9)*0.34,IF(L434&lt;=24,(L434-17)*0.34,0))),0)+IF(F434="PT",IF(L434=1,68,IF(L434=2,52.08,IF(L434=3,41.28,IF(L434=4,24,IF(L434=5,22,IF(L434=6,20,IF(L434=7,18,IF(L434=8,16,0))))))))+IF(L434&lt;=8,0,IF(L434&lt;=16,13,IF(L434&lt;=24,9,IF(L434&lt;=32,4,0))))-IF(L434&lt;=8,0,IF(L434&lt;=16,(L434-9)*0.34,IF(L434&lt;=24,(L434-17)*0.34,IF(L434&lt;=32,(L434-25)*0.34,0)))),0)+IF(F434="JOŽ",IF(L434=1,85,IF(L434=2,59.5,IF(L434=3,45,IF(L434=4,32.5,IF(L434=5,30,IF(L434=6,27.5,IF(L434=7,25,IF(L434=8,22.5,0))))))))+IF(L434&lt;=8,0,IF(L434&lt;=16,19,IF(L434&lt;=24,13,0)))-IF(L434&lt;=8,0,IF(L434&lt;=16,(L434-9)*0.425,IF(L434&lt;=24,(L434-17)*0.425,0))),0)+IF(F434="JPČ",IF(L434=1,68,IF(L434=2,47.6,IF(L434=3,36,IF(L434=4,26,IF(L434=5,24,IF(L434=6,22,IF(L434=7,20,IF(L434=8,18,0))))))))+IF(L434&lt;=8,0,IF(L434&lt;=16,13,IF(L434&lt;=24,9,0)))-IF(L434&lt;=8,0,IF(L434&lt;=16,(L434-9)*0.34,IF(L434&lt;=24,(L434-17)*0.34,0))),0)+IF(F434="JEČ",IF(L434=1,34,IF(L434=2,26.04,IF(L434=3,20.6,IF(L434=4,12,IF(L434=5,11,IF(L434=6,10,IF(L434=7,9,IF(L434=8,8,0))))))))+IF(L434&lt;=8,0,IF(L434&lt;=16,6,0))-IF(L434&lt;=8,0,IF(L434&lt;=16,(L434-9)*0.17,0)),0)+IF(F434="JEOF",IF(L434=1,34,IF(L434=2,26.04,IF(L434=3,20.6,IF(L434=4,12,IF(L434=5,11,IF(L434=6,10,IF(L434=7,9,IF(L434=8,8,0))))))))+IF(L434&lt;=8,0,IF(L434&lt;=16,6,0))-IF(L434&lt;=8,0,IF(L434&lt;=16,(L434-9)*0.17,0)),0)+IF(F434="JnPČ",IF(L434=1,51,IF(L434=2,35.7,IF(L434=3,27,IF(L434=4,19.5,IF(L434=5,18,IF(L434=6,16.5,IF(L434=7,15,IF(L434=8,13.5,0))))))))+IF(L434&lt;=8,0,IF(L434&lt;=16,10,0))-IF(L434&lt;=8,0,IF(L434&lt;=16,(L434-9)*0.255,0)),0)+IF(F434="JnEČ",IF(L434=1,25.5,IF(L434=2,19.53,IF(L434=3,15.48,IF(L434=4,9,IF(L434=5,8.25,IF(L434=6,7.5,IF(L434=7,6.75,IF(L434=8,6,0))))))))+IF(L434&lt;=8,0,IF(L434&lt;=16,5,0))-IF(L434&lt;=8,0,IF(L434&lt;=16,(L434-9)*0.1275,0)),0)+IF(F434="JčPČ",IF(L434=1,21.25,IF(L434=2,14.5,IF(L434=3,11.5,IF(L434=4,7,IF(L434=5,6.5,IF(L434=6,6,IF(L434=7,5.5,IF(L434=8,5,0))))))))+IF(L434&lt;=8,0,IF(L434&lt;=16,4,0))-IF(L434&lt;=8,0,IF(L434&lt;=16,(L434-9)*0.10625,0)),0)+IF(F434="JčEČ",IF(L434=1,17,IF(L434=2,13.02,IF(L434=3,10.32,IF(L434=4,6,IF(L434=5,5.5,IF(L434=6,5,IF(L434=7,4.5,IF(L434=8,4,0))))))))+IF(L434&lt;=8,0,IF(L434&lt;=16,3,0))-IF(L434&lt;=8,0,IF(L434&lt;=16,(L434-9)*0.085,0)),0)+IF(F434="NEAK",IF(L434=1,11.48,IF(L434=2,8.79,IF(L434=3,6.97,IF(L434=4,4.05,IF(L434=5,3.71,IF(L434=6,3.38,IF(L434=7,3.04,IF(L434=8,2.7,0))))))))+IF(L434&lt;=8,0,IF(L434&lt;=16,2,IF(L434&lt;=24,1.3,0)))-IF(L434&lt;=8,0,IF(L434&lt;=16,(L434-9)*0.0574,IF(L434&lt;=24,(L434-17)*0.0574,0))),0))*IF(L434&lt;0,1,IF(OR(F434="PČ",F434="PŽ",F434="PT"),IF(J434&lt;32,J434/32,1),1))* IF(L434&lt;0,1,IF(OR(F434="EČ",F434="EŽ",F434="JOŽ",F434="JPČ",F434="NEAK"),IF(J434&lt;24,J434/24,1),1))*IF(L434&lt;0,1,IF(OR(F434="PČneol",F434="JEČ",F434="JEOF",F434="JnPČ",F434="JnEČ",F434="JčPČ",F434="JčEČ"),IF(J434&lt;16,J434/16,1),1))*IF(L434&lt;0,1,IF(F434="EČneol",IF(J434&lt;8,J434/8,1),1))</f>
        <v>0</v>
      </c>
      <c r="O434" s="9">
        <f t="shared" ref="O434:O443" si="175">IF(F434="OŽ",N434,IF(H434="Ne",IF(J434*0.3&lt;J434-L434,N434,0),IF(J434*0.1&lt;J434-L434,N434,0)))</f>
        <v>0</v>
      </c>
      <c r="P434" s="4">
        <f t="shared" ref="P434" si="176">IF(O434=0,0,IF(F434="OŽ",IF(L434&gt;35,0,IF(J434&gt;35,(36-L434)*1.836,((36-L434)-(36-J434))*1.836)),0)+IF(F434="PČ",IF(L434&gt;31,0,IF(J434&gt;31,(32-L434)*1.347,((32-L434)-(32-J434))*1.347)),0)+ IF(F434="PČneol",IF(L434&gt;15,0,IF(J434&gt;15,(16-L434)*0.255,((16-L434)-(16-J434))*0.255)),0)+IF(F434="PŽ",IF(L434&gt;31,0,IF(J434&gt;31,(32-L434)*0.255,((32-L434)-(32-J434))*0.255)),0)+IF(F434="EČ",IF(L434&gt;23,0,IF(J434&gt;23,(24-L434)*0.612,((24-L434)-(24-J434))*0.612)),0)+IF(F434="EČneol",IF(L434&gt;7,0,IF(J434&gt;7,(8-L434)*0.204,((8-L434)-(8-J434))*0.204)),0)+IF(F434="EŽ",IF(L434&gt;23,0,IF(J434&gt;23,(24-L434)*0.204,((24-L434)-(24-J434))*0.204)),0)+IF(F434="PT",IF(L434&gt;31,0,IF(J434&gt;31,(32-L434)*0.204,((32-L434)-(32-J434))*0.204)),0)+IF(F434="JOŽ",IF(L434&gt;23,0,IF(J434&gt;23,(24-L434)*0.255,((24-L434)-(24-J434))*0.255)),0)+IF(F434="JPČ",IF(L434&gt;23,0,IF(J434&gt;23,(24-L434)*0.204,((24-L434)-(24-J434))*0.204)),0)+IF(F434="JEČ",IF(L434&gt;15,0,IF(J434&gt;15,(16-L434)*0.102,((16-L434)-(16-J434))*0.102)),0)+IF(F434="JEOF",IF(L434&gt;15,0,IF(J434&gt;15,(16-L434)*0.102,((16-L434)-(16-J434))*0.102)),0)+IF(F434="JnPČ",IF(L434&gt;15,0,IF(J434&gt;15,(16-L434)*0.153,((16-L434)-(16-J434))*0.153)),0)+IF(F434="JnEČ",IF(L434&gt;15,0,IF(J434&gt;15,(16-L434)*0.0765,((16-L434)-(16-J434))*0.0765)),0)+IF(F434="JčPČ",IF(L434&gt;15,0,IF(J434&gt;15,(16-L434)*0.06375,((16-L434)-(16-J434))*0.06375)),0)+IF(F434="JčEČ",IF(L434&gt;15,0,IF(J434&gt;15,(16-L434)*0.051,((16-L434)-(16-J434))*0.051)),0)+IF(F434="NEAK",IF(L434&gt;23,0,IF(J434&gt;23,(24-L434)*0.03444,((24-L434)-(24-J434))*0.03444)),0))</f>
        <v>0</v>
      </c>
      <c r="Q434" s="11">
        <f t="shared" ref="Q434" si="177">IF(ISERROR(P434*100/N434),0,(P434*100/N434))</f>
        <v>0</v>
      </c>
      <c r="R434" s="10">
        <f t="shared" ref="R434:R443" si="178">IF(Q434&lt;=30,O434+P434,O434+O434*0.3)*IF(G434=1,0.4,IF(G434=2,0.75,IF(G434="1 (kas 4 m. 1 k. nerengiamos)",0.52,1)))*IF(D434="olimpinė",1,IF(M434="Ne",0.5,1))*IF(OR(A$5="Lietuvos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federacija"),IF(OR(J434&lt;8,K434&lt;16),0,1),1)*E434*IF(I434&lt;=1,1,1/I434)*IF(OR(A$5="Lietuvos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34" s="8"/>
    </row>
    <row r="435" spans="1:19">
      <c r="A435" s="64">
        <v>2</v>
      </c>
      <c r="B435" s="64"/>
      <c r="C435" s="12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3">
        <f t="shared" si="174"/>
        <v>0</v>
      </c>
      <c r="O435" s="9">
        <f t="shared" si="175"/>
        <v>0</v>
      </c>
      <c r="P435" s="4">
        <f t="shared" ref="P435:P443" si="179">IF(O435=0,0,IF(F435="OŽ",IF(L435&gt;35,0,IF(J435&gt;35,(36-L435)*1.836,((36-L435)-(36-J435))*1.836)),0)+IF(F435="PČ",IF(L435&gt;31,0,IF(J435&gt;31,(32-L435)*1.347,((32-L435)-(32-J435))*1.347)),0)+ IF(F435="PČneol",IF(L435&gt;15,0,IF(J435&gt;15,(16-L435)*0.255,((16-L435)-(16-J435))*0.255)),0)+IF(F435="PŽ",IF(L435&gt;31,0,IF(J435&gt;31,(32-L435)*0.255,((32-L435)-(32-J435))*0.255)),0)+IF(F435="EČ",IF(L435&gt;23,0,IF(J435&gt;23,(24-L435)*0.612,((24-L435)-(24-J435))*0.612)),0)+IF(F435="EČneol",IF(L435&gt;7,0,IF(J435&gt;7,(8-L435)*0.204,((8-L435)-(8-J435))*0.204)),0)+IF(F435="EŽ",IF(L435&gt;23,0,IF(J435&gt;23,(24-L435)*0.204,((24-L435)-(24-J435))*0.204)),0)+IF(F435="PT",IF(L435&gt;31,0,IF(J435&gt;31,(32-L435)*0.204,((32-L435)-(32-J435))*0.204)),0)+IF(F435="JOŽ",IF(L435&gt;23,0,IF(J435&gt;23,(24-L435)*0.255,((24-L435)-(24-J435))*0.255)),0)+IF(F435="JPČ",IF(L435&gt;23,0,IF(J435&gt;23,(24-L435)*0.204,((24-L435)-(24-J435))*0.204)),0)+IF(F435="JEČ",IF(L435&gt;15,0,IF(J435&gt;15,(16-L435)*0.102,((16-L435)-(16-J435))*0.102)),0)+IF(F435="JEOF",IF(L435&gt;15,0,IF(J435&gt;15,(16-L435)*0.102,((16-L435)-(16-J435))*0.102)),0)+IF(F435="JnPČ",IF(L435&gt;15,0,IF(J435&gt;15,(16-L435)*0.153,((16-L435)-(16-J435))*0.153)),0)+IF(F435="JnEČ",IF(L435&gt;15,0,IF(J435&gt;15,(16-L435)*0.0765,((16-L435)-(16-J435))*0.0765)),0)+IF(F435="JčPČ",IF(L435&gt;15,0,IF(J435&gt;15,(16-L435)*0.06375,((16-L435)-(16-J435))*0.06375)),0)+IF(F435="JčEČ",IF(L435&gt;15,0,IF(J435&gt;15,(16-L435)*0.051,((16-L435)-(16-J435))*0.051)),0)+IF(F435="NEAK",IF(L435&gt;23,0,IF(J435&gt;23,(24-L435)*0.03444,((24-L435)-(24-J435))*0.03444)),0))</f>
        <v>0</v>
      </c>
      <c r="Q435" s="11">
        <f t="shared" ref="Q435:Q443" si="180">IF(ISERROR(P435*100/N435),0,(P435*100/N435))</f>
        <v>0</v>
      </c>
      <c r="R435" s="10">
        <f t="shared" si="178"/>
        <v>0</v>
      </c>
      <c r="S435" s="8"/>
    </row>
    <row r="436" spans="1:19">
      <c r="A436" s="64">
        <v>3</v>
      </c>
      <c r="B436" s="64"/>
      <c r="C436" s="12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3">
        <f t="shared" si="174"/>
        <v>0</v>
      </c>
      <c r="O436" s="9">
        <f t="shared" si="175"/>
        <v>0</v>
      </c>
      <c r="P436" s="4">
        <f t="shared" si="179"/>
        <v>0</v>
      </c>
      <c r="Q436" s="11">
        <f t="shared" si="180"/>
        <v>0</v>
      </c>
      <c r="R436" s="10">
        <f t="shared" si="178"/>
        <v>0</v>
      </c>
      <c r="S436" s="8"/>
    </row>
    <row r="437" spans="1:19">
      <c r="A437" s="64">
        <v>4</v>
      </c>
      <c r="B437" s="64"/>
      <c r="C437" s="12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3">
        <f t="shared" si="174"/>
        <v>0</v>
      </c>
      <c r="O437" s="9">
        <f t="shared" si="175"/>
        <v>0</v>
      </c>
      <c r="P437" s="4">
        <f t="shared" si="179"/>
        <v>0</v>
      </c>
      <c r="Q437" s="11">
        <f t="shared" si="180"/>
        <v>0</v>
      </c>
      <c r="R437" s="10">
        <f t="shared" si="178"/>
        <v>0</v>
      </c>
      <c r="S437" s="8"/>
    </row>
    <row r="438" spans="1:19">
      <c r="A438" s="64">
        <v>5</v>
      </c>
      <c r="B438" s="64"/>
      <c r="C438" s="12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3">
        <f t="shared" si="174"/>
        <v>0</v>
      </c>
      <c r="O438" s="9">
        <f t="shared" si="175"/>
        <v>0</v>
      </c>
      <c r="P438" s="4">
        <f t="shared" si="179"/>
        <v>0</v>
      </c>
      <c r="Q438" s="11">
        <f t="shared" si="180"/>
        <v>0</v>
      </c>
      <c r="R438" s="10">
        <f t="shared" si="178"/>
        <v>0</v>
      </c>
      <c r="S438" s="8"/>
    </row>
    <row r="439" spans="1:19">
      <c r="A439" s="64">
        <v>6</v>
      </c>
      <c r="B439" s="64"/>
      <c r="C439" s="12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3">
        <f t="shared" si="174"/>
        <v>0</v>
      </c>
      <c r="O439" s="9">
        <f t="shared" si="175"/>
        <v>0</v>
      </c>
      <c r="P439" s="4">
        <f t="shared" si="179"/>
        <v>0</v>
      </c>
      <c r="Q439" s="11">
        <f t="shared" si="180"/>
        <v>0</v>
      </c>
      <c r="R439" s="10">
        <f t="shared" si="178"/>
        <v>0</v>
      </c>
      <c r="S439" s="8"/>
    </row>
    <row r="440" spans="1:19">
      <c r="A440" s="64">
        <v>7</v>
      </c>
      <c r="B440" s="64"/>
      <c r="C440" s="12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3">
        <f t="shared" si="174"/>
        <v>0</v>
      </c>
      <c r="O440" s="9">
        <f t="shared" si="175"/>
        <v>0</v>
      </c>
      <c r="P440" s="4">
        <f t="shared" si="179"/>
        <v>0</v>
      </c>
      <c r="Q440" s="11">
        <f t="shared" si="180"/>
        <v>0</v>
      </c>
      <c r="R440" s="10">
        <f t="shared" si="178"/>
        <v>0</v>
      </c>
      <c r="S440" s="8"/>
    </row>
    <row r="441" spans="1:19">
      <c r="A441" s="64">
        <v>8</v>
      </c>
      <c r="B441" s="64"/>
      <c r="C441" s="12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3">
        <f t="shared" si="174"/>
        <v>0</v>
      </c>
      <c r="O441" s="9">
        <f t="shared" si="175"/>
        <v>0</v>
      </c>
      <c r="P441" s="4">
        <f t="shared" si="179"/>
        <v>0</v>
      </c>
      <c r="Q441" s="11">
        <f t="shared" si="180"/>
        <v>0</v>
      </c>
      <c r="R441" s="10">
        <f t="shared" si="178"/>
        <v>0</v>
      </c>
      <c r="S441" s="8"/>
    </row>
    <row r="442" spans="1:19">
      <c r="A442" s="64">
        <v>9</v>
      </c>
      <c r="B442" s="64"/>
      <c r="C442" s="12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3">
        <f t="shared" si="174"/>
        <v>0</v>
      </c>
      <c r="O442" s="9">
        <f t="shared" si="175"/>
        <v>0</v>
      </c>
      <c r="P442" s="4">
        <f t="shared" si="179"/>
        <v>0</v>
      </c>
      <c r="Q442" s="11">
        <f t="shared" si="180"/>
        <v>0</v>
      </c>
      <c r="R442" s="10">
        <f t="shared" si="178"/>
        <v>0</v>
      </c>
      <c r="S442" s="8"/>
    </row>
    <row r="443" spans="1:19">
      <c r="A443" s="64">
        <v>10</v>
      </c>
      <c r="B443" s="64"/>
      <c r="C443" s="12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3">
        <f t="shared" si="174"/>
        <v>0</v>
      </c>
      <c r="O443" s="9">
        <f t="shared" si="175"/>
        <v>0</v>
      </c>
      <c r="P443" s="4">
        <f t="shared" si="179"/>
        <v>0</v>
      </c>
      <c r="Q443" s="11">
        <f t="shared" si="180"/>
        <v>0</v>
      </c>
      <c r="R443" s="10">
        <f t="shared" si="178"/>
        <v>0</v>
      </c>
      <c r="S443" s="8"/>
    </row>
    <row r="444" spans="1:19">
      <c r="A444" s="67" t="s">
        <v>47</v>
      </c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9"/>
      <c r="R444" s="10">
        <f>SUM(R434:R443)</f>
        <v>0</v>
      </c>
      <c r="S444" s="8"/>
    </row>
    <row r="445" spans="1:19" ht="15.75">
      <c r="A445" s="24" t="s">
        <v>91</v>
      </c>
      <c r="B445" s="24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6"/>
      <c r="S445" s="8"/>
    </row>
    <row r="446" spans="1:19">
      <c r="A446" s="49" t="s">
        <v>92</v>
      </c>
      <c r="B446" s="49"/>
      <c r="C446" s="49"/>
      <c r="D446" s="49"/>
      <c r="E446" s="49"/>
      <c r="F446" s="49"/>
      <c r="G446" s="49"/>
      <c r="H446" s="49"/>
      <c r="I446" s="49"/>
      <c r="J446" s="15"/>
      <c r="K446" s="15"/>
      <c r="L446" s="15"/>
      <c r="M446" s="15"/>
      <c r="N446" s="15"/>
      <c r="O446" s="15"/>
      <c r="P446" s="15"/>
      <c r="Q446" s="15"/>
      <c r="R446" s="16"/>
      <c r="S446" s="8"/>
    </row>
    <row r="447" spans="1:19" s="8" customFormat="1">
      <c r="A447" s="49"/>
      <c r="B447" s="49"/>
      <c r="C447" s="49"/>
      <c r="D447" s="49"/>
      <c r="E447" s="49"/>
      <c r="F447" s="49"/>
      <c r="G447" s="49"/>
      <c r="H447" s="49"/>
      <c r="I447" s="49"/>
      <c r="J447" s="15"/>
      <c r="K447" s="15"/>
      <c r="L447" s="15"/>
      <c r="M447" s="15"/>
      <c r="N447" s="15"/>
      <c r="O447" s="15"/>
      <c r="P447" s="15"/>
      <c r="Q447" s="15"/>
      <c r="R447" s="16"/>
    </row>
    <row r="448" spans="1:19">
      <c r="A448" s="70" t="s">
        <v>93</v>
      </c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60"/>
      <c r="R448" s="8"/>
      <c r="S448" s="8"/>
    </row>
    <row r="449" spans="1:19" ht="18">
      <c r="A449" s="72" t="s">
        <v>94</v>
      </c>
      <c r="B449" s="73"/>
      <c r="C449" s="73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60"/>
      <c r="R449" s="8"/>
      <c r="S449" s="8"/>
    </row>
    <row r="450" spans="1:19">
      <c r="A450" s="70" t="s">
        <v>95</v>
      </c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60"/>
      <c r="R450" s="8"/>
      <c r="S450" s="8"/>
    </row>
    <row r="451" spans="1:19">
      <c r="A451" s="64">
        <v>1</v>
      </c>
      <c r="B451" s="64"/>
      <c r="C451" s="12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3">
        <f t="shared" ref="N451:N460" si="181">(IF(F451="OŽ",IF(L451=1,550.8,IF(L451=2,426.38,IF(L451=3,342.14,IF(L451=4,181.44,IF(L451=5,168.48,IF(L451=6,155.52,IF(L451=7,148.5,IF(L451=8,144,0))))))))+IF(L451&lt;=8,0,IF(L451&lt;=16,137.7,IF(L451&lt;=24,108,IF(L451&lt;=32,80.1,IF(L451&lt;=36,52.2,0)))))-IF(L451&lt;=8,0,IF(L451&lt;=16,(L451-9)*2.754,IF(L451&lt;=24,(L451-17)* 2.754,IF(L451&lt;=32,(L451-25)* 2.754,IF(L451&lt;=36,(L451-33)*2.754,0))))),0)+IF(F451="PČ",IF(L451=1,449,IF(L451=2,314.6,IF(L451=3,238,IF(L451=4,172,IF(L451=5,159,IF(L451=6,145,IF(L451=7,132,IF(L451=8,119,0))))))))+IF(L451&lt;=8,0,IF(L451&lt;=16,88,IF(L451&lt;=24,55,IF(L451&lt;=32,22,0))))-IF(L451&lt;=8,0,IF(L451&lt;=16,(L451-9)*2.245,IF(L451&lt;=24,(L451-17)*2.245,IF(L451&lt;=32,(L451-25)*2.245,0)))),0)+IF(F451="PČneol",IF(L451=1,85,IF(L451=2,64.61,IF(L451=3,50.76,IF(L451=4,16.25,IF(L451=5,15,IF(L451=6,13.75,IF(L451=7,12.5,IF(L451=8,11.25,0))))))))+IF(L451&lt;=8,0,IF(L451&lt;=16,9,0))-IF(L451&lt;=8,0,IF(L451&lt;=16,(L451-9)*0.425,0)),0)+IF(F451="PŽ",IF(L451=1,85,IF(L451=2,59.5,IF(L451=3,45,IF(L451=4,32.5,IF(L451=5,30,IF(L451=6,27.5,IF(L451=7,25,IF(L451=8,22.5,0))))))))+IF(L451&lt;=8,0,IF(L451&lt;=16,19,IF(L451&lt;=24,13,IF(L451&lt;=32,8,0))))-IF(L451&lt;=8,0,IF(L451&lt;=16,(L451-9)*0.425,IF(L451&lt;=24,(L451-17)*0.425,IF(L451&lt;=32,(L451-25)*0.425,0)))),0)+IF(F451="EČ",IF(L451=1,204,IF(L451=2,156.24,IF(L451=3,123.84,IF(L451=4,72,IF(L451=5,66,IF(L451=6,60,IF(L451=7,54,IF(L451=8,48,0))))))))+IF(L451&lt;=8,0,IF(L451&lt;=16,40,IF(L451&lt;=24,25,0)))-IF(L451&lt;=8,0,IF(L451&lt;=16,(L451-9)*1.02,IF(L451&lt;=24,(L451-17)*1.02,0))),0)+IF(F451="EČneol",IF(L451=1,68,IF(L451=2,51.69,IF(L451=3,40.61,IF(L451=4,13,IF(L451=5,12,IF(L451=6,11,IF(L451=7,10,IF(L451=8,9,0)))))))))+IF(F451="EŽ",IF(L451=1,68,IF(L451=2,47.6,IF(L451=3,36,IF(L451=4,18,IF(L451=5,16.5,IF(L451=6,15,IF(L451=7,13.5,IF(L451=8,12,0))))))))+IF(L451&lt;=8,0,IF(L451&lt;=16,10,IF(L451&lt;=24,6,0)))-IF(L451&lt;=8,0,IF(L451&lt;=16,(L451-9)*0.34,IF(L451&lt;=24,(L451-17)*0.34,0))),0)+IF(F451="PT",IF(L451=1,68,IF(L451=2,52.08,IF(L451=3,41.28,IF(L451=4,24,IF(L451=5,22,IF(L451=6,20,IF(L451=7,18,IF(L451=8,16,0))))))))+IF(L451&lt;=8,0,IF(L451&lt;=16,13,IF(L451&lt;=24,9,IF(L451&lt;=32,4,0))))-IF(L451&lt;=8,0,IF(L451&lt;=16,(L451-9)*0.34,IF(L451&lt;=24,(L451-17)*0.34,IF(L451&lt;=32,(L451-25)*0.34,0)))),0)+IF(F451="JOŽ",IF(L451=1,85,IF(L451=2,59.5,IF(L451=3,45,IF(L451=4,32.5,IF(L451=5,30,IF(L451=6,27.5,IF(L451=7,25,IF(L451=8,22.5,0))))))))+IF(L451&lt;=8,0,IF(L451&lt;=16,19,IF(L451&lt;=24,13,0)))-IF(L451&lt;=8,0,IF(L451&lt;=16,(L451-9)*0.425,IF(L451&lt;=24,(L451-17)*0.425,0))),0)+IF(F451="JPČ",IF(L451=1,68,IF(L451=2,47.6,IF(L451=3,36,IF(L451=4,26,IF(L451=5,24,IF(L451=6,22,IF(L451=7,20,IF(L451=8,18,0))))))))+IF(L451&lt;=8,0,IF(L451&lt;=16,13,IF(L451&lt;=24,9,0)))-IF(L451&lt;=8,0,IF(L451&lt;=16,(L451-9)*0.34,IF(L451&lt;=24,(L451-17)*0.34,0))),0)+IF(F451="JEČ",IF(L451=1,34,IF(L451=2,26.04,IF(L451=3,20.6,IF(L451=4,12,IF(L451=5,11,IF(L451=6,10,IF(L451=7,9,IF(L451=8,8,0))))))))+IF(L451&lt;=8,0,IF(L451&lt;=16,6,0))-IF(L451&lt;=8,0,IF(L451&lt;=16,(L451-9)*0.17,0)),0)+IF(F451="JEOF",IF(L451=1,34,IF(L451=2,26.04,IF(L451=3,20.6,IF(L451=4,12,IF(L451=5,11,IF(L451=6,10,IF(L451=7,9,IF(L451=8,8,0))))))))+IF(L451&lt;=8,0,IF(L451&lt;=16,6,0))-IF(L451&lt;=8,0,IF(L451&lt;=16,(L451-9)*0.17,0)),0)+IF(F451="JnPČ",IF(L451=1,51,IF(L451=2,35.7,IF(L451=3,27,IF(L451=4,19.5,IF(L451=5,18,IF(L451=6,16.5,IF(L451=7,15,IF(L451=8,13.5,0))))))))+IF(L451&lt;=8,0,IF(L451&lt;=16,10,0))-IF(L451&lt;=8,0,IF(L451&lt;=16,(L451-9)*0.255,0)),0)+IF(F451="JnEČ",IF(L451=1,25.5,IF(L451=2,19.53,IF(L451=3,15.48,IF(L451=4,9,IF(L451=5,8.25,IF(L451=6,7.5,IF(L451=7,6.75,IF(L451=8,6,0))))))))+IF(L451&lt;=8,0,IF(L451&lt;=16,5,0))-IF(L451&lt;=8,0,IF(L451&lt;=16,(L451-9)*0.1275,0)),0)+IF(F451="JčPČ",IF(L451=1,21.25,IF(L451=2,14.5,IF(L451=3,11.5,IF(L451=4,7,IF(L451=5,6.5,IF(L451=6,6,IF(L451=7,5.5,IF(L451=8,5,0))))))))+IF(L451&lt;=8,0,IF(L451&lt;=16,4,0))-IF(L451&lt;=8,0,IF(L451&lt;=16,(L451-9)*0.10625,0)),0)+IF(F451="JčEČ",IF(L451=1,17,IF(L451=2,13.02,IF(L451=3,10.32,IF(L451=4,6,IF(L451=5,5.5,IF(L451=6,5,IF(L451=7,4.5,IF(L451=8,4,0))))))))+IF(L451&lt;=8,0,IF(L451&lt;=16,3,0))-IF(L451&lt;=8,0,IF(L451&lt;=16,(L451-9)*0.085,0)),0)+IF(F451="NEAK",IF(L451=1,11.48,IF(L451=2,8.79,IF(L451=3,6.97,IF(L451=4,4.05,IF(L451=5,3.71,IF(L451=6,3.38,IF(L451=7,3.04,IF(L451=8,2.7,0))))))))+IF(L451&lt;=8,0,IF(L451&lt;=16,2,IF(L451&lt;=24,1.3,0)))-IF(L451&lt;=8,0,IF(L451&lt;=16,(L451-9)*0.0574,IF(L451&lt;=24,(L451-17)*0.0574,0))),0))*IF(L451&lt;0,1,IF(OR(F451="PČ",F451="PŽ",F451="PT"),IF(J451&lt;32,J451/32,1),1))* IF(L451&lt;0,1,IF(OR(F451="EČ",F451="EŽ",F451="JOŽ",F451="JPČ",F451="NEAK"),IF(J451&lt;24,J451/24,1),1))*IF(L451&lt;0,1,IF(OR(F451="PČneol",F451="JEČ",F451="JEOF",F451="JnPČ",F451="JnEČ",F451="JčPČ",F451="JčEČ"),IF(J451&lt;16,J451/16,1),1))*IF(L451&lt;0,1,IF(F451="EČneol",IF(J451&lt;8,J451/8,1),1))</f>
        <v>0</v>
      </c>
      <c r="O451" s="9">
        <f t="shared" ref="O451:O460" si="182">IF(F451="OŽ",N451,IF(H451="Ne",IF(J451*0.3&lt;J451-L451,N451,0),IF(J451*0.1&lt;J451-L451,N451,0)))</f>
        <v>0</v>
      </c>
      <c r="P451" s="4">
        <f t="shared" ref="P451" si="183">IF(O451=0,0,IF(F451="OŽ",IF(L451&gt;35,0,IF(J451&gt;35,(36-L451)*1.836,((36-L451)-(36-J451))*1.836)),0)+IF(F451="PČ",IF(L451&gt;31,0,IF(J451&gt;31,(32-L451)*1.347,((32-L451)-(32-J451))*1.347)),0)+ IF(F451="PČneol",IF(L451&gt;15,0,IF(J451&gt;15,(16-L451)*0.255,((16-L451)-(16-J451))*0.255)),0)+IF(F451="PŽ",IF(L451&gt;31,0,IF(J451&gt;31,(32-L451)*0.255,((32-L451)-(32-J451))*0.255)),0)+IF(F451="EČ",IF(L451&gt;23,0,IF(J451&gt;23,(24-L451)*0.612,((24-L451)-(24-J451))*0.612)),0)+IF(F451="EČneol",IF(L451&gt;7,0,IF(J451&gt;7,(8-L451)*0.204,((8-L451)-(8-J451))*0.204)),0)+IF(F451="EŽ",IF(L451&gt;23,0,IF(J451&gt;23,(24-L451)*0.204,((24-L451)-(24-J451))*0.204)),0)+IF(F451="PT",IF(L451&gt;31,0,IF(J451&gt;31,(32-L451)*0.204,((32-L451)-(32-J451))*0.204)),0)+IF(F451="JOŽ",IF(L451&gt;23,0,IF(J451&gt;23,(24-L451)*0.255,((24-L451)-(24-J451))*0.255)),0)+IF(F451="JPČ",IF(L451&gt;23,0,IF(J451&gt;23,(24-L451)*0.204,((24-L451)-(24-J451))*0.204)),0)+IF(F451="JEČ",IF(L451&gt;15,0,IF(J451&gt;15,(16-L451)*0.102,((16-L451)-(16-J451))*0.102)),0)+IF(F451="JEOF",IF(L451&gt;15,0,IF(J451&gt;15,(16-L451)*0.102,((16-L451)-(16-J451))*0.102)),0)+IF(F451="JnPČ",IF(L451&gt;15,0,IF(J451&gt;15,(16-L451)*0.153,((16-L451)-(16-J451))*0.153)),0)+IF(F451="JnEČ",IF(L451&gt;15,0,IF(J451&gt;15,(16-L451)*0.0765,((16-L451)-(16-J451))*0.0765)),0)+IF(F451="JčPČ",IF(L451&gt;15,0,IF(J451&gt;15,(16-L451)*0.06375,((16-L451)-(16-J451))*0.06375)),0)+IF(F451="JčEČ",IF(L451&gt;15,0,IF(J451&gt;15,(16-L451)*0.051,((16-L451)-(16-J451))*0.051)),0)+IF(F451="NEAK",IF(L451&gt;23,0,IF(J451&gt;23,(24-L451)*0.03444,((24-L451)-(24-J451))*0.03444)),0))</f>
        <v>0</v>
      </c>
      <c r="Q451" s="11">
        <f t="shared" ref="Q451" si="184">IF(ISERROR(P451*100/N451),0,(P451*100/N451))</f>
        <v>0</v>
      </c>
      <c r="R451" s="10">
        <f t="shared" ref="R451:R460" si="185">IF(Q451&lt;=30,O451+P451,O451+O451*0.3)*IF(G451=1,0.4,IF(G451=2,0.75,IF(G451="1 (kas 4 m. 1 k. nerengiamos)",0.52,1)))*IF(D451="olimpinė",1,IF(M451="Ne",0.5,1))*IF(OR(A$5="Lietuvos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federacija"),IF(OR(J451&lt;8,K451&lt;16),0,1),1)*E451*IF(I451&lt;=1,1,1/I451)*IF(OR(A$5="Lietuvos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51" s="8"/>
    </row>
    <row r="452" spans="1:19">
      <c r="A452" s="64">
        <v>2</v>
      </c>
      <c r="B452" s="64"/>
      <c r="C452" s="12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3">
        <f t="shared" si="181"/>
        <v>0</v>
      </c>
      <c r="O452" s="9">
        <f t="shared" si="182"/>
        <v>0</v>
      </c>
      <c r="P452" s="4">
        <f t="shared" ref="P452:P460" si="186">IF(O452=0,0,IF(F452="OŽ",IF(L452&gt;35,0,IF(J452&gt;35,(36-L452)*1.836,((36-L452)-(36-J452))*1.836)),0)+IF(F452="PČ",IF(L452&gt;31,0,IF(J452&gt;31,(32-L452)*1.347,((32-L452)-(32-J452))*1.347)),0)+ IF(F452="PČneol",IF(L452&gt;15,0,IF(J452&gt;15,(16-L452)*0.255,((16-L452)-(16-J452))*0.255)),0)+IF(F452="PŽ",IF(L452&gt;31,0,IF(J452&gt;31,(32-L452)*0.255,((32-L452)-(32-J452))*0.255)),0)+IF(F452="EČ",IF(L452&gt;23,0,IF(J452&gt;23,(24-L452)*0.612,((24-L452)-(24-J452))*0.612)),0)+IF(F452="EČneol",IF(L452&gt;7,0,IF(J452&gt;7,(8-L452)*0.204,((8-L452)-(8-J452))*0.204)),0)+IF(F452="EŽ",IF(L452&gt;23,0,IF(J452&gt;23,(24-L452)*0.204,((24-L452)-(24-J452))*0.204)),0)+IF(F452="PT",IF(L452&gt;31,0,IF(J452&gt;31,(32-L452)*0.204,((32-L452)-(32-J452))*0.204)),0)+IF(F452="JOŽ",IF(L452&gt;23,0,IF(J452&gt;23,(24-L452)*0.255,((24-L452)-(24-J452))*0.255)),0)+IF(F452="JPČ",IF(L452&gt;23,0,IF(J452&gt;23,(24-L452)*0.204,((24-L452)-(24-J452))*0.204)),0)+IF(F452="JEČ",IF(L452&gt;15,0,IF(J452&gt;15,(16-L452)*0.102,((16-L452)-(16-J452))*0.102)),0)+IF(F452="JEOF",IF(L452&gt;15,0,IF(J452&gt;15,(16-L452)*0.102,((16-L452)-(16-J452))*0.102)),0)+IF(F452="JnPČ",IF(L452&gt;15,0,IF(J452&gt;15,(16-L452)*0.153,((16-L452)-(16-J452))*0.153)),0)+IF(F452="JnEČ",IF(L452&gt;15,0,IF(J452&gt;15,(16-L452)*0.0765,((16-L452)-(16-J452))*0.0765)),0)+IF(F452="JčPČ",IF(L452&gt;15,0,IF(J452&gt;15,(16-L452)*0.06375,((16-L452)-(16-J452))*0.06375)),0)+IF(F452="JčEČ",IF(L452&gt;15,0,IF(J452&gt;15,(16-L452)*0.051,((16-L452)-(16-J452))*0.051)),0)+IF(F452="NEAK",IF(L452&gt;23,0,IF(J452&gt;23,(24-L452)*0.03444,((24-L452)-(24-J452))*0.03444)),0))</f>
        <v>0</v>
      </c>
      <c r="Q452" s="11">
        <f t="shared" ref="Q452:Q460" si="187">IF(ISERROR(P452*100/N452),0,(P452*100/N452))</f>
        <v>0</v>
      </c>
      <c r="R452" s="10">
        <f t="shared" si="185"/>
        <v>0</v>
      </c>
      <c r="S452" s="8"/>
    </row>
    <row r="453" spans="1:19">
      <c r="A453" s="64">
        <v>3</v>
      </c>
      <c r="B453" s="64"/>
      <c r="C453" s="12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3">
        <f t="shared" si="181"/>
        <v>0</v>
      </c>
      <c r="O453" s="9">
        <f t="shared" si="182"/>
        <v>0</v>
      </c>
      <c r="P453" s="4">
        <f t="shared" si="186"/>
        <v>0</v>
      </c>
      <c r="Q453" s="11">
        <f t="shared" si="187"/>
        <v>0</v>
      </c>
      <c r="R453" s="10">
        <f t="shared" si="185"/>
        <v>0</v>
      </c>
      <c r="S453" s="8"/>
    </row>
    <row r="454" spans="1:19">
      <c r="A454" s="64">
        <v>4</v>
      </c>
      <c r="B454" s="64"/>
      <c r="C454" s="12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3">
        <f t="shared" si="181"/>
        <v>0</v>
      </c>
      <c r="O454" s="9">
        <f t="shared" si="182"/>
        <v>0</v>
      </c>
      <c r="P454" s="4">
        <f t="shared" si="186"/>
        <v>0</v>
      </c>
      <c r="Q454" s="11">
        <f t="shared" si="187"/>
        <v>0</v>
      </c>
      <c r="R454" s="10">
        <f t="shared" si="185"/>
        <v>0</v>
      </c>
      <c r="S454" s="8"/>
    </row>
    <row r="455" spans="1:19">
      <c r="A455" s="64">
        <v>5</v>
      </c>
      <c r="B455" s="64"/>
      <c r="C455" s="12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3">
        <f t="shared" si="181"/>
        <v>0</v>
      </c>
      <c r="O455" s="9">
        <f t="shared" si="182"/>
        <v>0</v>
      </c>
      <c r="P455" s="4">
        <f t="shared" si="186"/>
        <v>0</v>
      </c>
      <c r="Q455" s="11">
        <f t="shared" si="187"/>
        <v>0</v>
      </c>
      <c r="R455" s="10">
        <f t="shared" si="185"/>
        <v>0</v>
      </c>
      <c r="S455" s="8"/>
    </row>
    <row r="456" spans="1:19">
      <c r="A456" s="64">
        <v>6</v>
      </c>
      <c r="B456" s="64"/>
      <c r="C456" s="12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3">
        <f t="shared" si="181"/>
        <v>0</v>
      </c>
      <c r="O456" s="9">
        <f t="shared" si="182"/>
        <v>0</v>
      </c>
      <c r="P456" s="4">
        <f t="shared" si="186"/>
        <v>0</v>
      </c>
      <c r="Q456" s="11">
        <f t="shared" si="187"/>
        <v>0</v>
      </c>
      <c r="R456" s="10">
        <f t="shared" si="185"/>
        <v>0</v>
      </c>
      <c r="S456" s="8"/>
    </row>
    <row r="457" spans="1:19">
      <c r="A457" s="64">
        <v>7</v>
      </c>
      <c r="B457" s="64"/>
      <c r="C457" s="12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3">
        <f t="shared" si="181"/>
        <v>0</v>
      </c>
      <c r="O457" s="9">
        <f t="shared" si="182"/>
        <v>0</v>
      </c>
      <c r="P457" s="4">
        <f t="shared" si="186"/>
        <v>0</v>
      </c>
      <c r="Q457" s="11">
        <f t="shared" si="187"/>
        <v>0</v>
      </c>
      <c r="R457" s="10">
        <f t="shared" si="185"/>
        <v>0</v>
      </c>
      <c r="S457" s="8"/>
    </row>
    <row r="458" spans="1:19">
      <c r="A458" s="64">
        <v>8</v>
      </c>
      <c r="B458" s="64"/>
      <c r="C458" s="12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3">
        <f t="shared" si="181"/>
        <v>0</v>
      </c>
      <c r="O458" s="9">
        <f t="shared" si="182"/>
        <v>0</v>
      </c>
      <c r="P458" s="4">
        <f t="shared" si="186"/>
        <v>0</v>
      </c>
      <c r="Q458" s="11">
        <f t="shared" si="187"/>
        <v>0</v>
      </c>
      <c r="R458" s="10">
        <f t="shared" si="185"/>
        <v>0</v>
      </c>
      <c r="S458" s="8"/>
    </row>
    <row r="459" spans="1:19">
      <c r="A459" s="64">
        <v>9</v>
      </c>
      <c r="B459" s="64"/>
      <c r="C459" s="12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3">
        <f t="shared" si="181"/>
        <v>0</v>
      </c>
      <c r="O459" s="9">
        <f t="shared" si="182"/>
        <v>0</v>
      </c>
      <c r="P459" s="4">
        <f t="shared" si="186"/>
        <v>0</v>
      </c>
      <c r="Q459" s="11">
        <f t="shared" si="187"/>
        <v>0</v>
      </c>
      <c r="R459" s="10">
        <f t="shared" si="185"/>
        <v>0</v>
      </c>
      <c r="S459" s="8"/>
    </row>
    <row r="460" spans="1:19">
      <c r="A460" s="64">
        <v>10</v>
      </c>
      <c r="B460" s="64"/>
      <c r="C460" s="12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3">
        <f t="shared" si="181"/>
        <v>0</v>
      </c>
      <c r="O460" s="9">
        <f t="shared" si="182"/>
        <v>0</v>
      </c>
      <c r="P460" s="4">
        <f t="shared" si="186"/>
        <v>0</v>
      </c>
      <c r="Q460" s="11">
        <f t="shared" si="187"/>
        <v>0</v>
      </c>
      <c r="R460" s="10">
        <f t="shared" si="185"/>
        <v>0</v>
      </c>
      <c r="S460" s="8"/>
    </row>
    <row r="461" spans="1:19">
      <c r="A461" s="67" t="s">
        <v>47</v>
      </c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9"/>
      <c r="R461" s="10">
        <f>SUM(R451:R460)</f>
        <v>0</v>
      </c>
      <c r="S461" s="8"/>
    </row>
    <row r="462" spans="1:19" ht="15.75">
      <c r="A462" s="24" t="s">
        <v>91</v>
      </c>
      <c r="B462" s="24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6"/>
      <c r="S462" s="8"/>
    </row>
    <row r="463" spans="1:19">
      <c r="A463" s="49" t="s">
        <v>92</v>
      </c>
      <c r="B463" s="49"/>
      <c r="C463" s="49"/>
      <c r="D463" s="49"/>
      <c r="E463" s="49"/>
      <c r="F463" s="49"/>
      <c r="G463" s="49"/>
      <c r="H463" s="49"/>
      <c r="I463" s="49"/>
      <c r="J463" s="15"/>
      <c r="K463" s="15"/>
      <c r="L463" s="15"/>
      <c r="M463" s="15"/>
      <c r="N463" s="15"/>
      <c r="O463" s="15"/>
      <c r="P463" s="15"/>
      <c r="Q463" s="15"/>
      <c r="R463" s="16"/>
      <c r="S463" s="8"/>
    </row>
    <row r="464" spans="1:19" s="8" customFormat="1">
      <c r="A464" s="49"/>
      <c r="B464" s="49"/>
      <c r="C464" s="49"/>
      <c r="D464" s="49"/>
      <c r="E464" s="49"/>
      <c r="F464" s="49"/>
      <c r="G464" s="49"/>
      <c r="H464" s="49"/>
      <c r="I464" s="49"/>
      <c r="J464" s="15"/>
      <c r="K464" s="15"/>
      <c r="L464" s="15"/>
      <c r="M464" s="15"/>
      <c r="N464" s="15"/>
      <c r="O464" s="15"/>
      <c r="P464" s="15"/>
      <c r="Q464" s="15"/>
      <c r="R464" s="16"/>
    </row>
    <row r="465" spans="1:19">
      <c r="A465" s="70" t="s">
        <v>93</v>
      </c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60"/>
      <c r="R465" s="8"/>
      <c r="S465" s="8"/>
    </row>
    <row r="466" spans="1:19" ht="18">
      <c r="A466" s="72" t="s">
        <v>94</v>
      </c>
      <c r="B466" s="73"/>
      <c r="C466" s="73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60"/>
      <c r="R466" s="8"/>
      <c r="S466" s="8"/>
    </row>
    <row r="467" spans="1:19">
      <c r="A467" s="70" t="s">
        <v>95</v>
      </c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60"/>
      <c r="R467" s="8"/>
      <c r="S467" s="8"/>
    </row>
    <row r="468" spans="1:19">
      <c r="A468" s="64">
        <v>1</v>
      </c>
      <c r="B468" s="64"/>
      <c r="C468" s="12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3">
        <f t="shared" ref="N468:N477" si="188">(IF(F468="OŽ",IF(L468=1,550.8,IF(L468=2,426.38,IF(L468=3,342.14,IF(L468=4,181.44,IF(L468=5,168.48,IF(L468=6,155.52,IF(L468=7,148.5,IF(L468=8,144,0))))))))+IF(L468&lt;=8,0,IF(L468&lt;=16,137.7,IF(L468&lt;=24,108,IF(L468&lt;=32,80.1,IF(L468&lt;=36,52.2,0)))))-IF(L468&lt;=8,0,IF(L468&lt;=16,(L468-9)*2.754,IF(L468&lt;=24,(L468-17)* 2.754,IF(L468&lt;=32,(L468-25)* 2.754,IF(L468&lt;=36,(L468-33)*2.754,0))))),0)+IF(F468="PČ",IF(L468=1,449,IF(L468=2,314.6,IF(L468=3,238,IF(L468=4,172,IF(L468=5,159,IF(L468=6,145,IF(L468=7,132,IF(L468=8,119,0))))))))+IF(L468&lt;=8,0,IF(L468&lt;=16,88,IF(L468&lt;=24,55,IF(L468&lt;=32,22,0))))-IF(L468&lt;=8,0,IF(L468&lt;=16,(L468-9)*2.245,IF(L468&lt;=24,(L468-17)*2.245,IF(L468&lt;=32,(L468-25)*2.245,0)))),0)+IF(F468="PČneol",IF(L468=1,85,IF(L468=2,64.61,IF(L468=3,50.76,IF(L468=4,16.25,IF(L468=5,15,IF(L468=6,13.75,IF(L468=7,12.5,IF(L468=8,11.25,0))))))))+IF(L468&lt;=8,0,IF(L468&lt;=16,9,0))-IF(L468&lt;=8,0,IF(L468&lt;=16,(L468-9)*0.425,0)),0)+IF(F468="PŽ",IF(L468=1,85,IF(L468=2,59.5,IF(L468=3,45,IF(L468=4,32.5,IF(L468=5,30,IF(L468=6,27.5,IF(L468=7,25,IF(L468=8,22.5,0))))))))+IF(L468&lt;=8,0,IF(L468&lt;=16,19,IF(L468&lt;=24,13,IF(L468&lt;=32,8,0))))-IF(L468&lt;=8,0,IF(L468&lt;=16,(L468-9)*0.425,IF(L468&lt;=24,(L468-17)*0.425,IF(L468&lt;=32,(L468-25)*0.425,0)))),0)+IF(F468="EČ",IF(L468=1,204,IF(L468=2,156.24,IF(L468=3,123.84,IF(L468=4,72,IF(L468=5,66,IF(L468=6,60,IF(L468=7,54,IF(L468=8,48,0))))))))+IF(L468&lt;=8,0,IF(L468&lt;=16,40,IF(L468&lt;=24,25,0)))-IF(L468&lt;=8,0,IF(L468&lt;=16,(L468-9)*1.02,IF(L468&lt;=24,(L468-17)*1.02,0))),0)+IF(F468="EČneol",IF(L468=1,68,IF(L468=2,51.69,IF(L468=3,40.61,IF(L468=4,13,IF(L468=5,12,IF(L468=6,11,IF(L468=7,10,IF(L468=8,9,0)))))))))+IF(F468="EŽ",IF(L468=1,68,IF(L468=2,47.6,IF(L468=3,36,IF(L468=4,18,IF(L468=5,16.5,IF(L468=6,15,IF(L468=7,13.5,IF(L468=8,12,0))))))))+IF(L468&lt;=8,0,IF(L468&lt;=16,10,IF(L468&lt;=24,6,0)))-IF(L468&lt;=8,0,IF(L468&lt;=16,(L468-9)*0.34,IF(L468&lt;=24,(L468-17)*0.34,0))),0)+IF(F468="PT",IF(L468=1,68,IF(L468=2,52.08,IF(L468=3,41.28,IF(L468=4,24,IF(L468=5,22,IF(L468=6,20,IF(L468=7,18,IF(L468=8,16,0))))))))+IF(L468&lt;=8,0,IF(L468&lt;=16,13,IF(L468&lt;=24,9,IF(L468&lt;=32,4,0))))-IF(L468&lt;=8,0,IF(L468&lt;=16,(L468-9)*0.34,IF(L468&lt;=24,(L468-17)*0.34,IF(L468&lt;=32,(L468-25)*0.34,0)))),0)+IF(F468="JOŽ",IF(L468=1,85,IF(L468=2,59.5,IF(L468=3,45,IF(L468=4,32.5,IF(L468=5,30,IF(L468=6,27.5,IF(L468=7,25,IF(L468=8,22.5,0))))))))+IF(L468&lt;=8,0,IF(L468&lt;=16,19,IF(L468&lt;=24,13,0)))-IF(L468&lt;=8,0,IF(L468&lt;=16,(L468-9)*0.425,IF(L468&lt;=24,(L468-17)*0.425,0))),0)+IF(F468="JPČ",IF(L468=1,68,IF(L468=2,47.6,IF(L468=3,36,IF(L468=4,26,IF(L468=5,24,IF(L468=6,22,IF(L468=7,20,IF(L468=8,18,0))))))))+IF(L468&lt;=8,0,IF(L468&lt;=16,13,IF(L468&lt;=24,9,0)))-IF(L468&lt;=8,0,IF(L468&lt;=16,(L468-9)*0.34,IF(L468&lt;=24,(L468-17)*0.34,0))),0)+IF(F468="JEČ",IF(L468=1,34,IF(L468=2,26.04,IF(L468=3,20.6,IF(L468=4,12,IF(L468=5,11,IF(L468=6,10,IF(L468=7,9,IF(L468=8,8,0))))))))+IF(L468&lt;=8,0,IF(L468&lt;=16,6,0))-IF(L468&lt;=8,0,IF(L468&lt;=16,(L468-9)*0.17,0)),0)+IF(F468="JEOF",IF(L468=1,34,IF(L468=2,26.04,IF(L468=3,20.6,IF(L468=4,12,IF(L468=5,11,IF(L468=6,10,IF(L468=7,9,IF(L468=8,8,0))))))))+IF(L468&lt;=8,0,IF(L468&lt;=16,6,0))-IF(L468&lt;=8,0,IF(L468&lt;=16,(L468-9)*0.17,0)),0)+IF(F468="JnPČ",IF(L468=1,51,IF(L468=2,35.7,IF(L468=3,27,IF(L468=4,19.5,IF(L468=5,18,IF(L468=6,16.5,IF(L468=7,15,IF(L468=8,13.5,0))))))))+IF(L468&lt;=8,0,IF(L468&lt;=16,10,0))-IF(L468&lt;=8,0,IF(L468&lt;=16,(L468-9)*0.255,0)),0)+IF(F468="JnEČ",IF(L468=1,25.5,IF(L468=2,19.53,IF(L468=3,15.48,IF(L468=4,9,IF(L468=5,8.25,IF(L468=6,7.5,IF(L468=7,6.75,IF(L468=8,6,0))))))))+IF(L468&lt;=8,0,IF(L468&lt;=16,5,0))-IF(L468&lt;=8,0,IF(L468&lt;=16,(L468-9)*0.1275,0)),0)+IF(F468="JčPČ",IF(L468=1,21.25,IF(L468=2,14.5,IF(L468=3,11.5,IF(L468=4,7,IF(L468=5,6.5,IF(L468=6,6,IF(L468=7,5.5,IF(L468=8,5,0))))))))+IF(L468&lt;=8,0,IF(L468&lt;=16,4,0))-IF(L468&lt;=8,0,IF(L468&lt;=16,(L468-9)*0.10625,0)),0)+IF(F468="JčEČ",IF(L468=1,17,IF(L468=2,13.02,IF(L468=3,10.32,IF(L468=4,6,IF(L468=5,5.5,IF(L468=6,5,IF(L468=7,4.5,IF(L468=8,4,0))))))))+IF(L468&lt;=8,0,IF(L468&lt;=16,3,0))-IF(L468&lt;=8,0,IF(L468&lt;=16,(L468-9)*0.085,0)),0)+IF(F468="NEAK",IF(L468=1,11.48,IF(L468=2,8.79,IF(L468=3,6.97,IF(L468=4,4.05,IF(L468=5,3.71,IF(L468=6,3.38,IF(L468=7,3.04,IF(L468=8,2.7,0))))))))+IF(L468&lt;=8,0,IF(L468&lt;=16,2,IF(L468&lt;=24,1.3,0)))-IF(L468&lt;=8,0,IF(L468&lt;=16,(L468-9)*0.0574,IF(L468&lt;=24,(L468-17)*0.0574,0))),0))*IF(L468&lt;0,1,IF(OR(F468="PČ",F468="PŽ",F468="PT"),IF(J468&lt;32,J468/32,1),1))* IF(L468&lt;0,1,IF(OR(F468="EČ",F468="EŽ",F468="JOŽ",F468="JPČ",F468="NEAK"),IF(J468&lt;24,J468/24,1),1))*IF(L468&lt;0,1,IF(OR(F468="PČneol",F468="JEČ",F468="JEOF",F468="JnPČ",F468="JnEČ",F468="JčPČ",F468="JčEČ"),IF(J468&lt;16,J468/16,1),1))*IF(L468&lt;0,1,IF(F468="EČneol",IF(J468&lt;8,J468/8,1),1))</f>
        <v>0</v>
      </c>
      <c r="O468" s="9">
        <f t="shared" ref="O468:O477" si="189">IF(F468="OŽ",N468,IF(H468="Ne",IF(J468*0.3&lt;J468-L468,N468,0),IF(J468*0.1&lt;J468-L468,N468,0)))</f>
        <v>0</v>
      </c>
      <c r="P468" s="4">
        <f t="shared" ref="P468" si="190">IF(O468=0,0,IF(F468="OŽ",IF(L468&gt;35,0,IF(J468&gt;35,(36-L468)*1.836,((36-L468)-(36-J468))*1.836)),0)+IF(F468="PČ",IF(L468&gt;31,0,IF(J468&gt;31,(32-L468)*1.347,((32-L468)-(32-J468))*1.347)),0)+ IF(F468="PČneol",IF(L468&gt;15,0,IF(J468&gt;15,(16-L468)*0.255,((16-L468)-(16-J468))*0.255)),0)+IF(F468="PŽ",IF(L468&gt;31,0,IF(J468&gt;31,(32-L468)*0.255,((32-L468)-(32-J468))*0.255)),0)+IF(F468="EČ",IF(L468&gt;23,0,IF(J468&gt;23,(24-L468)*0.612,((24-L468)-(24-J468))*0.612)),0)+IF(F468="EČneol",IF(L468&gt;7,0,IF(J468&gt;7,(8-L468)*0.204,((8-L468)-(8-J468))*0.204)),0)+IF(F468="EŽ",IF(L468&gt;23,0,IF(J468&gt;23,(24-L468)*0.204,((24-L468)-(24-J468))*0.204)),0)+IF(F468="PT",IF(L468&gt;31,0,IF(J468&gt;31,(32-L468)*0.204,((32-L468)-(32-J468))*0.204)),0)+IF(F468="JOŽ",IF(L468&gt;23,0,IF(J468&gt;23,(24-L468)*0.255,((24-L468)-(24-J468))*0.255)),0)+IF(F468="JPČ",IF(L468&gt;23,0,IF(J468&gt;23,(24-L468)*0.204,((24-L468)-(24-J468))*0.204)),0)+IF(F468="JEČ",IF(L468&gt;15,0,IF(J468&gt;15,(16-L468)*0.102,((16-L468)-(16-J468))*0.102)),0)+IF(F468="JEOF",IF(L468&gt;15,0,IF(J468&gt;15,(16-L468)*0.102,((16-L468)-(16-J468))*0.102)),0)+IF(F468="JnPČ",IF(L468&gt;15,0,IF(J468&gt;15,(16-L468)*0.153,((16-L468)-(16-J468))*0.153)),0)+IF(F468="JnEČ",IF(L468&gt;15,0,IF(J468&gt;15,(16-L468)*0.0765,((16-L468)-(16-J468))*0.0765)),0)+IF(F468="JčPČ",IF(L468&gt;15,0,IF(J468&gt;15,(16-L468)*0.06375,((16-L468)-(16-J468))*0.06375)),0)+IF(F468="JčEČ",IF(L468&gt;15,0,IF(J468&gt;15,(16-L468)*0.051,((16-L468)-(16-J468))*0.051)),0)+IF(F468="NEAK",IF(L468&gt;23,0,IF(J468&gt;23,(24-L468)*0.03444,((24-L468)-(24-J468))*0.03444)),0))</f>
        <v>0</v>
      </c>
      <c r="Q468" s="11">
        <f t="shared" ref="Q468" si="191">IF(ISERROR(P468*100/N468),0,(P468*100/N468))</f>
        <v>0</v>
      </c>
      <c r="R468" s="10">
        <f t="shared" ref="R468:R477" si="192">IF(Q468&lt;=30,O468+P468,O468+O468*0.3)*IF(G468=1,0.4,IF(G468=2,0.75,IF(G468="1 (kas 4 m. 1 k. nerengiamos)",0.52,1)))*IF(D468="olimpinė",1,IF(M468="Ne",0.5,1))*IF(OR(A$5="Lietuvos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federacija"),IF(OR(J468&lt;8,K468&lt;16),0,1),1)*E468*IF(I468&lt;=1,1,1/I468)*IF(OR(A$5="Lietuvos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68" s="8"/>
    </row>
    <row r="469" spans="1:19">
      <c r="A469" s="64">
        <v>2</v>
      </c>
      <c r="B469" s="64"/>
      <c r="C469" s="12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3">
        <f t="shared" si="188"/>
        <v>0</v>
      </c>
      <c r="O469" s="9">
        <f t="shared" si="189"/>
        <v>0</v>
      </c>
      <c r="P469" s="4">
        <f t="shared" ref="P469:P477" si="193">IF(O469=0,0,IF(F469="OŽ",IF(L469&gt;35,0,IF(J469&gt;35,(36-L469)*1.836,((36-L469)-(36-J469))*1.836)),0)+IF(F469="PČ",IF(L469&gt;31,0,IF(J469&gt;31,(32-L469)*1.347,((32-L469)-(32-J469))*1.347)),0)+ IF(F469="PČneol",IF(L469&gt;15,0,IF(J469&gt;15,(16-L469)*0.255,((16-L469)-(16-J469))*0.255)),0)+IF(F469="PŽ",IF(L469&gt;31,0,IF(J469&gt;31,(32-L469)*0.255,((32-L469)-(32-J469))*0.255)),0)+IF(F469="EČ",IF(L469&gt;23,0,IF(J469&gt;23,(24-L469)*0.612,((24-L469)-(24-J469))*0.612)),0)+IF(F469="EČneol",IF(L469&gt;7,0,IF(J469&gt;7,(8-L469)*0.204,((8-L469)-(8-J469))*0.204)),0)+IF(F469="EŽ",IF(L469&gt;23,0,IF(J469&gt;23,(24-L469)*0.204,((24-L469)-(24-J469))*0.204)),0)+IF(F469="PT",IF(L469&gt;31,0,IF(J469&gt;31,(32-L469)*0.204,((32-L469)-(32-J469))*0.204)),0)+IF(F469="JOŽ",IF(L469&gt;23,0,IF(J469&gt;23,(24-L469)*0.255,((24-L469)-(24-J469))*0.255)),0)+IF(F469="JPČ",IF(L469&gt;23,0,IF(J469&gt;23,(24-L469)*0.204,((24-L469)-(24-J469))*0.204)),0)+IF(F469="JEČ",IF(L469&gt;15,0,IF(J469&gt;15,(16-L469)*0.102,((16-L469)-(16-J469))*0.102)),0)+IF(F469="JEOF",IF(L469&gt;15,0,IF(J469&gt;15,(16-L469)*0.102,((16-L469)-(16-J469))*0.102)),0)+IF(F469="JnPČ",IF(L469&gt;15,0,IF(J469&gt;15,(16-L469)*0.153,((16-L469)-(16-J469))*0.153)),0)+IF(F469="JnEČ",IF(L469&gt;15,0,IF(J469&gt;15,(16-L469)*0.0765,((16-L469)-(16-J469))*0.0765)),0)+IF(F469="JčPČ",IF(L469&gt;15,0,IF(J469&gt;15,(16-L469)*0.06375,((16-L469)-(16-J469))*0.06375)),0)+IF(F469="JčEČ",IF(L469&gt;15,0,IF(J469&gt;15,(16-L469)*0.051,((16-L469)-(16-J469))*0.051)),0)+IF(F469="NEAK",IF(L469&gt;23,0,IF(J469&gt;23,(24-L469)*0.03444,((24-L469)-(24-J469))*0.03444)),0))</f>
        <v>0</v>
      </c>
      <c r="Q469" s="11">
        <f t="shared" ref="Q469:Q477" si="194">IF(ISERROR(P469*100/N469),0,(P469*100/N469))</f>
        <v>0</v>
      </c>
      <c r="R469" s="10">
        <f t="shared" si="192"/>
        <v>0</v>
      </c>
      <c r="S469" s="8"/>
    </row>
    <row r="470" spans="1:19">
      <c r="A470" s="64">
        <v>3</v>
      </c>
      <c r="B470" s="64"/>
      <c r="C470" s="12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3">
        <f t="shared" si="188"/>
        <v>0</v>
      </c>
      <c r="O470" s="9">
        <f t="shared" si="189"/>
        <v>0</v>
      </c>
      <c r="P470" s="4">
        <f t="shared" si="193"/>
        <v>0</v>
      </c>
      <c r="Q470" s="11">
        <f t="shared" si="194"/>
        <v>0</v>
      </c>
      <c r="R470" s="10">
        <f t="shared" si="192"/>
        <v>0</v>
      </c>
      <c r="S470" s="8"/>
    </row>
    <row r="471" spans="1:19">
      <c r="A471" s="64">
        <v>4</v>
      </c>
      <c r="B471" s="64"/>
      <c r="C471" s="12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3">
        <f t="shared" si="188"/>
        <v>0</v>
      </c>
      <c r="O471" s="9">
        <f t="shared" si="189"/>
        <v>0</v>
      </c>
      <c r="P471" s="4">
        <f t="shared" si="193"/>
        <v>0</v>
      </c>
      <c r="Q471" s="11">
        <f t="shared" si="194"/>
        <v>0</v>
      </c>
      <c r="R471" s="10">
        <f t="shared" si="192"/>
        <v>0</v>
      </c>
      <c r="S471" s="8"/>
    </row>
    <row r="472" spans="1:19">
      <c r="A472" s="64">
        <v>5</v>
      </c>
      <c r="B472" s="64"/>
      <c r="C472" s="12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3">
        <f t="shared" si="188"/>
        <v>0</v>
      </c>
      <c r="O472" s="9">
        <f t="shared" si="189"/>
        <v>0</v>
      </c>
      <c r="P472" s="4">
        <f t="shared" si="193"/>
        <v>0</v>
      </c>
      <c r="Q472" s="11">
        <f t="shared" si="194"/>
        <v>0</v>
      </c>
      <c r="R472" s="10">
        <f t="shared" si="192"/>
        <v>0</v>
      </c>
      <c r="S472" s="8"/>
    </row>
    <row r="473" spans="1:19">
      <c r="A473" s="64">
        <v>6</v>
      </c>
      <c r="B473" s="64"/>
      <c r="C473" s="12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3">
        <f t="shared" si="188"/>
        <v>0</v>
      </c>
      <c r="O473" s="9">
        <f t="shared" si="189"/>
        <v>0</v>
      </c>
      <c r="P473" s="4">
        <f t="shared" si="193"/>
        <v>0</v>
      </c>
      <c r="Q473" s="11">
        <f t="shared" si="194"/>
        <v>0</v>
      </c>
      <c r="R473" s="10">
        <f t="shared" si="192"/>
        <v>0</v>
      </c>
      <c r="S473" s="8"/>
    </row>
    <row r="474" spans="1:19">
      <c r="A474" s="64">
        <v>7</v>
      </c>
      <c r="B474" s="64"/>
      <c r="C474" s="12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3">
        <f t="shared" si="188"/>
        <v>0</v>
      </c>
      <c r="O474" s="9">
        <f t="shared" si="189"/>
        <v>0</v>
      </c>
      <c r="P474" s="4">
        <f t="shared" si="193"/>
        <v>0</v>
      </c>
      <c r="Q474" s="11">
        <f t="shared" si="194"/>
        <v>0</v>
      </c>
      <c r="R474" s="10">
        <f t="shared" si="192"/>
        <v>0</v>
      </c>
      <c r="S474" s="8"/>
    </row>
    <row r="475" spans="1:19">
      <c r="A475" s="64">
        <v>8</v>
      </c>
      <c r="B475" s="64"/>
      <c r="C475" s="12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3">
        <f t="shared" si="188"/>
        <v>0</v>
      </c>
      <c r="O475" s="9">
        <f t="shared" si="189"/>
        <v>0</v>
      </c>
      <c r="P475" s="4">
        <f t="shared" si="193"/>
        <v>0</v>
      </c>
      <c r="Q475" s="11">
        <f t="shared" si="194"/>
        <v>0</v>
      </c>
      <c r="R475" s="10">
        <f t="shared" si="192"/>
        <v>0</v>
      </c>
      <c r="S475" s="8"/>
    </row>
    <row r="476" spans="1:19">
      <c r="A476" s="64">
        <v>9</v>
      </c>
      <c r="B476" s="64"/>
      <c r="C476" s="12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3">
        <f t="shared" si="188"/>
        <v>0</v>
      </c>
      <c r="O476" s="9">
        <f t="shared" si="189"/>
        <v>0</v>
      </c>
      <c r="P476" s="4">
        <f t="shared" si="193"/>
        <v>0</v>
      </c>
      <c r="Q476" s="11">
        <f t="shared" si="194"/>
        <v>0</v>
      </c>
      <c r="R476" s="10">
        <f t="shared" si="192"/>
        <v>0</v>
      </c>
      <c r="S476" s="8"/>
    </row>
    <row r="477" spans="1:19">
      <c r="A477" s="64">
        <v>10</v>
      </c>
      <c r="B477" s="64"/>
      <c r="C477" s="12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3">
        <f t="shared" si="188"/>
        <v>0</v>
      </c>
      <c r="O477" s="9">
        <f t="shared" si="189"/>
        <v>0</v>
      </c>
      <c r="P477" s="4">
        <f t="shared" si="193"/>
        <v>0</v>
      </c>
      <c r="Q477" s="11">
        <f t="shared" si="194"/>
        <v>0</v>
      </c>
      <c r="R477" s="10">
        <f t="shared" si="192"/>
        <v>0</v>
      </c>
      <c r="S477" s="8"/>
    </row>
    <row r="478" spans="1:19">
      <c r="A478" s="67" t="s">
        <v>47</v>
      </c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9"/>
      <c r="R478" s="10">
        <f>SUM(R468:R477)</f>
        <v>0</v>
      </c>
      <c r="S478" s="8"/>
    </row>
    <row r="479" spans="1:19" ht="15.75">
      <c r="A479" s="24" t="s">
        <v>91</v>
      </c>
      <c r="B479" s="24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6"/>
      <c r="S479" s="8"/>
    </row>
    <row r="480" spans="1:19">
      <c r="A480" s="49" t="s">
        <v>92</v>
      </c>
      <c r="B480" s="49"/>
      <c r="C480" s="49"/>
      <c r="D480" s="49"/>
      <c r="E480" s="49"/>
      <c r="F480" s="49"/>
      <c r="G480" s="49"/>
      <c r="H480" s="49"/>
      <c r="I480" s="49"/>
      <c r="J480" s="15"/>
      <c r="K480" s="15"/>
      <c r="L480" s="15"/>
      <c r="M480" s="15"/>
      <c r="N480" s="15"/>
      <c r="O480" s="15"/>
      <c r="P480" s="15"/>
      <c r="Q480" s="15"/>
      <c r="R480" s="16"/>
      <c r="S480" s="8"/>
    </row>
    <row r="481" spans="1:19" s="8" customFormat="1">
      <c r="A481" s="49"/>
      <c r="B481" s="49"/>
      <c r="C481" s="49"/>
      <c r="D481" s="49"/>
      <c r="E481" s="49"/>
      <c r="F481" s="49"/>
      <c r="G481" s="49"/>
      <c r="H481" s="49"/>
      <c r="I481" s="49"/>
      <c r="J481" s="15"/>
      <c r="K481" s="15"/>
      <c r="L481" s="15"/>
      <c r="M481" s="15"/>
      <c r="N481" s="15"/>
      <c r="O481" s="15"/>
      <c r="P481" s="15"/>
      <c r="Q481" s="15"/>
      <c r="R481" s="16"/>
    </row>
    <row r="482" spans="1:19">
      <c r="A482" s="70" t="s">
        <v>93</v>
      </c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60"/>
      <c r="R482" s="8"/>
      <c r="S482" s="8"/>
    </row>
    <row r="483" spans="1:19" ht="18">
      <c r="A483" s="72" t="s">
        <v>94</v>
      </c>
      <c r="B483" s="73"/>
      <c r="C483" s="73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60"/>
      <c r="R483" s="8"/>
      <c r="S483" s="8"/>
    </row>
    <row r="484" spans="1:19">
      <c r="A484" s="70" t="s">
        <v>95</v>
      </c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60"/>
      <c r="R484" s="8"/>
      <c r="S484" s="8"/>
    </row>
    <row r="485" spans="1:19">
      <c r="A485" s="64">
        <v>1</v>
      </c>
      <c r="B485" s="64"/>
      <c r="C485" s="12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3">
        <f t="shared" ref="N485:N494" si="195">(IF(F485="OŽ",IF(L485=1,550.8,IF(L485=2,426.38,IF(L485=3,342.14,IF(L485=4,181.44,IF(L485=5,168.48,IF(L485=6,155.52,IF(L485=7,148.5,IF(L485=8,144,0))))))))+IF(L485&lt;=8,0,IF(L485&lt;=16,137.7,IF(L485&lt;=24,108,IF(L485&lt;=32,80.1,IF(L485&lt;=36,52.2,0)))))-IF(L485&lt;=8,0,IF(L485&lt;=16,(L485-9)*2.754,IF(L485&lt;=24,(L485-17)* 2.754,IF(L485&lt;=32,(L485-25)* 2.754,IF(L485&lt;=36,(L485-33)*2.754,0))))),0)+IF(F485="PČ",IF(L485=1,449,IF(L485=2,314.6,IF(L485=3,238,IF(L485=4,172,IF(L485=5,159,IF(L485=6,145,IF(L485=7,132,IF(L485=8,119,0))))))))+IF(L485&lt;=8,0,IF(L485&lt;=16,88,IF(L485&lt;=24,55,IF(L485&lt;=32,22,0))))-IF(L485&lt;=8,0,IF(L485&lt;=16,(L485-9)*2.245,IF(L485&lt;=24,(L485-17)*2.245,IF(L485&lt;=32,(L485-25)*2.245,0)))),0)+IF(F485="PČneol",IF(L485=1,85,IF(L485=2,64.61,IF(L485=3,50.76,IF(L485=4,16.25,IF(L485=5,15,IF(L485=6,13.75,IF(L485=7,12.5,IF(L485=8,11.25,0))))))))+IF(L485&lt;=8,0,IF(L485&lt;=16,9,0))-IF(L485&lt;=8,0,IF(L485&lt;=16,(L485-9)*0.425,0)),0)+IF(F485="PŽ",IF(L485=1,85,IF(L485=2,59.5,IF(L485=3,45,IF(L485=4,32.5,IF(L485=5,30,IF(L485=6,27.5,IF(L485=7,25,IF(L485=8,22.5,0))))))))+IF(L485&lt;=8,0,IF(L485&lt;=16,19,IF(L485&lt;=24,13,IF(L485&lt;=32,8,0))))-IF(L485&lt;=8,0,IF(L485&lt;=16,(L485-9)*0.425,IF(L485&lt;=24,(L485-17)*0.425,IF(L485&lt;=32,(L485-25)*0.425,0)))),0)+IF(F485="EČ",IF(L485=1,204,IF(L485=2,156.24,IF(L485=3,123.84,IF(L485=4,72,IF(L485=5,66,IF(L485=6,60,IF(L485=7,54,IF(L485=8,48,0))))))))+IF(L485&lt;=8,0,IF(L485&lt;=16,40,IF(L485&lt;=24,25,0)))-IF(L485&lt;=8,0,IF(L485&lt;=16,(L485-9)*1.02,IF(L485&lt;=24,(L485-17)*1.02,0))),0)+IF(F485="EČneol",IF(L485=1,68,IF(L485=2,51.69,IF(L485=3,40.61,IF(L485=4,13,IF(L485=5,12,IF(L485=6,11,IF(L485=7,10,IF(L485=8,9,0)))))))))+IF(F485="EŽ",IF(L485=1,68,IF(L485=2,47.6,IF(L485=3,36,IF(L485=4,18,IF(L485=5,16.5,IF(L485=6,15,IF(L485=7,13.5,IF(L485=8,12,0))))))))+IF(L485&lt;=8,0,IF(L485&lt;=16,10,IF(L485&lt;=24,6,0)))-IF(L485&lt;=8,0,IF(L485&lt;=16,(L485-9)*0.34,IF(L485&lt;=24,(L485-17)*0.34,0))),0)+IF(F485="PT",IF(L485=1,68,IF(L485=2,52.08,IF(L485=3,41.28,IF(L485=4,24,IF(L485=5,22,IF(L485=6,20,IF(L485=7,18,IF(L485=8,16,0))))))))+IF(L485&lt;=8,0,IF(L485&lt;=16,13,IF(L485&lt;=24,9,IF(L485&lt;=32,4,0))))-IF(L485&lt;=8,0,IF(L485&lt;=16,(L485-9)*0.34,IF(L485&lt;=24,(L485-17)*0.34,IF(L485&lt;=32,(L485-25)*0.34,0)))),0)+IF(F485="JOŽ",IF(L485=1,85,IF(L485=2,59.5,IF(L485=3,45,IF(L485=4,32.5,IF(L485=5,30,IF(L485=6,27.5,IF(L485=7,25,IF(L485=8,22.5,0))))))))+IF(L485&lt;=8,0,IF(L485&lt;=16,19,IF(L485&lt;=24,13,0)))-IF(L485&lt;=8,0,IF(L485&lt;=16,(L485-9)*0.425,IF(L485&lt;=24,(L485-17)*0.425,0))),0)+IF(F485="JPČ",IF(L485=1,68,IF(L485=2,47.6,IF(L485=3,36,IF(L485=4,26,IF(L485=5,24,IF(L485=6,22,IF(L485=7,20,IF(L485=8,18,0))))))))+IF(L485&lt;=8,0,IF(L485&lt;=16,13,IF(L485&lt;=24,9,0)))-IF(L485&lt;=8,0,IF(L485&lt;=16,(L485-9)*0.34,IF(L485&lt;=24,(L485-17)*0.34,0))),0)+IF(F485="JEČ",IF(L485=1,34,IF(L485=2,26.04,IF(L485=3,20.6,IF(L485=4,12,IF(L485=5,11,IF(L485=6,10,IF(L485=7,9,IF(L485=8,8,0))))))))+IF(L485&lt;=8,0,IF(L485&lt;=16,6,0))-IF(L485&lt;=8,0,IF(L485&lt;=16,(L485-9)*0.17,0)),0)+IF(F485="JEOF",IF(L485=1,34,IF(L485=2,26.04,IF(L485=3,20.6,IF(L485=4,12,IF(L485=5,11,IF(L485=6,10,IF(L485=7,9,IF(L485=8,8,0))))))))+IF(L485&lt;=8,0,IF(L485&lt;=16,6,0))-IF(L485&lt;=8,0,IF(L485&lt;=16,(L485-9)*0.17,0)),0)+IF(F485="JnPČ",IF(L485=1,51,IF(L485=2,35.7,IF(L485=3,27,IF(L485=4,19.5,IF(L485=5,18,IF(L485=6,16.5,IF(L485=7,15,IF(L485=8,13.5,0))))))))+IF(L485&lt;=8,0,IF(L485&lt;=16,10,0))-IF(L485&lt;=8,0,IF(L485&lt;=16,(L485-9)*0.255,0)),0)+IF(F485="JnEČ",IF(L485=1,25.5,IF(L485=2,19.53,IF(L485=3,15.48,IF(L485=4,9,IF(L485=5,8.25,IF(L485=6,7.5,IF(L485=7,6.75,IF(L485=8,6,0))))))))+IF(L485&lt;=8,0,IF(L485&lt;=16,5,0))-IF(L485&lt;=8,0,IF(L485&lt;=16,(L485-9)*0.1275,0)),0)+IF(F485="JčPČ",IF(L485=1,21.25,IF(L485=2,14.5,IF(L485=3,11.5,IF(L485=4,7,IF(L485=5,6.5,IF(L485=6,6,IF(L485=7,5.5,IF(L485=8,5,0))))))))+IF(L485&lt;=8,0,IF(L485&lt;=16,4,0))-IF(L485&lt;=8,0,IF(L485&lt;=16,(L485-9)*0.10625,0)),0)+IF(F485="JčEČ",IF(L485=1,17,IF(L485=2,13.02,IF(L485=3,10.32,IF(L485=4,6,IF(L485=5,5.5,IF(L485=6,5,IF(L485=7,4.5,IF(L485=8,4,0))))))))+IF(L485&lt;=8,0,IF(L485&lt;=16,3,0))-IF(L485&lt;=8,0,IF(L485&lt;=16,(L485-9)*0.085,0)),0)+IF(F485="NEAK",IF(L485=1,11.48,IF(L485=2,8.79,IF(L485=3,6.97,IF(L485=4,4.05,IF(L485=5,3.71,IF(L485=6,3.38,IF(L485=7,3.04,IF(L485=8,2.7,0))))))))+IF(L485&lt;=8,0,IF(L485&lt;=16,2,IF(L485&lt;=24,1.3,0)))-IF(L485&lt;=8,0,IF(L485&lt;=16,(L485-9)*0.0574,IF(L485&lt;=24,(L485-17)*0.0574,0))),0))*IF(L485&lt;0,1,IF(OR(F485="PČ",F485="PŽ",F485="PT"),IF(J485&lt;32,J485/32,1),1))* IF(L485&lt;0,1,IF(OR(F485="EČ",F485="EŽ",F485="JOŽ",F485="JPČ",F485="NEAK"),IF(J485&lt;24,J485/24,1),1))*IF(L485&lt;0,1,IF(OR(F485="PČneol",F485="JEČ",F485="JEOF",F485="JnPČ",F485="JnEČ",F485="JčPČ",F485="JčEČ"),IF(J485&lt;16,J485/16,1),1))*IF(L485&lt;0,1,IF(F485="EČneol",IF(J485&lt;8,J485/8,1),1))</f>
        <v>0</v>
      </c>
      <c r="O485" s="9">
        <f t="shared" ref="O485:O494" si="196">IF(F485="OŽ",N485,IF(H485="Ne",IF(J485*0.3&lt;J485-L485,N485,0),IF(J485*0.1&lt;J485-L485,N485,0)))</f>
        <v>0</v>
      </c>
      <c r="P485" s="4">
        <f t="shared" ref="P485" si="197">IF(O485=0,0,IF(F485="OŽ",IF(L485&gt;35,0,IF(J485&gt;35,(36-L485)*1.836,((36-L485)-(36-J485))*1.836)),0)+IF(F485="PČ",IF(L485&gt;31,0,IF(J485&gt;31,(32-L485)*1.347,((32-L485)-(32-J485))*1.347)),0)+ IF(F485="PČneol",IF(L485&gt;15,0,IF(J485&gt;15,(16-L485)*0.255,((16-L485)-(16-J485))*0.255)),0)+IF(F485="PŽ",IF(L485&gt;31,0,IF(J485&gt;31,(32-L485)*0.255,((32-L485)-(32-J485))*0.255)),0)+IF(F485="EČ",IF(L485&gt;23,0,IF(J485&gt;23,(24-L485)*0.612,((24-L485)-(24-J485))*0.612)),0)+IF(F485="EČneol",IF(L485&gt;7,0,IF(J485&gt;7,(8-L485)*0.204,((8-L485)-(8-J485))*0.204)),0)+IF(F485="EŽ",IF(L485&gt;23,0,IF(J485&gt;23,(24-L485)*0.204,((24-L485)-(24-J485))*0.204)),0)+IF(F485="PT",IF(L485&gt;31,0,IF(J485&gt;31,(32-L485)*0.204,((32-L485)-(32-J485))*0.204)),0)+IF(F485="JOŽ",IF(L485&gt;23,0,IF(J485&gt;23,(24-L485)*0.255,((24-L485)-(24-J485))*0.255)),0)+IF(F485="JPČ",IF(L485&gt;23,0,IF(J485&gt;23,(24-L485)*0.204,((24-L485)-(24-J485))*0.204)),0)+IF(F485="JEČ",IF(L485&gt;15,0,IF(J485&gt;15,(16-L485)*0.102,((16-L485)-(16-J485))*0.102)),0)+IF(F485="JEOF",IF(L485&gt;15,0,IF(J485&gt;15,(16-L485)*0.102,((16-L485)-(16-J485))*0.102)),0)+IF(F485="JnPČ",IF(L485&gt;15,0,IF(J485&gt;15,(16-L485)*0.153,((16-L485)-(16-J485))*0.153)),0)+IF(F485="JnEČ",IF(L485&gt;15,0,IF(J485&gt;15,(16-L485)*0.0765,((16-L485)-(16-J485))*0.0765)),0)+IF(F485="JčPČ",IF(L485&gt;15,0,IF(J485&gt;15,(16-L485)*0.06375,((16-L485)-(16-J485))*0.06375)),0)+IF(F485="JčEČ",IF(L485&gt;15,0,IF(J485&gt;15,(16-L485)*0.051,((16-L485)-(16-J485))*0.051)),0)+IF(F485="NEAK",IF(L485&gt;23,0,IF(J485&gt;23,(24-L485)*0.03444,((24-L485)-(24-J485))*0.03444)),0))</f>
        <v>0</v>
      </c>
      <c r="Q485" s="11">
        <f t="shared" ref="Q485" si="198">IF(ISERROR(P485*100/N485),0,(P485*100/N485))</f>
        <v>0</v>
      </c>
      <c r="R485" s="10">
        <f t="shared" ref="R485:R494" si="199">IF(Q485&lt;=30,O485+P485,O485+O485*0.3)*IF(G485=1,0.4,IF(G485=2,0.75,IF(G485="1 (kas 4 m. 1 k. nerengiamos)",0.52,1)))*IF(D485="olimpinė",1,IF(M485="Ne",0.5,1))*IF(OR(A$5="Lietuvos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federacija"),IF(OR(J485&lt;8,K485&lt;16),0,1),1)*E485*IF(I485&lt;=1,1,1/I485)*IF(OR(A$5="Lietuvos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85" s="8"/>
    </row>
    <row r="486" spans="1:19">
      <c r="A486" s="64">
        <v>2</v>
      </c>
      <c r="B486" s="64"/>
      <c r="C486" s="12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3">
        <f t="shared" si="195"/>
        <v>0</v>
      </c>
      <c r="O486" s="9">
        <f t="shared" si="196"/>
        <v>0</v>
      </c>
      <c r="P486" s="4">
        <f t="shared" ref="P486:P494" si="200">IF(O486=0,0,IF(F486="OŽ",IF(L486&gt;35,0,IF(J486&gt;35,(36-L486)*1.836,((36-L486)-(36-J486))*1.836)),0)+IF(F486="PČ",IF(L486&gt;31,0,IF(J486&gt;31,(32-L486)*1.347,((32-L486)-(32-J486))*1.347)),0)+ IF(F486="PČneol",IF(L486&gt;15,0,IF(J486&gt;15,(16-L486)*0.255,((16-L486)-(16-J486))*0.255)),0)+IF(F486="PŽ",IF(L486&gt;31,0,IF(J486&gt;31,(32-L486)*0.255,((32-L486)-(32-J486))*0.255)),0)+IF(F486="EČ",IF(L486&gt;23,0,IF(J486&gt;23,(24-L486)*0.612,((24-L486)-(24-J486))*0.612)),0)+IF(F486="EČneol",IF(L486&gt;7,0,IF(J486&gt;7,(8-L486)*0.204,((8-L486)-(8-J486))*0.204)),0)+IF(F486="EŽ",IF(L486&gt;23,0,IF(J486&gt;23,(24-L486)*0.204,((24-L486)-(24-J486))*0.204)),0)+IF(F486="PT",IF(L486&gt;31,0,IF(J486&gt;31,(32-L486)*0.204,((32-L486)-(32-J486))*0.204)),0)+IF(F486="JOŽ",IF(L486&gt;23,0,IF(J486&gt;23,(24-L486)*0.255,((24-L486)-(24-J486))*0.255)),0)+IF(F486="JPČ",IF(L486&gt;23,0,IF(J486&gt;23,(24-L486)*0.204,((24-L486)-(24-J486))*0.204)),0)+IF(F486="JEČ",IF(L486&gt;15,0,IF(J486&gt;15,(16-L486)*0.102,((16-L486)-(16-J486))*0.102)),0)+IF(F486="JEOF",IF(L486&gt;15,0,IF(J486&gt;15,(16-L486)*0.102,((16-L486)-(16-J486))*0.102)),0)+IF(F486="JnPČ",IF(L486&gt;15,0,IF(J486&gt;15,(16-L486)*0.153,((16-L486)-(16-J486))*0.153)),0)+IF(F486="JnEČ",IF(L486&gt;15,0,IF(J486&gt;15,(16-L486)*0.0765,((16-L486)-(16-J486))*0.0765)),0)+IF(F486="JčPČ",IF(L486&gt;15,0,IF(J486&gt;15,(16-L486)*0.06375,((16-L486)-(16-J486))*0.06375)),0)+IF(F486="JčEČ",IF(L486&gt;15,0,IF(J486&gt;15,(16-L486)*0.051,((16-L486)-(16-J486))*0.051)),0)+IF(F486="NEAK",IF(L486&gt;23,0,IF(J486&gt;23,(24-L486)*0.03444,((24-L486)-(24-J486))*0.03444)),0))</f>
        <v>0</v>
      </c>
      <c r="Q486" s="11">
        <f t="shared" ref="Q486:Q494" si="201">IF(ISERROR(P486*100/N486),0,(P486*100/N486))</f>
        <v>0</v>
      </c>
      <c r="R486" s="10">
        <f t="shared" si="199"/>
        <v>0</v>
      </c>
      <c r="S486" s="8"/>
    </row>
    <row r="487" spans="1:19">
      <c r="A487" s="64">
        <v>3</v>
      </c>
      <c r="B487" s="64"/>
      <c r="C487" s="12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3">
        <f t="shared" si="195"/>
        <v>0</v>
      </c>
      <c r="O487" s="9">
        <f t="shared" si="196"/>
        <v>0</v>
      </c>
      <c r="P487" s="4">
        <f t="shared" si="200"/>
        <v>0</v>
      </c>
      <c r="Q487" s="11">
        <f t="shared" si="201"/>
        <v>0</v>
      </c>
      <c r="R487" s="10">
        <f t="shared" si="199"/>
        <v>0</v>
      </c>
      <c r="S487" s="8"/>
    </row>
    <row r="488" spans="1:19">
      <c r="A488" s="64">
        <v>4</v>
      </c>
      <c r="B488" s="64"/>
      <c r="C488" s="12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3">
        <f t="shared" si="195"/>
        <v>0</v>
      </c>
      <c r="O488" s="9">
        <f t="shared" si="196"/>
        <v>0</v>
      </c>
      <c r="P488" s="4">
        <f t="shared" si="200"/>
        <v>0</v>
      </c>
      <c r="Q488" s="11">
        <f t="shared" si="201"/>
        <v>0</v>
      </c>
      <c r="R488" s="10">
        <f t="shared" si="199"/>
        <v>0</v>
      </c>
      <c r="S488" s="8"/>
    </row>
    <row r="489" spans="1:19">
      <c r="A489" s="64">
        <v>5</v>
      </c>
      <c r="B489" s="64"/>
      <c r="C489" s="12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3">
        <f t="shared" si="195"/>
        <v>0</v>
      </c>
      <c r="O489" s="9">
        <f t="shared" si="196"/>
        <v>0</v>
      </c>
      <c r="P489" s="4">
        <f t="shared" si="200"/>
        <v>0</v>
      </c>
      <c r="Q489" s="11">
        <f t="shared" si="201"/>
        <v>0</v>
      </c>
      <c r="R489" s="10">
        <f t="shared" si="199"/>
        <v>0</v>
      </c>
      <c r="S489" s="8"/>
    </row>
    <row r="490" spans="1:19">
      <c r="A490" s="64">
        <v>6</v>
      </c>
      <c r="B490" s="64"/>
      <c r="C490" s="12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3">
        <f t="shared" si="195"/>
        <v>0</v>
      </c>
      <c r="O490" s="9">
        <f t="shared" si="196"/>
        <v>0</v>
      </c>
      <c r="P490" s="4">
        <f t="shared" si="200"/>
        <v>0</v>
      </c>
      <c r="Q490" s="11">
        <f t="shared" si="201"/>
        <v>0</v>
      </c>
      <c r="R490" s="10">
        <f t="shared" si="199"/>
        <v>0</v>
      </c>
      <c r="S490" s="8"/>
    </row>
    <row r="491" spans="1:19">
      <c r="A491" s="64">
        <v>7</v>
      </c>
      <c r="B491" s="64"/>
      <c r="C491" s="12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3">
        <f t="shared" si="195"/>
        <v>0</v>
      </c>
      <c r="O491" s="9">
        <f t="shared" si="196"/>
        <v>0</v>
      </c>
      <c r="P491" s="4">
        <f t="shared" si="200"/>
        <v>0</v>
      </c>
      <c r="Q491" s="11">
        <f t="shared" si="201"/>
        <v>0</v>
      </c>
      <c r="R491" s="10">
        <f t="shared" si="199"/>
        <v>0</v>
      </c>
      <c r="S491" s="8"/>
    </row>
    <row r="492" spans="1:19">
      <c r="A492" s="64">
        <v>8</v>
      </c>
      <c r="B492" s="64"/>
      <c r="C492" s="12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3">
        <f t="shared" si="195"/>
        <v>0</v>
      </c>
      <c r="O492" s="9">
        <f t="shared" si="196"/>
        <v>0</v>
      </c>
      <c r="P492" s="4">
        <f t="shared" si="200"/>
        <v>0</v>
      </c>
      <c r="Q492" s="11">
        <f t="shared" si="201"/>
        <v>0</v>
      </c>
      <c r="R492" s="10">
        <f t="shared" si="199"/>
        <v>0</v>
      </c>
      <c r="S492" s="8"/>
    </row>
    <row r="493" spans="1:19">
      <c r="A493" s="64">
        <v>9</v>
      </c>
      <c r="B493" s="64"/>
      <c r="C493" s="12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3">
        <f t="shared" si="195"/>
        <v>0</v>
      </c>
      <c r="O493" s="9">
        <f t="shared" si="196"/>
        <v>0</v>
      </c>
      <c r="P493" s="4">
        <f t="shared" si="200"/>
        <v>0</v>
      </c>
      <c r="Q493" s="11">
        <f t="shared" si="201"/>
        <v>0</v>
      </c>
      <c r="R493" s="10">
        <f t="shared" si="199"/>
        <v>0</v>
      </c>
      <c r="S493" s="8"/>
    </row>
    <row r="494" spans="1:19">
      <c r="A494" s="64">
        <v>10</v>
      </c>
      <c r="B494" s="64"/>
      <c r="C494" s="12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3">
        <f t="shared" si="195"/>
        <v>0</v>
      </c>
      <c r="O494" s="9">
        <f t="shared" si="196"/>
        <v>0</v>
      </c>
      <c r="P494" s="4">
        <f t="shared" si="200"/>
        <v>0</v>
      </c>
      <c r="Q494" s="11">
        <f t="shared" si="201"/>
        <v>0</v>
      </c>
      <c r="R494" s="10">
        <f t="shared" si="199"/>
        <v>0</v>
      </c>
      <c r="S494" s="8"/>
    </row>
    <row r="495" spans="1:19">
      <c r="A495" s="67" t="s">
        <v>47</v>
      </c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9"/>
      <c r="R495" s="10">
        <f>SUM(R485:R494)</f>
        <v>0</v>
      </c>
      <c r="S495" s="8"/>
    </row>
    <row r="496" spans="1:19" ht="15.75">
      <c r="A496" s="24" t="s">
        <v>91</v>
      </c>
      <c r="B496" s="24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6"/>
      <c r="S496" s="8"/>
    </row>
    <row r="497" spans="1:19">
      <c r="A497" s="49" t="s">
        <v>92</v>
      </c>
      <c r="B497" s="49"/>
      <c r="C497" s="49"/>
      <c r="D497" s="49"/>
      <c r="E497" s="49"/>
      <c r="F497" s="49"/>
      <c r="G497" s="49"/>
      <c r="H497" s="49"/>
      <c r="I497" s="49"/>
      <c r="J497" s="15"/>
      <c r="K497" s="15"/>
      <c r="L497" s="15"/>
      <c r="M497" s="15"/>
      <c r="N497" s="15"/>
      <c r="O497" s="15"/>
      <c r="P497" s="15"/>
      <c r="Q497" s="15"/>
      <c r="R497" s="16"/>
      <c r="S497" s="8"/>
    </row>
    <row r="498" spans="1:19" s="8" customFormat="1">
      <c r="A498" s="49"/>
      <c r="B498" s="49"/>
      <c r="C498" s="49"/>
      <c r="D498" s="49"/>
      <c r="E498" s="49"/>
      <c r="F498" s="49"/>
      <c r="G498" s="49"/>
      <c r="H498" s="49"/>
      <c r="I498" s="49"/>
      <c r="J498" s="15"/>
      <c r="K498" s="15"/>
      <c r="L498" s="15"/>
      <c r="M498" s="15"/>
      <c r="N498" s="15"/>
      <c r="O498" s="15"/>
      <c r="P498" s="15"/>
      <c r="Q498" s="15"/>
      <c r="R498" s="16"/>
    </row>
    <row r="499" spans="1:19">
      <c r="A499" s="70" t="s">
        <v>93</v>
      </c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60"/>
      <c r="R499" s="8"/>
      <c r="S499" s="8"/>
    </row>
    <row r="500" spans="1:19" ht="18">
      <c r="A500" s="72" t="s">
        <v>94</v>
      </c>
      <c r="B500" s="73"/>
      <c r="C500" s="73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60"/>
      <c r="R500" s="8"/>
      <c r="S500" s="8"/>
    </row>
    <row r="501" spans="1:19">
      <c r="A501" s="70" t="s">
        <v>95</v>
      </c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60"/>
      <c r="R501" s="8"/>
      <c r="S501" s="8"/>
    </row>
    <row r="502" spans="1:19">
      <c r="A502" s="64">
        <v>1</v>
      </c>
      <c r="B502" s="64"/>
      <c r="C502" s="12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3">
        <f t="shared" ref="N502:N511" si="202">(IF(F502="OŽ",IF(L502=1,550.8,IF(L502=2,426.38,IF(L502=3,342.14,IF(L502=4,181.44,IF(L502=5,168.48,IF(L502=6,155.52,IF(L502=7,148.5,IF(L502=8,144,0))))))))+IF(L502&lt;=8,0,IF(L502&lt;=16,137.7,IF(L502&lt;=24,108,IF(L502&lt;=32,80.1,IF(L502&lt;=36,52.2,0)))))-IF(L502&lt;=8,0,IF(L502&lt;=16,(L502-9)*2.754,IF(L502&lt;=24,(L502-17)* 2.754,IF(L502&lt;=32,(L502-25)* 2.754,IF(L502&lt;=36,(L502-33)*2.754,0))))),0)+IF(F502="PČ",IF(L502=1,449,IF(L502=2,314.6,IF(L502=3,238,IF(L502=4,172,IF(L502=5,159,IF(L502=6,145,IF(L502=7,132,IF(L502=8,119,0))))))))+IF(L502&lt;=8,0,IF(L502&lt;=16,88,IF(L502&lt;=24,55,IF(L502&lt;=32,22,0))))-IF(L502&lt;=8,0,IF(L502&lt;=16,(L502-9)*2.245,IF(L502&lt;=24,(L502-17)*2.245,IF(L502&lt;=32,(L502-25)*2.245,0)))),0)+IF(F502="PČneol",IF(L502=1,85,IF(L502=2,64.61,IF(L502=3,50.76,IF(L502=4,16.25,IF(L502=5,15,IF(L502=6,13.75,IF(L502=7,12.5,IF(L502=8,11.25,0))))))))+IF(L502&lt;=8,0,IF(L502&lt;=16,9,0))-IF(L502&lt;=8,0,IF(L502&lt;=16,(L502-9)*0.425,0)),0)+IF(F502="PŽ",IF(L502=1,85,IF(L502=2,59.5,IF(L502=3,45,IF(L502=4,32.5,IF(L502=5,30,IF(L502=6,27.5,IF(L502=7,25,IF(L502=8,22.5,0))))))))+IF(L502&lt;=8,0,IF(L502&lt;=16,19,IF(L502&lt;=24,13,IF(L502&lt;=32,8,0))))-IF(L502&lt;=8,0,IF(L502&lt;=16,(L502-9)*0.425,IF(L502&lt;=24,(L502-17)*0.425,IF(L502&lt;=32,(L502-25)*0.425,0)))),0)+IF(F502="EČ",IF(L502=1,204,IF(L502=2,156.24,IF(L502=3,123.84,IF(L502=4,72,IF(L502=5,66,IF(L502=6,60,IF(L502=7,54,IF(L502=8,48,0))))))))+IF(L502&lt;=8,0,IF(L502&lt;=16,40,IF(L502&lt;=24,25,0)))-IF(L502&lt;=8,0,IF(L502&lt;=16,(L502-9)*1.02,IF(L502&lt;=24,(L502-17)*1.02,0))),0)+IF(F502="EČneol",IF(L502=1,68,IF(L502=2,51.69,IF(L502=3,40.61,IF(L502=4,13,IF(L502=5,12,IF(L502=6,11,IF(L502=7,10,IF(L502=8,9,0)))))))))+IF(F502="EŽ",IF(L502=1,68,IF(L502=2,47.6,IF(L502=3,36,IF(L502=4,18,IF(L502=5,16.5,IF(L502=6,15,IF(L502=7,13.5,IF(L502=8,12,0))))))))+IF(L502&lt;=8,0,IF(L502&lt;=16,10,IF(L502&lt;=24,6,0)))-IF(L502&lt;=8,0,IF(L502&lt;=16,(L502-9)*0.34,IF(L502&lt;=24,(L502-17)*0.34,0))),0)+IF(F502="PT",IF(L502=1,68,IF(L502=2,52.08,IF(L502=3,41.28,IF(L502=4,24,IF(L502=5,22,IF(L502=6,20,IF(L502=7,18,IF(L502=8,16,0))))))))+IF(L502&lt;=8,0,IF(L502&lt;=16,13,IF(L502&lt;=24,9,IF(L502&lt;=32,4,0))))-IF(L502&lt;=8,0,IF(L502&lt;=16,(L502-9)*0.34,IF(L502&lt;=24,(L502-17)*0.34,IF(L502&lt;=32,(L502-25)*0.34,0)))),0)+IF(F502="JOŽ",IF(L502=1,85,IF(L502=2,59.5,IF(L502=3,45,IF(L502=4,32.5,IF(L502=5,30,IF(L502=6,27.5,IF(L502=7,25,IF(L502=8,22.5,0))))))))+IF(L502&lt;=8,0,IF(L502&lt;=16,19,IF(L502&lt;=24,13,0)))-IF(L502&lt;=8,0,IF(L502&lt;=16,(L502-9)*0.425,IF(L502&lt;=24,(L502-17)*0.425,0))),0)+IF(F502="JPČ",IF(L502=1,68,IF(L502=2,47.6,IF(L502=3,36,IF(L502=4,26,IF(L502=5,24,IF(L502=6,22,IF(L502=7,20,IF(L502=8,18,0))))))))+IF(L502&lt;=8,0,IF(L502&lt;=16,13,IF(L502&lt;=24,9,0)))-IF(L502&lt;=8,0,IF(L502&lt;=16,(L502-9)*0.34,IF(L502&lt;=24,(L502-17)*0.34,0))),0)+IF(F502="JEČ",IF(L502=1,34,IF(L502=2,26.04,IF(L502=3,20.6,IF(L502=4,12,IF(L502=5,11,IF(L502=6,10,IF(L502=7,9,IF(L502=8,8,0))))))))+IF(L502&lt;=8,0,IF(L502&lt;=16,6,0))-IF(L502&lt;=8,0,IF(L502&lt;=16,(L502-9)*0.17,0)),0)+IF(F502="JEOF",IF(L502=1,34,IF(L502=2,26.04,IF(L502=3,20.6,IF(L502=4,12,IF(L502=5,11,IF(L502=6,10,IF(L502=7,9,IF(L502=8,8,0))))))))+IF(L502&lt;=8,0,IF(L502&lt;=16,6,0))-IF(L502&lt;=8,0,IF(L502&lt;=16,(L502-9)*0.17,0)),0)+IF(F502="JnPČ",IF(L502=1,51,IF(L502=2,35.7,IF(L502=3,27,IF(L502=4,19.5,IF(L502=5,18,IF(L502=6,16.5,IF(L502=7,15,IF(L502=8,13.5,0))))))))+IF(L502&lt;=8,0,IF(L502&lt;=16,10,0))-IF(L502&lt;=8,0,IF(L502&lt;=16,(L502-9)*0.255,0)),0)+IF(F502="JnEČ",IF(L502=1,25.5,IF(L502=2,19.53,IF(L502=3,15.48,IF(L502=4,9,IF(L502=5,8.25,IF(L502=6,7.5,IF(L502=7,6.75,IF(L502=8,6,0))))))))+IF(L502&lt;=8,0,IF(L502&lt;=16,5,0))-IF(L502&lt;=8,0,IF(L502&lt;=16,(L502-9)*0.1275,0)),0)+IF(F502="JčPČ",IF(L502=1,21.25,IF(L502=2,14.5,IF(L502=3,11.5,IF(L502=4,7,IF(L502=5,6.5,IF(L502=6,6,IF(L502=7,5.5,IF(L502=8,5,0))))))))+IF(L502&lt;=8,0,IF(L502&lt;=16,4,0))-IF(L502&lt;=8,0,IF(L502&lt;=16,(L502-9)*0.10625,0)),0)+IF(F502="JčEČ",IF(L502=1,17,IF(L502=2,13.02,IF(L502=3,10.32,IF(L502=4,6,IF(L502=5,5.5,IF(L502=6,5,IF(L502=7,4.5,IF(L502=8,4,0))))))))+IF(L502&lt;=8,0,IF(L502&lt;=16,3,0))-IF(L502&lt;=8,0,IF(L502&lt;=16,(L502-9)*0.085,0)),0)+IF(F502="NEAK",IF(L502=1,11.48,IF(L502=2,8.79,IF(L502=3,6.97,IF(L502=4,4.05,IF(L502=5,3.71,IF(L502=6,3.38,IF(L502=7,3.04,IF(L502=8,2.7,0))))))))+IF(L502&lt;=8,0,IF(L502&lt;=16,2,IF(L502&lt;=24,1.3,0)))-IF(L502&lt;=8,0,IF(L502&lt;=16,(L502-9)*0.0574,IF(L502&lt;=24,(L502-17)*0.0574,0))),0))*IF(L502&lt;0,1,IF(OR(F502="PČ",F502="PŽ",F502="PT"),IF(J502&lt;32,J502/32,1),1))* IF(L502&lt;0,1,IF(OR(F502="EČ",F502="EŽ",F502="JOŽ",F502="JPČ",F502="NEAK"),IF(J502&lt;24,J502/24,1),1))*IF(L502&lt;0,1,IF(OR(F502="PČneol",F502="JEČ",F502="JEOF",F502="JnPČ",F502="JnEČ",F502="JčPČ",F502="JčEČ"),IF(J502&lt;16,J502/16,1),1))*IF(L502&lt;0,1,IF(F502="EČneol",IF(J502&lt;8,J502/8,1),1))</f>
        <v>0</v>
      </c>
      <c r="O502" s="9">
        <f t="shared" ref="O502:O511" si="203">IF(F502="OŽ",N502,IF(H502="Ne",IF(J502*0.3&lt;J502-L502,N502,0),IF(J502*0.1&lt;J502-L502,N502,0)))</f>
        <v>0</v>
      </c>
      <c r="P502" s="4">
        <f t="shared" ref="P502" si="204">IF(O502=0,0,IF(F502="OŽ",IF(L502&gt;35,0,IF(J502&gt;35,(36-L502)*1.836,((36-L502)-(36-J502))*1.836)),0)+IF(F502="PČ",IF(L502&gt;31,0,IF(J502&gt;31,(32-L502)*1.347,((32-L502)-(32-J502))*1.347)),0)+ IF(F502="PČneol",IF(L502&gt;15,0,IF(J502&gt;15,(16-L502)*0.255,((16-L502)-(16-J502))*0.255)),0)+IF(F502="PŽ",IF(L502&gt;31,0,IF(J502&gt;31,(32-L502)*0.255,((32-L502)-(32-J502))*0.255)),0)+IF(F502="EČ",IF(L502&gt;23,0,IF(J502&gt;23,(24-L502)*0.612,((24-L502)-(24-J502))*0.612)),0)+IF(F502="EČneol",IF(L502&gt;7,0,IF(J502&gt;7,(8-L502)*0.204,((8-L502)-(8-J502))*0.204)),0)+IF(F502="EŽ",IF(L502&gt;23,0,IF(J502&gt;23,(24-L502)*0.204,((24-L502)-(24-J502))*0.204)),0)+IF(F502="PT",IF(L502&gt;31,0,IF(J502&gt;31,(32-L502)*0.204,((32-L502)-(32-J502))*0.204)),0)+IF(F502="JOŽ",IF(L502&gt;23,0,IF(J502&gt;23,(24-L502)*0.255,((24-L502)-(24-J502))*0.255)),0)+IF(F502="JPČ",IF(L502&gt;23,0,IF(J502&gt;23,(24-L502)*0.204,((24-L502)-(24-J502))*0.204)),0)+IF(F502="JEČ",IF(L502&gt;15,0,IF(J502&gt;15,(16-L502)*0.102,((16-L502)-(16-J502))*0.102)),0)+IF(F502="JEOF",IF(L502&gt;15,0,IF(J502&gt;15,(16-L502)*0.102,((16-L502)-(16-J502))*0.102)),0)+IF(F502="JnPČ",IF(L502&gt;15,0,IF(J502&gt;15,(16-L502)*0.153,((16-L502)-(16-J502))*0.153)),0)+IF(F502="JnEČ",IF(L502&gt;15,0,IF(J502&gt;15,(16-L502)*0.0765,((16-L502)-(16-J502))*0.0765)),0)+IF(F502="JčPČ",IF(L502&gt;15,0,IF(J502&gt;15,(16-L502)*0.06375,((16-L502)-(16-J502))*0.06375)),0)+IF(F502="JčEČ",IF(L502&gt;15,0,IF(J502&gt;15,(16-L502)*0.051,((16-L502)-(16-J502))*0.051)),0)+IF(F502="NEAK",IF(L502&gt;23,0,IF(J502&gt;23,(24-L502)*0.03444,((24-L502)-(24-J502))*0.03444)),0))</f>
        <v>0</v>
      </c>
      <c r="Q502" s="11">
        <f t="shared" ref="Q502" si="205">IF(ISERROR(P502*100/N502),0,(P502*100/N502))</f>
        <v>0</v>
      </c>
      <c r="R502" s="10">
        <f t="shared" ref="R502:R511" si="206">IF(Q502&lt;=30,O502+P502,O502+O502*0.3)*IF(G502=1,0.4,IF(G502=2,0.75,IF(G502="1 (kas 4 m. 1 k. nerengiamos)",0.52,1)))*IF(D502="olimpinė",1,IF(M502="Ne",0.5,1))*IF(OR(A$5="Lietuvos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federacija"),IF(OR(J502&lt;8,K502&lt;16),0,1),1)*E502*IF(I502&lt;=1,1,1/I502)*IF(OR(A$5="Lietuvos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02" s="8"/>
    </row>
    <row r="503" spans="1:19">
      <c r="A503" s="64">
        <v>2</v>
      </c>
      <c r="B503" s="64"/>
      <c r="C503" s="12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3">
        <f t="shared" si="202"/>
        <v>0</v>
      </c>
      <c r="O503" s="9">
        <f t="shared" si="203"/>
        <v>0</v>
      </c>
      <c r="P503" s="4">
        <f t="shared" ref="P503:P511" si="207">IF(O503=0,0,IF(F503="OŽ",IF(L503&gt;35,0,IF(J503&gt;35,(36-L503)*1.836,((36-L503)-(36-J503))*1.836)),0)+IF(F503="PČ",IF(L503&gt;31,0,IF(J503&gt;31,(32-L503)*1.347,((32-L503)-(32-J503))*1.347)),0)+ IF(F503="PČneol",IF(L503&gt;15,0,IF(J503&gt;15,(16-L503)*0.255,((16-L503)-(16-J503))*0.255)),0)+IF(F503="PŽ",IF(L503&gt;31,0,IF(J503&gt;31,(32-L503)*0.255,((32-L503)-(32-J503))*0.255)),0)+IF(F503="EČ",IF(L503&gt;23,0,IF(J503&gt;23,(24-L503)*0.612,((24-L503)-(24-J503))*0.612)),0)+IF(F503="EČneol",IF(L503&gt;7,0,IF(J503&gt;7,(8-L503)*0.204,((8-L503)-(8-J503))*0.204)),0)+IF(F503="EŽ",IF(L503&gt;23,0,IF(J503&gt;23,(24-L503)*0.204,((24-L503)-(24-J503))*0.204)),0)+IF(F503="PT",IF(L503&gt;31,0,IF(J503&gt;31,(32-L503)*0.204,((32-L503)-(32-J503))*0.204)),0)+IF(F503="JOŽ",IF(L503&gt;23,0,IF(J503&gt;23,(24-L503)*0.255,((24-L503)-(24-J503))*0.255)),0)+IF(F503="JPČ",IF(L503&gt;23,0,IF(J503&gt;23,(24-L503)*0.204,((24-L503)-(24-J503))*0.204)),0)+IF(F503="JEČ",IF(L503&gt;15,0,IF(J503&gt;15,(16-L503)*0.102,((16-L503)-(16-J503))*0.102)),0)+IF(F503="JEOF",IF(L503&gt;15,0,IF(J503&gt;15,(16-L503)*0.102,((16-L503)-(16-J503))*0.102)),0)+IF(F503="JnPČ",IF(L503&gt;15,0,IF(J503&gt;15,(16-L503)*0.153,((16-L503)-(16-J503))*0.153)),0)+IF(F503="JnEČ",IF(L503&gt;15,0,IF(J503&gt;15,(16-L503)*0.0765,((16-L503)-(16-J503))*0.0765)),0)+IF(F503="JčPČ",IF(L503&gt;15,0,IF(J503&gt;15,(16-L503)*0.06375,((16-L503)-(16-J503))*0.06375)),0)+IF(F503="JčEČ",IF(L503&gt;15,0,IF(J503&gt;15,(16-L503)*0.051,((16-L503)-(16-J503))*0.051)),0)+IF(F503="NEAK",IF(L503&gt;23,0,IF(J503&gt;23,(24-L503)*0.03444,((24-L503)-(24-J503))*0.03444)),0))</f>
        <v>0</v>
      </c>
      <c r="Q503" s="11">
        <f t="shared" ref="Q503:Q511" si="208">IF(ISERROR(P503*100/N503),0,(P503*100/N503))</f>
        <v>0</v>
      </c>
      <c r="R503" s="10">
        <f t="shared" si="206"/>
        <v>0</v>
      </c>
      <c r="S503" s="8"/>
    </row>
    <row r="504" spans="1:19">
      <c r="A504" s="64">
        <v>3</v>
      </c>
      <c r="B504" s="64"/>
      <c r="C504" s="12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3">
        <f t="shared" si="202"/>
        <v>0</v>
      </c>
      <c r="O504" s="9">
        <f t="shared" si="203"/>
        <v>0</v>
      </c>
      <c r="P504" s="4">
        <f t="shared" si="207"/>
        <v>0</v>
      </c>
      <c r="Q504" s="11">
        <f t="shared" si="208"/>
        <v>0</v>
      </c>
      <c r="R504" s="10">
        <f t="shared" si="206"/>
        <v>0</v>
      </c>
      <c r="S504" s="8"/>
    </row>
    <row r="505" spans="1:19">
      <c r="A505" s="64">
        <v>4</v>
      </c>
      <c r="B505" s="64"/>
      <c r="C505" s="12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3">
        <f t="shared" si="202"/>
        <v>0</v>
      </c>
      <c r="O505" s="9">
        <f t="shared" si="203"/>
        <v>0</v>
      </c>
      <c r="P505" s="4">
        <f t="shared" si="207"/>
        <v>0</v>
      </c>
      <c r="Q505" s="11">
        <f t="shared" si="208"/>
        <v>0</v>
      </c>
      <c r="R505" s="10">
        <f t="shared" si="206"/>
        <v>0</v>
      </c>
      <c r="S505" s="8"/>
    </row>
    <row r="506" spans="1:19">
      <c r="A506" s="64">
        <v>5</v>
      </c>
      <c r="B506" s="64"/>
      <c r="C506" s="12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3">
        <f t="shared" si="202"/>
        <v>0</v>
      </c>
      <c r="O506" s="9">
        <f t="shared" si="203"/>
        <v>0</v>
      </c>
      <c r="P506" s="4">
        <f t="shared" si="207"/>
        <v>0</v>
      </c>
      <c r="Q506" s="11">
        <f t="shared" si="208"/>
        <v>0</v>
      </c>
      <c r="R506" s="10">
        <f t="shared" si="206"/>
        <v>0</v>
      </c>
      <c r="S506" s="8"/>
    </row>
    <row r="507" spans="1:19">
      <c r="A507" s="64">
        <v>6</v>
      </c>
      <c r="B507" s="64"/>
      <c r="C507" s="12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3">
        <f t="shared" si="202"/>
        <v>0</v>
      </c>
      <c r="O507" s="9">
        <f t="shared" si="203"/>
        <v>0</v>
      </c>
      <c r="P507" s="4">
        <f t="shared" si="207"/>
        <v>0</v>
      </c>
      <c r="Q507" s="11">
        <f t="shared" si="208"/>
        <v>0</v>
      </c>
      <c r="R507" s="10">
        <f t="shared" si="206"/>
        <v>0</v>
      </c>
      <c r="S507" s="8"/>
    </row>
    <row r="508" spans="1:19">
      <c r="A508" s="64">
        <v>7</v>
      </c>
      <c r="B508" s="64"/>
      <c r="C508" s="12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3">
        <f t="shared" si="202"/>
        <v>0</v>
      </c>
      <c r="O508" s="9">
        <f t="shared" si="203"/>
        <v>0</v>
      </c>
      <c r="P508" s="4">
        <f t="shared" si="207"/>
        <v>0</v>
      </c>
      <c r="Q508" s="11">
        <f t="shared" si="208"/>
        <v>0</v>
      </c>
      <c r="R508" s="10">
        <f t="shared" si="206"/>
        <v>0</v>
      </c>
      <c r="S508" s="8"/>
    </row>
    <row r="509" spans="1:19">
      <c r="A509" s="64">
        <v>8</v>
      </c>
      <c r="B509" s="64"/>
      <c r="C509" s="12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3">
        <f t="shared" si="202"/>
        <v>0</v>
      </c>
      <c r="O509" s="9">
        <f t="shared" si="203"/>
        <v>0</v>
      </c>
      <c r="P509" s="4">
        <f t="shared" si="207"/>
        <v>0</v>
      </c>
      <c r="Q509" s="11">
        <f t="shared" si="208"/>
        <v>0</v>
      </c>
      <c r="R509" s="10">
        <f t="shared" si="206"/>
        <v>0</v>
      </c>
      <c r="S509" s="8"/>
    </row>
    <row r="510" spans="1:19">
      <c r="A510" s="64">
        <v>9</v>
      </c>
      <c r="B510" s="64"/>
      <c r="C510" s="12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3">
        <f t="shared" si="202"/>
        <v>0</v>
      </c>
      <c r="O510" s="9">
        <f t="shared" si="203"/>
        <v>0</v>
      </c>
      <c r="P510" s="4">
        <f t="shared" si="207"/>
        <v>0</v>
      </c>
      <c r="Q510" s="11">
        <f t="shared" si="208"/>
        <v>0</v>
      </c>
      <c r="R510" s="10">
        <f t="shared" si="206"/>
        <v>0</v>
      </c>
      <c r="S510" s="8"/>
    </row>
    <row r="511" spans="1:19">
      <c r="A511" s="64">
        <v>10</v>
      </c>
      <c r="B511" s="64"/>
      <c r="C511" s="12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3">
        <f t="shared" si="202"/>
        <v>0</v>
      </c>
      <c r="O511" s="9">
        <f t="shared" si="203"/>
        <v>0</v>
      </c>
      <c r="P511" s="4">
        <f t="shared" si="207"/>
        <v>0</v>
      </c>
      <c r="Q511" s="11">
        <f t="shared" si="208"/>
        <v>0</v>
      </c>
      <c r="R511" s="10">
        <f t="shared" si="206"/>
        <v>0</v>
      </c>
      <c r="S511" s="8"/>
    </row>
    <row r="512" spans="1:19">
      <c r="A512" s="67" t="s">
        <v>47</v>
      </c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9"/>
      <c r="R512" s="10">
        <f>SUM(R502:R511)</f>
        <v>0</v>
      </c>
      <c r="S512" s="8"/>
    </row>
    <row r="513" spans="1:19" ht="15.75">
      <c r="A513" s="24" t="s">
        <v>91</v>
      </c>
      <c r="B513" s="24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6"/>
      <c r="S513" s="8"/>
    </row>
    <row r="514" spans="1:19">
      <c r="A514" s="49" t="s">
        <v>92</v>
      </c>
      <c r="B514" s="49"/>
      <c r="C514" s="49"/>
      <c r="D514" s="49"/>
      <c r="E514" s="49"/>
      <c r="F514" s="49"/>
      <c r="G514" s="49"/>
      <c r="H514" s="49"/>
      <c r="I514" s="49"/>
      <c r="J514" s="15"/>
      <c r="K514" s="15"/>
      <c r="L514" s="15"/>
      <c r="M514" s="15"/>
      <c r="N514" s="15"/>
      <c r="O514" s="15"/>
      <c r="P514" s="15"/>
      <c r="Q514" s="15"/>
      <c r="R514" s="16"/>
      <c r="S514" s="8"/>
    </row>
    <row r="515" spans="1:19" s="8" customFormat="1">
      <c r="A515" s="49"/>
      <c r="B515" s="49"/>
      <c r="C515" s="49"/>
      <c r="D515" s="49"/>
      <c r="E515" s="49"/>
      <c r="F515" s="49"/>
      <c r="G515" s="49"/>
      <c r="H515" s="49"/>
      <c r="I515" s="49"/>
      <c r="J515" s="15"/>
      <c r="K515" s="15"/>
      <c r="L515" s="15"/>
      <c r="M515" s="15"/>
      <c r="N515" s="15"/>
      <c r="O515" s="15"/>
      <c r="P515" s="15"/>
      <c r="Q515" s="15"/>
      <c r="R515" s="16"/>
    </row>
    <row r="516" spans="1:19">
      <c r="A516" s="70" t="s">
        <v>93</v>
      </c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60"/>
      <c r="R516" s="8"/>
      <c r="S516" s="8"/>
    </row>
    <row r="517" spans="1:19" ht="18">
      <c r="A517" s="72" t="s">
        <v>94</v>
      </c>
      <c r="B517" s="73"/>
      <c r="C517" s="73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60"/>
      <c r="R517" s="8"/>
      <c r="S517" s="8"/>
    </row>
    <row r="518" spans="1:19">
      <c r="A518" s="70" t="s">
        <v>95</v>
      </c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60"/>
      <c r="R518" s="8"/>
      <c r="S518" s="8"/>
    </row>
    <row r="519" spans="1:19">
      <c r="A519" s="64">
        <v>1</v>
      </c>
      <c r="B519" s="64"/>
      <c r="C519" s="12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3">
        <f t="shared" ref="N519:N528" si="209">(IF(F519="OŽ",IF(L519=1,550.8,IF(L519=2,426.38,IF(L519=3,342.14,IF(L519=4,181.44,IF(L519=5,168.48,IF(L519=6,155.52,IF(L519=7,148.5,IF(L519=8,144,0))))))))+IF(L519&lt;=8,0,IF(L519&lt;=16,137.7,IF(L519&lt;=24,108,IF(L519&lt;=32,80.1,IF(L519&lt;=36,52.2,0)))))-IF(L519&lt;=8,0,IF(L519&lt;=16,(L519-9)*2.754,IF(L519&lt;=24,(L519-17)* 2.754,IF(L519&lt;=32,(L519-25)* 2.754,IF(L519&lt;=36,(L519-33)*2.754,0))))),0)+IF(F519="PČ",IF(L519=1,449,IF(L519=2,314.6,IF(L519=3,238,IF(L519=4,172,IF(L519=5,159,IF(L519=6,145,IF(L519=7,132,IF(L519=8,119,0))))))))+IF(L519&lt;=8,0,IF(L519&lt;=16,88,IF(L519&lt;=24,55,IF(L519&lt;=32,22,0))))-IF(L519&lt;=8,0,IF(L519&lt;=16,(L519-9)*2.245,IF(L519&lt;=24,(L519-17)*2.245,IF(L519&lt;=32,(L519-25)*2.245,0)))),0)+IF(F519="PČneol",IF(L519=1,85,IF(L519=2,64.61,IF(L519=3,50.76,IF(L519=4,16.25,IF(L519=5,15,IF(L519=6,13.75,IF(L519=7,12.5,IF(L519=8,11.25,0))))))))+IF(L519&lt;=8,0,IF(L519&lt;=16,9,0))-IF(L519&lt;=8,0,IF(L519&lt;=16,(L519-9)*0.425,0)),0)+IF(F519="PŽ",IF(L519=1,85,IF(L519=2,59.5,IF(L519=3,45,IF(L519=4,32.5,IF(L519=5,30,IF(L519=6,27.5,IF(L519=7,25,IF(L519=8,22.5,0))))))))+IF(L519&lt;=8,0,IF(L519&lt;=16,19,IF(L519&lt;=24,13,IF(L519&lt;=32,8,0))))-IF(L519&lt;=8,0,IF(L519&lt;=16,(L519-9)*0.425,IF(L519&lt;=24,(L519-17)*0.425,IF(L519&lt;=32,(L519-25)*0.425,0)))),0)+IF(F519="EČ",IF(L519=1,204,IF(L519=2,156.24,IF(L519=3,123.84,IF(L519=4,72,IF(L519=5,66,IF(L519=6,60,IF(L519=7,54,IF(L519=8,48,0))))))))+IF(L519&lt;=8,0,IF(L519&lt;=16,40,IF(L519&lt;=24,25,0)))-IF(L519&lt;=8,0,IF(L519&lt;=16,(L519-9)*1.02,IF(L519&lt;=24,(L519-17)*1.02,0))),0)+IF(F519="EČneol",IF(L519=1,68,IF(L519=2,51.69,IF(L519=3,40.61,IF(L519=4,13,IF(L519=5,12,IF(L519=6,11,IF(L519=7,10,IF(L519=8,9,0)))))))))+IF(F519="EŽ",IF(L519=1,68,IF(L519=2,47.6,IF(L519=3,36,IF(L519=4,18,IF(L519=5,16.5,IF(L519=6,15,IF(L519=7,13.5,IF(L519=8,12,0))))))))+IF(L519&lt;=8,0,IF(L519&lt;=16,10,IF(L519&lt;=24,6,0)))-IF(L519&lt;=8,0,IF(L519&lt;=16,(L519-9)*0.34,IF(L519&lt;=24,(L519-17)*0.34,0))),0)+IF(F519="PT",IF(L519=1,68,IF(L519=2,52.08,IF(L519=3,41.28,IF(L519=4,24,IF(L519=5,22,IF(L519=6,20,IF(L519=7,18,IF(L519=8,16,0))))))))+IF(L519&lt;=8,0,IF(L519&lt;=16,13,IF(L519&lt;=24,9,IF(L519&lt;=32,4,0))))-IF(L519&lt;=8,0,IF(L519&lt;=16,(L519-9)*0.34,IF(L519&lt;=24,(L519-17)*0.34,IF(L519&lt;=32,(L519-25)*0.34,0)))),0)+IF(F519="JOŽ",IF(L519=1,85,IF(L519=2,59.5,IF(L519=3,45,IF(L519=4,32.5,IF(L519=5,30,IF(L519=6,27.5,IF(L519=7,25,IF(L519=8,22.5,0))))))))+IF(L519&lt;=8,0,IF(L519&lt;=16,19,IF(L519&lt;=24,13,0)))-IF(L519&lt;=8,0,IF(L519&lt;=16,(L519-9)*0.425,IF(L519&lt;=24,(L519-17)*0.425,0))),0)+IF(F519="JPČ",IF(L519=1,68,IF(L519=2,47.6,IF(L519=3,36,IF(L519=4,26,IF(L519=5,24,IF(L519=6,22,IF(L519=7,20,IF(L519=8,18,0))))))))+IF(L519&lt;=8,0,IF(L519&lt;=16,13,IF(L519&lt;=24,9,0)))-IF(L519&lt;=8,0,IF(L519&lt;=16,(L519-9)*0.34,IF(L519&lt;=24,(L519-17)*0.34,0))),0)+IF(F519="JEČ",IF(L519=1,34,IF(L519=2,26.04,IF(L519=3,20.6,IF(L519=4,12,IF(L519=5,11,IF(L519=6,10,IF(L519=7,9,IF(L519=8,8,0))))))))+IF(L519&lt;=8,0,IF(L519&lt;=16,6,0))-IF(L519&lt;=8,0,IF(L519&lt;=16,(L519-9)*0.17,0)),0)+IF(F519="JEOF",IF(L519=1,34,IF(L519=2,26.04,IF(L519=3,20.6,IF(L519=4,12,IF(L519=5,11,IF(L519=6,10,IF(L519=7,9,IF(L519=8,8,0))))))))+IF(L519&lt;=8,0,IF(L519&lt;=16,6,0))-IF(L519&lt;=8,0,IF(L519&lt;=16,(L519-9)*0.17,0)),0)+IF(F519="JnPČ",IF(L519=1,51,IF(L519=2,35.7,IF(L519=3,27,IF(L519=4,19.5,IF(L519=5,18,IF(L519=6,16.5,IF(L519=7,15,IF(L519=8,13.5,0))))))))+IF(L519&lt;=8,0,IF(L519&lt;=16,10,0))-IF(L519&lt;=8,0,IF(L519&lt;=16,(L519-9)*0.255,0)),0)+IF(F519="JnEČ",IF(L519=1,25.5,IF(L519=2,19.53,IF(L519=3,15.48,IF(L519=4,9,IF(L519=5,8.25,IF(L519=6,7.5,IF(L519=7,6.75,IF(L519=8,6,0))))))))+IF(L519&lt;=8,0,IF(L519&lt;=16,5,0))-IF(L519&lt;=8,0,IF(L519&lt;=16,(L519-9)*0.1275,0)),0)+IF(F519="JčPČ",IF(L519=1,21.25,IF(L519=2,14.5,IF(L519=3,11.5,IF(L519=4,7,IF(L519=5,6.5,IF(L519=6,6,IF(L519=7,5.5,IF(L519=8,5,0))))))))+IF(L519&lt;=8,0,IF(L519&lt;=16,4,0))-IF(L519&lt;=8,0,IF(L519&lt;=16,(L519-9)*0.10625,0)),0)+IF(F519="JčEČ",IF(L519=1,17,IF(L519=2,13.02,IF(L519=3,10.32,IF(L519=4,6,IF(L519=5,5.5,IF(L519=6,5,IF(L519=7,4.5,IF(L519=8,4,0))))))))+IF(L519&lt;=8,0,IF(L519&lt;=16,3,0))-IF(L519&lt;=8,0,IF(L519&lt;=16,(L519-9)*0.085,0)),0)+IF(F519="NEAK",IF(L519=1,11.48,IF(L519=2,8.79,IF(L519=3,6.97,IF(L519=4,4.05,IF(L519=5,3.71,IF(L519=6,3.38,IF(L519=7,3.04,IF(L519=8,2.7,0))))))))+IF(L519&lt;=8,0,IF(L519&lt;=16,2,IF(L519&lt;=24,1.3,0)))-IF(L519&lt;=8,0,IF(L519&lt;=16,(L519-9)*0.0574,IF(L519&lt;=24,(L519-17)*0.0574,0))),0))*IF(L519&lt;0,1,IF(OR(F519="PČ",F519="PŽ",F519="PT"),IF(J519&lt;32,J519/32,1),1))* IF(L519&lt;0,1,IF(OR(F519="EČ",F519="EŽ",F519="JOŽ",F519="JPČ",F519="NEAK"),IF(J519&lt;24,J519/24,1),1))*IF(L519&lt;0,1,IF(OR(F519="PČneol",F519="JEČ",F519="JEOF",F519="JnPČ",F519="JnEČ",F519="JčPČ",F519="JčEČ"),IF(J519&lt;16,J519/16,1),1))*IF(L519&lt;0,1,IF(F519="EČneol",IF(J519&lt;8,J519/8,1),1))</f>
        <v>0</v>
      </c>
      <c r="O519" s="9">
        <f t="shared" ref="O519:O528" si="210">IF(F519="OŽ",N519,IF(H519="Ne",IF(J519*0.3&lt;J519-L519,N519,0),IF(J519*0.1&lt;J519-L519,N519,0)))</f>
        <v>0</v>
      </c>
      <c r="P519" s="4">
        <f t="shared" ref="P519" si="211">IF(O519=0,0,IF(F519="OŽ",IF(L519&gt;35,0,IF(J519&gt;35,(36-L519)*1.836,((36-L519)-(36-J519))*1.836)),0)+IF(F519="PČ",IF(L519&gt;31,0,IF(J519&gt;31,(32-L519)*1.347,((32-L519)-(32-J519))*1.347)),0)+ IF(F519="PČneol",IF(L519&gt;15,0,IF(J519&gt;15,(16-L519)*0.255,((16-L519)-(16-J519))*0.255)),0)+IF(F519="PŽ",IF(L519&gt;31,0,IF(J519&gt;31,(32-L519)*0.255,((32-L519)-(32-J519))*0.255)),0)+IF(F519="EČ",IF(L519&gt;23,0,IF(J519&gt;23,(24-L519)*0.612,((24-L519)-(24-J519))*0.612)),0)+IF(F519="EČneol",IF(L519&gt;7,0,IF(J519&gt;7,(8-L519)*0.204,((8-L519)-(8-J519))*0.204)),0)+IF(F519="EŽ",IF(L519&gt;23,0,IF(J519&gt;23,(24-L519)*0.204,((24-L519)-(24-J519))*0.204)),0)+IF(F519="PT",IF(L519&gt;31,0,IF(J519&gt;31,(32-L519)*0.204,((32-L519)-(32-J519))*0.204)),0)+IF(F519="JOŽ",IF(L519&gt;23,0,IF(J519&gt;23,(24-L519)*0.255,((24-L519)-(24-J519))*0.255)),0)+IF(F519="JPČ",IF(L519&gt;23,0,IF(J519&gt;23,(24-L519)*0.204,((24-L519)-(24-J519))*0.204)),0)+IF(F519="JEČ",IF(L519&gt;15,0,IF(J519&gt;15,(16-L519)*0.102,((16-L519)-(16-J519))*0.102)),0)+IF(F519="JEOF",IF(L519&gt;15,0,IF(J519&gt;15,(16-L519)*0.102,((16-L519)-(16-J519))*0.102)),0)+IF(F519="JnPČ",IF(L519&gt;15,0,IF(J519&gt;15,(16-L519)*0.153,((16-L519)-(16-J519))*0.153)),0)+IF(F519="JnEČ",IF(L519&gt;15,0,IF(J519&gt;15,(16-L519)*0.0765,((16-L519)-(16-J519))*0.0765)),0)+IF(F519="JčPČ",IF(L519&gt;15,0,IF(J519&gt;15,(16-L519)*0.06375,((16-L519)-(16-J519))*0.06375)),0)+IF(F519="JčEČ",IF(L519&gt;15,0,IF(J519&gt;15,(16-L519)*0.051,((16-L519)-(16-J519))*0.051)),0)+IF(F519="NEAK",IF(L519&gt;23,0,IF(J519&gt;23,(24-L519)*0.03444,((24-L519)-(24-J519))*0.03444)),0))</f>
        <v>0</v>
      </c>
      <c r="Q519" s="11">
        <f t="shared" ref="Q519" si="212">IF(ISERROR(P519*100/N519),0,(P519*100/N519))</f>
        <v>0</v>
      </c>
      <c r="R519" s="10">
        <f t="shared" ref="R519:R528" si="213">IF(Q519&lt;=30,O519+P519,O519+O519*0.3)*IF(G519=1,0.4,IF(G519=2,0.75,IF(G519="1 (kas 4 m. 1 k. nerengiamos)",0.52,1)))*IF(D519="olimpinė",1,IF(M519="Ne",0.5,1))*IF(OR(A$5="Lietuvos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federacija"),IF(OR(J519&lt;8,K519&lt;16),0,1),1)*E519*IF(I519&lt;=1,1,1/I519)*IF(OR(A$5="Lietuvos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19" s="8"/>
    </row>
    <row r="520" spans="1:19">
      <c r="A520" s="64">
        <v>2</v>
      </c>
      <c r="B520" s="64"/>
      <c r="C520" s="12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3">
        <f t="shared" si="209"/>
        <v>0</v>
      </c>
      <c r="O520" s="9">
        <f t="shared" si="210"/>
        <v>0</v>
      </c>
      <c r="P520" s="4">
        <f t="shared" ref="P520:P528" si="214">IF(O520=0,0,IF(F520="OŽ",IF(L520&gt;35,0,IF(J520&gt;35,(36-L520)*1.836,((36-L520)-(36-J520))*1.836)),0)+IF(F520="PČ",IF(L520&gt;31,0,IF(J520&gt;31,(32-L520)*1.347,((32-L520)-(32-J520))*1.347)),0)+ IF(F520="PČneol",IF(L520&gt;15,0,IF(J520&gt;15,(16-L520)*0.255,((16-L520)-(16-J520))*0.255)),0)+IF(F520="PŽ",IF(L520&gt;31,0,IF(J520&gt;31,(32-L520)*0.255,((32-L520)-(32-J520))*0.255)),0)+IF(F520="EČ",IF(L520&gt;23,0,IF(J520&gt;23,(24-L520)*0.612,((24-L520)-(24-J520))*0.612)),0)+IF(F520="EČneol",IF(L520&gt;7,0,IF(J520&gt;7,(8-L520)*0.204,((8-L520)-(8-J520))*0.204)),0)+IF(F520="EŽ",IF(L520&gt;23,0,IF(J520&gt;23,(24-L520)*0.204,((24-L520)-(24-J520))*0.204)),0)+IF(F520="PT",IF(L520&gt;31,0,IF(J520&gt;31,(32-L520)*0.204,((32-L520)-(32-J520))*0.204)),0)+IF(F520="JOŽ",IF(L520&gt;23,0,IF(J520&gt;23,(24-L520)*0.255,((24-L520)-(24-J520))*0.255)),0)+IF(F520="JPČ",IF(L520&gt;23,0,IF(J520&gt;23,(24-L520)*0.204,((24-L520)-(24-J520))*0.204)),0)+IF(F520="JEČ",IF(L520&gt;15,0,IF(J520&gt;15,(16-L520)*0.102,((16-L520)-(16-J520))*0.102)),0)+IF(F520="JEOF",IF(L520&gt;15,0,IF(J520&gt;15,(16-L520)*0.102,((16-L520)-(16-J520))*0.102)),0)+IF(F520="JnPČ",IF(L520&gt;15,0,IF(J520&gt;15,(16-L520)*0.153,((16-L520)-(16-J520))*0.153)),0)+IF(F520="JnEČ",IF(L520&gt;15,0,IF(J520&gt;15,(16-L520)*0.0765,((16-L520)-(16-J520))*0.0765)),0)+IF(F520="JčPČ",IF(L520&gt;15,0,IF(J520&gt;15,(16-L520)*0.06375,((16-L520)-(16-J520))*0.06375)),0)+IF(F520="JčEČ",IF(L520&gt;15,0,IF(J520&gt;15,(16-L520)*0.051,((16-L520)-(16-J520))*0.051)),0)+IF(F520="NEAK",IF(L520&gt;23,0,IF(J520&gt;23,(24-L520)*0.03444,((24-L520)-(24-J520))*0.03444)),0))</f>
        <v>0</v>
      </c>
      <c r="Q520" s="11">
        <f t="shared" ref="Q520:Q528" si="215">IF(ISERROR(P520*100/N520),0,(P520*100/N520))</f>
        <v>0</v>
      </c>
      <c r="R520" s="10">
        <f t="shared" si="213"/>
        <v>0</v>
      </c>
      <c r="S520" s="8"/>
    </row>
    <row r="521" spans="1:19">
      <c r="A521" s="64">
        <v>3</v>
      </c>
      <c r="B521" s="64"/>
      <c r="C521" s="12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3">
        <f t="shared" si="209"/>
        <v>0</v>
      </c>
      <c r="O521" s="9">
        <f t="shared" si="210"/>
        <v>0</v>
      </c>
      <c r="P521" s="4">
        <f t="shared" si="214"/>
        <v>0</v>
      </c>
      <c r="Q521" s="11">
        <f t="shared" si="215"/>
        <v>0</v>
      </c>
      <c r="R521" s="10">
        <f t="shared" si="213"/>
        <v>0</v>
      </c>
      <c r="S521" s="8"/>
    </row>
    <row r="522" spans="1:19">
      <c r="A522" s="64">
        <v>4</v>
      </c>
      <c r="B522" s="64"/>
      <c r="C522" s="12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3">
        <f t="shared" si="209"/>
        <v>0</v>
      </c>
      <c r="O522" s="9">
        <f t="shared" si="210"/>
        <v>0</v>
      </c>
      <c r="P522" s="4">
        <f t="shared" si="214"/>
        <v>0</v>
      </c>
      <c r="Q522" s="11">
        <f t="shared" si="215"/>
        <v>0</v>
      </c>
      <c r="R522" s="10">
        <f t="shared" si="213"/>
        <v>0</v>
      </c>
      <c r="S522" s="8"/>
    </row>
    <row r="523" spans="1:19">
      <c r="A523" s="64">
        <v>5</v>
      </c>
      <c r="B523" s="64"/>
      <c r="C523" s="12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3">
        <f t="shared" si="209"/>
        <v>0</v>
      </c>
      <c r="O523" s="9">
        <f t="shared" si="210"/>
        <v>0</v>
      </c>
      <c r="P523" s="4">
        <f t="shared" si="214"/>
        <v>0</v>
      </c>
      <c r="Q523" s="11">
        <f t="shared" si="215"/>
        <v>0</v>
      </c>
      <c r="R523" s="10">
        <f t="shared" si="213"/>
        <v>0</v>
      </c>
      <c r="S523" s="8"/>
    </row>
    <row r="524" spans="1:19">
      <c r="A524" s="64">
        <v>6</v>
      </c>
      <c r="B524" s="64"/>
      <c r="C524" s="12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3">
        <f t="shared" si="209"/>
        <v>0</v>
      </c>
      <c r="O524" s="9">
        <f t="shared" si="210"/>
        <v>0</v>
      </c>
      <c r="P524" s="4">
        <f t="shared" si="214"/>
        <v>0</v>
      </c>
      <c r="Q524" s="11">
        <f t="shared" si="215"/>
        <v>0</v>
      </c>
      <c r="R524" s="10">
        <f t="shared" si="213"/>
        <v>0</v>
      </c>
      <c r="S524" s="8"/>
    </row>
    <row r="525" spans="1:19">
      <c r="A525" s="64">
        <v>7</v>
      </c>
      <c r="B525" s="64"/>
      <c r="C525" s="12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3">
        <f t="shared" si="209"/>
        <v>0</v>
      </c>
      <c r="O525" s="9">
        <f t="shared" si="210"/>
        <v>0</v>
      </c>
      <c r="P525" s="4">
        <f t="shared" si="214"/>
        <v>0</v>
      </c>
      <c r="Q525" s="11">
        <f t="shared" si="215"/>
        <v>0</v>
      </c>
      <c r="R525" s="10">
        <f t="shared" si="213"/>
        <v>0</v>
      </c>
      <c r="S525" s="8"/>
    </row>
    <row r="526" spans="1:19">
      <c r="A526" s="64">
        <v>8</v>
      </c>
      <c r="B526" s="64"/>
      <c r="C526" s="12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3">
        <f t="shared" si="209"/>
        <v>0</v>
      </c>
      <c r="O526" s="9">
        <f t="shared" si="210"/>
        <v>0</v>
      </c>
      <c r="P526" s="4">
        <f t="shared" si="214"/>
        <v>0</v>
      </c>
      <c r="Q526" s="11">
        <f t="shared" si="215"/>
        <v>0</v>
      </c>
      <c r="R526" s="10">
        <f t="shared" si="213"/>
        <v>0</v>
      </c>
      <c r="S526" s="8"/>
    </row>
    <row r="527" spans="1:19">
      <c r="A527" s="64">
        <v>9</v>
      </c>
      <c r="B527" s="64"/>
      <c r="C527" s="12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3">
        <f t="shared" si="209"/>
        <v>0</v>
      </c>
      <c r="O527" s="9">
        <f t="shared" si="210"/>
        <v>0</v>
      </c>
      <c r="P527" s="4">
        <f t="shared" si="214"/>
        <v>0</v>
      </c>
      <c r="Q527" s="11">
        <f t="shared" si="215"/>
        <v>0</v>
      </c>
      <c r="R527" s="10">
        <f t="shared" si="213"/>
        <v>0</v>
      </c>
      <c r="S527" s="8"/>
    </row>
    <row r="528" spans="1:19">
      <c r="A528" s="64">
        <v>10</v>
      </c>
      <c r="B528" s="64"/>
      <c r="C528" s="12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3">
        <f t="shared" si="209"/>
        <v>0</v>
      </c>
      <c r="O528" s="9">
        <f t="shared" si="210"/>
        <v>0</v>
      </c>
      <c r="P528" s="4">
        <f t="shared" si="214"/>
        <v>0</v>
      </c>
      <c r="Q528" s="11">
        <f t="shared" si="215"/>
        <v>0</v>
      </c>
      <c r="R528" s="10">
        <f t="shared" si="213"/>
        <v>0</v>
      </c>
      <c r="S528" s="8"/>
    </row>
    <row r="529" spans="1:19">
      <c r="A529" s="67" t="s">
        <v>47</v>
      </c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9"/>
      <c r="R529" s="10">
        <f>SUM(R519:R528)</f>
        <v>0</v>
      </c>
      <c r="S529" s="8"/>
    </row>
    <row r="530" spans="1:19" ht="15.75">
      <c r="A530" s="24" t="s">
        <v>91</v>
      </c>
      <c r="B530" s="2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6"/>
      <c r="S530" s="8"/>
    </row>
    <row r="531" spans="1:19">
      <c r="A531" s="49" t="s">
        <v>92</v>
      </c>
      <c r="B531" s="49"/>
      <c r="C531" s="49"/>
      <c r="D531" s="49"/>
      <c r="E531" s="49"/>
      <c r="F531" s="49"/>
      <c r="G531" s="49"/>
      <c r="H531" s="49"/>
      <c r="I531" s="49"/>
      <c r="J531" s="15"/>
      <c r="K531" s="15"/>
      <c r="L531" s="15"/>
      <c r="M531" s="15"/>
      <c r="N531" s="15"/>
      <c r="O531" s="15"/>
      <c r="P531" s="15"/>
      <c r="Q531" s="15"/>
      <c r="R531" s="16"/>
      <c r="S531" s="8"/>
    </row>
    <row r="532" spans="1:19" s="8" customFormat="1">
      <c r="A532" s="49"/>
      <c r="B532" s="49"/>
      <c r="C532" s="49"/>
      <c r="D532" s="49"/>
      <c r="E532" s="49"/>
      <c r="F532" s="49"/>
      <c r="G532" s="49"/>
      <c r="H532" s="49"/>
      <c r="I532" s="49"/>
      <c r="J532" s="15"/>
      <c r="K532" s="15"/>
      <c r="L532" s="15"/>
      <c r="M532" s="15"/>
      <c r="N532" s="15"/>
      <c r="O532" s="15"/>
      <c r="P532" s="15"/>
      <c r="Q532" s="15"/>
      <c r="R532" s="16"/>
    </row>
    <row r="533" spans="1:19">
      <c r="A533" s="70" t="s">
        <v>93</v>
      </c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60"/>
      <c r="R533" s="8"/>
      <c r="S533" s="8"/>
    </row>
    <row r="534" spans="1:19" ht="18">
      <c r="A534" s="72" t="s">
        <v>94</v>
      </c>
      <c r="B534" s="73"/>
      <c r="C534" s="73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60"/>
      <c r="R534" s="8"/>
      <c r="S534" s="8"/>
    </row>
    <row r="535" spans="1:19">
      <c r="A535" s="70" t="s">
        <v>95</v>
      </c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60"/>
      <c r="R535" s="8"/>
      <c r="S535" s="8"/>
    </row>
    <row r="536" spans="1:19">
      <c r="A536" s="64">
        <v>1</v>
      </c>
      <c r="B536" s="64"/>
      <c r="C536" s="12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3">
        <f t="shared" ref="N536:N545" si="216">(IF(F536="OŽ",IF(L536=1,550.8,IF(L536=2,426.38,IF(L536=3,342.14,IF(L536=4,181.44,IF(L536=5,168.48,IF(L536=6,155.52,IF(L536=7,148.5,IF(L536=8,144,0))))))))+IF(L536&lt;=8,0,IF(L536&lt;=16,137.7,IF(L536&lt;=24,108,IF(L536&lt;=32,80.1,IF(L536&lt;=36,52.2,0)))))-IF(L536&lt;=8,0,IF(L536&lt;=16,(L536-9)*2.754,IF(L536&lt;=24,(L536-17)* 2.754,IF(L536&lt;=32,(L536-25)* 2.754,IF(L536&lt;=36,(L536-33)*2.754,0))))),0)+IF(F536="PČ",IF(L536=1,449,IF(L536=2,314.6,IF(L536=3,238,IF(L536=4,172,IF(L536=5,159,IF(L536=6,145,IF(L536=7,132,IF(L536=8,119,0))))))))+IF(L536&lt;=8,0,IF(L536&lt;=16,88,IF(L536&lt;=24,55,IF(L536&lt;=32,22,0))))-IF(L536&lt;=8,0,IF(L536&lt;=16,(L536-9)*2.245,IF(L536&lt;=24,(L536-17)*2.245,IF(L536&lt;=32,(L536-25)*2.245,0)))),0)+IF(F536="PČneol",IF(L536=1,85,IF(L536=2,64.61,IF(L536=3,50.76,IF(L536=4,16.25,IF(L536=5,15,IF(L536=6,13.75,IF(L536=7,12.5,IF(L536=8,11.25,0))))))))+IF(L536&lt;=8,0,IF(L536&lt;=16,9,0))-IF(L536&lt;=8,0,IF(L536&lt;=16,(L536-9)*0.425,0)),0)+IF(F536="PŽ",IF(L536=1,85,IF(L536=2,59.5,IF(L536=3,45,IF(L536=4,32.5,IF(L536=5,30,IF(L536=6,27.5,IF(L536=7,25,IF(L536=8,22.5,0))))))))+IF(L536&lt;=8,0,IF(L536&lt;=16,19,IF(L536&lt;=24,13,IF(L536&lt;=32,8,0))))-IF(L536&lt;=8,0,IF(L536&lt;=16,(L536-9)*0.425,IF(L536&lt;=24,(L536-17)*0.425,IF(L536&lt;=32,(L536-25)*0.425,0)))),0)+IF(F536="EČ",IF(L536=1,204,IF(L536=2,156.24,IF(L536=3,123.84,IF(L536=4,72,IF(L536=5,66,IF(L536=6,60,IF(L536=7,54,IF(L536=8,48,0))))))))+IF(L536&lt;=8,0,IF(L536&lt;=16,40,IF(L536&lt;=24,25,0)))-IF(L536&lt;=8,0,IF(L536&lt;=16,(L536-9)*1.02,IF(L536&lt;=24,(L536-17)*1.02,0))),0)+IF(F536="EČneol",IF(L536=1,68,IF(L536=2,51.69,IF(L536=3,40.61,IF(L536=4,13,IF(L536=5,12,IF(L536=6,11,IF(L536=7,10,IF(L536=8,9,0)))))))))+IF(F536="EŽ",IF(L536=1,68,IF(L536=2,47.6,IF(L536=3,36,IF(L536=4,18,IF(L536=5,16.5,IF(L536=6,15,IF(L536=7,13.5,IF(L536=8,12,0))))))))+IF(L536&lt;=8,0,IF(L536&lt;=16,10,IF(L536&lt;=24,6,0)))-IF(L536&lt;=8,0,IF(L536&lt;=16,(L536-9)*0.34,IF(L536&lt;=24,(L536-17)*0.34,0))),0)+IF(F536="PT",IF(L536=1,68,IF(L536=2,52.08,IF(L536=3,41.28,IF(L536=4,24,IF(L536=5,22,IF(L536=6,20,IF(L536=7,18,IF(L536=8,16,0))))))))+IF(L536&lt;=8,0,IF(L536&lt;=16,13,IF(L536&lt;=24,9,IF(L536&lt;=32,4,0))))-IF(L536&lt;=8,0,IF(L536&lt;=16,(L536-9)*0.34,IF(L536&lt;=24,(L536-17)*0.34,IF(L536&lt;=32,(L536-25)*0.34,0)))),0)+IF(F536="JOŽ",IF(L536=1,85,IF(L536=2,59.5,IF(L536=3,45,IF(L536=4,32.5,IF(L536=5,30,IF(L536=6,27.5,IF(L536=7,25,IF(L536=8,22.5,0))))))))+IF(L536&lt;=8,0,IF(L536&lt;=16,19,IF(L536&lt;=24,13,0)))-IF(L536&lt;=8,0,IF(L536&lt;=16,(L536-9)*0.425,IF(L536&lt;=24,(L536-17)*0.425,0))),0)+IF(F536="JPČ",IF(L536=1,68,IF(L536=2,47.6,IF(L536=3,36,IF(L536=4,26,IF(L536=5,24,IF(L536=6,22,IF(L536=7,20,IF(L536=8,18,0))))))))+IF(L536&lt;=8,0,IF(L536&lt;=16,13,IF(L536&lt;=24,9,0)))-IF(L536&lt;=8,0,IF(L536&lt;=16,(L536-9)*0.34,IF(L536&lt;=24,(L536-17)*0.34,0))),0)+IF(F536="JEČ",IF(L536=1,34,IF(L536=2,26.04,IF(L536=3,20.6,IF(L536=4,12,IF(L536=5,11,IF(L536=6,10,IF(L536=7,9,IF(L536=8,8,0))))))))+IF(L536&lt;=8,0,IF(L536&lt;=16,6,0))-IF(L536&lt;=8,0,IF(L536&lt;=16,(L536-9)*0.17,0)),0)+IF(F536="JEOF",IF(L536=1,34,IF(L536=2,26.04,IF(L536=3,20.6,IF(L536=4,12,IF(L536=5,11,IF(L536=6,10,IF(L536=7,9,IF(L536=8,8,0))))))))+IF(L536&lt;=8,0,IF(L536&lt;=16,6,0))-IF(L536&lt;=8,0,IF(L536&lt;=16,(L536-9)*0.17,0)),0)+IF(F536="JnPČ",IF(L536=1,51,IF(L536=2,35.7,IF(L536=3,27,IF(L536=4,19.5,IF(L536=5,18,IF(L536=6,16.5,IF(L536=7,15,IF(L536=8,13.5,0))))))))+IF(L536&lt;=8,0,IF(L536&lt;=16,10,0))-IF(L536&lt;=8,0,IF(L536&lt;=16,(L536-9)*0.255,0)),0)+IF(F536="JnEČ",IF(L536=1,25.5,IF(L536=2,19.53,IF(L536=3,15.48,IF(L536=4,9,IF(L536=5,8.25,IF(L536=6,7.5,IF(L536=7,6.75,IF(L536=8,6,0))))))))+IF(L536&lt;=8,0,IF(L536&lt;=16,5,0))-IF(L536&lt;=8,0,IF(L536&lt;=16,(L536-9)*0.1275,0)),0)+IF(F536="JčPČ",IF(L536=1,21.25,IF(L536=2,14.5,IF(L536=3,11.5,IF(L536=4,7,IF(L536=5,6.5,IF(L536=6,6,IF(L536=7,5.5,IF(L536=8,5,0))))))))+IF(L536&lt;=8,0,IF(L536&lt;=16,4,0))-IF(L536&lt;=8,0,IF(L536&lt;=16,(L536-9)*0.10625,0)),0)+IF(F536="JčEČ",IF(L536=1,17,IF(L536=2,13.02,IF(L536=3,10.32,IF(L536=4,6,IF(L536=5,5.5,IF(L536=6,5,IF(L536=7,4.5,IF(L536=8,4,0))))))))+IF(L536&lt;=8,0,IF(L536&lt;=16,3,0))-IF(L536&lt;=8,0,IF(L536&lt;=16,(L536-9)*0.085,0)),0)+IF(F536="NEAK",IF(L536=1,11.48,IF(L536=2,8.79,IF(L536=3,6.97,IF(L536=4,4.05,IF(L536=5,3.71,IF(L536=6,3.38,IF(L536=7,3.04,IF(L536=8,2.7,0))))))))+IF(L536&lt;=8,0,IF(L536&lt;=16,2,IF(L536&lt;=24,1.3,0)))-IF(L536&lt;=8,0,IF(L536&lt;=16,(L536-9)*0.0574,IF(L536&lt;=24,(L536-17)*0.0574,0))),0))*IF(L536&lt;0,1,IF(OR(F536="PČ",F536="PŽ",F536="PT"),IF(J536&lt;32,J536/32,1),1))* IF(L536&lt;0,1,IF(OR(F536="EČ",F536="EŽ",F536="JOŽ",F536="JPČ",F536="NEAK"),IF(J536&lt;24,J536/24,1),1))*IF(L536&lt;0,1,IF(OR(F536="PČneol",F536="JEČ",F536="JEOF",F536="JnPČ",F536="JnEČ",F536="JčPČ",F536="JčEČ"),IF(J536&lt;16,J536/16,1),1))*IF(L536&lt;0,1,IF(F536="EČneol",IF(J536&lt;8,J536/8,1),1))</f>
        <v>0</v>
      </c>
      <c r="O536" s="9">
        <f t="shared" ref="O536:O545" si="217">IF(F536="OŽ",N536,IF(H536="Ne",IF(J536*0.3&lt;J536-L536,N536,0),IF(J536*0.1&lt;J536-L536,N536,0)))</f>
        <v>0</v>
      </c>
      <c r="P536" s="4">
        <f t="shared" ref="P536" si="218">IF(O536=0,0,IF(F536="OŽ",IF(L536&gt;35,0,IF(J536&gt;35,(36-L536)*1.836,((36-L536)-(36-J536))*1.836)),0)+IF(F536="PČ",IF(L536&gt;31,0,IF(J536&gt;31,(32-L536)*1.347,((32-L536)-(32-J536))*1.347)),0)+ IF(F536="PČneol",IF(L536&gt;15,0,IF(J536&gt;15,(16-L536)*0.255,((16-L536)-(16-J536))*0.255)),0)+IF(F536="PŽ",IF(L536&gt;31,0,IF(J536&gt;31,(32-L536)*0.255,((32-L536)-(32-J536))*0.255)),0)+IF(F536="EČ",IF(L536&gt;23,0,IF(J536&gt;23,(24-L536)*0.612,((24-L536)-(24-J536))*0.612)),0)+IF(F536="EČneol",IF(L536&gt;7,0,IF(J536&gt;7,(8-L536)*0.204,((8-L536)-(8-J536))*0.204)),0)+IF(F536="EŽ",IF(L536&gt;23,0,IF(J536&gt;23,(24-L536)*0.204,((24-L536)-(24-J536))*0.204)),0)+IF(F536="PT",IF(L536&gt;31,0,IF(J536&gt;31,(32-L536)*0.204,((32-L536)-(32-J536))*0.204)),0)+IF(F536="JOŽ",IF(L536&gt;23,0,IF(J536&gt;23,(24-L536)*0.255,((24-L536)-(24-J536))*0.255)),0)+IF(F536="JPČ",IF(L536&gt;23,0,IF(J536&gt;23,(24-L536)*0.204,((24-L536)-(24-J536))*0.204)),0)+IF(F536="JEČ",IF(L536&gt;15,0,IF(J536&gt;15,(16-L536)*0.102,((16-L536)-(16-J536))*0.102)),0)+IF(F536="JEOF",IF(L536&gt;15,0,IF(J536&gt;15,(16-L536)*0.102,((16-L536)-(16-J536))*0.102)),0)+IF(F536="JnPČ",IF(L536&gt;15,0,IF(J536&gt;15,(16-L536)*0.153,((16-L536)-(16-J536))*0.153)),0)+IF(F536="JnEČ",IF(L536&gt;15,0,IF(J536&gt;15,(16-L536)*0.0765,((16-L536)-(16-J536))*0.0765)),0)+IF(F536="JčPČ",IF(L536&gt;15,0,IF(J536&gt;15,(16-L536)*0.06375,((16-L536)-(16-J536))*0.06375)),0)+IF(F536="JčEČ",IF(L536&gt;15,0,IF(J536&gt;15,(16-L536)*0.051,((16-L536)-(16-J536))*0.051)),0)+IF(F536="NEAK",IF(L536&gt;23,0,IF(J536&gt;23,(24-L536)*0.03444,((24-L536)-(24-J536))*0.03444)),0))</f>
        <v>0</v>
      </c>
      <c r="Q536" s="11">
        <f t="shared" ref="Q536" si="219">IF(ISERROR(P536*100/N536),0,(P536*100/N536))</f>
        <v>0</v>
      </c>
      <c r="R536" s="10">
        <f t="shared" ref="R536:R545" si="220">IF(Q536&lt;=30,O536+P536,O536+O536*0.3)*IF(G536=1,0.4,IF(G536=2,0.75,IF(G536="1 (kas 4 m. 1 k. nerengiamos)",0.52,1)))*IF(D536="olimpinė",1,IF(M536="Ne",0.5,1))*IF(OR(A$5="Lietuvos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federacija"),IF(OR(J536&lt;8,K536&lt;16),0,1),1)*E536*IF(I536&lt;=1,1,1/I536)*IF(OR(A$5="Lietuvos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36" s="8"/>
    </row>
    <row r="537" spans="1:19">
      <c r="A537" s="64">
        <v>2</v>
      </c>
      <c r="B537" s="64"/>
      <c r="C537" s="12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3">
        <f t="shared" si="216"/>
        <v>0</v>
      </c>
      <c r="O537" s="9">
        <f t="shared" si="217"/>
        <v>0</v>
      </c>
      <c r="P537" s="4">
        <f t="shared" ref="P537:P545" si="221">IF(O537=0,0,IF(F537="OŽ",IF(L537&gt;35,0,IF(J537&gt;35,(36-L537)*1.836,((36-L537)-(36-J537))*1.836)),0)+IF(F537="PČ",IF(L537&gt;31,0,IF(J537&gt;31,(32-L537)*1.347,((32-L537)-(32-J537))*1.347)),0)+ IF(F537="PČneol",IF(L537&gt;15,0,IF(J537&gt;15,(16-L537)*0.255,((16-L537)-(16-J537))*0.255)),0)+IF(F537="PŽ",IF(L537&gt;31,0,IF(J537&gt;31,(32-L537)*0.255,((32-L537)-(32-J537))*0.255)),0)+IF(F537="EČ",IF(L537&gt;23,0,IF(J537&gt;23,(24-L537)*0.612,((24-L537)-(24-J537))*0.612)),0)+IF(F537="EČneol",IF(L537&gt;7,0,IF(J537&gt;7,(8-L537)*0.204,((8-L537)-(8-J537))*0.204)),0)+IF(F537="EŽ",IF(L537&gt;23,0,IF(J537&gt;23,(24-L537)*0.204,((24-L537)-(24-J537))*0.204)),0)+IF(F537="PT",IF(L537&gt;31,0,IF(J537&gt;31,(32-L537)*0.204,((32-L537)-(32-J537))*0.204)),0)+IF(F537="JOŽ",IF(L537&gt;23,0,IF(J537&gt;23,(24-L537)*0.255,((24-L537)-(24-J537))*0.255)),0)+IF(F537="JPČ",IF(L537&gt;23,0,IF(J537&gt;23,(24-L537)*0.204,((24-L537)-(24-J537))*0.204)),0)+IF(F537="JEČ",IF(L537&gt;15,0,IF(J537&gt;15,(16-L537)*0.102,((16-L537)-(16-J537))*0.102)),0)+IF(F537="JEOF",IF(L537&gt;15,0,IF(J537&gt;15,(16-L537)*0.102,((16-L537)-(16-J537))*0.102)),0)+IF(F537="JnPČ",IF(L537&gt;15,0,IF(J537&gt;15,(16-L537)*0.153,((16-L537)-(16-J537))*0.153)),0)+IF(F537="JnEČ",IF(L537&gt;15,0,IF(J537&gt;15,(16-L537)*0.0765,((16-L537)-(16-J537))*0.0765)),0)+IF(F537="JčPČ",IF(L537&gt;15,0,IF(J537&gt;15,(16-L537)*0.06375,((16-L537)-(16-J537))*0.06375)),0)+IF(F537="JčEČ",IF(L537&gt;15,0,IF(J537&gt;15,(16-L537)*0.051,((16-L537)-(16-J537))*0.051)),0)+IF(F537="NEAK",IF(L537&gt;23,0,IF(J537&gt;23,(24-L537)*0.03444,((24-L537)-(24-J537))*0.03444)),0))</f>
        <v>0</v>
      </c>
      <c r="Q537" s="11">
        <f t="shared" ref="Q537:Q545" si="222">IF(ISERROR(P537*100/N537),0,(P537*100/N537))</f>
        <v>0</v>
      </c>
      <c r="R537" s="10">
        <f t="shared" si="220"/>
        <v>0</v>
      </c>
      <c r="S537" s="8"/>
    </row>
    <row r="538" spans="1:19">
      <c r="A538" s="64">
        <v>3</v>
      </c>
      <c r="B538" s="64"/>
      <c r="C538" s="12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3">
        <f t="shared" si="216"/>
        <v>0</v>
      </c>
      <c r="O538" s="9">
        <f t="shared" si="217"/>
        <v>0</v>
      </c>
      <c r="P538" s="4">
        <f t="shared" si="221"/>
        <v>0</v>
      </c>
      <c r="Q538" s="11">
        <f t="shared" si="222"/>
        <v>0</v>
      </c>
      <c r="R538" s="10">
        <f t="shared" si="220"/>
        <v>0</v>
      </c>
      <c r="S538" s="8"/>
    </row>
    <row r="539" spans="1:19">
      <c r="A539" s="64">
        <v>4</v>
      </c>
      <c r="B539" s="64"/>
      <c r="C539" s="12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3">
        <f t="shared" si="216"/>
        <v>0</v>
      </c>
      <c r="O539" s="9">
        <f t="shared" si="217"/>
        <v>0</v>
      </c>
      <c r="P539" s="4">
        <f t="shared" si="221"/>
        <v>0</v>
      </c>
      <c r="Q539" s="11">
        <f t="shared" si="222"/>
        <v>0</v>
      </c>
      <c r="R539" s="10">
        <f t="shared" si="220"/>
        <v>0</v>
      </c>
      <c r="S539" s="8"/>
    </row>
    <row r="540" spans="1:19">
      <c r="A540" s="64">
        <v>5</v>
      </c>
      <c r="B540" s="64"/>
      <c r="C540" s="12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3">
        <f t="shared" si="216"/>
        <v>0</v>
      </c>
      <c r="O540" s="9">
        <f t="shared" si="217"/>
        <v>0</v>
      </c>
      <c r="P540" s="4">
        <f t="shared" si="221"/>
        <v>0</v>
      </c>
      <c r="Q540" s="11">
        <f t="shared" si="222"/>
        <v>0</v>
      </c>
      <c r="R540" s="10">
        <f t="shared" si="220"/>
        <v>0</v>
      </c>
      <c r="S540" s="8"/>
    </row>
    <row r="541" spans="1:19">
      <c r="A541" s="64">
        <v>6</v>
      </c>
      <c r="B541" s="64"/>
      <c r="C541" s="12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3">
        <f t="shared" si="216"/>
        <v>0</v>
      </c>
      <c r="O541" s="9">
        <f t="shared" si="217"/>
        <v>0</v>
      </c>
      <c r="P541" s="4">
        <f t="shared" si="221"/>
        <v>0</v>
      </c>
      <c r="Q541" s="11">
        <f t="shared" si="222"/>
        <v>0</v>
      </c>
      <c r="R541" s="10">
        <f t="shared" si="220"/>
        <v>0</v>
      </c>
      <c r="S541" s="8"/>
    </row>
    <row r="542" spans="1:19">
      <c r="A542" s="64">
        <v>7</v>
      </c>
      <c r="B542" s="64"/>
      <c r="C542" s="12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3">
        <f t="shared" si="216"/>
        <v>0</v>
      </c>
      <c r="O542" s="9">
        <f t="shared" si="217"/>
        <v>0</v>
      </c>
      <c r="P542" s="4">
        <f t="shared" si="221"/>
        <v>0</v>
      </c>
      <c r="Q542" s="11">
        <f t="shared" si="222"/>
        <v>0</v>
      </c>
      <c r="R542" s="10">
        <f t="shared" si="220"/>
        <v>0</v>
      </c>
      <c r="S542" s="8"/>
    </row>
    <row r="543" spans="1:19">
      <c r="A543" s="64">
        <v>8</v>
      </c>
      <c r="B543" s="64"/>
      <c r="C543" s="12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3">
        <f t="shared" si="216"/>
        <v>0</v>
      </c>
      <c r="O543" s="9">
        <f t="shared" si="217"/>
        <v>0</v>
      </c>
      <c r="P543" s="4">
        <f t="shared" si="221"/>
        <v>0</v>
      </c>
      <c r="Q543" s="11">
        <f t="shared" si="222"/>
        <v>0</v>
      </c>
      <c r="R543" s="10">
        <f t="shared" si="220"/>
        <v>0</v>
      </c>
      <c r="S543" s="8"/>
    </row>
    <row r="544" spans="1:19">
      <c r="A544" s="64">
        <v>9</v>
      </c>
      <c r="B544" s="64"/>
      <c r="C544" s="12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3">
        <f t="shared" si="216"/>
        <v>0</v>
      </c>
      <c r="O544" s="9">
        <f t="shared" si="217"/>
        <v>0</v>
      </c>
      <c r="P544" s="4">
        <f t="shared" si="221"/>
        <v>0</v>
      </c>
      <c r="Q544" s="11">
        <f t="shared" si="222"/>
        <v>0</v>
      </c>
      <c r="R544" s="10">
        <f t="shared" si="220"/>
        <v>0</v>
      </c>
      <c r="S544" s="8"/>
    </row>
    <row r="545" spans="1:19">
      <c r="A545" s="64">
        <v>10</v>
      </c>
      <c r="B545" s="64"/>
      <c r="C545" s="12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3">
        <f t="shared" si="216"/>
        <v>0</v>
      </c>
      <c r="O545" s="9">
        <f t="shared" si="217"/>
        <v>0</v>
      </c>
      <c r="P545" s="4">
        <f t="shared" si="221"/>
        <v>0</v>
      </c>
      <c r="Q545" s="11">
        <f t="shared" si="222"/>
        <v>0</v>
      </c>
      <c r="R545" s="10">
        <f t="shared" si="220"/>
        <v>0</v>
      </c>
      <c r="S545" s="8"/>
    </row>
    <row r="546" spans="1:19">
      <c r="A546" s="67" t="s">
        <v>47</v>
      </c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9"/>
      <c r="R546" s="10">
        <f>SUM(R536:R545)</f>
        <v>0</v>
      </c>
      <c r="S546" s="8"/>
    </row>
    <row r="547" spans="1:19" ht="15.75">
      <c r="A547" s="24" t="s">
        <v>91</v>
      </c>
      <c r="B547" s="24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6"/>
      <c r="S547" s="8"/>
    </row>
    <row r="548" spans="1:19">
      <c r="A548" s="49" t="s">
        <v>92</v>
      </c>
      <c r="B548" s="49"/>
      <c r="C548" s="49"/>
      <c r="D548" s="49"/>
      <c r="E548" s="49"/>
      <c r="F548" s="49"/>
      <c r="G548" s="49"/>
      <c r="H548" s="49"/>
      <c r="I548" s="49"/>
      <c r="J548" s="15"/>
      <c r="K548" s="15"/>
      <c r="L548" s="15"/>
      <c r="M548" s="15"/>
      <c r="N548" s="15"/>
      <c r="O548" s="15"/>
      <c r="P548" s="15"/>
      <c r="Q548" s="15"/>
      <c r="R548" s="16"/>
      <c r="S548" s="8"/>
    </row>
    <row r="549" spans="1:19" s="8" customFormat="1">
      <c r="A549" s="49"/>
      <c r="B549" s="49"/>
      <c r="C549" s="49"/>
      <c r="D549" s="49"/>
      <c r="E549" s="49"/>
      <c r="F549" s="49"/>
      <c r="G549" s="49"/>
      <c r="H549" s="49"/>
      <c r="I549" s="49"/>
      <c r="J549" s="15"/>
      <c r="K549" s="15"/>
      <c r="L549" s="15"/>
      <c r="M549" s="15"/>
      <c r="N549" s="15"/>
      <c r="O549" s="15"/>
      <c r="P549" s="15"/>
      <c r="Q549" s="15"/>
      <c r="R549" s="16"/>
    </row>
    <row r="550" spans="1:19" ht="13.9" customHeight="1">
      <c r="A550" s="70" t="s">
        <v>93</v>
      </c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60"/>
      <c r="R550" s="8"/>
      <c r="S550" s="8"/>
    </row>
    <row r="551" spans="1:19" ht="15.6" customHeight="1">
      <c r="A551" s="72" t="s">
        <v>94</v>
      </c>
      <c r="B551" s="73"/>
      <c r="C551" s="73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60"/>
      <c r="R551" s="8"/>
      <c r="S551" s="8"/>
    </row>
    <row r="552" spans="1:19" ht="13.9" customHeight="1">
      <c r="A552" s="70" t="s">
        <v>95</v>
      </c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60"/>
      <c r="R552" s="8"/>
      <c r="S552" s="8"/>
    </row>
    <row r="553" spans="1:19">
      <c r="A553" s="64">
        <v>1</v>
      </c>
      <c r="B553" s="64"/>
      <c r="C553" s="12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3">
        <f t="shared" ref="N553:N562" si="223">(IF(F553="OŽ",IF(L553=1,550.8,IF(L553=2,426.38,IF(L553=3,342.14,IF(L553=4,181.44,IF(L553=5,168.48,IF(L553=6,155.52,IF(L553=7,148.5,IF(L553=8,144,0))))))))+IF(L553&lt;=8,0,IF(L553&lt;=16,137.7,IF(L553&lt;=24,108,IF(L553&lt;=32,80.1,IF(L553&lt;=36,52.2,0)))))-IF(L553&lt;=8,0,IF(L553&lt;=16,(L553-9)*2.754,IF(L553&lt;=24,(L553-17)* 2.754,IF(L553&lt;=32,(L553-25)* 2.754,IF(L553&lt;=36,(L553-33)*2.754,0))))),0)+IF(F553="PČ",IF(L553=1,449,IF(L553=2,314.6,IF(L553=3,238,IF(L553=4,172,IF(L553=5,159,IF(L553=6,145,IF(L553=7,132,IF(L553=8,119,0))))))))+IF(L553&lt;=8,0,IF(L553&lt;=16,88,IF(L553&lt;=24,55,IF(L553&lt;=32,22,0))))-IF(L553&lt;=8,0,IF(L553&lt;=16,(L553-9)*2.245,IF(L553&lt;=24,(L553-17)*2.245,IF(L553&lt;=32,(L553-25)*2.245,0)))),0)+IF(F553="PČneol",IF(L553=1,85,IF(L553=2,64.61,IF(L553=3,50.76,IF(L553=4,16.25,IF(L553=5,15,IF(L553=6,13.75,IF(L553=7,12.5,IF(L553=8,11.25,0))))))))+IF(L553&lt;=8,0,IF(L553&lt;=16,9,0))-IF(L553&lt;=8,0,IF(L553&lt;=16,(L553-9)*0.425,0)),0)+IF(F553="PŽ",IF(L553=1,85,IF(L553=2,59.5,IF(L553=3,45,IF(L553=4,32.5,IF(L553=5,30,IF(L553=6,27.5,IF(L553=7,25,IF(L553=8,22.5,0))))))))+IF(L553&lt;=8,0,IF(L553&lt;=16,19,IF(L553&lt;=24,13,IF(L553&lt;=32,8,0))))-IF(L553&lt;=8,0,IF(L553&lt;=16,(L553-9)*0.425,IF(L553&lt;=24,(L553-17)*0.425,IF(L553&lt;=32,(L553-25)*0.425,0)))),0)+IF(F553="EČ",IF(L553=1,204,IF(L553=2,156.24,IF(L553=3,123.84,IF(L553=4,72,IF(L553=5,66,IF(L553=6,60,IF(L553=7,54,IF(L553=8,48,0))))))))+IF(L553&lt;=8,0,IF(L553&lt;=16,40,IF(L553&lt;=24,25,0)))-IF(L553&lt;=8,0,IF(L553&lt;=16,(L553-9)*1.02,IF(L553&lt;=24,(L553-17)*1.02,0))),0)+IF(F553="EČneol",IF(L553=1,68,IF(L553=2,51.69,IF(L553=3,40.61,IF(L553=4,13,IF(L553=5,12,IF(L553=6,11,IF(L553=7,10,IF(L553=8,9,0)))))))))+IF(F553="EŽ",IF(L553=1,68,IF(L553=2,47.6,IF(L553=3,36,IF(L553=4,18,IF(L553=5,16.5,IF(L553=6,15,IF(L553=7,13.5,IF(L553=8,12,0))))))))+IF(L553&lt;=8,0,IF(L553&lt;=16,10,IF(L553&lt;=24,6,0)))-IF(L553&lt;=8,0,IF(L553&lt;=16,(L553-9)*0.34,IF(L553&lt;=24,(L553-17)*0.34,0))),0)+IF(F553="PT",IF(L553=1,68,IF(L553=2,52.08,IF(L553=3,41.28,IF(L553=4,24,IF(L553=5,22,IF(L553=6,20,IF(L553=7,18,IF(L553=8,16,0))))))))+IF(L553&lt;=8,0,IF(L553&lt;=16,13,IF(L553&lt;=24,9,IF(L553&lt;=32,4,0))))-IF(L553&lt;=8,0,IF(L553&lt;=16,(L553-9)*0.34,IF(L553&lt;=24,(L553-17)*0.34,IF(L553&lt;=32,(L553-25)*0.34,0)))),0)+IF(F553="JOŽ",IF(L553=1,85,IF(L553=2,59.5,IF(L553=3,45,IF(L553=4,32.5,IF(L553=5,30,IF(L553=6,27.5,IF(L553=7,25,IF(L553=8,22.5,0))))))))+IF(L553&lt;=8,0,IF(L553&lt;=16,19,IF(L553&lt;=24,13,0)))-IF(L553&lt;=8,0,IF(L553&lt;=16,(L553-9)*0.425,IF(L553&lt;=24,(L553-17)*0.425,0))),0)+IF(F553="JPČ",IF(L553=1,68,IF(L553=2,47.6,IF(L553=3,36,IF(L553=4,26,IF(L553=5,24,IF(L553=6,22,IF(L553=7,20,IF(L553=8,18,0))))))))+IF(L553&lt;=8,0,IF(L553&lt;=16,13,IF(L553&lt;=24,9,0)))-IF(L553&lt;=8,0,IF(L553&lt;=16,(L553-9)*0.34,IF(L553&lt;=24,(L553-17)*0.34,0))),0)+IF(F553="JEČ",IF(L553=1,34,IF(L553=2,26.04,IF(L553=3,20.6,IF(L553=4,12,IF(L553=5,11,IF(L553=6,10,IF(L553=7,9,IF(L553=8,8,0))))))))+IF(L553&lt;=8,0,IF(L553&lt;=16,6,0))-IF(L553&lt;=8,0,IF(L553&lt;=16,(L553-9)*0.17,0)),0)+IF(F553="JEOF",IF(L553=1,34,IF(L553=2,26.04,IF(L553=3,20.6,IF(L553=4,12,IF(L553=5,11,IF(L553=6,10,IF(L553=7,9,IF(L553=8,8,0))))))))+IF(L553&lt;=8,0,IF(L553&lt;=16,6,0))-IF(L553&lt;=8,0,IF(L553&lt;=16,(L553-9)*0.17,0)),0)+IF(F553="JnPČ",IF(L553=1,51,IF(L553=2,35.7,IF(L553=3,27,IF(L553=4,19.5,IF(L553=5,18,IF(L553=6,16.5,IF(L553=7,15,IF(L553=8,13.5,0))))))))+IF(L553&lt;=8,0,IF(L553&lt;=16,10,0))-IF(L553&lt;=8,0,IF(L553&lt;=16,(L553-9)*0.255,0)),0)+IF(F553="JnEČ",IF(L553=1,25.5,IF(L553=2,19.53,IF(L553=3,15.48,IF(L553=4,9,IF(L553=5,8.25,IF(L553=6,7.5,IF(L553=7,6.75,IF(L553=8,6,0))))))))+IF(L553&lt;=8,0,IF(L553&lt;=16,5,0))-IF(L553&lt;=8,0,IF(L553&lt;=16,(L553-9)*0.1275,0)),0)+IF(F553="JčPČ",IF(L553=1,21.25,IF(L553=2,14.5,IF(L553=3,11.5,IF(L553=4,7,IF(L553=5,6.5,IF(L553=6,6,IF(L553=7,5.5,IF(L553=8,5,0))))))))+IF(L553&lt;=8,0,IF(L553&lt;=16,4,0))-IF(L553&lt;=8,0,IF(L553&lt;=16,(L553-9)*0.10625,0)),0)+IF(F553="JčEČ",IF(L553=1,17,IF(L553=2,13.02,IF(L553=3,10.32,IF(L553=4,6,IF(L553=5,5.5,IF(L553=6,5,IF(L553=7,4.5,IF(L553=8,4,0))))))))+IF(L553&lt;=8,0,IF(L553&lt;=16,3,0))-IF(L553&lt;=8,0,IF(L553&lt;=16,(L553-9)*0.085,0)),0)+IF(F553="NEAK",IF(L553=1,11.48,IF(L553=2,8.79,IF(L553=3,6.97,IF(L553=4,4.05,IF(L553=5,3.71,IF(L553=6,3.38,IF(L553=7,3.04,IF(L553=8,2.7,0))))))))+IF(L553&lt;=8,0,IF(L553&lt;=16,2,IF(L553&lt;=24,1.3,0)))-IF(L553&lt;=8,0,IF(L553&lt;=16,(L553-9)*0.0574,IF(L553&lt;=24,(L553-17)*0.0574,0))),0))*IF(L553&lt;0,1,IF(OR(F553="PČ",F553="PŽ",F553="PT"),IF(J553&lt;32,J553/32,1),1))* IF(L553&lt;0,1,IF(OR(F553="EČ",F553="EŽ",F553="JOŽ",F553="JPČ",F553="NEAK"),IF(J553&lt;24,J553/24,1),1))*IF(L553&lt;0,1,IF(OR(F553="PČneol",F553="JEČ",F553="JEOF",F553="JnPČ",F553="JnEČ",F553="JčPČ",F553="JčEČ"),IF(J553&lt;16,J553/16,1),1))*IF(L553&lt;0,1,IF(F553="EČneol",IF(J553&lt;8,J553/8,1),1))</f>
        <v>0</v>
      </c>
      <c r="O553" s="9">
        <f t="shared" ref="O553:O562" si="224">IF(F553="OŽ",N553,IF(H553="Ne",IF(J553*0.3&lt;J553-L553,N553,0),IF(J553*0.1&lt;J553-L553,N553,0)))</f>
        <v>0</v>
      </c>
      <c r="P553" s="4">
        <f t="shared" ref="P553" si="225">IF(O553=0,0,IF(F553="OŽ",IF(L553&gt;35,0,IF(J553&gt;35,(36-L553)*1.836,((36-L553)-(36-J553))*1.836)),0)+IF(F553="PČ",IF(L553&gt;31,0,IF(J553&gt;31,(32-L553)*1.347,((32-L553)-(32-J553))*1.347)),0)+ IF(F553="PČneol",IF(L553&gt;15,0,IF(J553&gt;15,(16-L553)*0.255,((16-L553)-(16-J553))*0.255)),0)+IF(F553="PŽ",IF(L553&gt;31,0,IF(J553&gt;31,(32-L553)*0.255,((32-L553)-(32-J553))*0.255)),0)+IF(F553="EČ",IF(L553&gt;23,0,IF(J553&gt;23,(24-L553)*0.612,((24-L553)-(24-J553))*0.612)),0)+IF(F553="EČneol",IF(L553&gt;7,0,IF(J553&gt;7,(8-L553)*0.204,((8-L553)-(8-J553))*0.204)),0)+IF(F553="EŽ",IF(L553&gt;23,0,IF(J553&gt;23,(24-L553)*0.204,((24-L553)-(24-J553))*0.204)),0)+IF(F553="PT",IF(L553&gt;31,0,IF(J553&gt;31,(32-L553)*0.204,((32-L553)-(32-J553))*0.204)),0)+IF(F553="JOŽ",IF(L553&gt;23,0,IF(J553&gt;23,(24-L553)*0.255,((24-L553)-(24-J553))*0.255)),0)+IF(F553="JPČ",IF(L553&gt;23,0,IF(J553&gt;23,(24-L553)*0.204,((24-L553)-(24-J553))*0.204)),0)+IF(F553="JEČ",IF(L553&gt;15,0,IF(J553&gt;15,(16-L553)*0.102,((16-L553)-(16-J553))*0.102)),0)+IF(F553="JEOF",IF(L553&gt;15,0,IF(J553&gt;15,(16-L553)*0.102,((16-L553)-(16-J553))*0.102)),0)+IF(F553="JnPČ",IF(L553&gt;15,0,IF(J553&gt;15,(16-L553)*0.153,((16-L553)-(16-J553))*0.153)),0)+IF(F553="JnEČ",IF(L553&gt;15,0,IF(J553&gt;15,(16-L553)*0.0765,((16-L553)-(16-J553))*0.0765)),0)+IF(F553="JčPČ",IF(L553&gt;15,0,IF(J553&gt;15,(16-L553)*0.06375,((16-L553)-(16-J553))*0.06375)),0)+IF(F553="JčEČ",IF(L553&gt;15,0,IF(J553&gt;15,(16-L553)*0.051,((16-L553)-(16-J553))*0.051)),0)+IF(F553="NEAK",IF(L553&gt;23,0,IF(J553&gt;23,(24-L553)*0.03444,((24-L553)-(24-J553))*0.03444)),0))</f>
        <v>0</v>
      </c>
      <c r="Q553" s="11">
        <f t="shared" ref="Q553" si="226">IF(ISERROR(P553*100/N553),0,(P553*100/N553))</f>
        <v>0</v>
      </c>
      <c r="R553" s="10">
        <f t="shared" ref="R553:R562" si="227">IF(Q553&lt;=30,O553+P553,O553+O553*0.3)*IF(G553=1,0.4,IF(G553=2,0.75,IF(G553="1 (kas 4 m. 1 k. nerengiamos)",0.52,1)))*IF(D553="olimpinė",1,IF(M553="Ne",0.5,1))*IF(OR(A$5="Lietuvos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federacija"),IF(OR(J553&lt;8,K553&lt;16),0,1),1)*E553*IF(I553&lt;=1,1,1/I553)*IF(OR(A$5="Lietuvos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53" s="8"/>
    </row>
    <row r="554" spans="1:19">
      <c r="A554" s="64">
        <v>2</v>
      </c>
      <c r="B554" s="64"/>
      <c r="C554" s="12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3">
        <f t="shared" si="223"/>
        <v>0</v>
      </c>
      <c r="O554" s="9">
        <f t="shared" si="224"/>
        <v>0</v>
      </c>
      <c r="P554" s="4">
        <f t="shared" ref="P554:P562" si="228">IF(O554=0,0,IF(F554="OŽ",IF(L554&gt;35,0,IF(J554&gt;35,(36-L554)*1.836,((36-L554)-(36-J554))*1.836)),0)+IF(F554="PČ",IF(L554&gt;31,0,IF(J554&gt;31,(32-L554)*1.347,((32-L554)-(32-J554))*1.347)),0)+ IF(F554="PČneol",IF(L554&gt;15,0,IF(J554&gt;15,(16-L554)*0.255,((16-L554)-(16-J554))*0.255)),0)+IF(F554="PŽ",IF(L554&gt;31,0,IF(J554&gt;31,(32-L554)*0.255,((32-L554)-(32-J554))*0.255)),0)+IF(F554="EČ",IF(L554&gt;23,0,IF(J554&gt;23,(24-L554)*0.612,((24-L554)-(24-J554))*0.612)),0)+IF(F554="EČneol",IF(L554&gt;7,0,IF(J554&gt;7,(8-L554)*0.204,((8-L554)-(8-J554))*0.204)),0)+IF(F554="EŽ",IF(L554&gt;23,0,IF(J554&gt;23,(24-L554)*0.204,((24-L554)-(24-J554))*0.204)),0)+IF(F554="PT",IF(L554&gt;31,0,IF(J554&gt;31,(32-L554)*0.204,((32-L554)-(32-J554))*0.204)),0)+IF(F554="JOŽ",IF(L554&gt;23,0,IF(J554&gt;23,(24-L554)*0.255,((24-L554)-(24-J554))*0.255)),0)+IF(F554="JPČ",IF(L554&gt;23,0,IF(J554&gt;23,(24-L554)*0.204,((24-L554)-(24-J554))*0.204)),0)+IF(F554="JEČ",IF(L554&gt;15,0,IF(J554&gt;15,(16-L554)*0.102,((16-L554)-(16-J554))*0.102)),0)+IF(F554="JEOF",IF(L554&gt;15,0,IF(J554&gt;15,(16-L554)*0.102,((16-L554)-(16-J554))*0.102)),0)+IF(F554="JnPČ",IF(L554&gt;15,0,IF(J554&gt;15,(16-L554)*0.153,((16-L554)-(16-J554))*0.153)),0)+IF(F554="JnEČ",IF(L554&gt;15,0,IF(J554&gt;15,(16-L554)*0.0765,((16-L554)-(16-J554))*0.0765)),0)+IF(F554="JčPČ",IF(L554&gt;15,0,IF(J554&gt;15,(16-L554)*0.06375,((16-L554)-(16-J554))*0.06375)),0)+IF(F554="JčEČ",IF(L554&gt;15,0,IF(J554&gt;15,(16-L554)*0.051,((16-L554)-(16-J554))*0.051)),0)+IF(F554="NEAK",IF(L554&gt;23,0,IF(J554&gt;23,(24-L554)*0.03444,((24-L554)-(24-J554))*0.03444)),0))</f>
        <v>0</v>
      </c>
      <c r="Q554" s="11">
        <f t="shared" ref="Q554:Q562" si="229">IF(ISERROR(P554*100/N554),0,(P554*100/N554))</f>
        <v>0</v>
      </c>
      <c r="R554" s="10">
        <f t="shared" si="227"/>
        <v>0</v>
      </c>
      <c r="S554" s="8"/>
    </row>
    <row r="555" spans="1:19">
      <c r="A555" s="64">
        <v>3</v>
      </c>
      <c r="B555" s="64"/>
      <c r="C555" s="12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3">
        <f t="shared" si="223"/>
        <v>0</v>
      </c>
      <c r="O555" s="9">
        <f t="shared" si="224"/>
        <v>0</v>
      </c>
      <c r="P555" s="4">
        <f t="shared" si="228"/>
        <v>0</v>
      </c>
      <c r="Q555" s="11">
        <f t="shared" si="229"/>
        <v>0</v>
      </c>
      <c r="R555" s="10">
        <f t="shared" si="227"/>
        <v>0</v>
      </c>
      <c r="S555" s="8"/>
    </row>
    <row r="556" spans="1:19">
      <c r="A556" s="64">
        <v>4</v>
      </c>
      <c r="B556" s="64"/>
      <c r="C556" s="12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3">
        <f t="shared" si="223"/>
        <v>0</v>
      </c>
      <c r="O556" s="9">
        <f t="shared" si="224"/>
        <v>0</v>
      </c>
      <c r="P556" s="4">
        <f t="shared" si="228"/>
        <v>0</v>
      </c>
      <c r="Q556" s="11">
        <f t="shared" si="229"/>
        <v>0</v>
      </c>
      <c r="R556" s="10">
        <f t="shared" si="227"/>
        <v>0</v>
      </c>
      <c r="S556" s="8"/>
    </row>
    <row r="557" spans="1:19">
      <c r="A557" s="64">
        <v>5</v>
      </c>
      <c r="B557" s="64"/>
      <c r="C557" s="12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3">
        <f t="shared" si="223"/>
        <v>0</v>
      </c>
      <c r="O557" s="9">
        <f t="shared" si="224"/>
        <v>0</v>
      </c>
      <c r="P557" s="4">
        <f t="shared" si="228"/>
        <v>0</v>
      </c>
      <c r="Q557" s="11">
        <f t="shared" si="229"/>
        <v>0</v>
      </c>
      <c r="R557" s="10">
        <f t="shared" si="227"/>
        <v>0</v>
      </c>
      <c r="S557" s="8"/>
    </row>
    <row r="558" spans="1:19">
      <c r="A558" s="64">
        <v>6</v>
      </c>
      <c r="B558" s="64"/>
      <c r="C558" s="12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3">
        <f t="shared" si="223"/>
        <v>0</v>
      </c>
      <c r="O558" s="9">
        <f t="shared" si="224"/>
        <v>0</v>
      </c>
      <c r="P558" s="4">
        <f t="shared" si="228"/>
        <v>0</v>
      </c>
      <c r="Q558" s="11">
        <f t="shared" si="229"/>
        <v>0</v>
      </c>
      <c r="R558" s="10">
        <f t="shared" si="227"/>
        <v>0</v>
      </c>
      <c r="S558" s="8"/>
    </row>
    <row r="559" spans="1:19">
      <c r="A559" s="64">
        <v>7</v>
      </c>
      <c r="B559" s="64"/>
      <c r="C559" s="12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3">
        <f t="shared" si="223"/>
        <v>0</v>
      </c>
      <c r="O559" s="9">
        <f t="shared" si="224"/>
        <v>0</v>
      </c>
      <c r="P559" s="4">
        <f t="shared" si="228"/>
        <v>0</v>
      </c>
      <c r="Q559" s="11">
        <f t="shared" si="229"/>
        <v>0</v>
      </c>
      <c r="R559" s="10">
        <f t="shared" si="227"/>
        <v>0</v>
      </c>
      <c r="S559" s="8"/>
    </row>
    <row r="560" spans="1:19">
      <c r="A560" s="64">
        <v>8</v>
      </c>
      <c r="B560" s="64"/>
      <c r="C560" s="12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3">
        <f t="shared" si="223"/>
        <v>0</v>
      </c>
      <c r="O560" s="9">
        <f t="shared" si="224"/>
        <v>0</v>
      </c>
      <c r="P560" s="4">
        <f t="shared" si="228"/>
        <v>0</v>
      </c>
      <c r="Q560" s="11">
        <f t="shared" si="229"/>
        <v>0</v>
      </c>
      <c r="R560" s="10">
        <f t="shared" si="227"/>
        <v>0</v>
      </c>
      <c r="S560" s="8"/>
    </row>
    <row r="561" spans="1:19">
      <c r="A561" s="64">
        <v>9</v>
      </c>
      <c r="B561" s="64"/>
      <c r="C561" s="12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3">
        <f t="shared" si="223"/>
        <v>0</v>
      </c>
      <c r="O561" s="9">
        <f t="shared" si="224"/>
        <v>0</v>
      </c>
      <c r="P561" s="4">
        <f t="shared" si="228"/>
        <v>0</v>
      </c>
      <c r="Q561" s="11">
        <f t="shared" si="229"/>
        <v>0</v>
      </c>
      <c r="R561" s="10">
        <f t="shared" si="227"/>
        <v>0</v>
      </c>
      <c r="S561" s="8"/>
    </row>
    <row r="562" spans="1:19">
      <c r="A562" s="64">
        <v>10</v>
      </c>
      <c r="B562" s="64"/>
      <c r="C562" s="12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3">
        <f t="shared" si="223"/>
        <v>0</v>
      </c>
      <c r="O562" s="9">
        <f t="shared" si="224"/>
        <v>0</v>
      </c>
      <c r="P562" s="4">
        <f t="shared" si="228"/>
        <v>0</v>
      </c>
      <c r="Q562" s="11">
        <f t="shared" si="229"/>
        <v>0</v>
      </c>
      <c r="R562" s="10">
        <f t="shared" si="227"/>
        <v>0</v>
      </c>
      <c r="S562" s="8"/>
    </row>
    <row r="563" spans="1:19" ht="13.9" customHeight="1">
      <c r="A563" s="67" t="s">
        <v>47</v>
      </c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9"/>
      <c r="R563" s="10">
        <f>SUM(R553:R562)</f>
        <v>0</v>
      </c>
      <c r="S563" s="8"/>
    </row>
    <row r="564" spans="1:19" ht="15.75">
      <c r="A564" s="24" t="s">
        <v>91</v>
      </c>
      <c r="B564" s="24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6"/>
      <c r="S564" s="8"/>
    </row>
    <row r="565" spans="1:19">
      <c r="A565" s="49" t="s">
        <v>92</v>
      </c>
      <c r="B565" s="49"/>
      <c r="C565" s="49"/>
      <c r="D565" s="49"/>
      <c r="E565" s="49"/>
      <c r="F565" s="49"/>
      <c r="G565" s="49"/>
      <c r="H565" s="49"/>
      <c r="I565" s="49"/>
      <c r="J565" s="15"/>
      <c r="K565" s="15"/>
      <c r="L565" s="15"/>
      <c r="M565" s="15"/>
      <c r="N565" s="15"/>
      <c r="O565" s="15"/>
      <c r="P565" s="15"/>
      <c r="Q565" s="15"/>
      <c r="R565" s="16"/>
      <c r="S565" s="8"/>
    </row>
    <row r="566" spans="1:19" s="8" customFormat="1">
      <c r="A566" s="49"/>
      <c r="B566" s="49"/>
      <c r="C566" s="49"/>
      <c r="D566" s="49"/>
      <c r="E566" s="49"/>
      <c r="F566" s="49"/>
      <c r="G566" s="49"/>
      <c r="H566" s="49"/>
      <c r="I566" s="49"/>
      <c r="J566" s="15"/>
      <c r="K566" s="15"/>
      <c r="L566" s="15"/>
      <c r="M566" s="15"/>
      <c r="N566" s="15"/>
      <c r="O566" s="15"/>
      <c r="P566" s="15"/>
      <c r="Q566" s="15"/>
      <c r="R566" s="16"/>
    </row>
    <row r="567" spans="1:19">
      <c r="A567" s="70" t="s">
        <v>93</v>
      </c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60"/>
      <c r="R567" s="8"/>
      <c r="S567" s="8"/>
    </row>
    <row r="568" spans="1:19" ht="18">
      <c r="A568" s="72" t="s">
        <v>94</v>
      </c>
      <c r="B568" s="73"/>
      <c r="C568" s="73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60"/>
      <c r="R568" s="8"/>
      <c r="S568" s="8"/>
    </row>
    <row r="569" spans="1:19">
      <c r="A569" s="70" t="s">
        <v>95</v>
      </c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60"/>
      <c r="R569" s="8"/>
      <c r="S569" s="8"/>
    </row>
    <row r="570" spans="1:19">
      <c r="A570" s="64">
        <v>1</v>
      </c>
      <c r="B570" s="64"/>
      <c r="C570" s="12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3">
        <f t="shared" ref="N570:N579" si="230">(IF(F570="OŽ",IF(L570=1,550.8,IF(L570=2,426.38,IF(L570=3,342.14,IF(L570=4,181.44,IF(L570=5,168.48,IF(L570=6,155.52,IF(L570=7,148.5,IF(L570=8,144,0))))))))+IF(L570&lt;=8,0,IF(L570&lt;=16,137.7,IF(L570&lt;=24,108,IF(L570&lt;=32,80.1,IF(L570&lt;=36,52.2,0)))))-IF(L570&lt;=8,0,IF(L570&lt;=16,(L570-9)*2.754,IF(L570&lt;=24,(L570-17)* 2.754,IF(L570&lt;=32,(L570-25)* 2.754,IF(L570&lt;=36,(L570-33)*2.754,0))))),0)+IF(F570="PČ",IF(L570=1,449,IF(L570=2,314.6,IF(L570=3,238,IF(L570=4,172,IF(L570=5,159,IF(L570=6,145,IF(L570=7,132,IF(L570=8,119,0))))))))+IF(L570&lt;=8,0,IF(L570&lt;=16,88,IF(L570&lt;=24,55,IF(L570&lt;=32,22,0))))-IF(L570&lt;=8,0,IF(L570&lt;=16,(L570-9)*2.245,IF(L570&lt;=24,(L570-17)*2.245,IF(L570&lt;=32,(L570-25)*2.245,0)))),0)+IF(F570="PČneol",IF(L570=1,85,IF(L570=2,64.61,IF(L570=3,50.76,IF(L570=4,16.25,IF(L570=5,15,IF(L570=6,13.75,IF(L570=7,12.5,IF(L570=8,11.25,0))))))))+IF(L570&lt;=8,0,IF(L570&lt;=16,9,0))-IF(L570&lt;=8,0,IF(L570&lt;=16,(L570-9)*0.425,0)),0)+IF(F570="PŽ",IF(L570=1,85,IF(L570=2,59.5,IF(L570=3,45,IF(L570=4,32.5,IF(L570=5,30,IF(L570=6,27.5,IF(L570=7,25,IF(L570=8,22.5,0))))))))+IF(L570&lt;=8,0,IF(L570&lt;=16,19,IF(L570&lt;=24,13,IF(L570&lt;=32,8,0))))-IF(L570&lt;=8,0,IF(L570&lt;=16,(L570-9)*0.425,IF(L570&lt;=24,(L570-17)*0.425,IF(L570&lt;=32,(L570-25)*0.425,0)))),0)+IF(F570="EČ",IF(L570=1,204,IF(L570=2,156.24,IF(L570=3,123.84,IF(L570=4,72,IF(L570=5,66,IF(L570=6,60,IF(L570=7,54,IF(L570=8,48,0))))))))+IF(L570&lt;=8,0,IF(L570&lt;=16,40,IF(L570&lt;=24,25,0)))-IF(L570&lt;=8,0,IF(L570&lt;=16,(L570-9)*1.02,IF(L570&lt;=24,(L570-17)*1.02,0))),0)+IF(F570="EČneol",IF(L570=1,68,IF(L570=2,51.69,IF(L570=3,40.61,IF(L570=4,13,IF(L570=5,12,IF(L570=6,11,IF(L570=7,10,IF(L570=8,9,0)))))))))+IF(F570="EŽ",IF(L570=1,68,IF(L570=2,47.6,IF(L570=3,36,IF(L570=4,18,IF(L570=5,16.5,IF(L570=6,15,IF(L570=7,13.5,IF(L570=8,12,0))))))))+IF(L570&lt;=8,0,IF(L570&lt;=16,10,IF(L570&lt;=24,6,0)))-IF(L570&lt;=8,0,IF(L570&lt;=16,(L570-9)*0.34,IF(L570&lt;=24,(L570-17)*0.34,0))),0)+IF(F570="PT",IF(L570=1,68,IF(L570=2,52.08,IF(L570=3,41.28,IF(L570=4,24,IF(L570=5,22,IF(L570=6,20,IF(L570=7,18,IF(L570=8,16,0))))))))+IF(L570&lt;=8,0,IF(L570&lt;=16,13,IF(L570&lt;=24,9,IF(L570&lt;=32,4,0))))-IF(L570&lt;=8,0,IF(L570&lt;=16,(L570-9)*0.34,IF(L570&lt;=24,(L570-17)*0.34,IF(L570&lt;=32,(L570-25)*0.34,0)))),0)+IF(F570="JOŽ",IF(L570=1,85,IF(L570=2,59.5,IF(L570=3,45,IF(L570=4,32.5,IF(L570=5,30,IF(L570=6,27.5,IF(L570=7,25,IF(L570=8,22.5,0))))))))+IF(L570&lt;=8,0,IF(L570&lt;=16,19,IF(L570&lt;=24,13,0)))-IF(L570&lt;=8,0,IF(L570&lt;=16,(L570-9)*0.425,IF(L570&lt;=24,(L570-17)*0.425,0))),0)+IF(F570="JPČ",IF(L570=1,68,IF(L570=2,47.6,IF(L570=3,36,IF(L570=4,26,IF(L570=5,24,IF(L570=6,22,IF(L570=7,20,IF(L570=8,18,0))))))))+IF(L570&lt;=8,0,IF(L570&lt;=16,13,IF(L570&lt;=24,9,0)))-IF(L570&lt;=8,0,IF(L570&lt;=16,(L570-9)*0.34,IF(L570&lt;=24,(L570-17)*0.34,0))),0)+IF(F570="JEČ",IF(L570=1,34,IF(L570=2,26.04,IF(L570=3,20.6,IF(L570=4,12,IF(L570=5,11,IF(L570=6,10,IF(L570=7,9,IF(L570=8,8,0))))))))+IF(L570&lt;=8,0,IF(L570&lt;=16,6,0))-IF(L570&lt;=8,0,IF(L570&lt;=16,(L570-9)*0.17,0)),0)+IF(F570="JEOF",IF(L570=1,34,IF(L570=2,26.04,IF(L570=3,20.6,IF(L570=4,12,IF(L570=5,11,IF(L570=6,10,IF(L570=7,9,IF(L570=8,8,0))))))))+IF(L570&lt;=8,0,IF(L570&lt;=16,6,0))-IF(L570&lt;=8,0,IF(L570&lt;=16,(L570-9)*0.17,0)),0)+IF(F570="JnPČ",IF(L570=1,51,IF(L570=2,35.7,IF(L570=3,27,IF(L570=4,19.5,IF(L570=5,18,IF(L570=6,16.5,IF(L570=7,15,IF(L570=8,13.5,0))))))))+IF(L570&lt;=8,0,IF(L570&lt;=16,10,0))-IF(L570&lt;=8,0,IF(L570&lt;=16,(L570-9)*0.255,0)),0)+IF(F570="JnEČ",IF(L570=1,25.5,IF(L570=2,19.53,IF(L570=3,15.48,IF(L570=4,9,IF(L570=5,8.25,IF(L570=6,7.5,IF(L570=7,6.75,IF(L570=8,6,0))))))))+IF(L570&lt;=8,0,IF(L570&lt;=16,5,0))-IF(L570&lt;=8,0,IF(L570&lt;=16,(L570-9)*0.1275,0)),0)+IF(F570="JčPČ",IF(L570=1,21.25,IF(L570=2,14.5,IF(L570=3,11.5,IF(L570=4,7,IF(L570=5,6.5,IF(L570=6,6,IF(L570=7,5.5,IF(L570=8,5,0))))))))+IF(L570&lt;=8,0,IF(L570&lt;=16,4,0))-IF(L570&lt;=8,0,IF(L570&lt;=16,(L570-9)*0.10625,0)),0)+IF(F570="JčEČ",IF(L570=1,17,IF(L570=2,13.02,IF(L570=3,10.32,IF(L570=4,6,IF(L570=5,5.5,IF(L570=6,5,IF(L570=7,4.5,IF(L570=8,4,0))))))))+IF(L570&lt;=8,0,IF(L570&lt;=16,3,0))-IF(L570&lt;=8,0,IF(L570&lt;=16,(L570-9)*0.085,0)),0)+IF(F570="NEAK",IF(L570=1,11.48,IF(L570=2,8.79,IF(L570=3,6.97,IF(L570=4,4.05,IF(L570=5,3.71,IF(L570=6,3.38,IF(L570=7,3.04,IF(L570=8,2.7,0))))))))+IF(L570&lt;=8,0,IF(L570&lt;=16,2,IF(L570&lt;=24,1.3,0)))-IF(L570&lt;=8,0,IF(L570&lt;=16,(L570-9)*0.0574,IF(L570&lt;=24,(L570-17)*0.0574,0))),0))*IF(L570&lt;0,1,IF(OR(F570="PČ",F570="PŽ",F570="PT"),IF(J570&lt;32,J570/32,1),1))* IF(L570&lt;0,1,IF(OR(F570="EČ",F570="EŽ",F570="JOŽ",F570="JPČ",F570="NEAK"),IF(J570&lt;24,J570/24,1),1))*IF(L570&lt;0,1,IF(OR(F570="PČneol",F570="JEČ",F570="JEOF",F570="JnPČ",F570="JnEČ",F570="JčPČ",F570="JčEČ"),IF(J570&lt;16,J570/16,1),1))*IF(L570&lt;0,1,IF(F570="EČneol",IF(J570&lt;8,J570/8,1),1))</f>
        <v>0</v>
      </c>
      <c r="O570" s="9">
        <f t="shared" ref="O570:O579" si="231">IF(F570="OŽ",N570,IF(H570="Ne",IF(J570*0.3&lt;J570-L570,N570,0),IF(J570*0.1&lt;J570-L570,N570,0)))</f>
        <v>0</v>
      </c>
      <c r="P570" s="4">
        <f t="shared" ref="P570" si="232">IF(O570=0,0,IF(F570="OŽ",IF(L570&gt;35,0,IF(J570&gt;35,(36-L570)*1.836,((36-L570)-(36-J570))*1.836)),0)+IF(F570="PČ",IF(L570&gt;31,0,IF(J570&gt;31,(32-L570)*1.347,((32-L570)-(32-J570))*1.347)),0)+ IF(F570="PČneol",IF(L570&gt;15,0,IF(J570&gt;15,(16-L570)*0.255,((16-L570)-(16-J570))*0.255)),0)+IF(F570="PŽ",IF(L570&gt;31,0,IF(J570&gt;31,(32-L570)*0.255,((32-L570)-(32-J570))*0.255)),0)+IF(F570="EČ",IF(L570&gt;23,0,IF(J570&gt;23,(24-L570)*0.612,((24-L570)-(24-J570))*0.612)),0)+IF(F570="EČneol",IF(L570&gt;7,0,IF(J570&gt;7,(8-L570)*0.204,((8-L570)-(8-J570))*0.204)),0)+IF(F570="EŽ",IF(L570&gt;23,0,IF(J570&gt;23,(24-L570)*0.204,((24-L570)-(24-J570))*0.204)),0)+IF(F570="PT",IF(L570&gt;31,0,IF(J570&gt;31,(32-L570)*0.204,((32-L570)-(32-J570))*0.204)),0)+IF(F570="JOŽ",IF(L570&gt;23,0,IF(J570&gt;23,(24-L570)*0.255,((24-L570)-(24-J570))*0.255)),0)+IF(F570="JPČ",IF(L570&gt;23,0,IF(J570&gt;23,(24-L570)*0.204,((24-L570)-(24-J570))*0.204)),0)+IF(F570="JEČ",IF(L570&gt;15,0,IF(J570&gt;15,(16-L570)*0.102,((16-L570)-(16-J570))*0.102)),0)+IF(F570="JEOF",IF(L570&gt;15,0,IF(J570&gt;15,(16-L570)*0.102,((16-L570)-(16-J570))*0.102)),0)+IF(F570="JnPČ",IF(L570&gt;15,0,IF(J570&gt;15,(16-L570)*0.153,((16-L570)-(16-J570))*0.153)),0)+IF(F570="JnEČ",IF(L570&gt;15,0,IF(J570&gt;15,(16-L570)*0.0765,((16-L570)-(16-J570))*0.0765)),0)+IF(F570="JčPČ",IF(L570&gt;15,0,IF(J570&gt;15,(16-L570)*0.06375,((16-L570)-(16-J570))*0.06375)),0)+IF(F570="JčEČ",IF(L570&gt;15,0,IF(J570&gt;15,(16-L570)*0.051,((16-L570)-(16-J570))*0.051)),0)+IF(F570="NEAK",IF(L570&gt;23,0,IF(J570&gt;23,(24-L570)*0.03444,((24-L570)-(24-J570))*0.03444)),0))</f>
        <v>0</v>
      </c>
      <c r="Q570" s="11">
        <f t="shared" ref="Q570" si="233">IF(ISERROR(P570*100/N570),0,(P570*100/N570))</f>
        <v>0</v>
      </c>
      <c r="R570" s="10">
        <f t="shared" ref="R570:R579" si="234">IF(Q570&lt;=30,O570+P570,O570+O570*0.3)*IF(G570=1,0.4,IF(G570=2,0.75,IF(G570="1 (kas 4 m. 1 k. nerengiamos)",0.52,1)))*IF(D570="olimpinė",1,IF(M570="Ne",0.5,1))*IF(OR(A$5="Lietuvos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federacija"),IF(OR(J570&lt;8,K570&lt;16),0,1),1)*E570*IF(I570&lt;=1,1,1/I570)*IF(OR(A$5="Lietuvos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70" s="8"/>
    </row>
    <row r="571" spans="1:19">
      <c r="A571" s="64">
        <v>2</v>
      </c>
      <c r="B571" s="64"/>
      <c r="C571" s="12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3">
        <f t="shared" si="230"/>
        <v>0</v>
      </c>
      <c r="O571" s="9">
        <f t="shared" si="231"/>
        <v>0</v>
      </c>
      <c r="P571" s="4">
        <f t="shared" ref="P571:P579" si="235">IF(O571=0,0,IF(F571="OŽ",IF(L571&gt;35,0,IF(J571&gt;35,(36-L571)*1.836,((36-L571)-(36-J571))*1.836)),0)+IF(F571="PČ",IF(L571&gt;31,0,IF(J571&gt;31,(32-L571)*1.347,((32-L571)-(32-J571))*1.347)),0)+ IF(F571="PČneol",IF(L571&gt;15,0,IF(J571&gt;15,(16-L571)*0.255,((16-L571)-(16-J571))*0.255)),0)+IF(F571="PŽ",IF(L571&gt;31,0,IF(J571&gt;31,(32-L571)*0.255,((32-L571)-(32-J571))*0.255)),0)+IF(F571="EČ",IF(L571&gt;23,0,IF(J571&gt;23,(24-L571)*0.612,((24-L571)-(24-J571))*0.612)),0)+IF(F571="EČneol",IF(L571&gt;7,0,IF(J571&gt;7,(8-L571)*0.204,((8-L571)-(8-J571))*0.204)),0)+IF(F571="EŽ",IF(L571&gt;23,0,IF(J571&gt;23,(24-L571)*0.204,((24-L571)-(24-J571))*0.204)),0)+IF(F571="PT",IF(L571&gt;31,0,IF(J571&gt;31,(32-L571)*0.204,((32-L571)-(32-J571))*0.204)),0)+IF(F571="JOŽ",IF(L571&gt;23,0,IF(J571&gt;23,(24-L571)*0.255,((24-L571)-(24-J571))*0.255)),0)+IF(F571="JPČ",IF(L571&gt;23,0,IF(J571&gt;23,(24-L571)*0.204,((24-L571)-(24-J571))*0.204)),0)+IF(F571="JEČ",IF(L571&gt;15,0,IF(J571&gt;15,(16-L571)*0.102,((16-L571)-(16-J571))*0.102)),0)+IF(F571="JEOF",IF(L571&gt;15,0,IF(J571&gt;15,(16-L571)*0.102,((16-L571)-(16-J571))*0.102)),0)+IF(F571="JnPČ",IF(L571&gt;15,0,IF(J571&gt;15,(16-L571)*0.153,((16-L571)-(16-J571))*0.153)),0)+IF(F571="JnEČ",IF(L571&gt;15,0,IF(J571&gt;15,(16-L571)*0.0765,((16-L571)-(16-J571))*0.0765)),0)+IF(F571="JčPČ",IF(L571&gt;15,0,IF(J571&gt;15,(16-L571)*0.06375,((16-L571)-(16-J571))*0.06375)),0)+IF(F571="JčEČ",IF(L571&gt;15,0,IF(J571&gt;15,(16-L571)*0.051,((16-L571)-(16-J571))*0.051)),0)+IF(F571="NEAK",IF(L571&gt;23,0,IF(J571&gt;23,(24-L571)*0.03444,((24-L571)-(24-J571))*0.03444)),0))</f>
        <v>0</v>
      </c>
      <c r="Q571" s="11">
        <f t="shared" ref="Q571:Q579" si="236">IF(ISERROR(P571*100/N571),0,(P571*100/N571))</f>
        <v>0</v>
      </c>
      <c r="R571" s="10">
        <f t="shared" si="234"/>
        <v>0</v>
      </c>
      <c r="S571" s="8"/>
    </row>
    <row r="572" spans="1:19">
      <c r="A572" s="64">
        <v>3</v>
      </c>
      <c r="B572" s="64"/>
      <c r="C572" s="12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3">
        <f t="shared" si="230"/>
        <v>0</v>
      </c>
      <c r="O572" s="9">
        <f t="shared" si="231"/>
        <v>0</v>
      </c>
      <c r="P572" s="4">
        <f t="shared" si="235"/>
        <v>0</v>
      </c>
      <c r="Q572" s="11">
        <f t="shared" si="236"/>
        <v>0</v>
      </c>
      <c r="R572" s="10">
        <f t="shared" si="234"/>
        <v>0</v>
      </c>
      <c r="S572" s="8"/>
    </row>
    <row r="573" spans="1:19">
      <c r="A573" s="64">
        <v>4</v>
      </c>
      <c r="B573" s="64"/>
      <c r="C573" s="12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3">
        <f t="shared" si="230"/>
        <v>0</v>
      </c>
      <c r="O573" s="9">
        <f t="shared" si="231"/>
        <v>0</v>
      </c>
      <c r="P573" s="4">
        <f t="shared" si="235"/>
        <v>0</v>
      </c>
      <c r="Q573" s="11">
        <f t="shared" si="236"/>
        <v>0</v>
      </c>
      <c r="R573" s="10">
        <f t="shared" si="234"/>
        <v>0</v>
      </c>
      <c r="S573" s="8"/>
    </row>
    <row r="574" spans="1:19">
      <c r="A574" s="64">
        <v>5</v>
      </c>
      <c r="B574" s="64"/>
      <c r="C574" s="12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3">
        <f t="shared" si="230"/>
        <v>0</v>
      </c>
      <c r="O574" s="9">
        <f t="shared" si="231"/>
        <v>0</v>
      </c>
      <c r="P574" s="4">
        <f t="shared" si="235"/>
        <v>0</v>
      </c>
      <c r="Q574" s="11">
        <f t="shared" si="236"/>
        <v>0</v>
      </c>
      <c r="R574" s="10">
        <f t="shared" si="234"/>
        <v>0</v>
      </c>
      <c r="S574" s="8"/>
    </row>
    <row r="575" spans="1:19">
      <c r="A575" s="64">
        <v>6</v>
      </c>
      <c r="B575" s="64"/>
      <c r="C575" s="12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3">
        <f t="shared" si="230"/>
        <v>0</v>
      </c>
      <c r="O575" s="9">
        <f t="shared" si="231"/>
        <v>0</v>
      </c>
      <c r="P575" s="4">
        <f t="shared" si="235"/>
        <v>0</v>
      </c>
      <c r="Q575" s="11">
        <f t="shared" si="236"/>
        <v>0</v>
      </c>
      <c r="R575" s="10">
        <f t="shared" si="234"/>
        <v>0</v>
      </c>
      <c r="S575" s="8"/>
    </row>
    <row r="576" spans="1:19">
      <c r="A576" s="64">
        <v>7</v>
      </c>
      <c r="B576" s="64"/>
      <c r="C576" s="12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3">
        <f t="shared" si="230"/>
        <v>0</v>
      </c>
      <c r="O576" s="9">
        <f t="shared" si="231"/>
        <v>0</v>
      </c>
      <c r="P576" s="4">
        <f t="shared" si="235"/>
        <v>0</v>
      </c>
      <c r="Q576" s="11">
        <f t="shared" si="236"/>
        <v>0</v>
      </c>
      <c r="R576" s="10">
        <f t="shared" si="234"/>
        <v>0</v>
      </c>
      <c r="S576" s="8"/>
    </row>
    <row r="577" spans="1:19">
      <c r="A577" s="64">
        <v>8</v>
      </c>
      <c r="B577" s="64"/>
      <c r="C577" s="12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3">
        <f t="shared" si="230"/>
        <v>0</v>
      </c>
      <c r="O577" s="9">
        <f t="shared" si="231"/>
        <v>0</v>
      </c>
      <c r="P577" s="4">
        <f t="shared" si="235"/>
        <v>0</v>
      </c>
      <c r="Q577" s="11">
        <f t="shared" si="236"/>
        <v>0</v>
      </c>
      <c r="R577" s="10">
        <f t="shared" si="234"/>
        <v>0</v>
      </c>
      <c r="S577" s="8"/>
    </row>
    <row r="578" spans="1:19">
      <c r="A578" s="64">
        <v>9</v>
      </c>
      <c r="B578" s="64"/>
      <c r="C578" s="12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3">
        <f t="shared" si="230"/>
        <v>0</v>
      </c>
      <c r="O578" s="9">
        <f t="shared" si="231"/>
        <v>0</v>
      </c>
      <c r="P578" s="4">
        <f t="shared" si="235"/>
        <v>0</v>
      </c>
      <c r="Q578" s="11">
        <f t="shared" si="236"/>
        <v>0</v>
      </c>
      <c r="R578" s="10">
        <f t="shared" si="234"/>
        <v>0</v>
      </c>
      <c r="S578" s="8"/>
    </row>
    <row r="579" spans="1:19">
      <c r="A579" s="64">
        <v>10</v>
      </c>
      <c r="B579" s="64"/>
      <c r="C579" s="12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3">
        <f t="shared" si="230"/>
        <v>0</v>
      </c>
      <c r="O579" s="9">
        <f t="shared" si="231"/>
        <v>0</v>
      </c>
      <c r="P579" s="4">
        <f t="shared" si="235"/>
        <v>0</v>
      </c>
      <c r="Q579" s="11">
        <f t="shared" si="236"/>
        <v>0</v>
      </c>
      <c r="R579" s="10">
        <f t="shared" si="234"/>
        <v>0</v>
      </c>
      <c r="S579" s="8"/>
    </row>
    <row r="580" spans="1:19">
      <c r="A580" s="67" t="s">
        <v>47</v>
      </c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9"/>
      <c r="R580" s="10">
        <f>SUM(R570:R579)</f>
        <v>0</v>
      </c>
      <c r="S580" s="8"/>
    </row>
    <row r="581" spans="1:19" ht="15.75">
      <c r="A581" s="24" t="s">
        <v>91</v>
      </c>
      <c r="B581" s="24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6"/>
      <c r="S581" s="8"/>
    </row>
    <row r="582" spans="1:19">
      <c r="A582" s="49" t="s">
        <v>92</v>
      </c>
      <c r="B582" s="49"/>
      <c r="C582" s="49"/>
      <c r="D582" s="49"/>
      <c r="E582" s="49"/>
      <c r="F582" s="49"/>
      <c r="G582" s="49"/>
      <c r="H582" s="49"/>
      <c r="I582" s="49"/>
      <c r="J582" s="15"/>
      <c r="K582" s="15"/>
      <c r="L582" s="15"/>
      <c r="M582" s="15"/>
      <c r="N582" s="15"/>
      <c r="O582" s="15"/>
      <c r="P582" s="15"/>
      <c r="Q582" s="15"/>
      <c r="R582" s="16"/>
      <c r="S582" s="8"/>
    </row>
    <row r="583" spans="1:19" s="8" customFormat="1">
      <c r="A583" s="49"/>
      <c r="B583" s="49"/>
      <c r="C583" s="49"/>
      <c r="D583" s="49"/>
      <c r="E583" s="49"/>
      <c r="F583" s="49"/>
      <c r="G583" s="49"/>
      <c r="H583" s="49"/>
      <c r="I583" s="49"/>
      <c r="J583" s="15"/>
      <c r="K583" s="15"/>
      <c r="L583" s="15"/>
      <c r="M583" s="15"/>
      <c r="N583" s="15"/>
      <c r="O583" s="15"/>
      <c r="P583" s="15"/>
      <c r="Q583" s="15"/>
      <c r="R583" s="16"/>
    </row>
    <row r="584" spans="1:19">
      <c r="A584" s="70" t="s">
        <v>93</v>
      </c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60"/>
      <c r="R584" s="8"/>
      <c r="S584" s="8"/>
    </row>
    <row r="585" spans="1:19" ht="18">
      <c r="A585" s="72" t="s">
        <v>94</v>
      </c>
      <c r="B585" s="73"/>
      <c r="C585" s="73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60"/>
      <c r="R585" s="8"/>
      <c r="S585" s="8"/>
    </row>
    <row r="586" spans="1:19">
      <c r="A586" s="70" t="s">
        <v>95</v>
      </c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60"/>
      <c r="R586" s="8"/>
      <c r="S586" s="8"/>
    </row>
    <row r="587" spans="1:19">
      <c r="A587" s="64">
        <v>1</v>
      </c>
      <c r="B587" s="64"/>
      <c r="C587" s="12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3">
        <f t="shared" ref="N587:N596" si="237">(IF(F587="OŽ",IF(L587=1,550.8,IF(L587=2,426.38,IF(L587=3,342.14,IF(L587=4,181.44,IF(L587=5,168.48,IF(L587=6,155.52,IF(L587=7,148.5,IF(L587=8,144,0))))))))+IF(L587&lt;=8,0,IF(L587&lt;=16,137.7,IF(L587&lt;=24,108,IF(L587&lt;=32,80.1,IF(L587&lt;=36,52.2,0)))))-IF(L587&lt;=8,0,IF(L587&lt;=16,(L587-9)*2.754,IF(L587&lt;=24,(L587-17)* 2.754,IF(L587&lt;=32,(L587-25)* 2.754,IF(L587&lt;=36,(L587-33)*2.754,0))))),0)+IF(F587="PČ",IF(L587=1,449,IF(L587=2,314.6,IF(L587=3,238,IF(L587=4,172,IF(L587=5,159,IF(L587=6,145,IF(L587=7,132,IF(L587=8,119,0))))))))+IF(L587&lt;=8,0,IF(L587&lt;=16,88,IF(L587&lt;=24,55,IF(L587&lt;=32,22,0))))-IF(L587&lt;=8,0,IF(L587&lt;=16,(L587-9)*2.245,IF(L587&lt;=24,(L587-17)*2.245,IF(L587&lt;=32,(L587-25)*2.245,0)))),0)+IF(F587="PČneol",IF(L587=1,85,IF(L587=2,64.61,IF(L587=3,50.76,IF(L587=4,16.25,IF(L587=5,15,IF(L587=6,13.75,IF(L587=7,12.5,IF(L587=8,11.25,0))))))))+IF(L587&lt;=8,0,IF(L587&lt;=16,9,0))-IF(L587&lt;=8,0,IF(L587&lt;=16,(L587-9)*0.425,0)),0)+IF(F587="PŽ",IF(L587=1,85,IF(L587=2,59.5,IF(L587=3,45,IF(L587=4,32.5,IF(L587=5,30,IF(L587=6,27.5,IF(L587=7,25,IF(L587=8,22.5,0))))))))+IF(L587&lt;=8,0,IF(L587&lt;=16,19,IF(L587&lt;=24,13,IF(L587&lt;=32,8,0))))-IF(L587&lt;=8,0,IF(L587&lt;=16,(L587-9)*0.425,IF(L587&lt;=24,(L587-17)*0.425,IF(L587&lt;=32,(L587-25)*0.425,0)))),0)+IF(F587="EČ",IF(L587=1,204,IF(L587=2,156.24,IF(L587=3,123.84,IF(L587=4,72,IF(L587=5,66,IF(L587=6,60,IF(L587=7,54,IF(L587=8,48,0))))))))+IF(L587&lt;=8,0,IF(L587&lt;=16,40,IF(L587&lt;=24,25,0)))-IF(L587&lt;=8,0,IF(L587&lt;=16,(L587-9)*1.02,IF(L587&lt;=24,(L587-17)*1.02,0))),0)+IF(F587="EČneol",IF(L587=1,68,IF(L587=2,51.69,IF(L587=3,40.61,IF(L587=4,13,IF(L587=5,12,IF(L587=6,11,IF(L587=7,10,IF(L587=8,9,0)))))))))+IF(F587="EŽ",IF(L587=1,68,IF(L587=2,47.6,IF(L587=3,36,IF(L587=4,18,IF(L587=5,16.5,IF(L587=6,15,IF(L587=7,13.5,IF(L587=8,12,0))))))))+IF(L587&lt;=8,0,IF(L587&lt;=16,10,IF(L587&lt;=24,6,0)))-IF(L587&lt;=8,0,IF(L587&lt;=16,(L587-9)*0.34,IF(L587&lt;=24,(L587-17)*0.34,0))),0)+IF(F587="PT",IF(L587=1,68,IF(L587=2,52.08,IF(L587=3,41.28,IF(L587=4,24,IF(L587=5,22,IF(L587=6,20,IF(L587=7,18,IF(L587=8,16,0))))))))+IF(L587&lt;=8,0,IF(L587&lt;=16,13,IF(L587&lt;=24,9,IF(L587&lt;=32,4,0))))-IF(L587&lt;=8,0,IF(L587&lt;=16,(L587-9)*0.34,IF(L587&lt;=24,(L587-17)*0.34,IF(L587&lt;=32,(L587-25)*0.34,0)))),0)+IF(F587="JOŽ",IF(L587=1,85,IF(L587=2,59.5,IF(L587=3,45,IF(L587=4,32.5,IF(L587=5,30,IF(L587=6,27.5,IF(L587=7,25,IF(L587=8,22.5,0))))))))+IF(L587&lt;=8,0,IF(L587&lt;=16,19,IF(L587&lt;=24,13,0)))-IF(L587&lt;=8,0,IF(L587&lt;=16,(L587-9)*0.425,IF(L587&lt;=24,(L587-17)*0.425,0))),0)+IF(F587="JPČ",IF(L587=1,68,IF(L587=2,47.6,IF(L587=3,36,IF(L587=4,26,IF(L587=5,24,IF(L587=6,22,IF(L587=7,20,IF(L587=8,18,0))))))))+IF(L587&lt;=8,0,IF(L587&lt;=16,13,IF(L587&lt;=24,9,0)))-IF(L587&lt;=8,0,IF(L587&lt;=16,(L587-9)*0.34,IF(L587&lt;=24,(L587-17)*0.34,0))),0)+IF(F587="JEČ",IF(L587=1,34,IF(L587=2,26.04,IF(L587=3,20.6,IF(L587=4,12,IF(L587=5,11,IF(L587=6,10,IF(L587=7,9,IF(L587=8,8,0))))))))+IF(L587&lt;=8,0,IF(L587&lt;=16,6,0))-IF(L587&lt;=8,0,IF(L587&lt;=16,(L587-9)*0.17,0)),0)+IF(F587="JEOF",IF(L587=1,34,IF(L587=2,26.04,IF(L587=3,20.6,IF(L587=4,12,IF(L587=5,11,IF(L587=6,10,IF(L587=7,9,IF(L587=8,8,0))))))))+IF(L587&lt;=8,0,IF(L587&lt;=16,6,0))-IF(L587&lt;=8,0,IF(L587&lt;=16,(L587-9)*0.17,0)),0)+IF(F587="JnPČ",IF(L587=1,51,IF(L587=2,35.7,IF(L587=3,27,IF(L587=4,19.5,IF(L587=5,18,IF(L587=6,16.5,IF(L587=7,15,IF(L587=8,13.5,0))))))))+IF(L587&lt;=8,0,IF(L587&lt;=16,10,0))-IF(L587&lt;=8,0,IF(L587&lt;=16,(L587-9)*0.255,0)),0)+IF(F587="JnEČ",IF(L587=1,25.5,IF(L587=2,19.53,IF(L587=3,15.48,IF(L587=4,9,IF(L587=5,8.25,IF(L587=6,7.5,IF(L587=7,6.75,IF(L587=8,6,0))))))))+IF(L587&lt;=8,0,IF(L587&lt;=16,5,0))-IF(L587&lt;=8,0,IF(L587&lt;=16,(L587-9)*0.1275,0)),0)+IF(F587="JčPČ",IF(L587=1,21.25,IF(L587=2,14.5,IF(L587=3,11.5,IF(L587=4,7,IF(L587=5,6.5,IF(L587=6,6,IF(L587=7,5.5,IF(L587=8,5,0))))))))+IF(L587&lt;=8,0,IF(L587&lt;=16,4,0))-IF(L587&lt;=8,0,IF(L587&lt;=16,(L587-9)*0.10625,0)),0)+IF(F587="JčEČ",IF(L587=1,17,IF(L587=2,13.02,IF(L587=3,10.32,IF(L587=4,6,IF(L587=5,5.5,IF(L587=6,5,IF(L587=7,4.5,IF(L587=8,4,0))))))))+IF(L587&lt;=8,0,IF(L587&lt;=16,3,0))-IF(L587&lt;=8,0,IF(L587&lt;=16,(L587-9)*0.085,0)),0)+IF(F587="NEAK",IF(L587=1,11.48,IF(L587=2,8.79,IF(L587=3,6.97,IF(L587=4,4.05,IF(L587=5,3.71,IF(L587=6,3.38,IF(L587=7,3.04,IF(L587=8,2.7,0))))))))+IF(L587&lt;=8,0,IF(L587&lt;=16,2,IF(L587&lt;=24,1.3,0)))-IF(L587&lt;=8,0,IF(L587&lt;=16,(L587-9)*0.0574,IF(L587&lt;=24,(L587-17)*0.0574,0))),0))*IF(L587&lt;0,1,IF(OR(F587="PČ",F587="PŽ",F587="PT"),IF(J587&lt;32,J587/32,1),1))* IF(L587&lt;0,1,IF(OR(F587="EČ",F587="EŽ",F587="JOŽ",F587="JPČ",F587="NEAK"),IF(J587&lt;24,J587/24,1),1))*IF(L587&lt;0,1,IF(OR(F587="PČneol",F587="JEČ",F587="JEOF",F587="JnPČ",F587="JnEČ",F587="JčPČ",F587="JčEČ"),IF(J587&lt;16,J587/16,1),1))*IF(L587&lt;0,1,IF(F587="EČneol",IF(J587&lt;8,J587/8,1),1))</f>
        <v>0</v>
      </c>
      <c r="O587" s="9">
        <f t="shared" ref="O587:O596" si="238">IF(F587="OŽ",N587,IF(H587="Ne",IF(J587*0.3&lt;J587-L587,N587,0),IF(J587*0.1&lt;J587-L587,N587,0)))</f>
        <v>0</v>
      </c>
      <c r="P587" s="4">
        <f t="shared" ref="P587" si="239">IF(O587=0,0,IF(F587="OŽ",IF(L587&gt;35,0,IF(J587&gt;35,(36-L587)*1.836,((36-L587)-(36-J587))*1.836)),0)+IF(F587="PČ",IF(L587&gt;31,0,IF(J587&gt;31,(32-L587)*1.347,((32-L587)-(32-J587))*1.347)),0)+ IF(F587="PČneol",IF(L587&gt;15,0,IF(J587&gt;15,(16-L587)*0.255,((16-L587)-(16-J587))*0.255)),0)+IF(F587="PŽ",IF(L587&gt;31,0,IF(J587&gt;31,(32-L587)*0.255,((32-L587)-(32-J587))*0.255)),0)+IF(F587="EČ",IF(L587&gt;23,0,IF(J587&gt;23,(24-L587)*0.612,((24-L587)-(24-J587))*0.612)),0)+IF(F587="EČneol",IF(L587&gt;7,0,IF(J587&gt;7,(8-L587)*0.204,((8-L587)-(8-J587))*0.204)),0)+IF(F587="EŽ",IF(L587&gt;23,0,IF(J587&gt;23,(24-L587)*0.204,((24-L587)-(24-J587))*0.204)),0)+IF(F587="PT",IF(L587&gt;31,0,IF(J587&gt;31,(32-L587)*0.204,((32-L587)-(32-J587))*0.204)),0)+IF(F587="JOŽ",IF(L587&gt;23,0,IF(J587&gt;23,(24-L587)*0.255,((24-L587)-(24-J587))*0.255)),0)+IF(F587="JPČ",IF(L587&gt;23,0,IF(J587&gt;23,(24-L587)*0.204,((24-L587)-(24-J587))*0.204)),0)+IF(F587="JEČ",IF(L587&gt;15,0,IF(J587&gt;15,(16-L587)*0.102,((16-L587)-(16-J587))*0.102)),0)+IF(F587="JEOF",IF(L587&gt;15,0,IF(J587&gt;15,(16-L587)*0.102,((16-L587)-(16-J587))*0.102)),0)+IF(F587="JnPČ",IF(L587&gt;15,0,IF(J587&gt;15,(16-L587)*0.153,((16-L587)-(16-J587))*0.153)),0)+IF(F587="JnEČ",IF(L587&gt;15,0,IF(J587&gt;15,(16-L587)*0.0765,((16-L587)-(16-J587))*0.0765)),0)+IF(F587="JčPČ",IF(L587&gt;15,0,IF(J587&gt;15,(16-L587)*0.06375,((16-L587)-(16-J587))*0.06375)),0)+IF(F587="JčEČ",IF(L587&gt;15,0,IF(J587&gt;15,(16-L587)*0.051,((16-L587)-(16-J587))*0.051)),0)+IF(F587="NEAK",IF(L587&gt;23,0,IF(J587&gt;23,(24-L587)*0.03444,((24-L587)-(24-J587))*0.03444)),0))</f>
        <v>0</v>
      </c>
      <c r="Q587" s="11">
        <f t="shared" ref="Q587" si="240">IF(ISERROR(P587*100/N587),0,(P587*100/N587))</f>
        <v>0</v>
      </c>
      <c r="R587" s="10">
        <f t="shared" ref="R587:R596" si="241">IF(Q587&lt;=30,O587+P587,O587+O587*0.3)*IF(G587=1,0.4,IF(G587=2,0.75,IF(G587="1 (kas 4 m. 1 k. nerengiamos)",0.52,1)))*IF(D587="olimpinė",1,IF(M587="Ne",0.5,1))*IF(OR(A$5="Lietuvos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federacija"),IF(OR(J587&lt;8,K587&lt;16),0,1),1)*E587*IF(I587&lt;=1,1,1/I587)*IF(OR(A$5="Lietuvos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87" s="8"/>
    </row>
    <row r="588" spans="1:19">
      <c r="A588" s="64">
        <v>2</v>
      </c>
      <c r="B588" s="64"/>
      <c r="C588" s="12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3">
        <f t="shared" si="237"/>
        <v>0</v>
      </c>
      <c r="O588" s="9">
        <f t="shared" si="238"/>
        <v>0</v>
      </c>
      <c r="P588" s="4">
        <f t="shared" ref="P588:P596" si="242">IF(O588=0,0,IF(F588="OŽ",IF(L588&gt;35,0,IF(J588&gt;35,(36-L588)*1.836,((36-L588)-(36-J588))*1.836)),0)+IF(F588="PČ",IF(L588&gt;31,0,IF(J588&gt;31,(32-L588)*1.347,((32-L588)-(32-J588))*1.347)),0)+ IF(F588="PČneol",IF(L588&gt;15,0,IF(J588&gt;15,(16-L588)*0.255,((16-L588)-(16-J588))*0.255)),0)+IF(F588="PŽ",IF(L588&gt;31,0,IF(J588&gt;31,(32-L588)*0.255,((32-L588)-(32-J588))*0.255)),0)+IF(F588="EČ",IF(L588&gt;23,0,IF(J588&gt;23,(24-L588)*0.612,((24-L588)-(24-J588))*0.612)),0)+IF(F588="EČneol",IF(L588&gt;7,0,IF(J588&gt;7,(8-L588)*0.204,((8-L588)-(8-J588))*0.204)),0)+IF(F588="EŽ",IF(L588&gt;23,0,IF(J588&gt;23,(24-L588)*0.204,((24-L588)-(24-J588))*0.204)),0)+IF(F588="PT",IF(L588&gt;31,0,IF(J588&gt;31,(32-L588)*0.204,((32-L588)-(32-J588))*0.204)),0)+IF(F588="JOŽ",IF(L588&gt;23,0,IF(J588&gt;23,(24-L588)*0.255,((24-L588)-(24-J588))*0.255)),0)+IF(F588="JPČ",IF(L588&gt;23,0,IF(J588&gt;23,(24-L588)*0.204,((24-L588)-(24-J588))*0.204)),0)+IF(F588="JEČ",IF(L588&gt;15,0,IF(J588&gt;15,(16-L588)*0.102,((16-L588)-(16-J588))*0.102)),0)+IF(F588="JEOF",IF(L588&gt;15,0,IF(J588&gt;15,(16-L588)*0.102,((16-L588)-(16-J588))*0.102)),0)+IF(F588="JnPČ",IF(L588&gt;15,0,IF(J588&gt;15,(16-L588)*0.153,((16-L588)-(16-J588))*0.153)),0)+IF(F588="JnEČ",IF(L588&gt;15,0,IF(J588&gt;15,(16-L588)*0.0765,((16-L588)-(16-J588))*0.0765)),0)+IF(F588="JčPČ",IF(L588&gt;15,0,IF(J588&gt;15,(16-L588)*0.06375,((16-L588)-(16-J588))*0.06375)),0)+IF(F588="JčEČ",IF(L588&gt;15,0,IF(J588&gt;15,(16-L588)*0.051,((16-L588)-(16-J588))*0.051)),0)+IF(F588="NEAK",IF(L588&gt;23,0,IF(J588&gt;23,(24-L588)*0.03444,((24-L588)-(24-J588))*0.03444)),0))</f>
        <v>0</v>
      </c>
      <c r="Q588" s="11">
        <f t="shared" ref="Q588:Q596" si="243">IF(ISERROR(P588*100/N588),0,(P588*100/N588))</f>
        <v>0</v>
      </c>
      <c r="R588" s="10">
        <f t="shared" si="241"/>
        <v>0</v>
      </c>
      <c r="S588" s="8"/>
    </row>
    <row r="589" spans="1:19">
      <c r="A589" s="64">
        <v>3</v>
      </c>
      <c r="B589" s="64"/>
      <c r="C589" s="12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3">
        <f t="shared" si="237"/>
        <v>0</v>
      </c>
      <c r="O589" s="9">
        <f t="shared" si="238"/>
        <v>0</v>
      </c>
      <c r="P589" s="4">
        <f t="shared" si="242"/>
        <v>0</v>
      </c>
      <c r="Q589" s="11">
        <f t="shared" si="243"/>
        <v>0</v>
      </c>
      <c r="R589" s="10">
        <f t="shared" si="241"/>
        <v>0</v>
      </c>
      <c r="S589" s="8"/>
    </row>
    <row r="590" spans="1:19">
      <c r="A590" s="64">
        <v>4</v>
      </c>
      <c r="B590" s="64"/>
      <c r="C590" s="12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3">
        <f t="shared" si="237"/>
        <v>0</v>
      </c>
      <c r="O590" s="9">
        <f t="shared" si="238"/>
        <v>0</v>
      </c>
      <c r="P590" s="4">
        <f t="shared" si="242"/>
        <v>0</v>
      </c>
      <c r="Q590" s="11">
        <f t="shared" si="243"/>
        <v>0</v>
      </c>
      <c r="R590" s="10">
        <f t="shared" si="241"/>
        <v>0</v>
      </c>
      <c r="S590" s="8"/>
    </row>
    <row r="591" spans="1:19">
      <c r="A591" s="64">
        <v>5</v>
      </c>
      <c r="B591" s="64"/>
      <c r="C591" s="12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3">
        <f t="shared" si="237"/>
        <v>0</v>
      </c>
      <c r="O591" s="9">
        <f t="shared" si="238"/>
        <v>0</v>
      </c>
      <c r="P591" s="4">
        <f t="shared" si="242"/>
        <v>0</v>
      </c>
      <c r="Q591" s="11">
        <f t="shared" si="243"/>
        <v>0</v>
      </c>
      <c r="R591" s="10">
        <f t="shared" si="241"/>
        <v>0</v>
      </c>
      <c r="S591" s="8"/>
    </row>
    <row r="592" spans="1:19">
      <c r="A592" s="64">
        <v>6</v>
      </c>
      <c r="B592" s="64"/>
      <c r="C592" s="12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3">
        <f t="shared" si="237"/>
        <v>0</v>
      </c>
      <c r="O592" s="9">
        <f t="shared" si="238"/>
        <v>0</v>
      </c>
      <c r="P592" s="4">
        <f t="shared" si="242"/>
        <v>0</v>
      </c>
      <c r="Q592" s="11">
        <f t="shared" si="243"/>
        <v>0</v>
      </c>
      <c r="R592" s="10">
        <f t="shared" si="241"/>
        <v>0</v>
      </c>
      <c r="S592" s="8"/>
    </row>
    <row r="593" spans="1:19">
      <c r="A593" s="64">
        <v>7</v>
      </c>
      <c r="B593" s="64"/>
      <c r="C593" s="12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3">
        <f t="shared" si="237"/>
        <v>0</v>
      </c>
      <c r="O593" s="9">
        <f t="shared" si="238"/>
        <v>0</v>
      </c>
      <c r="P593" s="4">
        <f t="shared" si="242"/>
        <v>0</v>
      </c>
      <c r="Q593" s="11">
        <f t="shared" si="243"/>
        <v>0</v>
      </c>
      <c r="R593" s="10">
        <f t="shared" si="241"/>
        <v>0</v>
      </c>
      <c r="S593" s="8"/>
    </row>
    <row r="594" spans="1:19">
      <c r="A594" s="64">
        <v>8</v>
      </c>
      <c r="B594" s="64"/>
      <c r="C594" s="12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3">
        <f t="shared" si="237"/>
        <v>0</v>
      </c>
      <c r="O594" s="9">
        <f t="shared" si="238"/>
        <v>0</v>
      </c>
      <c r="P594" s="4">
        <f t="shared" si="242"/>
        <v>0</v>
      </c>
      <c r="Q594" s="11">
        <f t="shared" si="243"/>
        <v>0</v>
      </c>
      <c r="R594" s="10">
        <f t="shared" si="241"/>
        <v>0</v>
      </c>
      <c r="S594" s="8"/>
    </row>
    <row r="595" spans="1:19">
      <c r="A595" s="64">
        <v>9</v>
      </c>
      <c r="B595" s="64"/>
      <c r="C595" s="12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3">
        <f t="shared" si="237"/>
        <v>0</v>
      </c>
      <c r="O595" s="9">
        <f t="shared" si="238"/>
        <v>0</v>
      </c>
      <c r="P595" s="4">
        <f t="shared" si="242"/>
        <v>0</v>
      </c>
      <c r="Q595" s="11">
        <f t="shared" si="243"/>
        <v>0</v>
      </c>
      <c r="R595" s="10">
        <f t="shared" si="241"/>
        <v>0</v>
      </c>
      <c r="S595" s="8"/>
    </row>
    <row r="596" spans="1:19">
      <c r="A596" s="64">
        <v>10</v>
      </c>
      <c r="B596" s="64"/>
      <c r="C596" s="12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3">
        <f t="shared" si="237"/>
        <v>0</v>
      </c>
      <c r="O596" s="9">
        <f t="shared" si="238"/>
        <v>0</v>
      </c>
      <c r="P596" s="4">
        <f t="shared" si="242"/>
        <v>0</v>
      </c>
      <c r="Q596" s="11">
        <f t="shared" si="243"/>
        <v>0</v>
      </c>
      <c r="R596" s="10">
        <f t="shared" si="241"/>
        <v>0</v>
      </c>
      <c r="S596" s="8"/>
    </row>
    <row r="597" spans="1:19">
      <c r="A597" s="67" t="s">
        <v>47</v>
      </c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9"/>
      <c r="R597" s="10">
        <f>SUM(R587:R596)</f>
        <v>0</v>
      </c>
      <c r="S597" s="8"/>
    </row>
    <row r="598" spans="1:19" ht="15.75">
      <c r="A598" s="24" t="s">
        <v>91</v>
      </c>
      <c r="B598" s="24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6"/>
      <c r="S598" s="8"/>
    </row>
    <row r="599" spans="1:19">
      <c r="A599" s="49" t="s">
        <v>92</v>
      </c>
      <c r="B599" s="49"/>
      <c r="C599" s="49"/>
      <c r="D599" s="49"/>
      <c r="E599" s="49"/>
      <c r="F599" s="49"/>
      <c r="G599" s="49"/>
      <c r="H599" s="49"/>
      <c r="I599" s="49"/>
      <c r="J599" s="15"/>
      <c r="K599" s="15"/>
      <c r="L599" s="15"/>
      <c r="M599" s="15"/>
      <c r="N599" s="15"/>
      <c r="O599" s="15"/>
      <c r="P599" s="15"/>
      <c r="Q599" s="15"/>
      <c r="R599" s="16"/>
      <c r="S599" s="8"/>
    </row>
    <row r="600" spans="1:19" s="8" customFormat="1">
      <c r="A600" s="49"/>
      <c r="B600" s="49"/>
      <c r="C600" s="49"/>
      <c r="D600" s="49"/>
      <c r="E600" s="49"/>
      <c r="F600" s="49"/>
      <c r="G600" s="49"/>
      <c r="H600" s="49"/>
      <c r="I600" s="49"/>
      <c r="J600" s="15"/>
      <c r="K600" s="15"/>
      <c r="L600" s="15"/>
      <c r="M600" s="15"/>
      <c r="N600" s="15"/>
      <c r="O600" s="15"/>
      <c r="P600" s="15"/>
      <c r="Q600" s="15"/>
      <c r="R600" s="16"/>
    </row>
    <row r="601" spans="1:19">
      <c r="A601" s="70" t="s">
        <v>93</v>
      </c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60"/>
      <c r="R601" s="8"/>
      <c r="S601" s="8"/>
    </row>
    <row r="602" spans="1:19" ht="18">
      <c r="A602" s="72" t="s">
        <v>94</v>
      </c>
      <c r="B602" s="73"/>
      <c r="C602" s="73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60"/>
      <c r="R602" s="8"/>
      <c r="S602" s="8"/>
    </row>
    <row r="603" spans="1:19">
      <c r="A603" s="70" t="s">
        <v>95</v>
      </c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60"/>
      <c r="R603" s="8"/>
      <c r="S603" s="8"/>
    </row>
    <row r="604" spans="1:19">
      <c r="A604" s="64">
        <v>1</v>
      </c>
      <c r="B604" s="64"/>
      <c r="C604" s="12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3">
        <f t="shared" ref="N604:N612" si="244">(IF(F604="OŽ",IF(L604=1,550.8,IF(L604=2,426.38,IF(L604=3,342.14,IF(L604=4,181.44,IF(L604=5,168.48,IF(L604=6,155.52,IF(L604=7,148.5,IF(L604=8,144,0))))))))+IF(L604&lt;=8,0,IF(L604&lt;=16,137.7,IF(L604&lt;=24,108,IF(L604&lt;=32,80.1,IF(L604&lt;=36,52.2,0)))))-IF(L604&lt;=8,0,IF(L604&lt;=16,(L604-9)*2.754,IF(L604&lt;=24,(L604-17)* 2.754,IF(L604&lt;=32,(L604-25)* 2.754,IF(L604&lt;=36,(L604-33)*2.754,0))))),0)+IF(F604="PČ",IF(L604=1,449,IF(L604=2,314.6,IF(L604=3,238,IF(L604=4,172,IF(L604=5,159,IF(L604=6,145,IF(L604=7,132,IF(L604=8,119,0))))))))+IF(L604&lt;=8,0,IF(L604&lt;=16,88,IF(L604&lt;=24,55,IF(L604&lt;=32,22,0))))-IF(L604&lt;=8,0,IF(L604&lt;=16,(L604-9)*2.245,IF(L604&lt;=24,(L604-17)*2.245,IF(L604&lt;=32,(L604-25)*2.245,0)))),0)+IF(F604="PČneol",IF(L604=1,85,IF(L604=2,64.61,IF(L604=3,50.76,IF(L604=4,16.25,IF(L604=5,15,IF(L604=6,13.75,IF(L604=7,12.5,IF(L604=8,11.25,0))))))))+IF(L604&lt;=8,0,IF(L604&lt;=16,9,0))-IF(L604&lt;=8,0,IF(L604&lt;=16,(L604-9)*0.425,0)),0)+IF(F604="PŽ",IF(L604=1,85,IF(L604=2,59.5,IF(L604=3,45,IF(L604=4,32.5,IF(L604=5,30,IF(L604=6,27.5,IF(L604=7,25,IF(L604=8,22.5,0))))))))+IF(L604&lt;=8,0,IF(L604&lt;=16,19,IF(L604&lt;=24,13,IF(L604&lt;=32,8,0))))-IF(L604&lt;=8,0,IF(L604&lt;=16,(L604-9)*0.425,IF(L604&lt;=24,(L604-17)*0.425,IF(L604&lt;=32,(L604-25)*0.425,0)))),0)+IF(F604="EČ",IF(L604=1,204,IF(L604=2,156.24,IF(L604=3,123.84,IF(L604=4,72,IF(L604=5,66,IF(L604=6,60,IF(L604=7,54,IF(L604=8,48,0))))))))+IF(L604&lt;=8,0,IF(L604&lt;=16,40,IF(L604&lt;=24,25,0)))-IF(L604&lt;=8,0,IF(L604&lt;=16,(L604-9)*1.02,IF(L604&lt;=24,(L604-17)*1.02,0))),0)+IF(F604="EČneol",IF(L604=1,68,IF(L604=2,51.69,IF(L604=3,40.61,IF(L604=4,13,IF(L604=5,12,IF(L604=6,11,IF(L604=7,10,IF(L604=8,9,0)))))))))+IF(F604="EŽ",IF(L604=1,68,IF(L604=2,47.6,IF(L604=3,36,IF(L604=4,18,IF(L604=5,16.5,IF(L604=6,15,IF(L604=7,13.5,IF(L604=8,12,0))))))))+IF(L604&lt;=8,0,IF(L604&lt;=16,10,IF(L604&lt;=24,6,0)))-IF(L604&lt;=8,0,IF(L604&lt;=16,(L604-9)*0.34,IF(L604&lt;=24,(L604-17)*0.34,0))),0)+IF(F604="PT",IF(L604=1,68,IF(L604=2,52.08,IF(L604=3,41.28,IF(L604=4,24,IF(L604=5,22,IF(L604=6,20,IF(L604=7,18,IF(L604=8,16,0))))))))+IF(L604&lt;=8,0,IF(L604&lt;=16,13,IF(L604&lt;=24,9,IF(L604&lt;=32,4,0))))-IF(L604&lt;=8,0,IF(L604&lt;=16,(L604-9)*0.34,IF(L604&lt;=24,(L604-17)*0.34,IF(L604&lt;=32,(L604-25)*0.34,0)))),0)+IF(F604="JOŽ",IF(L604=1,85,IF(L604=2,59.5,IF(L604=3,45,IF(L604=4,32.5,IF(L604=5,30,IF(L604=6,27.5,IF(L604=7,25,IF(L604=8,22.5,0))))))))+IF(L604&lt;=8,0,IF(L604&lt;=16,19,IF(L604&lt;=24,13,0)))-IF(L604&lt;=8,0,IF(L604&lt;=16,(L604-9)*0.425,IF(L604&lt;=24,(L604-17)*0.425,0))),0)+IF(F604="JPČ",IF(L604=1,68,IF(L604=2,47.6,IF(L604=3,36,IF(L604=4,26,IF(L604=5,24,IF(L604=6,22,IF(L604=7,20,IF(L604=8,18,0))))))))+IF(L604&lt;=8,0,IF(L604&lt;=16,13,IF(L604&lt;=24,9,0)))-IF(L604&lt;=8,0,IF(L604&lt;=16,(L604-9)*0.34,IF(L604&lt;=24,(L604-17)*0.34,0))),0)+IF(F604="JEČ",IF(L604=1,34,IF(L604=2,26.04,IF(L604=3,20.6,IF(L604=4,12,IF(L604=5,11,IF(L604=6,10,IF(L604=7,9,IF(L604=8,8,0))))))))+IF(L604&lt;=8,0,IF(L604&lt;=16,6,0))-IF(L604&lt;=8,0,IF(L604&lt;=16,(L604-9)*0.17,0)),0)+IF(F604="JEOF",IF(L604=1,34,IF(L604=2,26.04,IF(L604=3,20.6,IF(L604=4,12,IF(L604=5,11,IF(L604=6,10,IF(L604=7,9,IF(L604=8,8,0))))))))+IF(L604&lt;=8,0,IF(L604&lt;=16,6,0))-IF(L604&lt;=8,0,IF(L604&lt;=16,(L604-9)*0.17,0)),0)+IF(F604="JnPČ",IF(L604=1,51,IF(L604=2,35.7,IF(L604=3,27,IF(L604=4,19.5,IF(L604=5,18,IF(L604=6,16.5,IF(L604=7,15,IF(L604=8,13.5,0))))))))+IF(L604&lt;=8,0,IF(L604&lt;=16,10,0))-IF(L604&lt;=8,0,IF(L604&lt;=16,(L604-9)*0.255,0)),0)+IF(F604="JnEČ",IF(L604=1,25.5,IF(L604=2,19.53,IF(L604=3,15.48,IF(L604=4,9,IF(L604=5,8.25,IF(L604=6,7.5,IF(L604=7,6.75,IF(L604=8,6,0))))))))+IF(L604&lt;=8,0,IF(L604&lt;=16,5,0))-IF(L604&lt;=8,0,IF(L604&lt;=16,(L604-9)*0.1275,0)),0)+IF(F604="JčPČ",IF(L604=1,21.25,IF(L604=2,14.5,IF(L604=3,11.5,IF(L604=4,7,IF(L604=5,6.5,IF(L604=6,6,IF(L604=7,5.5,IF(L604=8,5,0))))))))+IF(L604&lt;=8,0,IF(L604&lt;=16,4,0))-IF(L604&lt;=8,0,IF(L604&lt;=16,(L604-9)*0.10625,0)),0)+IF(F604="JčEČ",IF(L604=1,17,IF(L604=2,13.02,IF(L604=3,10.32,IF(L604=4,6,IF(L604=5,5.5,IF(L604=6,5,IF(L604=7,4.5,IF(L604=8,4,0))))))))+IF(L604&lt;=8,0,IF(L604&lt;=16,3,0))-IF(L604&lt;=8,0,IF(L604&lt;=16,(L604-9)*0.085,0)),0)+IF(F604="NEAK",IF(L604=1,11.48,IF(L604=2,8.79,IF(L604=3,6.97,IF(L604=4,4.05,IF(L604=5,3.71,IF(L604=6,3.38,IF(L604=7,3.04,IF(L604=8,2.7,0))))))))+IF(L604&lt;=8,0,IF(L604&lt;=16,2,IF(L604&lt;=24,1.3,0)))-IF(L604&lt;=8,0,IF(L604&lt;=16,(L604-9)*0.0574,IF(L604&lt;=24,(L604-17)*0.0574,0))),0))*IF(L604&lt;0,1,IF(OR(F604="PČ",F604="PŽ",F604="PT"),IF(J604&lt;32,J604/32,1),1))* IF(L604&lt;0,1,IF(OR(F604="EČ",F604="EŽ",F604="JOŽ",F604="JPČ",F604="NEAK"),IF(J604&lt;24,J604/24,1),1))*IF(L604&lt;0,1,IF(OR(F604="PČneol",F604="JEČ",F604="JEOF",F604="JnPČ",F604="JnEČ",F604="JčPČ",F604="JčEČ"),IF(J604&lt;16,J604/16,1),1))*IF(L604&lt;0,1,IF(F604="EČneol",IF(J604&lt;8,J604/8,1),1))</f>
        <v>0</v>
      </c>
      <c r="O604" s="9">
        <f t="shared" ref="O604:O612" si="245">IF(F604="OŽ",N604,IF(H604="Ne",IF(J604*0.3&lt;J604-L604,N604,0),IF(J604*0.1&lt;J604-L604,N604,0)))</f>
        <v>0</v>
      </c>
      <c r="P604" s="4">
        <f t="shared" ref="P604" si="246">IF(O604=0,0,IF(F604="OŽ",IF(L604&gt;35,0,IF(J604&gt;35,(36-L604)*1.836,((36-L604)-(36-J604))*1.836)),0)+IF(F604="PČ",IF(L604&gt;31,0,IF(J604&gt;31,(32-L604)*1.347,((32-L604)-(32-J604))*1.347)),0)+ IF(F604="PČneol",IF(L604&gt;15,0,IF(J604&gt;15,(16-L604)*0.255,((16-L604)-(16-J604))*0.255)),0)+IF(F604="PŽ",IF(L604&gt;31,0,IF(J604&gt;31,(32-L604)*0.255,((32-L604)-(32-J604))*0.255)),0)+IF(F604="EČ",IF(L604&gt;23,0,IF(J604&gt;23,(24-L604)*0.612,((24-L604)-(24-J604))*0.612)),0)+IF(F604="EČneol",IF(L604&gt;7,0,IF(J604&gt;7,(8-L604)*0.204,((8-L604)-(8-J604))*0.204)),0)+IF(F604="EŽ",IF(L604&gt;23,0,IF(J604&gt;23,(24-L604)*0.204,((24-L604)-(24-J604))*0.204)),0)+IF(F604="PT",IF(L604&gt;31,0,IF(J604&gt;31,(32-L604)*0.204,((32-L604)-(32-J604))*0.204)),0)+IF(F604="JOŽ",IF(L604&gt;23,0,IF(J604&gt;23,(24-L604)*0.255,((24-L604)-(24-J604))*0.255)),0)+IF(F604="JPČ",IF(L604&gt;23,0,IF(J604&gt;23,(24-L604)*0.204,((24-L604)-(24-J604))*0.204)),0)+IF(F604="JEČ",IF(L604&gt;15,0,IF(J604&gt;15,(16-L604)*0.102,((16-L604)-(16-J604))*0.102)),0)+IF(F604="JEOF",IF(L604&gt;15,0,IF(J604&gt;15,(16-L604)*0.102,((16-L604)-(16-J604))*0.102)),0)+IF(F604="JnPČ",IF(L604&gt;15,0,IF(J604&gt;15,(16-L604)*0.153,((16-L604)-(16-J604))*0.153)),0)+IF(F604="JnEČ",IF(L604&gt;15,0,IF(J604&gt;15,(16-L604)*0.0765,((16-L604)-(16-J604))*0.0765)),0)+IF(F604="JčPČ",IF(L604&gt;15,0,IF(J604&gt;15,(16-L604)*0.06375,((16-L604)-(16-J604))*0.06375)),0)+IF(F604="JčEČ",IF(L604&gt;15,0,IF(J604&gt;15,(16-L604)*0.051,((16-L604)-(16-J604))*0.051)),0)+IF(F604="NEAK",IF(L604&gt;23,0,IF(J604&gt;23,(24-L604)*0.03444,((24-L604)-(24-J604))*0.03444)),0))</f>
        <v>0</v>
      </c>
      <c r="Q604" s="11">
        <f t="shared" ref="Q604" si="247">IF(ISERROR(P604*100/N604),0,(P604*100/N604))</f>
        <v>0</v>
      </c>
      <c r="R604" s="10">
        <f t="shared" ref="R604:R612" si="248">IF(Q604&lt;=30,O604+P604,O604+O604*0.3)*IF(G604=1,0.4,IF(G604=2,0.75,IF(G604="1 (kas 4 m. 1 k. nerengiamos)",0.52,1)))*IF(D604="olimpinė",1,IF(M604="Ne",0.5,1))*IF(OR(A$5="Lietuvos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federacija"),IF(OR(J604&lt;8,K604&lt;16),0,1),1)*E604*IF(I604&lt;=1,1,1/I604)*IF(OR(A$5="Lietuvos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04" s="8"/>
    </row>
    <row r="605" spans="1:19">
      <c r="A605" s="64">
        <v>2</v>
      </c>
      <c r="B605" s="64"/>
      <c r="C605" s="12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3">
        <f t="shared" si="244"/>
        <v>0</v>
      </c>
      <c r="O605" s="9">
        <f t="shared" si="245"/>
        <v>0</v>
      </c>
      <c r="P605" s="4">
        <f t="shared" ref="P605:P613" si="249">IF(O605=0,0,IF(F605="OŽ",IF(L605&gt;35,0,IF(J605&gt;35,(36-L605)*1.836,((36-L605)-(36-J605))*1.836)),0)+IF(F605="PČ",IF(L605&gt;31,0,IF(J605&gt;31,(32-L605)*1.347,((32-L605)-(32-J605))*1.347)),0)+ IF(F605="PČneol",IF(L605&gt;15,0,IF(J605&gt;15,(16-L605)*0.255,((16-L605)-(16-J605))*0.255)),0)+IF(F605="PŽ",IF(L605&gt;31,0,IF(J605&gt;31,(32-L605)*0.255,((32-L605)-(32-J605))*0.255)),0)+IF(F605="EČ",IF(L605&gt;23,0,IF(J605&gt;23,(24-L605)*0.612,((24-L605)-(24-J605))*0.612)),0)+IF(F605="EČneol",IF(L605&gt;7,0,IF(J605&gt;7,(8-L605)*0.204,((8-L605)-(8-J605))*0.204)),0)+IF(F605="EŽ",IF(L605&gt;23,0,IF(J605&gt;23,(24-L605)*0.204,((24-L605)-(24-J605))*0.204)),0)+IF(F605="PT",IF(L605&gt;31,0,IF(J605&gt;31,(32-L605)*0.204,((32-L605)-(32-J605))*0.204)),0)+IF(F605="JOŽ",IF(L605&gt;23,0,IF(J605&gt;23,(24-L605)*0.255,((24-L605)-(24-J605))*0.255)),0)+IF(F605="JPČ",IF(L605&gt;23,0,IF(J605&gt;23,(24-L605)*0.204,((24-L605)-(24-J605))*0.204)),0)+IF(F605="JEČ",IF(L605&gt;15,0,IF(J605&gt;15,(16-L605)*0.102,((16-L605)-(16-J605))*0.102)),0)+IF(F605="JEOF",IF(L605&gt;15,0,IF(J605&gt;15,(16-L605)*0.102,((16-L605)-(16-J605))*0.102)),0)+IF(F605="JnPČ",IF(L605&gt;15,0,IF(J605&gt;15,(16-L605)*0.153,((16-L605)-(16-J605))*0.153)),0)+IF(F605="JnEČ",IF(L605&gt;15,0,IF(J605&gt;15,(16-L605)*0.0765,((16-L605)-(16-J605))*0.0765)),0)+IF(F605="JčPČ",IF(L605&gt;15,0,IF(J605&gt;15,(16-L605)*0.06375,((16-L605)-(16-J605))*0.06375)),0)+IF(F605="JčEČ",IF(L605&gt;15,0,IF(J605&gt;15,(16-L605)*0.051,((16-L605)-(16-J605))*0.051)),0)+IF(F605="NEAK",IF(L605&gt;23,0,IF(J605&gt;23,(24-L605)*0.03444,((24-L605)-(24-J605))*0.03444)),0))</f>
        <v>0</v>
      </c>
      <c r="Q605" s="11">
        <f t="shared" ref="Q605:Q613" si="250">IF(ISERROR(P605*100/N605),0,(P605*100/N605))</f>
        <v>0</v>
      </c>
      <c r="R605" s="10">
        <f t="shared" si="248"/>
        <v>0</v>
      </c>
      <c r="S605" s="8"/>
    </row>
    <row r="606" spans="1:19">
      <c r="A606" s="64">
        <v>3</v>
      </c>
      <c r="B606" s="64"/>
      <c r="C606" s="12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3">
        <f t="shared" si="244"/>
        <v>0</v>
      </c>
      <c r="O606" s="9">
        <f t="shared" si="245"/>
        <v>0</v>
      </c>
      <c r="P606" s="4">
        <f t="shared" si="249"/>
        <v>0</v>
      </c>
      <c r="Q606" s="11">
        <f t="shared" si="250"/>
        <v>0</v>
      </c>
      <c r="R606" s="10">
        <f t="shared" si="248"/>
        <v>0</v>
      </c>
      <c r="S606" s="8"/>
    </row>
    <row r="607" spans="1:19">
      <c r="A607" s="64">
        <v>4</v>
      </c>
      <c r="B607" s="64"/>
      <c r="C607" s="12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3">
        <f t="shared" si="244"/>
        <v>0</v>
      </c>
      <c r="O607" s="9">
        <f t="shared" si="245"/>
        <v>0</v>
      </c>
      <c r="P607" s="4">
        <f t="shared" si="249"/>
        <v>0</v>
      </c>
      <c r="Q607" s="11">
        <f t="shared" si="250"/>
        <v>0</v>
      </c>
      <c r="R607" s="10">
        <f t="shared" si="248"/>
        <v>0</v>
      </c>
      <c r="S607" s="8"/>
    </row>
    <row r="608" spans="1:19">
      <c r="A608" s="64">
        <v>5</v>
      </c>
      <c r="B608" s="64"/>
      <c r="C608" s="12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3">
        <f t="shared" si="244"/>
        <v>0</v>
      </c>
      <c r="O608" s="9">
        <f t="shared" si="245"/>
        <v>0</v>
      </c>
      <c r="P608" s="4">
        <f t="shared" si="249"/>
        <v>0</v>
      </c>
      <c r="Q608" s="11">
        <f t="shared" si="250"/>
        <v>0</v>
      </c>
      <c r="R608" s="10">
        <f t="shared" si="248"/>
        <v>0</v>
      </c>
      <c r="S608" s="8"/>
    </row>
    <row r="609" spans="1:19">
      <c r="A609" s="64">
        <v>6</v>
      </c>
      <c r="B609" s="64"/>
      <c r="C609" s="12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3">
        <f t="shared" si="244"/>
        <v>0</v>
      </c>
      <c r="O609" s="9">
        <f t="shared" si="245"/>
        <v>0</v>
      </c>
      <c r="P609" s="4">
        <f t="shared" si="249"/>
        <v>0</v>
      </c>
      <c r="Q609" s="11">
        <f t="shared" si="250"/>
        <v>0</v>
      </c>
      <c r="R609" s="10">
        <f t="shared" si="248"/>
        <v>0</v>
      </c>
      <c r="S609" s="8"/>
    </row>
    <row r="610" spans="1:19">
      <c r="A610" s="64">
        <v>7</v>
      </c>
      <c r="B610" s="64"/>
      <c r="C610" s="12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3">
        <f t="shared" si="244"/>
        <v>0</v>
      </c>
      <c r="O610" s="9">
        <f t="shared" si="245"/>
        <v>0</v>
      </c>
      <c r="P610" s="4">
        <f t="shared" si="249"/>
        <v>0</v>
      </c>
      <c r="Q610" s="11">
        <f t="shared" si="250"/>
        <v>0</v>
      </c>
      <c r="R610" s="10">
        <f t="shared" si="248"/>
        <v>0</v>
      </c>
      <c r="S610" s="8"/>
    </row>
    <row r="611" spans="1:19">
      <c r="A611" s="64">
        <v>8</v>
      </c>
      <c r="B611" s="64"/>
      <c r="C611" s="12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3">
        <f t="shared" si="244"/>
        <v>0</v>
      </c>
      <c r="O611" s="9">
        <f t="shared" si="245"/>
        <v>0</v>
      </c>
      <c r="P611" s="4">
        <f t="shared" si="249"/>
        <v>0</v>
      </c>
      <c r="Q611" s="11">
        <f t="shared" si="250"/>
        <v>0</v>
      </c>
      <c r="R611" s="10">
        <f t="shared" si="248"/>
        <v>0</v>
      </c>
      <c r="S611" s="8"/>
    </row>
    <row r="612" spans="1:19">
      <c r="A612" s="64">
        <v>9</v>
      </c>
      <c r="B612" s="64"/>
      <c r="C612" s="12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3">
        <f t="shared" si="244"/>
        <v>0</v>
      </c>
      <c r="O612" s="9">
        <f t="shared" si="245"/>
        <v>0</v>
      </c>
      <c r="P612" s="4">
        <f t="shared" si="249"/>
        <v>0</v>
      </c>
      <c r="Q612" s="11">
        <f t="shared" si="250"/>
        <v>0</v>
      </c>
      <c r="R612" s="10">
        <f t="shared" si="248"/>
        <v>0</v>
      </c>
      <c r="S612" s="8"/>
    </row>
    <row r="613" spans="1:19">
      <c r="A613" s="64">
        <v>10</v>
      </c>
      <c r="B613" s="64"/>
      <c r="C613" s="12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3">
        <f>(IF(F613="OŽ",IF(L613=1,550.8,IF(L613=2,426.38,IF(L613=3,342.14,IF(L613=4,181.44,IF(L613=5,168.48,IF(L613=6,155.52,IF(L613=7,148.5,IF(L613=8,144,0))))))))+IF(L613&lt;=8,0,IF(L613&lt;=16,137.7,IF(L613&lt;=24,108,IF(L613&lt;=32,80.1,IF(L613&lt;=36,52.2,0)))))-IF(L613&lt;=8,0,IF(L613&lt;=16,(L613-9)*2.754,IF(L613&lt;=24,(L613-17)* 2.754,IF(L613&lt;=32,(L613-25)* 2.754,IF(L613&lt;=36,(L613-33)*2.754,0))))),0)+IF(F613="PČ",IF(L613=1,449,IF(L613=2,314.6,IF(L613=3,238,IF(L613=4,172,IF(L613=5,159,IF(L613=6,145,IF(L613=7,132,IF(L613=8,119,0))))))))+IF(L613&lt;=8,0,IF(L613&lt;=16,88,IF(L613&lt;=24,55,IF(L613&lt;=32,22,0))))-IF(L613&lt;=8,0,IF(L613&lt;=16,(L613-9)*2.245,IF(L613&lt;=24,(L613-17)*2.245,IF(L613&lt;=32,(L613-25)*2.245,0)))),0)+IF(F613="PČneol",IF(L613=1,85,IF(L613=2,64.61,IF(L613=3,50.76,IF(L613=4,16.25,IF(L613=5,15,IF(L613=6,13.75,IF(L613=7,12.5,IF(L613=8,11.25,0))))))))+IF(L613&lt;=8,0,IF(L613&lt;=16,9,0))-IF(L613&lt;=8,0,IF(L613&lt;=16,(L613-9)*0.425,0)),0)+IF(F613="PŽ",IF(L613=1,85,IF(L613=2,59.5,IF(L613=3,45,IF(L613=4,32.5,IF(L613=5,30,IF(L613=6,27.5,IF(L613=7,25,IF(L613=8,22.5,0))))))))+IF(L613&lt;=8,0,IF(L613&lt;=16,19,IF(L613&lt;=24,13,IF(L613&lt;=32,8,0))))-IF(L613&lt;=8,0,IF(L613&lt;=16,(L613-9)*0.425,IF(L613&lt;=24,(L613-17)*0.425,IF(L613&lt;=32,(L613-25)*0.425,0)))),0)+IF(F613="EČ",IF(L613=1,204,IF(L613=2,156.24,IF(L613=3,123.84,IF(L613=4,72,IF(L613=5,66,IF(L613=6,60,IF(L613=7,54,IF(L613=8,48,0))))))))+IF(L613&lt;=8,0,IF(L613&lt;=16,40,IF(L613&lt;=24,25,0)))-IF(L613&lt;=8,0,IF(L613&lt;=16,(L613-9)*1.02,IF(L613&lt;=24,(L613-17)*1.02,0))),0)+IF(F613="EČneol",IF(L613=1,68,IF(L613=2,51.69,IF(L613=3,40.61,IF(L613=4,13,IF(L613=5,12,IF(L613=6,11,IF(L613=7,10,IF(L613=8,9,0)))))))))+IF(F613="EŽ",IF(L613=1,68,IF(L613=2,47.6,IF(L613=3,36,IF(L613=4,18,IF(L613=5,16.5,IF(L613=6,15,IF(L613=7,13.5,IF(L613=8,12,0))))))))+IF(L613&lt;=8,0,IF(L613&lt;=16,10,IF(L613&lt;=24,6,0)))-IF(L613&lt;=8,0,IF(L613&lt;=16,(L613-9)*0.34,IF(L613&lt;=24,(L613-17)*0.34,0))),0)+IF(F613="PT",IF(L613=1,68,IF(L613=2,52.08,IF(L613=3,41.28,IF(L613=4,24,IF(L613=5,22,IF(L613=6,20,IF(L613=7,18,IF(L613=8,16,0))))))))+IF(L613&lt;=8,0,IF(L613&lt;=16,13,IF(L613&lt;=24,9,IF(L613&lt;=32,4,0))))-IF(L613&lt;=8,0,IF(L613&lt;=16,(L613-9)*0.34,IF(L613&lt;=24,(L613-17)*0.34,IF(L613&lt;=32,(L613-25)*0.34,0)))),0)+IF(F613="JOŽ",IF(L613=1,85,IF(L613=2,59.5,IF(L613=3,45,IF(L613=4,32.5,IF(L613=5,30,IF(L613=6,27.5,IF(L613=7,25,IF(L613=8,22.5,0))))))))+IF(L613&lt;=8,0,IF(L613&lt;=16,19,IF(L613&lt;=24,13,0)))-IF(L613&lt;=8,0,IF(L613&lt;=16,(L613-9)*0.425,IF(L613&lt;=24,(L613-17)*0.425,0))),0)+IF(F613="JPČ",IF(L613=1,68,IF(L613=2,47.6,IF(L613=3,36,IF(L613=4,26,IF(L613=5,24,IF(L613=6,22,IF(L613=7,20,IF(L613=8,18,0))))))))+IF(L613&lt;=8,0,IF(L613&lt;=16,13,IF(L613&lt;=24,9,0)))-IF(L613&lt;=8,0,IF(L613&lt;=16,(L613-9)*0.34,IF(L613&lt;=24,(L613-17)*0.34,0))),0)+IF(F613="JEČ",IF(L613=1,34,IF(L613=2,26.04,IF(L613=3,20.6,IF(L613=4,12,IF(L613=5,11,IF(L613=6,10,IF(L613=7,9,IF(L613=8,8,0))))))))+IF(L613&lt;=8,0,IF(L613&lt;=16,6,0))-IF(L613&lt;=8,0,IF(L613&lt;=16,(L613-9)*0.17,0)),0)+IF(F613="JEOF",IF(L613=1,34,IF(L613=2,26.04,IF(L613=3,20.6,IF(L613=4,12,IF(L613=5,11,IF(L613=6,10,IF(L613=7,9,IF(L613=8,8,0))))))))+IF(L613&lt;=8,0,IF(L613&lt;=16,6,0))-IF(L613&lt;=8,0,IF(L613&lt;=16,(L613-9)*0.17,0)),0)+IF(F613="JnPČ",IF(L613=1,51,IF(L613=2,35.7,IF(L613=3,27,IF(L613=4,19.5,IF(L613=5,18,IF(L613=6,16.5,IF(L613=7,15,IF(L613=8,13.5,0))))))))+IF(L613&lt;=8,0,IF(L613&lt;=16,10,0))-IF(L613&lt;=8,0,IF(L613&lt;=16,(L613-9)*0.255,0)),0)+IF(F613="JnEČ",IF(L613=1,25.5,IF(L613=2,19.53,IF(L613=3,15.48,IF(L613=4,9,IF(L613=5,8.25,IF(L613=6,7.5,IF(L613=7,6.75,IF(L613=8,6,0))))))))+IF(L613&lt;=8,0,IF(L613&lt;=16,5,0))-IF(L613&lt;=8,0,IF(L613&lt;=16,(L613-9)*0.1275,0)),0)+IF(F613="JčPČ",IF(L613=1,21.25,IF(L613=2,14.5,IF(L613=3,11.5,IF(L613=4,7,IF(L613=5,6.5,IF(L613=6,6,IF(L613=7,5.5,IF(L613=8,5,0))))))))+IF(L613&lt;=8,0,IF(L613&lt;=16,4,0))-IF(L613&lt;=8,0,IF(L613&lt;=16,(L613-9)*0.10625,0)),0)+IF(F613="JčEČ",IF(L613=1,17,IF(L613=2,13.02,IF(L613=3,10.32,IF(L613=4,6,IF(L613=5,5.5,IF(L613=6,5,IF(L613=7,4.5,IF(L613=8,4,0))))))))+IF(L613&lt;=8,0,IF(L613&lt;=16,3,0))-IF(L613&lt;=8,0,IF(L613&lt;=16,(L613-9)*0.085,0)),0)+IF(F613="NEAK",IF(L613=1,11.48,IF(L613=2,8.79,IF(L613=3,6.97,IF(L613=4,4.05,IF(L613=5,3.71,IF(L613=6,3.38,IF(L613=7,3.04,IF(L613=8,2.7,0))))))))+IF(L613&lt;=8,0,IF(L613&lt;=16,2,IF(L613&lt;=24,1.3,0)))-IF(L613&lt;=8,0,IF(L613&lt;=16,(L613-9)*0.0574,IF(L613&lt;=24,(L613-17)*0.0574,0))),0))*IF(L613&lt;0,1,IF(OR(F613="PČ",F613="PŽ",F613="PT"),IF(J613&lt;32,J613/32,1),1))* IF(L613&lt;0,1,IF(OR(F613="EČ",F613="EŽ",F613="JOŽ",F613="JPČ",F613="NEAK"),IF(J613&lt;24,J613/24,1),1))*IF(L613&lt;0,1,IF(OR(F613="PČneol",F613="JEČ",F613="JEOF",F613="JnPČ",F613="JnEČ",F613="JčPČ",F613="JčEČ"),IF(J613&lt;16,J613/16,1),1))*IF(L613&lt;0,1,IF(F613="EČneol",IF(J613&lt;8,J613/8,1),1))</f>
        <v>0</v>
      </c>
      <c r="O613" s="9">
        <f>IF(F613="OŽ",N613,IF(H613="Ne",IF(J613*0.3&lt;J613-L613,N613,0),IF(J613*0.1&lt;J613-L613,N613,0)))</f>
        <v>0</v>
      </c>
      <c r="P613" s="4">
        <f t="shared" si="249"/>
        <v>0</v>
      </c>
      <c r="Q613" s="11">
        <f t="shared" si="250"/>
        <v>0</v>
      </c>
      <c r="R613" s="10">
        <f>IF(Q613&lt;=30,O613+P613,O613+O613*0.3)*IF(G613=1,0.4,IF(G613=2,0.75,IF(G613="1 (kas 4 m. 1 k. nerengiamos)",0.52,1)))*IF(D613="olimpinė",1,IF(M613="Ne",0.5,1))*IF(OR(A$5="Lietuvos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federacija"),IF(OR(J613&lt;8,K613&lt;16),0,1),1)*E613*IF(I613&lt;=1,1,1/I613)*IF(OR(A$5="Lietuvos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13" s="8"/>
    </row>
    <row r="614" spans="1:19">
      <c r="A614" s="67" t="s">
        <v>47</v>
      </c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9"/>
      <c r="R614" s="10">
        <f>SUM(R604:R613)</f>
        <v>0</v>
      </c>
      <c r="S614" s="8"/>
    </row>
    <row r="615" spans="1:19" ht="15.75">
      <c r="A615" s="24" t="s">
        <v>91</v>
      </c>
      <c r="B615" s="24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6"/>
      <c r="S615" s="8"/>
    </row>
    <row r="616" spans="1:19">
      <c r="A616" s="49" t="s">
        <v>92</v>
      </c>
      <c r="B616" s="49"/>
      <c r="C616" s="49"/>
      <c r="D616" s="49"/>
      <c r="E616" s="49"/>
      <c r="F616" s="49"/>
      <c r="G616" s="49"/>
      <c r="H616" s="49"/>
      <c r="I616" s="49"/>
      <c r="J616" s="15"/>
      <c r="K616" s="15"/>
      <c r="L616" s="15"/>
      <c r="M616" s="15"/>
      <c r="N616" s="15"/>
      <c r="O616" s="15"/>
      <c r="P616" s="15"/>
      <c r="Q616" s="15"/>
      <c r="R616" s="16"/>
      <c r="S616" s="8"/>
    </row>
    <row r="617" spans="1:19">
      <c r="A617" s="49"/>
      <c r="B617" s="49"/>
      <c r="C617" s="49"/>
      <c r="D617" s="49"/>
      <c r="E617" s="49"/>
      <c r="F617" s="49"/>
      <c r="G617" s="49"/>
      <c r="H617" s="49"/>
      <c r="I617" s="49"/>
      <c r="J617" s="15"/>
      <c r="K617" s="15"/>
      <c r="L617" s="15"/>
      <c r="M617" s="15"/>
      <c r="N617" s="15"/>
      <c r="O617" s="15"/>
      <c r="P617" s="15"/>
      <c r="Q617" s="15"/>
      <c r="R617" s="16"/>
      <c r="S617" s="8"/>
    </row>
    <row r="618" spans="1:19">
      <c r="A618" s="74" t="s">
        <v>96</v>
      </c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6"/>
      <c r="R618" s="98">
        <f>SUM(R32+R50+R68+R88+R105+R122+R139+R156+R173+R190+R207+R224+R241+R258+R275+R291+R308+R325+R342+R359+R376+R393+R410+R427+R444+R461+R478+R495+R512+R529+R546+R563+R580+R597+R614)</f>
        <v>315.13228750000007</v>
      </c>
      <c r="S618" s="8"/>
    </row>
    <row r="619" spans="1:19">
      <c r="A619" s="77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9"/>
      <c r="R619" s="99"/>
      <c r="S619" s="8"/>
    </row>
    <row r="620" spans="1:19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6"/>
      <c r="O620" s="6"/>
      <c r="P620" s="6"/>
      <c r="Q620" s="6"/>
      <c r="R620" s="7"/>
      <c r="S620" s="8"/>
    </row>
    <row r="621" spans="1:19" ht="15.75">
      <c r="A621" s="83" t="s">
        <v>97</v>
      </c>
      <c r="B621" s="83"/>
      <c r="C621" s="83"/>
      <c r="D621" s="83"/>
      <c r="E621" s="83"/>
      <c r="F621" s="8"/>
      <c r="G621" s="8"/>
      <c r="H621" s="8"/>
      <c r="J621" s="8"/>
      <c r="L621" s="8"/>
      <c r="M621" s="8"/>
      <c r="R621" s="8"/>
      <c r="S621" s="8"/>
    </row>
    <row r="622" spans="1:19" ht="15.75">
      <c r="A622" s="61"/>
      <c r="B622" s="61"/>
      <c r="C622" s="61"/>
      <c r="D622" s="61"/>
      <c r="E622" s="61"/>
      <c r="F622" s="8"/>
      <c r="G622" s="8"/>
      <c r="H622" s="8"/>
      <c r="J622" s="8"/>
      <c r="L622" s="8"/>
      <c r="M622" s="8"/>
      <c r="R622" s="8"/>
      <c r="S622" s="8"/>
    </row>
    <row r="623" spans="1:19" ht="15.75">
      <c r="A623" s="61"/>
      <c r="B623" s="61"/>
      <c r="C623" s="61"/>
      <c r="D623" s="61"/>
      <c r="E623" s="61"/>
      <c r="F623" s="8"/>
      <c r="G623" s="8"/>
      <c r="H623" s="8"/>
      <c r="J623" s="8"/>
      <c r="L623" s="8"/>
      <c r="M623" s="8"/>
      <c r="R623" s="8"/>
      <c r="S623" s="8"/>
    </row>
    <row r="624" spans="1:19" ht="15.75">
      <c r="A624" s="61"/>
      <c r="B624" s="61"/>
      <c r="C624" s="61"/>
      <c r="D624" s="61"/>
      <c r="E624" s="61"/>
      <c r="F624" s="8"/>
      <c r="G624" s="8"/>
      <c r="H624" s="8"/>
      <c r="J624" s="8"/>
      <c r="L624" s="8"/>
      <c r="M624" s="8"/>
      <c r="R624" s="8"/>
      <c r="S624" s="8"/>
    </row>
    <row r="625" spans="1:19" ht="15.75">
      <c r="A625" s="24" t="s">
        <v>98</v>
      </c>
      <c r="B625"/>
      <c r="C625"/>
      <c r="D625"/>
      <c r="E625"/>
      <c r="F625" s="13"/>
      <c r="G625" s="13"/>
      <c r="H625" s="8"/>
      <c r="J625" s="8"/>
      <c r="L625" s="8"/>
      <c r="M625" s="8"/>
      <c r="R625" s="8"/>
      <c r="S625" s="8"/>
    </row>
    <row r="626" spans="1:19">
      <c r="A626"/>
      <c r="B626"/>
      <c r="C626"/>
      <c r="D626"/>
      <c r="E626"/>
      <c r="F626" s="13"/>
      <c r="G626" s="13"/>
      <c r="H626" s="8"/>
      <c r="J626" s="8"/>
      <c r="L626" s="8"/>
      <c r="M626" s="8"/>
      <c r="R626" s="8"/>
      <c r="S626" s="8"/>
    </row>
    <row r="627" spans="1:19" ht="15.75">
      <c r="A627" s="24" t="s">
        <v>99</v>
      </c>
      <c r="B627"/>
      <c r="C627"/>
      <c r="D627"/>
      <c r="E627"/>
      <c r="F627" s="13"/>
      <c r="G627" s="13"/>
      <c r="H627" s="8"/>
      <c r="J627" s="8"/>
      <c r="L627" s="8"/>
      <c r="M627" s="8"/>
      <c r="R627" s="8"/>
      <c r="S627" s="8"/>
    </row>
    <row r="628" spans="1:19" ht="15.75">
      <c r="A628" s="25" t="s">
        <v>100</v>
      </c>
      <c r="B628"/>
      <c r="C628"/>
      <c r="D628"/>
      <c r="E628"/>
      <c r="F628" s="13"/>
      <c r="G628" s="13"/>
      <c r="H628" s="8"/>
      <c r="J628" s="8"/>
      <c r="L628" s="8"/>
      <c r="M628" s="8"/>
      <c r="R628" s="8"/>
      <c r="S628" s="8"/>
    </row>
    <row r="629" spans="1:19">
      <c r="A629" s="25" t="s">
        <v>101</v>
      </c>
      <c r="B629"/>
      <c r="C629"/>
      <c r="D629"/>
      <c r="E629"/>
      <c r="F629" s="13"/>
      <c r="G629" s="13"/>
      <c r="H629" s="8"/>
      <c r="J629" s="8"/>
      <c r="L629" s="8"/>
      <c r="M629" s="8"/>
      <c r="R629" s="8"/>
      <c r="S629" s="8"/>
    </row>
    <row r="630" spans="1:19">
      <c r="A630" s="8"/>
      <c r="B630" s="8"/>
      <c r="C630" s="8"/>
      <c r="D630" s="8"/>
      <c r="E630" s="8"/>
      <c r="F630" s="8"/>
      <c r="G630" s="8"/>
      <c r="H630" s="8"/>
      <c r="J630" s="8"/>
      <c r="L630" s="8"/>
      <c r="M630" s="8"/>
      <c r="R630" s="8"/>
      <c r="S630" s="8"/>
    </row>
    <row r="631" spans="1:19">
      <c r="A631" s="8"/>
      <c r="B631" s="8"/>
      <c r="C631" s="8"/>
      <c r="D631" s="8"/>
      <c r="E631" s="8"/>
      <c r="F631" s="8"/>
      <c r="G631" s="8"/>
      <c r="H631" s="8"/>
      <c r="J631" s="8"/>
      <c r="L631" s="8"/>
      <c r="M631" s="8"/>
      <c r="R631" s="8"/>
      <c r="S631" s="8"/>
    </row>
    <row r="632" spans="1:19">
      <c r="A632" s="8"/>
      <c r="B632" s="8"/>
      <c r="C632" s="8"/>
      <c r="D632" s="8"/>
      <c r="E632" s="8"/>
      <c r="F632" s="8"/>
      <c r="G632" s="8"/>
      <c r="H632" s="8"/>
      <c r="J632" s="8"/>
      <c r="L632" s="8"/>
      <c r="M632" s="8"/>
      <c r="R632" s="8"/>
      <c r="S632" s="8"/>
    </row>
    <row r="633" spans="1:19">
      <c r="A633" s="8"/>
      <c r="B633" s="8"/>
      <c r="C633" s="8"/>
      <c r="D633" s="8"/>
      <c r="E633" s="8"/>
      <c r="F633" s="8"/>
      <c r="G633" s="8"/>
      <c r="H633" s="8"/>
      <c r="J633" s="8"/>
      <c r="L633" s="8"/>
      <c r="M633" s="8"/>
      <c r="R633" s="8"/>
      <c r="S633" s="8"/>
    </row>
    <row r="634" spans="1:19">
      <c r="A634" s="8"/>
      <c r="B634" s="8"/>
      <c r="C634" s="8"/>
      <c r="D634" s="8"/>
      <c r="E634" s="8"/>
      <c r="F634" s="8"/>
      <c r="G634" s="8"/>
      <c r="H634" s="8"/>
      <c r="J634" s="8"/>
      <c r="L634" s="8"/>
      <c r="M634" s="8"/>
      <c r="R634" s="8"/>
      <c r="S634" s="8"/>
    </row>
    <row r="635" spans="1:19">
      <c r="A635" s="8"/>
      <c r="B635" s="8"/>
      <c r="C635" s="8"/>
      <c r="D635" s="8"/>
      <c r="E635" s="8"/>
      <c r="F635" s="8"/>
      <c r="G635" s="8"/>
      <c r="H635" s="8"/>
      <c r="J635" s="8"/>
      <c r="L635" s="8"/>
      <c r="M635" s="8"/>
      <c r="R635" s="8"/>
      <c r="S635" s="8"/>
    </row>
    <row r="636" spans="1:19">
      <c r="A636" s="8"/>
      <c r="B636" s="8"/>
      <c r="C636" s="8"/>
      <c r="D636" s="8"/>
      <c r="E636" s="8"/>
      <c r="F636" s="8"/>
      <c r="G636" s="8"/>
      <c r="H636" s="8"/>
      <c r="J636" s="8"/>
      <c r="L636" s="8"/>
      <c r="M636" s="8"/>
      <c r="R636" s="8"/>
      <c r="S636" s="8"/>
    </row>
    <row r="637" spans="1:19">
      <c r="A637" s="8"/>
      <c r="B637" s="8"/>
      <c r="C637" s="8"/>
      <c r="D637" s="8"/>
      <c r="E637" s="8"/>
      <c r="F637" s="8"/>
      <c r="G637" s="8"/>
      <c r="H637" s="8"/>
      <c r="J637" s="8"/>
      <c r="L637" s="8"/>
      <c r="M637" s="8"/>
      <c r="R637" s="8"/>
      <c r="S637" s="8"/>
    </row>
    <row r="638" spans="1:19">
      <c r="A638" s="8"/>
      <c r="B638" s="8"/>
      <c r="C638" s="8"/>
      <c r="D638" s="8"/>
      <c r="E638" s="8"/>
      <c r="F638" s="8"/>
      <c r="G638" s="8"/>
      <c r="H638" s="8"/>
      <c r="J638" s="8"/>
      <c r="L638" s="8"/>
      <c r="M638" s="8"/>
      <c r="R638" s="8"/>
      <c r="S638" s="8"/>
    </row>
    <row r="639" spans="1:19">
      <c r="A639" s="8"/>
      <c r="B639" s="8"/>
      <c r="C639" s="8"/>
      <c r="D639" s="8"/>
      <c r="E639" s="8"/>
      <c r="F639" s="8"/>
      <c r="G639" s="8"/>
      <c r="H639" s="8"/>
      <c r="J639" s="8"/>
      <c r="L639" s="8"/>
      <c r="M639" s="8"/>
      <c r="R639" s="8"/>
      <c r="S639" s="8"/>
    </row>
    <row r="640" spans="1:19">
      <c r="A640" s="8"/>
      <c r="B640" s="8"/>
      <c r="C640" s="8"/>
      <c r="D640" s="8"/>
      <c r="E640" s="8"/>
      <c r="F640" s="8"/>
      <c r="G640" s="8"/>
      <c r="H640" s="8"/>
      <c r="J640" s="8"/>
      <c r="L640" s="8"/>
      <c r="M640" s="8"/>
      <c r="R640" s="8"/>
      <c r="S640" s="8"/>
    </row>
    <row r="641" spans="1:19">
      <c r="A641" s="8"/>
      <c r="B641" s="8"/>
      <c r="C641" s="8"/>
      <c r="D641" s="8"/>
      <c r="E641" s="8"/>
      <c r="F641" s="8"/>
      <c r="G641" s="8"/>
      <c r="H641" s="8"/>
      <c r="J641" s="8"/>
      <c r="L641" s="8"/>
      <c r="M641" s="8"/>
      <c r="R641" s="8"/>
      <c r="S641" s="8"/>
    </row>
    <row r="642" spans="1:19">
      <c r="A642" s="8"/>
      <c r="B642" s="8"/>
      <c r="C642" s="8"/>
      <c r="D642" s="8"/>
      <c r="E642" s="8"/>
      <c r="F642" s="8"/>
      <c r="G642" s="8"/>
      <c r="H642" s="8"/>
      <c r="J642" s="8"/>
      <c r="L642" s="8"/>
      <c r="M642" s="8"/>
      <c r="R642" s="8"/>
      <c r="S642" s="8"/>
    </row>
    <row r="643" spans="1:19">
      <c r="A643" s="8"/>
      <c r="B643" s="8"/>
      <c r="C643" s="8"/>
      <c r="D643" s="8"/>
      <c r="E643" s="8"/>
      <c r="F643" s="8"/>
      <c r="G643" s="8"/>
      <c r="H643" s="8"/>
      <c r="J643" s="8"/>
      <c r="L643" s="8"/>
      <c r="M643" s="8"/>
      <c r="R643" s="8"/>
      <c r="S643" s="8"/>
    </row>
  </sheetData>
  <mergeCells count="174">
    <mergeCell ref="B18:R18"/>
    <mergeCell ref="B19:R19"/>
    <mergeCell ref="B20:R20"/>
    <mergeCell ref="B35:R35"/>
    <mergeCell ref="B36:R36"/>
    <mergeCell ref="B37:R37"/>
    <mergeCell ref="B53:R53"/>
    <mergeCell ref="B54:R54"/>
    <mergeCell ref="A88:Q88"/>
    <mergeCell ref="A93:P93"/>
    <mergeCell ref="A94:C94"/>
    <mergeCell ref="A50:Q50"/>
    <mergeCell ref="A52:P52"/>
    <mergeCell ref="A57:P57"/>
    <mergeCell ref="A68:Q68"/>
    <mergeCell ref="A38:C38"/>
    <mergeCell ref="A56:C56"/>
    <mergeCell ref="B55:R55"/>
    <mergeCell ref="B70:R70"/>
    <mergeCell ref="B72:R72"/>
    <mergeCell ref="B71:R71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105:Q105"/>
    <mergeCell ref="A109:P109"/>
    <mergeCell ref="A110:C110"/>
    <mergeCell ref="A111:P111"/>
    <mergeCell ref="A122:Q122"/>
    <mergeCell ref="A621:E621"/>
    <mergeCell ref="B7:H7"/>
    <mergeCell ref="B8:D8"/>
    <mergeCell ref="A11:R11"/>
    <mergeCell ref="A21:C21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18:R619"/>
    <mergeCell ref="A69:P69"/>
    <mergeCell ref="A32:Q32"/>
    <mergeCell ref="A17:P17"/>
    <mergeCell ref="A34:P34"/>
    <mergeCell ref="A144:C144"/>
    <mergeCell ref="A145:P145"/>
    <mergeCell ref="A156:Q156"/>
    <mergeCell ref="A160:P160"/>
    <mergeCell ref="A161:C161"/>
    <mergeCell ref="A126:P126"/>
    <mergeCell ref="A127:C127"/>
    <mergeCell ref="A128:P128"/>
    <mergeCell ref="A139:Q139"/>
    <mergeCell ref="A143:P143"/>
    <mergeCell ref="A190:Q190"/>
    <mergeCell ref="A194:P194"/>
    <mergeCell ref="A195:C195"/>
    <mergeCell ref="A196:P196"/>
    <mergeCell ref="A207:Q207"/>
    <mergeCell ref="A162:P162"/>
    <mergeCell ref="A173:Q173"/>
    <mergeCell ref="A177:P177"/>
    <mergeCell ref="A178:C178"/>
    <mergeCell ref="A179:P179"/>
    <mergeCell ref="A229:C229"/>
    <mergeCell ref="A230:P230"/>
    <mergeCell ref="A241:Q241"/>
    <mergeCell ref="A245:P245"/>
    <mergeCell ref="A246:C246"/>
    <mergeCell ref="A211:P211"/>
    <mergeCell ref="A212:C212"/>
    <mergeCell ref="A213:P213"/>
    <mergeCell ref="A224:Q224"/>
    <mergeCell ref="A228:P228"/>
    <mergeCell ref="A275:Q275"/>
    <mergeCell ref="A278:P278"/>
    <mergeCell ref="A279:C279"/>
    <mergeCell ref="A280:P280"/>
    <mergeCell ref="A291:Q291"/>
    <mergeCell ref="A247:P247"/>
    <mergeCell ref="A258:Q258"/>
    <mergeCell ref="A262:P262"/>
    <mergeCell ref="A263:C263"/>
    <mergeCell ref="A264:P264"/>
    <mergeCell ref="A618:Q619"/>
    <mergeCell ref="A295:P295"/>
    <mergeCell ref="A296:C296"/>
    <mergeCell ref="A297:P297"/>
    <mergeCell ref="A308:Q308"/>
    <mergeCell ref="A312:P312"/>
    <mergeCell ref="A313:C313"/>
    <mergeCell ref="A314:P314"/>
    <mergeCell ref="A325:Q325"/>
    <mergeCell ref="A329:P329"/>
    <mergeCell ref="A330:C330"/>
    <mergeCell ref="A331:P331"/>
    <mergeCell ref="A342:Q342"/>
    <mergeCell ref="A346:P346"/>
    <mergeCell ref="A347:C347"/>
    <mergeCell ref="A348:P348"/>
    <mergeCell ref="A380:P380"/>
    <mergeCell ref="A381:C381"/>
    <mergeCell ref="A382:P382"/>
    <mergeCell ref="A393:Q393"/>
    <mergeCell ref="A397:P397"/>
    <mergeCell ref="A359:Q359"/>
    <mergeCell ref="A363:P363"/>
    <mergeCell ref="A364:C364"/>
    <mergeCell ref="A365:P365"/>
    <mergeCell ref="A376:Q376"/>
    <mergeCell ref="A416:P416"/>
    <mergeCell ref="A427:Q427"/>
    <mergeCell ref="A431:P431"/>
    <mergeCell ref="A432:C432"/>
    <mergeCell ref="A433:P433"/>
    <mergeCell ref="A398:C398"/>
    <mergeCell ref="A399:P399"/>
    <mergeCell ref="A410:Q410"/>
    <mergeCell ref="A414:P414"/>
    <mergeCell ref="A415:C415"/>
    <mergeCell ref="A465:P465"/>
    <mergeCell ref="A466:C466"/>
    <mergeCell ref="A467:P467"/>
    <mergeCell ref="A478:Q478"/>
    <mergeCell ref="A482:P482"/>
    <mergeCell ref="A444:Q444"/>
    <mergeCell ref="A448:P448"/>
    <mergeCell ref="A449:C449"/>
    <mergeCell ref="A450:P450"/>
    <mergeCell ref="A461:Q461"/>
    <mergeCell ref="A501:P501"/>
    <mergeCell ref="A512:Q512"/>
    <mergeCell ref="A516:P516"/>
    <mergeCell ref="A517:C517"/>
    <mergeCell ref="A518:P518"/>
    <mergeCell ref="A483:C483"/>
    <mergeCell ref="A484:P484"/>
    <mergeCell ref="A495:Q495"/>
    <mergeCell ref="A499:P499"/>
    <mergeCell ref="A500:C500"/>
    <mergeCell ref="A550:P550"/>
    <mergeCell ref="A551:C551"/>
    <mergeCell ref="A552:P552"/>
    <mergeCell ref="A563:Q563"/>
    <mergeCell ref="A567:P567"/>
    <mergeCell ref="A529:Q529"/>
    <mergeCell ref="A533:P533"/>
    <mergeCell ref="A534:C534"/>
    <mergeCell ref="A535:P535"/>
    <mergeCell ref="A546:Q546"/>
    <mergeCell ref="A614:Q614"/>
    <mergeCell ref="A586:P586"/>
    <mergeCell ref="A597:Q597"/>
    <mergeCell ref="A601:P601"/>
    <mergeCell ref="A602:C602"/>
    <mergeCell ref="A603:P603"/>
    <mergeCell ref="A568:C568"/>
    <mergeCell ref="A569:P569"/>
    <mergeCell ref="A580:Q580"/>
    <mergeCell ref="A584:P584"/>
    <mergeCell ref="A585:C585"/>
  </mergeCells>
  <phoneticPr fontId="0" type="noConversion"/>
  <dataValidations count="4">
    <dataValidation type="list" allowBlank="1" showInputMessage="1" showErrorMessage="1" sqref="D58:D67 D39:D49 D22:D31 D74:D87 D95:D104 D112:D121 D129:D138 D146:D155 D163:D172 D180:D189 D197:D206 D214:D223 D231:D240 D248:D257 D265:D274 D281:D290 D298:D307 D315:D324 D332:D341 D349:D358 D366:D375 D383:D392 D400:D409 D417:D426 D434:D443 D451:D460 D468:D477 D485:D494 D502:D511 D519:D528 D536:D545 D553:D562 D570:D579 D587:D596 D604:D613">
      <formula1>"olimpinė,neolimpinė"</formula1>
    </dataValidation>
    <dataValidation type="list" allowBlank="1" showInputMessage="1" showErrorMessage="1" sqref="M58:M67 M39:M49 H39:H49 H58:H67 M22:M31 H22:H31 M74:M87 H74:H87 M95:M104 H95:H104 M112:M121 H112:H121 M129:M138 H129:H138 M146:M155 H146:H155 M163:M172 H163:H172 M180:M189 H180:H189 M197:M206 H197:H206 M214:M223 H214:H223 M231:M240 H231:H240 M248:M257 H248:H257 M265:M274 H265:H274 M281:M290 H281:H290 M298:M307 H298:H307 M315:M324 H315:H324 M332:M341 H332:H341 M349:M358 H349:H358 M366:M375 H366:H375 M383:M392 H383:H392 M400:M409 H400:H409 M417:M426 H417:H426 M434:M443 H434:H443 M451:M460 H451:H460 M468:M477 H468:H477 M485:M494 H485:H494 M502:M511 H502:H511 M519:M528 H519:H528 M536:M545 H536:H545 M553:M562 H553:H562 M570:M579 H570:H579 M587:M596 H587:H596 M604:M613 H604:H613">
      <formula1>"Taip,Ne"</formula1>
    </dataValidation>
    <dataValidation type="list" allowBlank="1" showInputMessage="1" showErrorMessage="1" sqref="F22:F31 F39:F49 F58:F67 F74:F87 F95:F104 F112:F121 F129:F138 F146:F155 F163:F172 F180:F189 F197:F206 F214:F223 F231:F240 F248:F257 F265:F274 F281:F290 F298:F307 F315:F324 F332:F341 F349:F358 F366:F375 F383:F392 F400:F409 F417:F426 F434:F443 F451:F460 F468:F477 F485:F494 F502:F511 F519:F528 F536:F545 F553:F562 F570:F579 F587:F596 F604:F613">
      <formula1>"OŽ,PČ,PČneol,EČ,EČneol,JOŽ,JPČ,JEČ,JnPČ,JnEČ,NEAK"</formula1>
    </dataValidation>
    <dataValidation type="list" allowBlank="1" showInputMessage="1" showErrorMessage="1" sqref="G22:G31 G39:G49 G58:G67 G74:G87 G95:G104 G112:G121 G129:G138 G146:G155 G163:G172 G180:G189 G197:G206 G214:G223 G231:G240 G248:G257 G265:G274 G281:G290 G298:G307 G315:G324 G332:G341 G349:G358 G366:G375 G383:G392 G400:G409 G417:G426 G434:G443 G451:G460 G468:G477 G485:G494 G502:G511 G519:G528 G536:G545 G553:G562 G570:G579 G587:G596 G604:G613">
      <formula1>"1,1 (kas 4 m. 1 k. nerengiamos),2,4 arba 5"</formula1>
    </dataValidation>
  </dataValidations>
  <hyperlinks>
    <hyperlink ref="B7:H7" r:id="rId1" display=" Žemaitės g. 6, LT-03117 Vilnius, mob. 8686 06267, info@muaythai.lt"/>
    <hyperlink ref="B55:R55" r:id="rId2" display="https://muaythai.lt/wp-content/uploads/2018/09/2018-European-Championships-18-23-Prague-Czech-Republic.pdf"/>
  </hyperlinks>
  <pageMargins left="0.39" right="0.38" top="0.47244094488188981" bottom="0.39370078740157483" header="0.31496062992125984" footer="0.31496062992125984"/>
  <pageSetup paperSize="9" scale="55" orientation="landscape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102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103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104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105</v>
      </c>
      <c r="AL4" s="51"/>
      <c r="AM4" s="51"/>
      <c r="AN4" s="51"/>
    </row>
    <row r="5" spans="1:41" ht="15.75">
      <c r="A5" s="113" t="s">
        <v>106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4" t="s">
        <v>8</v>
      </c>
      <c r="B7" s="116" t="s">
        <v>107</v>
      </c>
      <c r="C7" s="119" t="s">
        <v>108</v>
      </c>
      <c r="D7" s="121" t="s">
        <v>109</v>
      </c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30" t="s">
        <v>13</v>
      </c>
      <c r="AO7" s="31"/>
    </row>
    <row r="8" spans="1:41">
      <c r="A8" s="115"/>
      <c r="B8" s="117"/>
      <c r="C8" s="120"/>
      <c r="D8" s="123" t="s">
        <v>110</v>
      </c>
      <c r="E8" s="123" t="s">
        <v>111</v>
      </c>
      <c r="F8" s="123" t="s">
        <v>112</v>
      </c>
      <c r="G8" s="123" t="s">
        <v>113</v>
      </c>
      <c r="H8" s="123" t="s">
        <v>114</v>
      </c>
      <c r="I8" s="123" t="s">
        <v>115</v>
      </c>
      <c r="J8" s="123" t="s">
        <v>116</v>
      </c>
      <c r="K8" s="123" t="s">
        <v>117</v>
      </c>
      <c r="L8" s="123" t="s">
        <v>118</v>
      </c>
      <c r="M8" s="123" t="s">
        <v>119</v>
      </c>
      <c r="N8" s="123" t="s">
        <v>120</v>
      </c>
      <c r="O8" s="123" t="s">
        <v>121</v>
      </c>
      <c r="P8" s="123" t="s">
        <v>122</v>
      </c>
      <c r="Q8" s="123" t="s">
        <v>123</v>
      </c>
      <c r="R8" s="123" t="s">
        <v>124</v>
      </c>
      <c r="S8" s="123" t="s">
        <v>125</v>
      </c>
      <c r="T8" s="123" t="s">
        <v>126</v>
      </c>
      <c r="U8" s="123" t="s">
        <v>127</v>
      </c>
      <c r="V8" s="123" t="s">
        <v>128</v>
      </c>
      <c r="W8" s="123" t="s">
        <v>129</v>
      </c>
      <c r="X8" s="123" t="s">
        <v>130</v>
      </c>
      <c r="Y8" s="123" t="s">
        <v>131</v>
      </c>
      <c r="Z8" s="123" t="s">
        <v>132</v>
      </c>
      <c r="AA8" s="123" t="s">
        <v>133</v>
      </c>
      <c r="AB8" s="123" t="s">
        <v>134</v>
      </c>
      <c r="AC8" s="123" t="s">
        <v>135</v>
      </c>
      <c r="AD8" s="123" t="s">
        <v>136</v>
      </c>
      <c r="AE8" s="123" t="s">
        <v>137</v>
      </c>
      <c r="AF8" s="123" t="s">
        <v>138</v>
      </c>
      <c r="AG8" s="123" t="s">
        <v>139</v>
      </c>
      <c r="AH8" s="123" t="s">
        <v>140</v>
      </c>
      <c r="AI8" s="123" t="s">
        <v>141</v>
      </c>
      <c r="AJ8" s="123" t="s">
        <v>142</v>
      </c>
      <c r="AK8" s="123" t="s">
        <v>143</v>
      </c>
      <c r="AL8" s="123" t="s">
        <v>144</v>
      </c>
      <c r="AM8" s="123" t="s">
        <v>145</v>
      </c>
      <c r="AN8" s="124" t="s">
        <v>146</v>
      </c>
    </row>
    <row r="9" spans="1:41">
      <c r="A9" s="115"/>
      <c r="B9" s="118"/>
      <c r="C9" s="120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5"/>
    </row>
    <row r="10" spans="1:41" s="55" customFormat="1">
      <c r="A10" s="52" t="s">
        <v>147</v>
      </c>
      <c r="B10" s="53" t="s">
        <v>148</v>
      </c>
      <c r="C10" s="35" t="s">
        <v>149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5" t="s">
        <v>150</v>
      </c>
      <c r="B11" s="44" t="s">
        <v>38</v>
      </c>
      <c r="C11" s="35" t="s">
        <v>151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152</v>
      </c>
      <c r="AK11" s="36" t="s">
        <v>152</v>
      </c>
      <c r="AL11" s="36" t="s">
        <v>152</v>
      </c>
      <c r="AM11" s="36" t="s">
        <v>152</v>
      </c>
      <c r="AN11" s="66">
        <f t="shared" ref="AN11:AN26" si="1">SUM(D11*0.3/100)</f>
        <v>1.347</v>
      </c>
    </row>
    <row r="12" spans="1:41">
      <c r="A12" s="65" t="s">
        <v>153</v>
      </c>
      <c r="B12" s="44" t="s">
        <v>41</v>
      </c>
      <c r="C12" s="35" t="s">
        <v>154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152</v>
      </c>
      <c r="AC12" s="36" t="s">
        <v>152</v>
      </c>
      <c r="AD12" s="36" t="s">
        <v>152</v>
      </c>
      <c r="AE12" s="36" t="s">
        <v>152</v>
      </c>
      <c r="AF12" s="36" t="s">
        <v>152</v>
      </c>
      <c r="AG12" s="36" t="s">
        <v>152</v>
      </c>
      <c r="AH12" s="36" t="s">
        <v>152</v>
      </c>
      <c r="AI12" s="36" t="s">
        <v>152</v>
      </c>
      <c r="AJ12" s="36" t="s">
        <v>152</v>
      </c>
      <c r="AK12" s="36" t="s">
        <v>152</v>
      </c>
      <c r="AL12" s="36" t="s">
        <v>152</v>
      </c>
      <c r="AM12" s="36" t="s">
        <v>152</v>
      </c>
      <c r="AN12" s="66">
        <f t="shared" si="1"/>
        <v>0.61199999999999999</v>
      </c>
    </row>
    <row r="13" spans="1:41" ht="84">
      <c r="A13" s="65" t="s">
        <v>155</v>
      </c>
      <c r="B13" s="44" t="s">
        <v>156</v>
      </c>
      <c r="C13" s="22" t="s">
        <v>157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152</v>
      </c>
      <c r="U13" s="36" t="s">
        <v>152</v>
      </c>
      <c r="V13" s="36" t="s">
        <v>152</v>
      </c>
      <c r="W13" s="36" t="s">
        <v>152</v>
      </c>
      <c r="X13" s="36" t="s">
        <v>152</v>
      </c>
      <c r="Y13" s="36" t="s">
        <v>152</v>
      </c>
      <c r="Z13" s="36" t="s">
        <v>152</v>
      </c>
      <c r="AA13" s="36" t="s">
        <v>152</v>
      </c>
      <c r="AB13" s="36" t="s">
        <v>152</v>
      </c>
      <c r="AC13" s="36" t="s">
        <v>152</v>
      </c>
      <c r="AD13" s="36" t="s">
        <v>152</v>
      </c>
      <c r="AE13" s="36" t="s">
        <v>152</v>
      </c>
      <c r="AF13" s="36" t="s">
        <v>152</v>
      </c>
      <c r="AG13" s="36" t="s">
        <v>152</v>
      </c>
      <c r="AH13" s="36" t="s">
        <v>152</v>
      </c>
      <c r="AI13" s="36" t="s">
        <v>152</v>
      </c>
      <c r="AJ13" s="36" t="s">
        <v>152</v>
      </c>
      <c r="AK13" s="36" t="s">
        <v>152</v>
      </c>
      <c r="AL13" s="36" t="s">
        <v>152</v>
      </c>
      <c r="AM13" s="36" t="s">
        <v>152</v>
      </c>
      <c r="AN13" s="66">
        <f t="shared" si="1"/>
        <v>0.255</v>
      </c>
    </row>
    <row r="14" spans="1:41" ht="36">
      <c r="A14" s="65" t="s">
        <v>158</v>
      </c>
      <c r="B14" s="44" t="s">
        <v>159</v>
      </c>
      <c r="C14" s="22" t="s">
        <v>160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152</v>
      </c>
      <c r="AK14" s="36" t="s">
        <v>152</v>
      </c>
      <c r="AL14" s="36" t="s">
        <v>152</v>
      </c>
      <c r="AM14" s="36" t="s">
        <v>152</v>
      </c>
      <c r="AN14" s="66">
        <f t="shared" si="1"/>
        <v>0.255</v>
      </c>
    </row>
    <row r="15" spans="1:41">
      <c r="A15" s="65" t="s">
        <v>161</v>
      </c>
      <c r="B15" s="44" t="s">
        <v>162</v>
      </c>
      <c r="C15" s="32" t="s">
        <v>163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152</v>
      </c>
      <c r="AC15" s="36" t="s">
        <v>152</v>
      </c>
      <c r="AD15" s="36" t="s">
        <v>152</v>
      </c>
      <c r="AE15" s="36" t="s">
        <v>152</v>
      </c>
      <c r="AF15" s="36" t="s">
        <v>152</v>
      </c>
      <c r="AG15" s="36" t="s">
        <v>152</v>
      </c>
      <c r="AH15" s="36" t="s">
        <v>152</v>
      </c>
      <c r="AI15" s="36" t="s">
        <v>152</v>
      </c>
      <c r="AJ15" s="36" t="s">
        <v>152</v>
      </c>
      <c r="AK15" s="36" t="s">
        <v>152</v>
      </c>
      <c r="AL15" s="36" t="s">
        <v>152</v>
      </c>
      <c r="AM15" s="36" t="s">
        <v>152</v>
      </c>
      <c r="AN15" s="66">
        <f t="shared" si="1"/>
        <v>0.255</v>
      </c>
    </row>
    <row r="16" spans="1:41" ht="84">
      <c r="A16" s="65" t="s">
        <v>164</v>
      </c>
      <c r="B16" s="44" t="s">
        <v>165</v>
      </c>
      <c r="C16" s="22" t="s">
        <v>166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152</v>
      </c>
      <c r="M16" s="37" t="s">
        <v>152</v>
      </c>
      <c r="N16" s="37" t="s">
        <v>152</v>
      </c>
      <c r="O16" s="37" t="s">
        <v>152</v>
      </c>
      <c r="P16" s="37" t="s">
        <v>152</v>
      </c>
      <c r="Q16" s="37" t="s">
        <v>152</v>
      </c>
      <c r="R16" s="37" t="s">
        <v>152</v>
      </c>
      <c r="S16" s="37" t="s">
        <v>152</v>
      </c>
      <c r="T16" s="37" t="s">
        <v>152</v>
      </c>
      <c r="U16" s="36" t="s">
        <v>152</v>
      </c>
      <c r="V16" s="36" t="s">
        <v>152</v>
      </c>
      <c r="W16" s="36" t="s">
        <v>152</v>
      </c>
      <c r="X16" s="36" t="s">
        <v>152</v>
      </c>
      <c r="Y16" s="36" t="s">
        <v>152</v>
      </c>
      <c r="Z16" s="36" t="s">
        <v>152</v>
      </c>
      <c r="AA16" s="36" t="s">
        <v>152</v>
      </c>
      <c r="AB16" s="36" t="s">
        <v>152</v>
      </c>
      <c r="AC16" s="36" t="s">
        <v>152</v>
      </c>
      <c r="AD16" s="36" t="s">
        <v>152</v>
      </c>
      <c r="AE16" s="36" t="s">
        <v>152</v>
      </c>
      <c r="AF16" s="36" t="s">
        <v>152</v>
      </c>
      <c r="AG16" s="36" t="s">
        <v>152</v>
      </c>
      <c r="AH16" s="36" t="s">
        <v>152</v>
      </c>
      <c r="AI16" s="36" t="s">
        <v>152</v>
      </c>
      <c r="AJ16" s="36" t="s">
        <v>152</v>
      </c>
      <c r="AK16" s="36" t="s">
        <v>152</v>
      </c>
      <c r="AL16" s="36" t="s">
        <v>152</v>
      </c>
      <c r="AM16" s="36" t="s">
        <v>152</v>
      </c>
      <c r="AN16" s="66">
        <f t="shared" si="1"/>
        <v>0.20399999999999999</v>
      </c>
    </row>
    <row r="17" spans="1:40">
      <c r="A17" s="65" t="s">
        <v>167</v>
      </c>
      <c r="B17" s="44" t="s">
        <v>168</v>
      </c>
      <c r="C17" s="32" t="s">
        <v>169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152</v>
      </c>
      <c r="AC17" s="36" t="s">
        <v>152</v>
      </c>
      <c r="AD17" s="36" t="s">
        <v>152</v>
      </c>
      <c r="AE17" s="36" t="s">
        <v>152</v>
      </c>
      <c r="AF17" s="36" t="s">
        <v>152</v>
      </c>
      <c r="AG17" s="36" t="s">
        <v>152</v>
      </c>
      <c r="AH17" s="36" t="s">
        <v>152</v>
      </c>
      <c r="AI17" s="36" t="s">
        <v>152</v>
      </c>
      <c r="AJ17" s="36" t="s">
        <v>152</v>
      </c>
      <c r="AK17" s="36" t="s">
        <v>152</v>
      </c>
      <c r="AL17" s="36" t="s">
        <v>152</v>
      </c>
      <c r="AM17" s="36" t="s">
        <v>152</v>
      </c>
      <c r="AN17" s="66">
        <f t="shared" si="1"/>
        <v>0.20399999999999999</v>
      </c>
    </row>
    <row r="18" spans="1:40" ht="24">
      <c r="A18" s="65" t="s">
        <v>170</v>
      </c>
      <c r="B18" s="44" t="s">
        <v>171</v>
      </c>
      <c r="C18" s="22" t="s">
        <v>172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152</v>
      </c>
      <c r="AK18" s="36" t="s">
        <v>152</v>
      </c>
      <c r="AL18" s="36" t="s">
        <v>152</v>
      </c>
      <c r="AM18" s="36" t="s">
        <v>152</v>
      </c>
      <c r="AN18" s="66">
        <f t="shared" si="1"/>
        <v>0.20399999999999999</v>
      </c>
    </row>
    <row r="19" spans="1:40">
      <c r="A19" s="65" t="s">
        <v>173</v>
      </c>
      <c r="B19" s="44" t="s">
        <v>33</v>
      </c>
      <c r="C19" s="32" t="s">
        <v>174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152</v>
      </c>
      <c r="AC19" s="36" t="s">
        <v>152</v>
      </c>
      <c r="AD19" s="36" t="s">
        <v>152</v>
      </c>
      <c r="AE19" s="36" t="s">
        <v>152</v>
      </c>
      <c r="AF19" s="36" t="s">
        <v>152</v>
      </c>
      <c r="AG19" s="36" t="s">
        <v>152</v>
      </c>
      <c r="AH19" s="36" t="s">
        <v>152</v>
      </c>
      <c r="AI19" s="36" t="s">
        <v>152</v>
      </c>
      <c r="AJ19" s="36" t="s">
        <v>152</v>
      </c>
      <c r="AK19" s="36" t="s">
        <v>152</v>
      </c>
      <c r="AL19" s="36" t="s">
        <v>152</v>
      </c>
      <c r="AM19" s="36" t="s">
        <v>152</v>
      </c>
      <c r="AN19" s="66">
        <f t="shared" si="1"/>
        <v>0.20399999999999999</v>
      </c>
    </row>
    <row r="20" spans="1:40">
      <c r="A20" s="65" t="s">
        <v>175</v>
      </c>
      <c r="B20" s="44" t="s">
        <v>85</v>
      </c>
      <c r="C20" s="32" t="s">
        <v>176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152</v>
      </c>
      <c r="U20" s="36" t="s">
        <v>152</v>
      </c>
      <c r="V20" s="36" t="s">
        <v>152</v>
      </c>
      <c r="W20" s="36" t="s">
        <v>152</v>
      </c>
      <c r="X20" s="36" t="s">
        <v>152</v>
      </c>
      <c r="Y20" s="36" t="s">
        <v>152</v>
      </c>
      <c r="Z20" s="36" t="s">
        <v>152</v>
      </c>
      <c r="AA20" s="36" t="s">
        <v>152</v>
      </c>
      <c r="AB20" s="36" t="s">
        <v>152</v>
      </c>
      <c r="AC20" s="36" t="s">
        <v>152</v>
      </c>
      <c r="AD20" s="36" t="s">
        <v>152</v>
      </c>
      <c r="AE20" s="36" t="s">
        <v>152</v>
      </c>
      <c r="AF20" s="36" t="s">
        <v>152</v>
      </c>
      <c r="AG20" s="36" t="s">
        <v>152</v>
      </c>
      <c r="AH20" s="36" t="s">
        <v>152</v>
      </c>
      <c r="AI20" s="36" t="s">
        <v>152</v>
      </c>
      <c r="AJ20" s="36" t="s">
        <v>152</v>
      </c>
      <c r="AK20" s="36" t="s">
        <v>152</v>
      </c>
      <c r="AL20" s="36" t="s">
        <v>152</v>
      </c>
      <c r="AM20" s="36" t="s">
        <v>152</v>
      </c>
      <c r="AN20" s="66">
        <f t="shared" si="1"/>
        <v>0.153</v>
      </c>
    </row>
    <row r="21" spans="1:40">
      <c r="A21" s="65" t="s">
        <v>177</v>
      </c>
      <c r="B21" s="44" t="s">
        <v>60</v>
      </c>
      <c r="C21" s="32" t="s">
        <v>178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152</v>
      </c>
      <c r="U21" s="36" t="s">
        <v>152</v>
      </c>
      <c r="V21" s="36" t="s">
        <v>152</v>
      </c>
      <c r="W21" s="36" t="s">
        <v>152</v>
      </c>
      <c r="X21" s="36" t="s">
        <v>152</v>
      </c>
      <c r="Y21" s="36" t="s">
        <v>152</v>
      </c>
      <c r="Z21" s="36" t="s">
        <v>152</v>
      </c>
      <c r="AA21" s="36" t="s">
        <v>152</v>
      </c>
      <c r="AB21" s="36" t="s">
        <v>152</v>
      </c>
      <c r="AC21" s="36" t="s">
        <v>152</v>
      </c>
      <c r="AD21" s="36" t="s">
        <v>152</v>
      </c>
      <c r="AE21" s="36" t="s">
        <v>152</v>
      </c>
      <c r="AF21" s="36" t="s">
        <v>152</v>
      </c>
      <c r="AG21" s="36" t="s">
        <v>152</v>
      </c>
      <c r="AH21" s="36" t="s">
        <v>152</v>
      </c>
      <c r="AI21" s="36" t="s">
        <v>152</v>
      </c>
      <c r="AJ21" s="36" t="s">
        <v>152</v>
      </c>
      <c r="AK21" s="36" t="s">
        <v>152</v>
      </c>
      <c r="AL21" s="36" t="s">
        <v>152</v>
      </c>
      <c r="AM21" s="36" t="s">
        <v>152</v>
      </c>
      <c r="AN21" s="66">
        <f t="shared" si="1"/>
        <v>0.10199999999999999</v>
      </c>
    </row>
    <row r="22" spans="1:40">
      <c r="A22" s="65" t="s">
        <v>179</v>
      </c>
      <c r="B22" s="44" t="s">
        <v>180</v>
      </c>
      <c r="C22" s="32" t="s">
        <v>181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152</v>
      </c>
      <c r="U22" s="36" t="s">
        <v>152</v>
      </c>
      <c r="V22" s="36" t="s">
        <v>152</v>
      </c>
      <c r="W22" s="36" t="s">
        <v>152</v>
      </c>
      <c r="X22" s="36" t="s">
        <v>152</v>
      </c>
      <c r="Y22" s="36" t="s">
        <v>152</v>
      </c>
      <c r="Z22" s="36" t="s">
        <v>152</v>
      </c>
      <c r="AA22" s="36" t="s">
        <v>152</v>
      </c>
      <c r="AB22" s="36" t="s">
        <v>152</v>
      </c>
      <c r="AC22" s="36" t="s">
        <v>152</v>
      </c>
      <c r="AD22" s="36" t="s">
        <v>152</v>
      </c>
      <c r="AE22" s="36" t="s">
        <v>152</v>
      </c>
      <c r="AF22" s="36" t="s">
        <v>152</v>
      </c>
      <c r="AG22" s="36" t="s">
        <v>152</v>
      </c>
      <c r="AH22" s="36" t="s">
        <v>152</v>
      </c>
      <c r="AI22" s="36" t="s">
        <v>152</v>
      </c>
      <c r="AJ22" s="36" t="s">
        <v>152</v>
      </c>
      <c r="AK22" s="36" t="s">
        <v>152</v>
      </c>
      <c r="AL22" s="36" t="s">
        <v>152</v>
      </c>
      <c r="AM22" s="36" t="s">
        <v>152</v>
      </c>
      <c r="AN22" s="66">
        <f t="shared" si="1"/>
        <v>0.10199999999999999</v>
      </c>
    </row>
    <row r="23" spans="1:40">
      <c r="A23" s="65" t="s">
        <v>182</v>
      </c>
      <c r="B23" s="44" t="s">
        <v>183</v>
      </c>
      <c r="C23" s="32" t="s">
        <v>184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152</v>
      </c>
      <c r="U23" s="36" t="s">
        <v>152</v>
      </c>
      <c r="V23" s="36" t="s">
        <v>152</v>
      </c>
      <c r="W23" s="36" t="s">
        <v>152</v>
      </c>
      <c r="X23" s="36" t="s">
        <v>152</v>
      </c>
      <c r="Y23" s="36" t="s">
        <v>152</v>
      </c>
      <c r="Z23" s="36" t="s">
        <v>152</v>
      </c>
      <c r="AA23" s="36" t="s">
        <v>152</v>
      </c>
      <c r="AB23" s="36" t="s">
        <v>152</v>
      </c>
      <c r="AC23" s="36" t="s">
        <v>152</v>
      </c>
      <c r="AD23" s="36" t="s">
        <v>152</v>
      </c>
      <c r="AE23" s="36" t="s">
        <v>152</v>
      </c>
      <c r="AF23" s="36" t="s">
        <v>152</v>
      </c>
      <c r="AG23" s="36" t="s">
        <v>152</v>
      </c>
      <c r="AH23" s="36" t="s">
        <v>152</v>
      </c>
      <c r="AI23" s="36" t="s">
        <v>152</v>
      </c>
      <c r="AJ23" s="36" t="s">
        <v>152</v>
      </c>
      <c r="AK23" s="36" t="s">
        <v>152</v>
      </c>
      <c r="AL23" s="36" t="s">
        <v>152</v>
      </c>
      <c r="AM23" s="36" t="s">
        <v>152</v>
      </c>
      <c r="AN23" s="66">
        <f t="shared" si="1"/>
        <v>7.6499999999999999E-2</v>
      </c>
    </row>
    <row r="24" spans="1:40">
      <c r="A24" s="65" t="s">
        <v>185</v>
      </c>
      <c r="B24" s="44" t="s">
        <v>44</v>
      </c>
      <c r="C24" s="32" t="s">
        <v>186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152</v>
      </c>
      <c r="U24" s="36" t="s">
        <v>152</v>
      </c>
      <c r="V24" s="36" t="s">
        <v>152</v>
      </c>
      <c r="W24" s="36" t="s">
        <v>152</v>
      </c>
      <c r="X24" s="36" t="s">
        <v>152</v>
      </c>
      <c r="Y24" s="36" t="s">
        <v>152</v>
      </c>
      <c r="Z24" s="36" t="s">
        <v>152</v>
      </c>
      <c r="AA24" s="36" t="s">
        <v>152</v>
      </c>
      <c r="AB24" s="36" t="s">
        <v>152</v>
      </c>
      <c r="AC24" s="36" t="s">
        <v>152</v>
      </c>
      <c r="AD24" s="36" t="s">
        <v>152</v>
      </c>
      <c r="AE24" s="36" t="s">
        <v>152</v>
      </c>
      <c r="AF24" s="36" t="s">
        <v>152</v>
      </c>
      <c r="AG24" s="36" t="s">
        <v>152</v>
      </c>
      <c r="AH24" s="36" t="s">
        <v>152</v>
      </c>
      <c r="AI24" s="36" t="s">
        <v>152</v>
      </c>
      <c r="AJ24" s="36" t="s">
        <v>152</v>
      </c>
      <c r="AK24" s="36" t="s">
        <v>152</v>
      </c>
      <c r="AL24" s="36" t="s">
        <v>152</v>
      </c>
      <c r="AM24" s="36" t="s">
        <v>152</v>
      </c>
      <c r="AN24" s="66">
        <f t="shared" si="1"/>
        <v>6.3750000000000001E-2</v>
      </c>
    </row>
    <row r="25" spans="1:40">
      <c r="A25" s="65" t="s">
        <v>187</v>
      </c>
      <c r="B25" s="44" t="s">
        <v>188</v>
      </c>
      <c r="C25" s="32" t="s">
        <v>189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152</v>
      </c>
      <c r="U25" s="36" t="s">
        <v>152</v>
      </c>
      <c r="V25" s="36" t="s">
        <v>152</v>
      </c>
      <c r="W25" s="36" t="s">
        <v>152</v>
      </c>
      <c r="X25" s="36" t="s">
        <v>152</v>
      </c>
      <c r="Y25" s="36" t="s">
        <v>152</v>
      </c>
      <c r="Z25" s="36" t="s">
        <v>152</v>
      </c>
      <c r="AA25" s="36" t="s">
        <v>152</v>
      </c>
      <c r="AB25" s="36" t="s">
        <v>152</v>
      </c>
      <c r="AC25" s="36" t="s">
        <v>152</v>
      </c>
      <c r="AD25" s="36" t="s">
        <v>152</v>
      </c>
      <c r="AE25" s="36" t="s">
        <v>152</v>
      </c>
      <c r="AF25" s="36" t="s">
        <v>152</v>
      </c>
      <c r="AG25" s="36" t="s">
        <v>152</v>
      </c>
      <c r="AH25" s="36" t="s">
        <v>152</v>
      </c>
      <c r="AI25" s="36" t="s">
        <v>152</v>
      </c>
      <c r="AJ25" s="36" t="s">
        <v>152</v>
      </c>
      <c r="AK25" s="36" t="s">
        <v>152</v>
      </c>
      <c r="AL25" s="36" t="s">
        <v>152</v>
      </c>
      <c r="AM25" s="36" t="s">
        <v>152</v>
      </c>
      <c r="AN25" s="66">
        <f t="shared" si="1"/>
        <v>5.0999999999999997E-2</v>
      </c>
    </row>
    <row r="26" spans="1:40" ht="24.75" thickBot="1">
      <c r="A26" s="39" t="s">
        <v>190</v>
      </c>
      <c r="B26" s="45" t="s">
        <v>191</v>
      </c>
      <c r="C26" s="23" t="s">
        <v>192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152</v>
      </c>
      <c r="AC26" s="42" t="s">
        <v>152</v>
      </c>
      <c r="AD26" s="42" t="s">
        <v>152</v>
      </c>
      <c r="AE26" s="42" t="s">
        <v>152</v>
      </c>
      <c r="AF26" s="42" t="s">
        <v>152</v>
      </c>
      <c r="AG26" s="42" t="s">
        <v>152</v>
      </c>
      <c r="AH26" s="42" t="s">
        <v>152</v>
      </c>
      <c r="AI26" s="42" t="s">
        <v>152</v>
      </c>
      <c r="AJ26" s="42" t="s">
        <v>152</v>
      </c>
      <c r="AK26" s="42" t="s">
        <v>152</v>
      </c>
      <c r="AL26" s="42" t="s">
        <v>152</v>
      </c>
      <c r="AM26" s="42" t="s">
        <v>152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193</v>
      </c>
    </row>
    <row r="2" spans="1:1" s="19" customFormat="1" ht="15" customHeight="1">
      <c r="A2" s="18" t="s">
        <v>194</v>
      </c>
    </row>
    <row r="3" spans="1:1" s="19" customFormat="1" ht="15" customHeight="1">
      <c r="A3" s="18" t="s">
        <v>195</v>
      </c>
    </row>
    <row r="4" spans="1:1" s="19" customFormat="1" ht="15" customHeight="1">
      <c r="A4" s="18" t="s">
        <v>196</v>
      </c>
    </row>
    <row r="5" spans="1:1" s="19" customFormat="1" ht="15" customHeight="1">
      <c r="A5" s="18" t="s">
        <v>197</v>
      </c>
    </row>
    <row r="6" spans="1:1" s="19" customFormat="1" ht="15" customHeight="1">
      <c r="A6" s="18" t="s">
        <v>198</v>
      </c>
    </row>
    <row r="7" spans="1:1" s="19" customFormat="1" ht="15" customHeight="1">
      <c r="A7" s="18" t="s">
        <v>199</v>
      </c>
    </row>
    <row r="8" spans="1:1" s="19" customFormat="1" ht="15" customHeight="1">
      <c r="A8" s="18" t="s">
        <v>200</v>
      </c>
    </row>
    <row r="9" spans="1:1" s="19" customFormat="1" ht="15" customHeight="1">
      <c r="A9" s="18" t="s">
        <v>201</v>
      </c>
    </row>
    <row r="10" spans="1:1" s="19" customFormat="1" ht="15" customHeight="1">
      <c r="A10" s="18" t="s">
        <v>202</v>
      </c>
    </row>
    <row r="11" spans="1:1" s="19" customFormat="1" ht="15" customHeight="1">
      <c r="A11" s="18" t="s">
        <v>203</v>
      </c>
    </row>
    <row r="12" spans="1:1" s="19" customFormat="1" ht="15" customHeight="1">
      <c r="A12" s="18" t="s">
        <v>204</v>
      </c>
    </row>
    <row r="13" spans="1:1" s="19" customFormat="1" ht="15" customHeight="1">
      <c r="A13" s="18" t="s">
        <v>205</v>
      </c>
    </row>
    <row r="14" spans="1:1" s="19" customFormat="1" ht="15" customHeight="1">
      <c r="A14" s="18" t="s">
        <v>206</v>
      </c>
    </row>
    <row r="15" spans="1:1" s="19" customFormat="1" ht="15" customHeight="1">
      <c r="A15" s="18" t="s">
        <v>207</v>
      </c>
    </row>
    <row r="16" spans="1:1" s="19" customFormat="1" ht="15" customHeight="1">
      <c r="A16" s="18" t="s">
        <v>208</v>
      </c>
    </row>
    <row r="17" spans="1:1" s="19" customFormat="1" ht="15" customHeight="1">
      <c r="A17" s="18" t="s">
        <v>209</v>
      </c>
    </row>
    <row r="18" spans="1:1" s="19" customFormat="1" ht="15" customHeight="1">
      <c r="A18" s="18" t="s">
        <v>210</v>
      </c>
    </row>
    <row r="19" spans="1:1" s="19" customFormat="1" ht="15" customHeight="1">
      <c r="A19" s="18" t="s">
        <v>211</v>
      </c>
    </row>
    <row r="20" spans="1:1" s="19" customFormat="1" ht="15" customHeight="1">
      <c r="A20" s="18" t="s">
        <v>212</v>
      </c>
    </row>
    <row r="21" spans="1:1" s="19" customFormat="1" ht="15" customHeight="1">
      <c r="A21" s="18" t="s">
        <v>213</v>
      </c>
    </row>
    <row r="22" spans="1:1" s="19" customFormat="1" ht="15" customHeight="1">
      <c r="A22" s="18" t="s">
        <v>214</v>
      </c>
    </row>
    <row r="23" spans="1:1" s="19" customFormat="1" ht="15" customHeight="1">
      <c r="A23" s="18" t="s">
        <v>215</v>
      </c>
    </row>
    <row r="24" spans="1:1" s="19" customFormat="1" ht="15" customHeight="1">
      <c r="A24" s="18" t="s">
        <v>216</v>
      </c>
    </row>
    <row r="25" spans="1:1" s="19" customFormat="1" ht="15" customHeight="1">
      <c r="A25" s="18" t="s">
        <v>217</v>
      </c>
    </row>
    <row r="26" spans="1:1" s="19" customFormat="1" ht="15" customHeight="1">
      <c r="A26" s="18" t="s">
        <v>218</v>
      </c>
    </row>
    <row r="27" spans="1:1" s="19" customFormat="1" ht="15" customHeight="1">
      <c r="A27" s="18" t="s">
        <v>219</v>
      </c>
    </row>
    <row r="28" spans="1:1" s="19" customFormat="1" ht="15" customHeight="1">
      <c r="A28" s="18" t="s">
        <v>220</v>
      </c>
    </row>
    <row r="29" spans="1:1" s="19" customFormat="1" ht="15" customHeight="1">
      <c r="A29" s="18" t="s">
        <v>221</v>
      </c>
    </row>
    <row r="30" spans="1:1" s="19" customFormat="1" ht="15" customHeight="1">
      <c r="A30" s="18" t="s">
        <v>222</v>
      </c>
    </row>
    <row r="31" spans="1:1" s="19" customFormat="1" ht="15" customHeight="1">
      <c r="A31" s="18" t="s">
        <v>223</v>
      </c>
    </row>
    <row r="32" spans="1:1" s="19" customFormat="1" ht="15" customHeight="1">
      <c r="A32" s="18" t="s">
        <v>224</v>
      </c>
    </row>
    <row r="33" spans="1:1" s="19" customFormat="1" ht="15" customHeight="1">
      <c r="A33" s="18" t="s">
        <v>225</v>
      </c>
    </row>
    <row r="34" spans="1:1" s="19" customFormat="1" ht="15" customHeight="1">
      <c r="A34" s="18" t="s">
        <v>226</v>
      </c>
    </row>
    <row r="35" spans="1:1" s="19" customFormat="1" ht="15" customHeight="1">
      <c r="A35" s="18" t="s">
        <v>227</v>
      </c>
    </row>
    <row r="36" spans="1:1" s="19" customFormat="1" ht="15" customHeight="1">
      <c r="A36" s="18" t="s">
        <v>228</v>
      </c>
    </row>
    <row r="37" spans="1:1" s="19" customFormat="1" ht="15" customHeight="1">
      <c r="A37" s="18" t="s">
        <v>229</v>
      </c>
    </row>
    <row r="38" spans="1:1" s="19" customFormat="1" ht="15" customHeight="1">
      <c r="A38" s="18" t="s">
        <v>230</v>
      </c>
    </row>
    <row r="39" spans="1:1" s="19" customFormat="1" ht="15" customHeight="1">
      <c r="A39" s="18" t="s">
        <v>231</v>
      </c>
    </row>
    <row r="40" spans="1:1" s="19" customFormat="1" ht="15" customHeight="1">
      <c r="A40" s="18" t="s">
        <v>232</v>
      </c>
    </row>
    <row r="41" spans="1:1" s="19" customFormat="1" ht="15" customHeight="1">
      <c r="A41" s="18" t="s">
        <v>233</v>
      </c>
    </row>
    <row r="42" spans="1:1" s="19" customFormat="1" ht="15" customHeight="1">
      <c r="A42" s="18" t="s">
        <v>2</v>
      </c>
    </row>
    <row r="43" spans="1:1" s="19" customFormat="1" ht="15" customHeight="1">
      <c r="A43" s="18" t="s">
        <v>234</v>
      </c>
    </row>
    <row r="44" spans="1:1" s="19" customFormat="1" ht="15" customHeight="1">
      <c r="A44" s="18" t="s">
        <v>235</v>
      </c>
    </row>
    <row r="45" spans="1:1" s="19" customFormat="1" ht="15" customHeight="1">
      <c r="A45" s="18" t="s">
        <v>236</v>
      </c>
    </row>
    <row r="46" spans="1:1" s="19" customFormat="1" ht="15" customHeight="1">
      <c r="A46" s="18" t="s">
        <v>237</v>
      </c>
    </row>
    <row r="47" spans="1:1" s="19" customFormat="1" ht="15" customHeight="1">
      <c r="A47" s="18" t="s">
        <v>238</v>
      </c>
    </row>
    <row r="48" spans="1:1" s="19" customFormat="1" ht="15" customHeight="1">
      <c r="A48" s="18" t="s">
        <v>239</v>
      </c>
    </row>
    <row r="49" spans="1:1" s="19" customFormat="1" ht="15" customHeight="1">
      <c r="A49" s="18" t="s">
        <v>240</v>
      </c>
    </row>
    <row r="50" spans="1:1" s="19" customFormat="1" ht="15" customHeight="1">
      <c r="A50" s="18" t="s">
        <v>241</v>
      </c>
    </row>
    <row r="51" spans="1:1" s="19" customFormat="1" ht="15" customHeight="1">
      <c r="A51" s="18" t="s">
        <v>242</v>
      </c>
    </row>
    <row r="52" spans="1:1" s="19" customFormat="1" ht="15" customHeight="1">
      <c r="A52" s="18" t="s">
        <v>243</v>
      </c>
    </row>
    <row r="53" spans="1:1" s="19" customFormat="1" ht="15" customHeight="1">
      <c r="A53" s="18" t="s">
        <v>244</v>
      </c>
    </row>
    <row r="54" spans="1:1" s="19" customFormat="1" ht="15" customHeight="1">
      <c r="A54" s="18" t="s">
        <v>245</v>
      </c>
    </row>
    <row r="55" spans="1:1" s="19" customFormat="1" ht="15" customHeight="1">
      <c r="A55" s="18" t="s">
        <v>246</v>
      </c>
    </row>
    <row r="56" spans="1:1" s="19" customFormat="1" ht="15" customHeight="1">
      <c r="A56" s="18" t="s">
        <v>247</v>
      </c>
    </row>
    <row r="57" spans="1:1" s="19" customFormat="1" ht="15" customHeight="1">
      <c r="A57" s="18" t="s">
        <v>248</v>
      </c>
    </row>
    <row r="58" spans="1:1" s="19" customFormat="1" ht="15" customHeight="1">
      <c r="A58" s="18" t="s">
        <v>249</v>
      </c>
    </row>
    <row r="59" spans="1:1" s="19" customFormat="1" ht="15" customHeight="1">
      <c r="A59" s="18" t="s">
        <v>250</v>
      </c>
    </row>
    <row r="60" spans="1:1" s="19" customFormat="1" ht="15" customHeight="1">
      <c r="A60" s="18" t="s">
        <v>251</v>
      </c>
    </row>
    <row r="61" spans="1:1" s="19" customFormat="1" ht="15" customHeight="1">
      <c r="A61" s="18" t="s">
        <v>252</v>
      </c>
    </row>
    <row r="62" spans="1:1" s="19" customFormat="1" ht="15" customHeight="1">
      <c r="A62" s="18" t="s">
        <v>253</v>
      </c>
    </row>
    <row r="63" spans="1:1" s="19" customFormat="1" ht="15" customHeight="1">
      <c r="A63" s="18" t="s">
        <v>254</v>
      </c>
    </row>
    <row r="64" spans="1:1" s="19" customFormat="1" ht="15" customHeight="1">
      <c r="A64" s="18" t="s">
        <v>255</v>
      </c>
    </row>
    <row r="65" spans="1:1" s="19" customFormat="1" ht="15" customHeight="1">
      <c r="A65" s="18" t="s">
        <v>256</v>
      </c>
    </row>
    <row r="66" spans="1:1" s="19" customFormat="1" ht="15" customHeight="1">
      <c r="A66" s="18" t="s">
        <v>257</v>
      </c>
    </row>
    <row r="67" spans="1:1" s="19" customFormat="1" ht="15" customHeight="1">
      <c r="A67" s="18" t="s">
        <v>258</v>
      </c>
    </row>
    <row r="68" spans="1:1" s="19" customFormat="1" ht="15" customHeight="1">
      <c r="A68" s="18" t="s">
        <v>259</v>
      </c>
    </row>
    <row r="69" spans="1:1" s="19" customFormat="1" ht="15" customHeight="1">
      <c r="A69" s="18" t="s">
        <v>260</v>
      </c>
    </row>
    <row r="70" spans="1:1" s="19" customFormat="1" ht="15" customHeight="1">
      <c r="A70" s="18" t="s">
        <v>261</v>
      </c>
    </row>
    <row r="71" spans="1:1" s="19" customFormat="1" ht="15" customHeight="1">
      <c r="A71" s="18" t="s">
        <v>262</v>
      </c>
    </row>
    <row r="72" spans="1:1" s="19" customFormat="1" ht="15" customHeight="1">
      <c r="A72" s="18" t="s">
        <v>263</v>
      </c>
    </row>
    <row r="73" spans="1:1" s="19" customFormat="1" ht="15" customHeight="1">
      <c r="A73" s="18" t="s">
        <v>264</v>
      </c>
    </row>
    <row r="74" spans="1:1" s="19" customFormat="1" ht="15" customHeight="1">
      <c r="A74" s="18" t="s">
        <v>265</v>
      </c>
    </row>
    <row r="75" spans="1:1" s="19" customFormat="1" ht="15" customHeight="1">
      <c r="A75" s="18" t="s">
        <v>266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41E5B634C525F040A34ADD010488F468" ma:contentTypeVersion="" ma:contentTypeDescription="" ma:contentTypeScope="" ma:versionID="5ea3605e62ad6227e6ef7ccbd0ba9205">
  <xsd:schema xmlns:xsd="http://www.w3.org/2001/XMLSchema" xmlns:xs="http://www.w3.org/2001/XMLSchema" xmlns:p="http://schemas.microsoft.com/office/2006/metadata/properties" xmlns:ns1="http://schemas.microsoft.com/sharepoint/v3" xmlns:ns2="BA21801C-FE84-4F57-870C-6C397DCDF965" targetNamespace="http://schemas.microsoft.com/office/2006/metadata/properties" ma:root="true" ma:fieldsID="5b7a2e6b46694f7d6926900f122705a9" ns1:_="" ns2:_="">
    <xsd:import namespace="http://schemas.microsoft.com/sharepoint/v3"/>
    <xsd:import namespace="BA21801C-FE84-4F57-870C-6C397DCDF965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1801C-FE84-4F57-870C-6C397DCDF965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BA21801C-FE84-4F57-870C-6C397DCDF965" xsi:nil="true"/>
    <needDetail xmlns="BA21801C-FE84-4F57-870C-6C397DCDF965" xsi:nil="true"/>
    <xd_ProgID xmlns="http://schemas.microsoft.com/sharepoint/v3" xsi:nil="true"/>
    <alreadyChecked xmlns="BA21801C-FE84-4F57-870C-6C397DCDF965" xsi:nil="true"/>
  </documentManagement>
</p:properties>
</file>

<file path=customXml/itemProps1.xml><?xml version="1.0" encoding="utf-8"?>
<ds:datastoreItem xmlns:ds="http://schemas.openxmlformats.org/officeDocument/2006/customXml" ds:itemID="{51E057FD-776D-4009-8528-2B8209E4E2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A21801C-FE84-4F57-870C-6C397DCDF9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BA21801C-FE84-4F57-870C-6C397DCDF96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2021-03-13T11:58:03Z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0x0101006CB92C11A11C4849B1A04E87CB5CBA3E0041E5B634C525F040A34ADD010488F468</vt:lpwstr>
  </property>
</Properties>
</file>