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6" i="2" l="1"/>
  <c r="N28" i="2"/>
  <c r="O28" i="2"/>
  <c r="P28" i="2"/>
  <c r="Q28" i="2"/>
  <c r="R28" i="2"/>
  <c r="N29" i="2"/>
  <c r="O29" i="2"/>
  <c r="P29" i="2"/>
  <c r="Q29" i="2"/>
  <c r="R29" i="2"/>
  <c r="R31" i="2"/>
  <c r="R41" i="2"/>
  <c r="R49" i="2"/>
  <c r="R57" i="2"/>
  <c r="R65" i="2"/>
  <c r="R74" i="2"/>
  <c r="R82" i="2"/>
  <c r="R96" i="2"/>
  <c r="R104" i="2"/>
  <c r="R112" i="2"/>
  <c r="N111" i="2"/>
  <c r="O111" i="2"/>
  <c r="P111" i="2"/>
  <c r="Q111" i="2"/>
  <c r="R111" i="2"/>
  <c r="N103" i="2"/>
  <c r="O103" i="2"/>
  <c r="P103" i="2"/>
  <c r="Q103" i="2"/>
  <c r="R103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81" i="2"/>
  <c r="O81" i="2"/>
  <c r="P81" i="2"/>
  <c r="Q81" i="2"/>
  <c r="R81" i="2"/>
  <c r="N72" i="2"/>
  <c r="O72" i="2"/>
  <c r="P72" i="2"/>
  <c r="Q72" i="2"/>
  <c r="R72" i="2"/>
  <c r="N73" i="2"/>
  <c r="O73" i="2"/>
  <c r="P73" i="2"/>
  <c r="Q73" i="2"/>
  <c r="R73" i="2"/>
  <c r="N64" i="2"/>
  <c r="O64" i="2"/>
  <c r="P64" i="2"/>
  <c r="Q64" i="2"/>
  <c r="R64" i="2"/>
  <c r="N56" i="2"/>
  <c r="O56" i="2"/>
  <c r="P56" i="2"/>
  <c r="Q56" i="2"/>
  <c r="R56" i="2"/>
  <c r="N48" i="2"/>
  <c r="O48" i="2"/>
  <c r="P48" i="2"/>
  <c r="Q48" i="2"/>
  <c r="R48" i="2"/>
  <c r="N40" i="2"/>
  <c r="O40" i="2"/>
  <c r="P40" i="2"/>
  <c r="Q40" i="2"/>
  <c r="R40" i="2"/>
  <c r="N19" i="2"/>
  <c r="O19" i="2"/>
  <c r="P19" i="2"/>
  <c r="Q19" i="2"/>
  <c r="R19" i="2"/>
  <c r="R2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<sst xmlns="http://schemas.openxmlformats.org/spreadsheetml/2006/main" count="628" uniqueCount="264">
  <si>
    <t>2020    m.    vasario 12                                 d.</t>
  </si>
  <si>
    <t>Pareiškėjas:</t>
  </si>
  <si>
    <t>Lietuvos nacionalinė slidinėjimo asociacija</t>
  </si>
  <si>
    <t xml:space="preserve">           (Pareiškėjo pavadinimas)</t>
  </si>
  <si>
    <t xml:space="preserve">Žemaitės g.6- 401, LT-03117 Vilnius, remigijus.arlauskas@spaineta.lt						
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</si>
  <si>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</si>
  <si>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</si>
  <si>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</si>
  <si>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</si>
  <si>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</si>
  <si>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</si>
  <si>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</si>
  <si>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</si>
  <si>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</si>
  <si>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</si>
  <si>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</si>
  <si>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</si>
  <si>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</si>
  <si>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</si>
  <si>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</si>
  <si>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</si>
  <si>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</si>
  <si>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</si>
  <si>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</si>
  <si>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</si>
  <si>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</si>
  <si>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    m. Europos Taurė Snieglenčių sportas</t>
  </si>
  <si>
    <t xml:space="preserve">(sporto renginio pavadinimas) </t>
  </si>
  <si>
    <t>Motiejus Morauskas</t>
  </si>
  <si>
    <t>Big Air</t>
  </si>
  <si>
    <t>olimpinė</t>
  </si>
  <si>
    <t>EČ</t>
  </si>
  <si>
    <t>Taip</t>
  </si>
  <si>
    <t>PRIDEDAMA. https://www.fis-ski.com/DB/snowboard/park-and-pipe/cup-standings.html?sectorcode=SB&amp;seasoncode=2020&amp;cupcode=EC&amp;disciplinecode=BA&amp;gendercode=M&amp;nationcode=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</si>
  <si>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</si>
  <si>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2020   m.  Jaunimo Olimpinės Žaidynės Lozana (Šveicarija)</t>
  </si>
  <si>
    <t>Nuoroda į protokolą:https://www.fis-ski.com/DB/general/results.html?sectorcode=SB&amp;raceid=16441</t>
  </si>
  <si>
    <t>JOŽ</t>
  </si>
  <si>
    <t>4 arba 5</t>
  </si>
  <si>
    <t>Ne</t>
  </si>
  <si>
    <t>Slopestyle</t>
  </si>
  <si>
    <t>Iš viso:</t>
  </si>
  <si>
    <t>PRIDEDAMA. https://www.fis-ski.com/DB/general/results.html?sectorcode=SB&amp;raceid=16432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</si>
  <si>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</si>
  <si>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2020   m. Pasaulio Jaunimo Slidinėjimo čempionatas</t>
  </si>
  <si>
    <t>Nuoroda į protokolą:https://www.fis-ski.com/DB/general/results.html?sectorcode=CC&amp;raceid=34674</t>
  </si>
  <si>
    <t>Moterų estafetė:Eglė Savickaitė, Fausta Repečkaitė, Samanta Grigorjeva, Violeta Citovičiūtė.</t>
  </si>
  <si>
    <t>Estafetė</t>
  </si>
  <si>
    <t>JPČ</t>
  </si>
  <si>
    <t>PRIDEDAMA.  https://www.fis-ski.com/DB/general/results.html?sectorcode=CC&amp;raceid=34674</t>
  </si>
  <si>
    <t>2019     m.  Europos Taurės galutinė įskaita Snieglenčių sportas</t>
  </si>
  <si>
    <t>Nuoroda į protokolą: https://www.fis-ski.com/DB/general/cup-standings.html?sectorcode=SB&amp;seasoncode=2019&amp;cupcode=EC&amp;gendercode=M</t>
  </si>
  <si>
    <t xml:space="preserve">Motiejus Morauskas
</t>
  </si>
  <si>
    <t>PRIDEDAMA. https://www.fis-ski.com/DB/general/cup-standings.html?sectorcode=SB&amp;seasoncode=2019&amp;cupcode=EC&amp;gendercode=M</t>
  </si>
  <si>
    <t>2019    m. Jaunimo Pasaulio  Čempionatas</t>
  </si>
  <si>
    <t>PRIDEDAMA. https://www.fis-ski.com/DB/general/results.html?sectorcode=SB&amp;competitorid=210549&amp;raceid=15814</t>
  </si>
  <si>
    <t>2019    m. Europos Taurės galutinė įskaita Snieglenčių sportas</t>
  </si>
  <si>
    <t>Nuoroda į protokolą: https://www.fis-ski.com/DB/general/cup-standings.html?sectorcode=SB&amp;seasoncode=2018&amp;cupcode=EC&amp;disciplinecode=BA&amp;gendercode=M</t>
  </si>
  <si>
    <t>PRIDEDAMA. https://www.fis-ski.com/DB/general/cup-standings.html?sectorcode=SB&amp;seasoncode=2018&amp;cupcode=EC&amp;disciplinecode=BA&amp;gendercode=M</t>
  </si>
  <si>
    <t>2018    m.Pasaulio Jaunimo Snieglenčių ir Slidinėjimo laisvuoju stiliumi čempionatas</t>
  </si>
  <si>
    <t>Nuoroda į protokolą:https://www.fis-ski.com/DB/general/results.html?sectorcode=SB&amp;competitorid=210549&amp;raceid=15053 ; https://www.fis-ski.com/DB/general/results.html?sectorcode=SB&amp;competitorid=210549&amp;raceid=15063</t>
  </si>
  <si>
    <t>PRIDEDAMA. https://www.fis-ski.com/DB/general/results.html?sectorcode=SB&amp;competitorid=210549&amp;raceid=15053 ; https://www.fis-ski.com/DB/general/results.html?sectorcode=SB&amp;competitorid=210549&amp;raceid=15063</t>
  </si>
  <si>
    <t>2019    m.  Pasaulio slidinėjimo čempionatas</t>
  </si>
  <si>
    <t>Nuoroda į protokolą: http://medias2.fis-ski.com/pdf/2019/CC/4349/2019CC4349RLTF.pdf</t>
  </si>
  <si>
    <t>Mantas Strolia ir Tautvydas Strolia</t>
  </si>
  <si>
    <t>Komandinis sprintas</t>
  </si>
  <si>
    <t>PČ</t>
  </si>
  <si>
    <t>PRIDEDAMA. https://www.fis-ski.com/DB/general/results.html?sectorcode=SB&amp;competitorid=210803&amp;raceid=13152</t>
  </si>
  <si>
    <t>2019    m. Pasaulio jaunimo riedslidžių čempionatas</t>
  </si>
  <si>
    <t xml:space="preserve">Nuoroda į protokolą: https://www.fis-ski.com/DB/general/event-details.html?sectorcode=CC&amp;eventid=44958&amp;seasoncode=2020 </t>
  </si>
  <si>
    <t>Fausta Repečkaitė</t>
  </si>
  <si>
    <t>Distancija</t>
  </si>
  <si>
    <t>neolimpinė</t>
  </si>
  <si>
    <t>Edvinas Šimonutis</t>
  </si>
  <si>
    <t>Paulius Januškevičius</t>
  </si>
  <si>
    <t>Emilija Siavro</t>
  </si>
  <si>
    <t>Sprintas</t>
  </si>
  <si>
    <t>Paulius Januškevičius ir Edvinas Šimonutis</t>
  </si>
  <si>
    <t xml:space="preserve">PRIDEDAMA.  https://www.fis-ski.com/DB/general/event-details.html?sectorcode=CC&amp;eventid=44958&amp;seasoncode=2020 </t>
  </si>
  <si>
    <t>2018   m.  Žiemos olimpinės žaidynės</t>
  </si>
  <si>
    <t xml:space="preserve">Nuoroda į protokolą: https://www.fis-ski.com/DB/general/event-details.html?sectorcode=CC&amp;eventid=39372&amp;seasoncode=2017 </t>
  </si>
  <si>
    <t>Modestas Vaičiulis ir Mantas Strolia</t>
  </si>
  <si>
    <t>komandinis sprintas</t>
  </si>
  <si>
    <t>OŽ</t>
  </si>
  <si>
    <t>PRIDEDAMA.https://www.fis-ski.com/DB/general/results.html?sectorcode=CC&amp;raceid=27736</t>
  </si>
  <si>
    <t>2017   m. Pasaulio slidinėjimo čempionatas</t>
  </si>
  <si>
    <t>Modestas Vaičiulis ir tautvydas Strolia</t>
  </si>
  <si>
    <t>PRIDEDAMA. https://www.fis-ski.com/DB/general/results.html?sectorcode=CC&amp;raceid=27736</t>
  </si>
  <si>
    <t>2016 JPČ snieglentės</t>
  </si>
  <si>
    <t>Bendra sporto šakos gauta taškų suma</t>
  </si>
  <si>
    <t>Neįvyko Pasaulio Jaunimo Snieglenčių sporto Čempionatas 2020 m.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</si>
  <si>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</si>
  <si>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</si>
  <si>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</si>
  <si>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</si>
  <si>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t>Remigijus Arlauskas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</si>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</sst>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 wrapText="1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81;emait&#279;s%20g.6-%20401,%20LT-03117%20Vilnius,%20remigijus.arlauskas@spaineta.lt%09%09%09%09%09%09%0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6"/>
  <sheetViews>
    <sheetView tabSelected="1" topLeftCell="A100" zoomScaleNormal="100" workbookViewId="0">
      <selection activeCell="R118" sqref="R118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5.28515625" style="1" customWidth="1"/>
    <col min="19" max="19" width="10" style="1" customWidth="1"/>
    <col min="20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5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8"/>
    </row>
    <row r="6" spans="1:18" ht="18.75">
      <c r="A6" s="82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59"/>
      <c r="B7" s="92" t="s">
        <v>4</v>
      </c>
      <c r="C7" s="93"/>
      <c r="D7" s="93"/>
      <c r="E7" s="93"/>
      <c r="F7" s="93"/>
      <c r="G7" s="93"/>
      <c r="H7" s="9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3" t="s">
        <v>5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301511755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4" t="s">
        <v>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8" t="s">
        <v>8</v>
      </c>
      <c r="B13" s="88" t="s">
        <v>9</v>
      </c>
      <c r="C13" s="88" t="s">
        <v>10</v>
      </c>
      <c r="D13" s="88" t="s">
        <v>11</v>
      </c>
      <c r="E13" s="84" t="s">
        <v>12</v>
      </c>
      <c r="F13" s="79"/>
      <c r="G13" s="80"/>
      <c r="H13" s="80"/>
      <c r="I13" s="80"/>
      <c r="J13" s="80"/>
      <c r="K13" s="80"/>
      <c r="L13" s="80"/>
      <c r="M13" s="80"/>
      <c r="N13" s="80"/>
      <c r="O13" s="81"/>
      <c r="P13" s="86" t="s">
        <v>13</v>
      </c>
      <c r="Q13" s="100" t="s">
        <v>14</v>
      </c>
      <c r="R13" s="95" t="s">
        <v>15</v>
      </c>
    </row>
    <row r="14" spans="1:18" s="8" customFormat="1" ht="45" customHeight="1">
      <c r="A14" s="98"/>
      <c r="B14" s="88"/>
      <c r="C14" s="88"/>
      <c r="D14" s="88"/>
      <c r="E14" s="99"/>
      <c r="F14" s="84" t="s">
        <v>16</v>
      </c>
      <c r="G14" s="84" t="s">
        <v>17</v>
      </c>
      <c r="H14" s="84" t="s">
        <v>18</v>
      </c>
      <c r="I14" s="89" t="s">
        <v>19</v>
      </c>
      <c r="J14" s="84" t="s">
        <v>20</v>
      </c>
      <c r="K14" s="84" t="s">
        <v>21</v>
      </c>
      <c r="L14" s="84" t="s">
        <v>22</v>
      </c>
      <c r="M14" s="84" t="s">
        <v>23</v>
      </c>
      <c r="N14" s="77" t="s">
        <v>24</v>
      </c>
      <c r="O14" s="77" t="s">
        <v>25</v>
      </c>
      <c r="P14" s="87"/>
      <c r="Q14" s="101"/>
      <c r="R14" s="96"/>
    </row>
    <row r="15" spans="1:18" s="8" customFormat="1" ht="76.150000000000006" customHeight="1">
      <c r="A15" s="98"/>
      <c r="B15" s="88"/>
      <c r="C15" s="88"/>
      <c r="D15" s="88"/>
      <c r="E15" s="85"/>
      <c r="F15" s="85"/>
      <c r="G15" s="85"/>
      <c r="H15" s="85"/>
      <c r="I15" s="90"/>
      <c r="J15" s="85"/>
      <c r="K15" s="85"/>
      <c r="L15" s="85"/>
      <c r="M15" s="85"/>
      <c r="N15" s="78"/>
      <c r="O15" s="78"/>
      <c r="P15" s="87"/>
      <c r="Q15" s="102"/>
      <c r="R15" s="9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0" t="s">
        <v>26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56"/>
      <c r="R17" s="8"/>
      <c r="S17" s="8"/>
    </row>
    <row r="18" spans="1:19" ht="16.899999999999999" customHeight="1">
      <c r="A18" s="63" t="s">
        <v>27</v>
      </c>
      <c r="B18" s="64"/>
      <c r="C18" s="64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>
      <c r="A19" s="60">
        <v>1</v>
      </c>
      <c r="B19" s="60" t="s">
        <v>28</v>
      </c>
      <c r="C19" s="12" t="s">
        <v>29</v>
      </c>
      <c r="D19" s="60" t="s">
        <v>30</v>
      </c>
      <c r="E19" s="60">
        <v>1</v>
      </c>
      <c r="F19" s="60" t="s">
        <v>31</v>
      </c>
      <c r="G19" s="60">
        <v>1</v>
      </c>
      <c r="H19" s="60" t="s">
        <v>32</v>
      </c>
      <c r="I19" s="60"/>
      <c r="J19" s="60">
        <v>139</v>
      </c>
      <c r="K19" s="60"/>
      <c r="L19" s="60">
        <v>20</v>
      </c>
      <c r="M19" s="60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21.94</v>
      </c>
      <c r="O19" s="9">
        <f>IF(F19="OŽ",N19,IF(H19="Ne",IF(J19*0.3&lt;J19-L19,N19,0),IF(J19*0.1&lt;J19-L19,N19,0)))</f>
        <v>21.94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2.448</v>
      </c>
      <c r="Q19" s="11">
        <f>IF(ISERROR(P19*100/N19),0,(P19*100/N19))</f>
        <v>11.157702825888785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9.7552000000000021</v>
      </c>
      <c r="S19" s="20"/>
    </row>
    <row r="20" spans="1:19" s="8" customFormat="1" ht="15.75" customHeight="1">
      <c r="A20" s="67">
        <v>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10">
        <f>SUM(R19:R19)</f>
        <v>9.7552000000000021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33</v>
      </c>
      <c r="B22" s="2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49" t="s">
        <v>34</v>
      </c>
      <c r="B23" s="49"/>
      <c r="C23" s="49"/>
      <c r="D23" s="49"/>
      <c r="E23" s="49"/>
      <c r="F23" s="49"/>
      <c r="G23" s="49"/>
      <c r="H23" s="49"/>
      <c r="I23" s="49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/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70" t="s">
        <v>35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56"/>
    </row>
    <row r="26" spans="1:19" s="8" customFormat="1" ht="16.899999999999999" customHeight="1">
      <c r="A26" s="63" t="s">
        <v>27</v>
      </c>
      <c r="B26" s="64"/>
      <c r="C26" s="6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6"/>
    </row>
    <row r="27" spans="1:19" s="8" customFormat="1" ht="15" customHeight="1">
      <c r="A27" s="65" t="s">
        <v>36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56"/>
    </row>
    <row r="28" spans="1:19" s="8" customFormat="1">
      <c r="A28" s="60">
        <v>1</v>
      </c>
      <c r="B28" s="60" t="s">
        <v>28</v>
      </c>
      <c r="C28" s="12" t="s">
        <v>29</v>
      </c>
      <c r="D28" s="60" t="s">
        <v>30</v>
      </c>
      <c r="E28" s="60">
        <v>1</v>
      </c>
      <c r="F28" s="60" t="s">
        <v>37</v>
      </c>
      <c r="G28" s="60" t="s">
        <v>38</v>
      </c>
      <c r="H28" s="60" t="s">
        <v>32</v>
      </c>
      <c r="I28" s="60"/>
      <c r="J28" s="60">
        <v>22</v>
      </c>
      <c r="K28" s="60"/>
      <c r="L28" s="60">
        <v>19</v>
      </c>
      <c r="M28" s="60" t="s">
        <v>39</v>
      </c>
      <c r="N28" s="3">
        <f t="shared" ref="N28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11.137499999999999</v>
      </c>
      <c r="O28" s="9">
        <f t="shared" ref="O28" si="1">IF(F28="OŽ",N28,IF(H28="Ne",IF(J28*0.3&lt;J28-L28,N28,0),IF(J28*0.1&lt;J28-L28,N28,0)))</f>
        <v>11.137499999999999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0.76500000000000001</v>
      </c>
      <c r="Q28" s="11">
        <f>IF(ISERROR(P28*100/N28),0,(P28*100/N28))</f>
        <v>6.8686868686868694</v>
      </c>
      <c r="R28" s="10">
        <f t="shared" ref="R28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11.9025</v>
      </c>
    </row>
    <row r="29" spans="1:19" s="8" customFormat="1">
      <c r="A29" s="60">
        <v>2</v>
      </c>
      <c r="B29" s="60" t="s">
        <v>28</v>
      </c>
      <c r="C29" s="12" t="s">
        <v>40</v>
      </c>
      <c r="D29" s="60" t="s">
        <v>30</v>
      </c>
      <c r="E29" s="60">
        <v>1</v>
      </c>
      <c r="F29" s="60" t="s">
        <v>37</v>
      </c>
      <c r="G29" s="60" t="s">
        <v>38</v>
      </c>
      <c r="H29" s="60" t="s">
        <v>32</v>
      </c>
      <c r="I29" s="60"/>
      <c r="J29" s="60">
        <v>25</v>
      </c>
      <c r="K29" s="60"/>
      <c r="L29" s="60">
        <v>17</v>
      </c>
      <c r="M29" s="60" t="s">
        <v>32</v>
      </c>
      <c r="N29" s="3">
        <f t="shared" ref="N29" si="3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13</v>
      </c>
      <c r="O29" s="9">
        <f t="shared" ref="O29" si="4">IF(F29="OŽ",N29,IF(H29="Ne",IF(J29*0.3&lt;J29-L29,N29,0),IF(J29*0.1&lt;J29-L29,N29,0)))</f>
        <v>13</v>
      </c>
      <c r="P29" s="4">
        <f t="shared" ref="P29" si="5"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1.7850000000000001</v>
      </c>
      <c r="Q29" s="11">
        <f t="shared" ref="Q29" si="6">IF(ISERROR(P29*100/N29),0,(P29*100/N29))</f>
        <v>13.73076923076923</v>
      </c>
      <c r="R29" s="10">
        <f t="shared" ref="R29" si="7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14.785</v>
      </c>
    </row>
    <row r="30" spans="1:19" s="8" customFormat="1">
      <c r="A30" s="60"/>
      <c r="B30" s="60"/>
      <c r="C30" s="12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3"/>
      <c r="O30" s="9"/>
      <c r="P30" s="4"/>
      <c r="Q30" s="11"/>
      <c r="R30" s="10"/>
    </row>
    <row r="31" spans="1:19" s="8" customFormat="1" ht="15.75" customHeight="1">
      <c r="A31" s="67" t="s">
        <v>41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9"/>
      <c r="R31" s="10">
        <f>SUM(R28:R30)</f>
        <v>26.6875</v>
      </c>
    </row>
    <row r="32" spans="1:19" s="8" customFormat="1" ht="15.7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9" s="8" customFormat="1" ht="15.75" customHeight="1">
      <c r="A33" s="24" t="s">
        <v>42</v>
      </c>
      <c r="B33" s="2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15.75" customHeight="1">
      <c r="A34" s="49" t="s">
        <v>43</v>
      </c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15.75" customHeight="1">
      <c r="A35" s="49"/>
      <c r="B35" s="49"/>
      <c r="C35" s="49"/>
      <c r="D35" s="49"/>
      <c r="E35" s="49"/>
      <c r="F35" s="49"/>
      <c r="G35" s="49"/>
      <c r="H35" s="49"/>
      <c r="I35" s="49"/>
      <c r="J35" s="15"/>
      <c r="K35" s="15"/>
      <c r="L35" s="15"/>
      <c r="M35" s="15"/>
      <c r="N35" s="15"/>
      <c r="O35" s="15"/>
      <c r="P35" s="15"/>
      <c r="Q35" s="15"/>
      <c r="R35" s="16"/>
    </row>
    <row r="36" spans="1:19" s="8" customFormat="1" ht="5.4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9" s="8" customFormat="1" ht="13.9" customHeight="1">
      <c r="A37" s="70" t="s">
        <v>44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56"/>
    </row>
    <row r="38" spans="1:19" s="8" customFormat="1" ht="13.9" customHeight="1">
      <c r="A38" s="63" t="s">
        <v>27</v>
      </c>
      <c r="B38" s="64"/>
      <c r="C38" s="64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6"/>
    </row>
    <row r="39" spans="1:19" s="8" customFormat="1">
      <c r="A39" s="70" t="s">
        <v>45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56"/>
    </row>
    <row r="40" spans="1:19" s="8" customFormat="1" ht="75">
      <c r="A40" s="60">
        <v>1</v>
      </c>
      <c r="B40" s="60" t="s">
        <v>46</v>
      </c>
      <c r="C40" s="12" t="s">
        <v>47</v>
      </c>
      <c r="D40" s="60" t="s">
        <v>30</v>
      </c>
      <c r="E40" s="60">
        <v>4</v>
      </c>
      <c r="F40" s="60" t="s">
        <v>48</v>
      </c>
      <c r="G40" s="60">
        <v>1</v>
      </c>
      <c r="H40" s="60" t="s">
        <v>32</v>
      </c>
      <c r="I40" s="60"/>
      <c r="J40" s="60">
        <v>18</v>
      </c>
      <c r="K40" s="60"/>
      <c r="L40" s="60">
        <v>16</v>
      </c>
      <c r="M40" s="60" t="s">
        <v>32</v>
      </c>
      <c r="N40" s="3">
        <f t="shared" ref="N40" si="8">(IF(F40="OŽ",IF(L40=1,550.8,IF(L40=2,426.38,IF(L40=3,342.14,IF(L40=4,181.44,IF(L40=5,168.48,IF(L40=6,155.52,IF(L40=7,148.5,IF(L40=8,144,0))))))))+IF(L40&lt;=8,0,IF(L40&lt;=16,137.7,IF(L40&lt;=24,108,IF(L40&lt;=32,80.1,IF(L40&lt;=36,52.2,0)))))-IF(L40&lt;=8,0,IF(L40&lt;=16,(L40-9)*2.754,IF(L40&lt;=24,(L40-17)* 2.754,IF(L40&lt;=32,(L40-25)* 2.754,IF(L40&lt;=36,(L40-33)*2.754,0))))),0)+IF(F40="PČ",IF(L40=1,449,IF(L40=2,314.6,IF(L40=3,238,IF(L40=4,172,IF(L40=5,159,IF(L40=6,145,IF(L40=7,132,IF(L40=8,119,0))))))))+IF(L40&lt;=8,0,IF(L40&lt;=16,88,IF(L40&lt;=24,55,IF(L40&lt;=32,22,0))))-IF(L40&lt;=8,0,IF(L40&lt;=16,(L40-9)*2.245,IF(L40&lt;=24,(L40-17)*2.245,IF(L40&lt;=32,(L40-25)*2.245,0)))),0)+IF(F40="PČneol",IF(L40=1,85,IF(L40=2,64.61,IF(L40=3,50.76,IF(L40=4,16.25,IF(L40=5,15,IF(L40=6,13.75,IF(L40=7,12.5,IF(L40=8,11.25,0))))))))+IF(L40&lt;=8,0,IF(L40&lt;=16,9,0))-IF(L40&lt;=8,0,IF(L40&lt;=16,(L40-9)*0.425,0)),0)+IF(F40="PŽ",IF(L40=1,85,IF(L40=2,59.5,IF(L40=3,45,IF(L40=4,32.5,IF(L40=5,30,IF(L40=6,27.5,IF(L40=7,25,IF(L40=8,22.5,0))))))))+IF(L40&lt;=8,0,IF(L40&lt;=16,19,IF(L40&lt;=24,13,IF(L40&lt;=32,8,0))))-IF(L40&lt;=8,0,IF(L40&lt;=16,(L40-9)*0.425,IF(L40&lt;=24,(L40-17)*0.425,IF(L40&lt;=32,(L40-25)*0.425,0)))),0)+IF(F40="EČ",IF(L40=1,204,IF(L40=2,156.24,IF(L40=3,123.84,IF(L40=4,72,IF(L40=5,66,IF(L40=6,60,IF(L40=7,54,IF(L40=8,48,0))))))))+IF(L40&lt;=8,0,IF(L40&lt;=16,40,IF(L40&lt;=24,25,0)))-IF(L40&lt;=8,0,IF(L40&lt;=16,(L40-9)*1.02,IF(L40&lt;=24,(L40-17)*1.02,0))),0)+IF(F40="EČneol",IF(L40=1,68,IF(L40=2,51.69,IF(L40=3,40.61,IF(L40=4,13,IF(L40=5,12,IF(L40=6,11,IF(L40=7,10,IF(L40=8,9,0)))))))))+IF(F40="EŽ",IF(L40=1,68,IF(L40=2,47.6,IF(L40=3,36,IF(L40=4,18,IF(L40=5,16.5,IF(L40=6,15,IF(L40=7,13.5,IF(L40=8,12,0))))))))+IF(L40&lt;=8,0,IF(L40&lt;=16,10,IF(L40&lt;=24,6,0)))-IF(L40&lt;=8,0,IF(L40&lt;=16,(L40-9)*0.34,IF(L40&lt;=24,(L40-17)*0.34,0))),0)+IF(F40="PT",IF(L40=1,68,IF(L40=2,52.08,IF(L40=3,41.28,IF(L40=4,24,IF(L40=5,22,IF(L40=6,20,IF(L40=7,18,IF(L40=8,16,0))))))))+IF(L40&lt;=8,0,IF(L40&lt;=16,13,IF(L40&lt;=24,9,IF(L40&lt;=32,4,0))))-IF(L40&lt;=8,0,IF(L40&lt;=16,(L40-9)*0.34,IF(L40&lt;=24,(L40-17)*0.34,IF(L40&lt;=32,(L40-25)*0.34,0)))),0)+IF(F40="JOŽ",IF(L40=1,85,IF(L40=2,59.5,IF(L40=3,45,IF(L40=4,32.5,IF(L40=5,30,IF(L40=6,27.5,IF(L40=7,25,IF(L40=8,22.5,0))))))))+IF(L40&lt;=8,0,IF(L40&lt;=16,19,IF(L40&lt;=24,13,0)))-IF(L40&lt;=8,0,IF(L40&lt;=16,(L40-9)*0.425,IF(L40&lt;=24,(L40-17)*0.425,0))),0)+IF(F40="JPČ",IF(L40=1,68,IF(L40=2,47.6,IF(L40=3,36,IF(L40=4,26,IF(L40=5,24,IF(L40=6,22,IF(L40=7,20,IF(L40=8,18,0))))))))+IF(L40&lt;=8,0,IF(L40&lt;=16,13,IF(L40&lt;=24,9,0)))-IF(L40&lt;=8,0,IF(L40&lt;=16,(L40-9)*0.34,IF(L40&lt;=24,(L40-17)*0.34,0))),0)+IF(F40="JEČ",IF(L40=1,34,IF(L40=2,26.04,IF(L40=3,20.6,IF(L40=4,12,IF(L40=5,11,IF(L40=6,10,IF(L40=7,9,IF(L40=8,8,0))))))))+IF(L40&lt;=8,0,IF(L40&lt;=16,6,0))-IF(L40&lt;=8,0,IF(L40&lt;=16,(L40-9)*0.17,0)),0)+IF(F40="JEOF",IF(L40=1,34,IF(L40=2,26.04,IF(L40=3,20.6,IF(L40=4,12,IF(L40=5,11,IF(L40=6,10,IF(L40=7,9,IF(L40=8,8,0))))))))+IF(L40&lt;=8,0,IF(L40&lt;=16,6,0))-IF(L40&lt;=8,0,IF(L40&lt;=16,(L40-9)*0.17,0)),0)+IF(F40="JnPČ",IF(L40=1,51,IF(L40=2,35.7,IF(L40=3,27,IF(L40=4,19.5,IF(L40=5,18,IF(L40=6,16.5,IF(L40=7,15,IF(L40=8,13.5,0))))))))+IF(L40&lt;=8,0,IF(L40&lt;=16,10,0))-IF(L40&lt;=8,0,IF(L40&lt;=16,(L40-9)*0.255,0)),0)+IF(F40="JnEČ",IF(L40=1,25.5,IF(L40=2,19.53,IF(L40=3,15.48,IF(L40=4,9,IF(L40=5,8.25,IF(L40=6,7.5,IF(L40=7,6.75,IF(L40=8,6,0))))))))+IF(L40&lt;=8,0,IF(L40&lt;=16,5,0))-IF(L40&lt;=8,0,IF(L40&lt;=16,(L40-9)*0.1275,0)),0)+IF(F40="JčPČ",IF(L40=1,21.25,IF(L40=2,14.5,IF(L40=3,11.5,IF(L40=4,7,IF(L40=5,6.5,IF(L40=6,6,IF(L40=7,5.5,IF(L40=8,5,0))))))))+IF(L40&lt;=8,0,IF(L40&lt;=16,4,0))-IF(L40&lt;=8,0,IF(L40&lt;=16,(L40-9)*0.10625,0)),0)+IF(F40="JčEČ",IF(L40=1,17,IF(L40=2,13.02,IF(L40=3,10.32,IF(L40=4,6,IF(L40=5,5.5,IF(L40=6,5,IF(L40=7,4.5,IF(L40=8,4,0))))))))+IF(L40&lt;=8,0,IF(L40&lt;=16,3,0))-IF(L40&lt;=8,0,IF(L40&lt;=16,(L40-9)*0.085,0)),0)+IF(F40="NEAK",IF(L40=1,11.48,IF(L40=2,8.79,IF(L40=3,6.97,IF(L40=4,4.05,IF(L40=5,3.71,IF(L40=6,3.38,IF(L40=7,3.04,IF(L40=8,2.7,0))))))))+IF(L40&lt;=8,0,IF(L40&lt;=16,2,IF(L40&lt;=24,1.3,0)))-IF(L40&lt;=8,0,IF(L40&lt;=16,(L40-9)*0.0574,IF(L40&lt;=24,(L40-17)*0.0574,0))),0))*IF(L40&lt;0,1,IF(OR(F40="PČ",F40="PŽ",F40="PT"),IF(J40&lt;32,J40/32,1),1))* IF(L40&lt;0,1,IF(OR(F40="EČ",F40="EŽ",F40="JOŽ",F40="JPČ",F40="NEAK"),IF(J40&lt;24,J40/24,1),1))*IF(L40&lt;0,1,IF(OR(F40="PČneol",F40="JEČ",F40="JEOF",F40="JnPČ",F40="JnEČ",F40="JčPČ",F40="JčEČ"),IF(J40&lt;16,J40/16,1),1))*IF(L40&lt;0,1,IF(F40="EČneol",IF(J40&lt;8,J40/8,1),1))</f>
        <v>7.9649999999999999</v>
      </c>
      <c r="O40" s="9">
        <f t="shared" ref="O40" si="9">IF(F40="OŽ",N40,IF(H40="Ne",IF(J40*0.3&lt;J40-L40,N40,0),IF(J40*0.1&lt;J40-L40,N40,0)))</f>
        <v>7.9649999999999999</v>
      </c>
      <c r="P40" s="4">
        <f t="shared" ref="P40" si="10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0.40799999999999997</v>
      </c>
      <c r="Q40" s="11">
        <f t="shared" ref="Q40" si="11">IF(ISERROR(P40*100/N40),0,(P40*100/N40))</f>
        <v>5.1224105461393599</v>
      </c>
      <c r="R40" s="10">
        <f t="shared" ref="R40" si="12">IF(Q40&lt;=30,O40+P40,O40+O40*0.3)*IF(G40=1,0.4,IF(G40=2,0.75,IF(G40="1 (kas 4 m. 1 k. nerengiamos)",0.52,1)))*IF(D40="olimpinė",1,IF(M40="Ne",0.5,1))*IF(OR(A$5="Lietuvos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federacija"),IF(OR(J40&lt;8,K40&lt;16),0,1),1)*E40*IF(I40&lt;=1,1,1/I40)*IF(OR(A$5="Lietuvos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13.396799999999999</v>
      </c>
    </row>
    <row r="41" spans="1:19" s="8" customFormat="1" ht="15.75" customHeight="1">
      <c r="A41" s="72" t="s">
        <v>41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4"/>
      <c r="R41" s="10">
        <f>SUM(R40:R40)</f>
        <v>13.396799999999999</v>
      </c>
    </row>
    <row r="42" spans="1:19" s="8" customFormat="1" ht="15.75" customHeight="1">
      <c r="A42" s="24" t="s">
        <v>49</v>
      </c>
      <c r="B42" s="2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15.75" customHeight="1">
      <c r="A43" s="49" t="s">
        <v>43</v>
      </c>
      <c r="B43" s="49"/>
      <c r="C43" s="49"/>
      <c r="D43" s="49"/>
      <c r="E43" s="49"/>
      <c r="F43" s="49"/>
      <c r="G43" s="49"/>
      <c r="H43" s="49"/>
      <c r="I43" s="49"/>
      <c r="J43" s="15"/>
      <c r="K43" s="15"/>
      <c r="L43" s="15"/>
      <c r="M43" s="15"/>
      <c r="N43" s="15"/>
      <c r="O43" s="15"/>
      <c r="P43" s="15"/>
      <c r="Q43" s="15"/>
      <c r="R43" s="16"/>
    </row>
    <row r="44" spans="1:19" s="8" customFormat="1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15"/>
      <c r="K44" s="15"/>
      <c r="L44" s="15"/>
      <c r="M44" s="15"/>
      <c r="N44" s="15"/>
      <c r="O44" s="15"/>
      <c r="P44" s="15"/>
      <c r="Q44" s="15"/>
      <c r="R44" s="16"/>
    </row>
    <row r="45" spans="1:19" s="8" customFormat="1" ht="15.75" customHeight="1">
      <c r="A45" s="70" t="s">
        <v>50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56"/>
    </row>
    <row r="46" spans="1:19" ht="15.75" customHeight="1">
      <c r="A46" s="63" t="s">
        <v>27</v>
      </c>
      <c r="B46" s="64"/>
      <c r="C46" s="64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6"/>
      <c r="R46" s="8"/>
      <c r="S46" s="8"/>
    </row>
    <row r="47" spans="1:19" ht="15.75" customHeight="1">
      <c r="A47" s="70" t="s">
        <v>51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56"/>
      <c r="R47" s="8"/>
      <c r="S47" s="8"/>
    </row>
    <row r="48" spans="1:19" s="7" customFormat="1" ht="30">
      <c r="A48" s="60">
        <v>1</v>
      </c>
      <c r="B48" s="60" t="s">
        <v>52</v>
      </c>
      <c r="C48" s="12" t="s">
        <v>40</v>
      </c>
      <c r="D48" s="60" t="s">
        <v>30</v>
      </c>
      <c r="E48" s="60">
        <v>1</v>
      </c>
      <c r="F48" s="60" t="s">
        <v>31</v>
      </c>
      <c r="G48" s="60">
        <v>1</v>
      </c>
      <c r="H48" s="60" t="s">
        <v>32</v>
      </c>
      <c r="I48" s="60"/>
      <c r="J48" s="60">
        <v>161</v>
      </c>
      <c r="K48" s="60"/>
      <c r="L48" s="60">
        <v>18</v>
      </c>
      <c r="M48" s="60" t="s">
        <v>32</v>
      </c>
      <c r="N48" s="3">
        <f t="shared" ref="N48" si="13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23.98</v>
      </c>
      <c r="O48" s="9">
        <f t="shared" ref="O48" si="14">IF(F48="OŽ",N48,IF(H48="Ne",IF(J48*0.3&lt;J48-L48,N48,0),IF(J48*0.1&lt;J48-L48,N48,0)))</f>
        <v>23.98</v>
      </c>
      <c r="P48" s="4">
        <f t="shared" ref="P48" si="15">IF(O48=0,0,IF(F48="OŽ",IF(L48&gt;35,0,IF(J48&gt;35,(36-L48)*1.836,((36-L48)-(36-J48))*1.836)),0)+IF(F48="PČ",IF(L48&gt;31,0,IF(J48&gt;31,(32-L48)*1.347,((32-L48)-(32-J48))*1.347)),0)+ IF(F48="PČneol",IF(L48&gt;15,0,IF(J48&gt;15,(16-L48)*0.255,((16-L48)-(16-J48))*0.255)),0)+IF(F48="PŽ",IF(L48&gt;31,0,IF(J48&gt;31,(32-L48)*0.255,((32-L48)-(32-J48))*0.255)),0)+IF(F48="EČ",IF(L48&gt;23,0,IF(J48&gt;23,(24-L48)*0.612,((24-L48)-(24-J48))*0.612)),0)+IF(F48="EČneol",IF(L48&gt;7,0,IF(J48&gt;7,(8-L48)*0.204,((8-L48)-(8-J48))*0.204)),0)+IF(F48="EŽ",IF(L48&gt;23,0,IF(J48&gt;23,(24-L48)*0.204,((24-L48)-(24-J48))*0.204)),0)+IF(F48="PT",IF(L48&gt;31,0,IF(J48&gt;31,(32-L48)*0.204,((32-L48)-(32-J48))*0.204)),0)+IF(F48="JOŽ",IF(L48&gt;23,0,IF(J48&gt;23,(24-L48)*0.255,((24-L48)-(24-J48))*0.255)),0)+IF(F48="JPČ",IF(L48&gt;23,0,IF(J48&gt;23,(24-L48)*0.204,((24-L48)-(24-J48))*0.204)),0)+IF(F48="JEČ",IF(L48&gt;15,0,IF(J48&gt;15,(16-L48)*0.102,((16-L48)-(16-J48))*0.102)),0)+IF(F48="JEOF",IF(L48&gt;15,0,IF(J48&gt;15,(16-L48)*0.102,((16-L48)-(16-J48))*0.102)),0)+IF(F48="JnPČ",IF(L48&gt;15,0,IF(J48&gt;15,(16-L48)*0.153,((16-L48)-(16-J48))*0.153)),0)+IF(F48="JnEČ",IF(L48&gt;15,0,IF(J48&gt;15,(16-L48)*0.0765,((16-L48)-(16-J48))*0.0765)),0)+IF(F48="JčPČ",IF(L48&gt;15,0,IF(J48&gt;15,(16-L48)*0.06375,((16-L48)-(16-J48))*0.06375)),0)+IF(F48="JčEČ",IF(L48&gt;15,0,IF(J48&gt;15,(16-L48)*0.051,((16-L48)-(16-J48))*0.051)),0)+IF(F48="NEAK",IF(L48&gt;23,0,IF(J48&gt;23,(24-L48)*0.03444,((24-L48)-(24-J48))*0.03444)),0))</f>
        <v>3.6719999999999997</v>
      </c>
      <c r="Q48" s="11">
        <f t="shared" ref="Q48" si="16">IF(ISERROR(P48*100/N48),0,(P48*100/N48))</f>
        <v>15.312760633861551</v>
      </c>
      <c r="R48" s="10">
        <f t="shared" ref="R48" si="17">IF(Q48&lt;=30,O48+P48,O48+O48*0.3)*IF(G48=1,0.4,IF(G48=2,0.75,IF(G48="1 (kas 4 m. 1 k. nerengiamos)",0.52,1)))*IF(D48="olimpinė",1,IF(M48="Ne",0.5,1))*IF(OR(A$5="Lietuvos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federacija"),IF(OR(J48&lt;8,K48&lt;16),0,1),1)*E48*IF(I48&lt;=1,1,1/I48)*IF(OR(A$5="Lietuvos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11.0608</v>
      </c>
      <c r="S48" s="8"/>
    </row>
    <row r="49" spans="1:19">
      <c r="A49" s="67" t="s">
        <v>41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0">
        <f>SUM(R48:R48)</f>
        <v>11.0608</v>
      </c>
      <c r="S49" s="8"/>
    </row>
    <row r="50" spans="1:19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8"/>
    </row>
    <row r="51" spans="1:19" ht="15.75">
      <c r="A51" s="24" t="s">
        <v>53</v>
      </c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8"/>
    </row>
    <row r="52" spans="1:19">
      <c r="A52" s="49" t="s">
        <v>43</v>
      </c>
      <c r="B52" s="49"/>
      <c r="C52" s="4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5"/>
      <c r="R52" s="16"/>
      <c r="S52" s="8"/>
    </row>
    <row r="53" spans="1:19" s="8" customFormat="1">
      <c r="A53" s="49"/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9">
      <c r="A54" s="70" t="s">
        <v>54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56"/>
      <c r="R54" s="8"/>
      <c r="S54" s="8"/>
    </row>
    <row r="55" spans="1:19" ht="18">
      <c r="A55" s="63" t="s">
        <v>27</v>
      </c>
      <c r="B55" s="64"/>
      <c r="C55" s="64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/>
      <c r="R55" s="8"/>
      <c r="S55" s="8"/>
    </row>
    <row r="56" spans="1:19">
      <c r="A56" s="60">
        <v>1</v>
      </c>
      <c r="B56" s="60" t="s">
        <v>28</v>
      </c>
      <c r="C56" s="12" t="s">
        <v>29</v>
      </c>
      <c r="D56" s="60" t="s">
        <v>30</v>
      </c>
      <c r="E56" s="60">
        <v>1</v>
      </c>
      <c r="F56" s="60" t="s">
        <v>48</v>
      </c>
      <c r="G56" s="60">
        <v>1</v>
      </c>
      <c r="H56" s="60" t="s">
        <v>32</v>
      </c>
      <c r="I56" s="60"/>
      <c r="J56" s="60">
        <v>92</v>
      </c>
      <c r="K56" s="60"/>
      <c r="L56" s="60">
        <v>11</v>
      </c>
      <c r="M56" s="60" t="s">
        <v>32</v>
      </c>
      <c r="N56" s="3">
        <f t="shared" ref="N56" si="18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12.32</v>
      </c>
      <c r="O56" s="9">
        <f t="shared" ref="O56" si="19">IF(F56="OŽ",N56,IF(H56="Ne",IF(J56*0.3&lt;J56-L56,N56,0),IF(J56*0.1&lt;J56-L56,N56,0)))</f>
        <v>12.32</v>
      </c>
      <c r="P56" s="4">
        <f t="shared" ref="P56" si="20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2.6519999999999997</v>
      </c>
      <c r="Q56" s="11">
        <f t="shared" ref="Q56" si="21">IF(ISERROR(P56*100/N56),0,(P56*100/N56))</f>
        <v>21.525974025974026</v>
      </c>
      <c r="R56" s="10">
        <f t="shared" ref="R56" si="22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5.9888000000000003</v>
      </c>
      <c r="S56" s="8"/>
    </row>
    <row r="57" spans="1:19">
      <c r="A57" s="67" t="s">
        <v>41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9"/>
      <c r="R57" s="10">
        <f>SUM(R56:R56)</f>
        <v>5.9888000000000003</v>
      </c>
      <c r="S57" s="8"/>
    </row>
    <row r="58" spans="1:19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  <c r="S58" s="8"/>
    </row>
    <row r="59" spans="1:19" ht="15.75">
      <c r="A59" s="24" t="s">
        <v>55</v>
      </c>
      <c r="B59" s="2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8"/>
    </row>
    <row r="60" spans="1:19">
      <c r="A60" s="49" t="s">
        <v>43</v>
      </c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  <c r="S60" s="8"/>
    </row>
    <row r="61" spans="1:19">
      <c r="A61" s="70" t="s">
        <v>56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56"/>
      <c r="R61" s="8"/>
      <c r="S61" s="8"/>
    </row>
    <row r="62" spans="1:19" ht="18">
      <c r="A62" s="63" t="s">
        <v>27</v>
      </c>
      <c r="B62" s="64"/>
      <c r="C62" s="64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6"/>
      <c r="R62" s="8"/>
      <c r="S62" s="8"/>
    </row>
    <row r="63" spans="1:19">
      <c r="A63" s="70" t="s">
        <v>57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56"/>
      <c r="R63" s="8"/>
      <c r="S63" s="8"/>
    </row>
    <row r="64" spans="1:19">
      <c r="A64" s="60">
        <v>1</v>
      </c>
      <c r="B64" s="60" t="s">
        <v>28</v>
      </c>
      <c r="C64" s="12" t="s">
        <v>29</v>
      </c>
      <c r="D64" s="60" t="s">
        <v>30</v>
      </c>
      <c r="E64" s="60">
        <v>1</v>
      </c>
      <c r="F64" s="60" t="s">
        <v>31</v>
      </c>
      <c r="G64" s="60">
        <v>1</v>
      </c>
      <c r="H64" s="60" t="s">
        <v>32</v>
      </c>
      <c r="I64" s="60"/>
      <c r="J64" s="60">
        <v>127</v>
      </c>
      <c r="K64" s="60"/>
      <c r="L64" s="60">
        <v>9</v>
      </c>
      <c r="M64" s="60" t="s">
        <v>32</v>
      </c>
      <c r="N64" s="3">
        <f t="shared" ref="N64" si="23">(IF(F64="OŽ",IF(L64=1,550.8,IF(L64=2,426.38,IF(L64=3,342.14,IF(L64=4,181.44,IF(L64=5,168.48,IF(L64=6,155.52,IF(L64=7,148.5,IF(L64=8,144,0))))))))+IF(L64&lt;=8,0,IF(L64&lt;=16,137.7,IF(L64&lt;=24,108,IF(L64&lt;=32,80.1,IF(L64&lt;=36,52.2,0)))))-IF(L64&lt;=8,0,IF(L64&lt;=16,(L64-9)*2.754,IF(L64&lt;=24,(L64-17)* 2.754,IF(L64&lt;=32,(L64-25)* 2.754,IF(L64&lt;=36,(L64-33)*2.754,0))))),0)+IF(F64="PČ",IF(L64=1,449,IF(L64=2,314.6,IF(L64=3,238,IF(L64=4,172,IF(L64=5,159,IF(L64=6,145,IF(L64=7,132,IF(L64=8,119,0))))))))+IF(L64&lt;=8,0,IF(L64&lt;=16,88,IF(L64&lt;=24,55,IF(L64&lt;=32,22,0))))-IF(L64&lt;=8,0,IF(L64&lt;=16,(L64-9)*2.245,IF(L64&lt;=24,(L64-17)*2.245,IF(L64&lt;=32,(L64-25)*2.245,0)))),0)+IF(F64="PČneol",IF(L64=1,85,IF(L64=2,64.61,IF(L64=3,50.76,IF(L64=4,16.25,IF(L64=5,15,IF(L64=6,13.75,IF(L64=7,12.5,IF(L64=8,11.25,0))))))))+IF(L64&lt;=8,0,IF(L64&lt;=16,9,0))-IF(L64&lt;=8,0,IF(L64&lt;=16,(L64-9)*0.425,0)),0)+IF(F64="PŽ",IF(L64=1,85,IF(L64=2,59.5,IF(L64=3,45,IF(L64=4,32.5,IF(L64=5,30,IF(L64=6,27.5,IF(L64=7,25,IF(L64=8,22.5,0))))))))+IF(L64&lt;=8,0,IF(L64&lt;=16,19,IF(L64&lt;=24,13,IF(L64&lt;=32,8,0))))-IF(L64&lt;=8,0,IF(L64&lt;=16,(L64-9)*0.425,IF(L64&lt;=24,(L64-17)*0.425,IF(L64&lt;=32,(L64-25)*0.425,0)))),0)+IF(F64="EČ",IF(L64=1,204,IF(L64=2,156.24,IF(L64=3,123.84,IF(L64=4,72,IF(L64=5,66,IF(L64=6,60,IF(L64=7,54,IF(L64=8,48,0))))))))+IF(L64&lt;=8,0,IF(L64&lt;=16,40,IF(L64&lt;=24,25,0)))-IF(L64&lt;=8,0,IF(L64&lt;=16,(L64-9)*1.02,IF(L64&lt;=24,(L64-17)*1.02,0))),0)+IF(F64="EČneol",IF(L64=1,68,IF(L64=2,51.69,IF(L64=3,40.61,IF(L64=4,13,IF(L64=5,12,IF(L64=6,11,IF(L64=7,10,IF(L64=8,9,0)))))))))+IF(F64="EŽ",IF(L64=1,68,IF(L64=2,47.6,IF(L64=3,36,IF(L64=4,18,IF(L64=5,16.5,IF(L64=6,15,IF(L64=7,13.5,IF(L64=8,12,0))))))))+IF(L64&lt;=8,0,IF(L64&lt;=16,10,IF(L64&lt;=24,6,0)))-IF(L64&lt;=8,0,IF(L64&lt;=16,(L64-9)*0.34,IF(L64&lt;=24,(L64-17)*0.34,0))),0)+IF(F64="PT",IF(L64=1,68,IF(L64=2,52.08,IF(L64=3,41.28,IF(L64=4,24,IF(L64=5,22,IF(L64=6,20,IF(L64=7,18,IF(L64=8,16,0))))))))+IF(L64&lt;=8,0,IF(L64&lt;=16,13,IF(L64&lt;=24,9,IF(L64&lt;=32,4,0))))-IF(L64&lt;=8,0,IF(L64&lt;=16,(L64-9)*0.34,IF(L64&lt;=24,(L64-17)*0.34,IF(L64&lt;=32,(L64-25)*0.34,0)))),0)+IF(F64="JOŽ",IF(L64=1,85,IF(L64=2,59.5,IF(L64=3,45,IF(L64=4,32.5,IF(L64=5,30,IF(L64=6,27.5,IF(L64=7,25,IF(L64=8,22.5,0))))))))+IF(L64&lt;=8,0,IF(L64&lt;=16,19,IF(L64&lt;=24,13,0)))-IF(L64&lt;=8,0,IF(L64&lt;=16,(L64-9)*0.425,IF(L64&lt;=24,(L64-17)*0.425,0))),0)+IF(F64="JPČ",IF(L64=1,68,IF(L64=2,47.6,IF(L64=3,36,IF(L64=4,26,IF(L64=5,24,IF(L64=6,22,IF(L64=7,20,IF(L64=8,18,0))))))))+IF(L64&lt;=8,0,IF(L64&lt;=16,13,IF(L64&lt;=24,9,0)))-IF(L64&lt;=8,0,IF(L64&lt;=16,(L64-9)*0.34,IF(L64&lt;=24,(L64-17)*0.34,0))),0)+IF(F64="JEČ",IF(L64=1,34,IF(L64=2,26.04,IF(L64=3,20.6,IF(L64=4,12,IF(L64=5,11,IF(L64=6,10,IF(L64=7,9,IF(L64=8,8,0))))))))+IF(L64&lt;=8,0,IF(L64&lt;=16,6,0))-IF(L64&lt;=8,0,IF(L64&lt;=16,(L64-9)*0.17,0)),0)+IF(F64="JEOF",IF(L64=1,34,IF(L64=2,26.04,IF(L64=3,20.6,IF(L64=4,12,IF(L64=5,11,IF(L64=6,10,IF(L64=7,9,IF(L64=8,8,0))))))))+IF(L64&lt;=8,0,IF(L64&lt;=16,6,0))-IF(L64&lt;=8,0,IF(L64&lt;=16,(L64-9)*0.17,0)),0)+IF(F64="JnPČ",IF(L64=1,51,IF(L64=2,35.7,IF(L64=3,27,IF(L64=4,19.5,IF(L64=5,18,IF(L64=6,16.5,IF(L64=7,15,IF(L64=8,13.5,0))))))))+IF(L64&lt;=8,0,IF(L64&lt;=16,10,0))-IF(L64&lt;=8,0,IF(L64&lt;=16,(L64-9)*0.255,0)),0)+IF(F64="JnEČ",IF(L64=1,25.5,IF(L64=2,19.53,IF(L64=3,15.48,IF(L64=4,9,IF(L64=5,8.25,IF(L64=6,7.5,IF(L64=7,6.75,IF(L64=8,6,0))))))))+IF(L64&lt;=8,0,IF(L64&lt;=16,5,0))-IF(L64&lt;=8,0,IF(L64&lt;=16,(L64-9)*0.1275,0)),0)+IF(F64="JčPČ",IF(L64=1,21.25,IF(L64=2,14.5,IF(L64=3,11.5,IF(L64=4,7,IF(L64=5,6.5,IF(L64=6,6,IF(L64=7,5.5,IF(L64=8,5,0))))))))+IF(L64&lt;=8,0,IF(L64&lt;=16,4,0))-IF(L64&lt;=8,0,IF(L64&lt;=16,(L64-9)*0.10625,0)),0)+IF(F64="JčEČ",IF(L64=1,17,IF(L64=2,13.02,IF(L64=3,10.32,IF(L64=4,6,IF(L64=5,5.5,IF(L64=6,5,IF(L64=7,4.5,IF(L64=8,4,0))))))))+IF(L64&lt;=8,0,IF(L64&lt;=16,3,0))-IF(L64&lt;=8,0,IF(L64&lt;=16,(L64-9)*0.085,0)),0)+IF(F64="NEAK",IF(L64=1,11.48,IF(L64=2,8.79,IF(L64=3,6.97,IF(L64=4,4.05,IF(L64=5,3.71,IF(L64=6,3.38,IF(L64=7,3.04,IF(L64=8,2.7,0))))))))+IF(L64&lt;=8,0,IF(L64&lt;=16,2,IF(L64&lt;=24,1.3,0)))-IF(L64&lt;=8,0,IF(L64&lt;=16,(L64-9)*0.0574,IF(L64&lt;=24,(L64-17)*0.0574,0))),0))*IF(L64&lt;0,1,IF(OR(F64="PČ",F64="PŽ",F64="PT"),IF(J64&lt;32,J64/32,1),1))* IF(L64&lt;0,1,IF(OR(F64="EČ",F64="EŽ",F64="JOŽ",F64="JPČ",F64="NEAK"),IF(J64&lt;24,J64/24,1),1))*IF(L64&lt;0,1,IF(OR(F64="PČneol",F64="JEČ",F64="JEOF",F64="JnPČ",F64="JnEČ",F64="JčPČ",F64="JčEČ"),IF(J64&lt;16,J64/16,1),1))*IF(L64&lt;0,1,IF(F64="EČneol",IF(J64&lt;8,J64/8,1),1))</f>
        <v>40</v>
      </c>
      <c r="O64" s="9">
        <f t="shared" ref="O64" si="24">IF(F64="OŽ",N64,IF(H64="Ne",IF(J64*0.3&lt;J64-L64,N64,0),IF(J64*0.1&lt;J64-L64,N64,0)))</f>
        <v>40</v>
      </c>
      <c r="P64" s="4">
        <f t="shared" ref="P64" si="25">IF(O64=0,0,IF(F64="OŽ",IF(L64&gt;35,0,IF(J64&gt;35,(36-L64)*1.836,((36-L64)-(36-J64))*1.836)),0)+IF(F64="PČ",IF(L64&gt;31,0,IF(J64&gt;31,(32-L64)*1.347,((32-L64)-(32-J64))*1.347)),0)+ IF(F64="PČneol",IF(L64&gt;15,0,IF(J64&gt;15,(16-L64)*0.255,((16-L64)-(16-J64))*0.255)),0)+IF(F64="PŽ",IF(L64&gt;31,0,IF(J64&gt;31,(32-L64)*0.255,((32-L64)-(32-J64))*0.255)),0)+IF(F64="EČ",IF(L64&gt;23,0,IF(J64&gt;23,(24-L64)*0.612,((24-L64)-(24-J64))*0.612)),0)+IF(F64="EČneol",IF(L64&gt;7,0,IF(J64&gt;7,(8-L64)*0.204,((8-L64)-(8-J64))*0.204)),0)+IF(F64="EŽ",IF(L64&gt;23,0,IF(J64&gt;23,(24-L64)*0.204,((24-L64)-(24-J64))*0.204)),0)+IF(F64="PT",IF(L64&gt;31,0,IF(J64&gt;31,(32-L64)*0.204,((32-L64)-(32-J64))*0.204)),0)+IF(F64="JOŽ",IF(L64&gt;23,0,IF(J64&gt;23,(24-L64)*0.255,((24-L64)-(24-J64))*0.255)),0)+IF(F64="JPČ",IF(L64&gt;23,0,IF(J64&gt;23,(24-L64)*0.204,((24-L64)-(24-J64))*0.204)),0)+IF(F64="JEČ",IF(L64&gt;15,0,IF(J64&gt;15,(16-L64)*0.102,((16-L64)-(16-J64))*0.102)),0)+IF(F64="JEOF",IF(L64&gt;15,0,IF(J64&gt;15,(16-L64)*0.102,((16-L64)-(16-J64))*0.102)),0)+IF(F64="JnPČ",IF(L64&gt;15,0,IF(J64&gt;15,(16-L64)*0.153,((16-L64)-(16-J64))*0.153)),0)+IF(F64="JnEČ",IF(L64&gt;15,0,IF(J64&gt;15,(16-L64)*0.0765,((16-L64)-(16-J64))*0.0765)),0)+IF(F64="JčPČ",IF(L64&gt;15,0,IF(J64&gt;15,(16-L64)*0.06375,((16-L64)-(16-J64))*0.06375)),0)+IF(F64="JčEČ",IF(L64&gt;15,0,IF(J64&gt;15,(16-L64)*0.051,((16-L64)-(16-J64))*0.051)),0)+IF(F64="NEAK",IF(L64&gt;23,0,IF(J64&gt;23,(24-L64)*0.03444,((24-L64)-(24-J64))*0.03444)),0))</f>
        <v>9.18</v>
      </c>
      <c r="Q64" s="11">
        <f t="shared" ref="Q64" si="26">IF(ISERROR(P64*100/N64),0,(P64*100/N64))</f>
        <v>22.95</v>
      </c>
      <c r="R64" s="10">
        <f t="shared" ref="R64" si="27">IF(Q64&lt;=30,O64+P64,O64+O64*0.3)*IF(G64=1,0.4,IF(G64=2,0.75,IF(G64="1 (kas 4 m. 1 k. nerengiamos)",0.52,1)))*IF(D64="olimpinė",1,IF(M64="Ne",0.5,1))*IF(OR(A$5="Lietuvos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federacija"),IF(OR(J64&lt;8,K64&lt;16),0,1),1)*E64*IF(I64&lt;=1,1,1/I64)*IF(OR(A$5="Lietuvos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19.672000000000001</v>
      </c>
      <c r="S64" s="8"/>
    </row>
    <row r="65" spans="1:19" ht="15" customHeight="1">
      <c r="A65" s="72" t="s">
        <v>41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R65" s="10">
        <f>SUM(R64:R64)</f>
        <v>19.672000000000001</v>
      </c>
      <c r="S65" s="8"/>
    </row>
    <row r="66" spans="1:19" ht="15.75">
      <c r="A66" s="24" t="s">
        <v>58</v>
      </c>
      <c r="B66" s="2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8"/>
    </row>
    <row r="67" spans="1:19">
      <c r="A67" s="49" t="s">
        <v>43</v>
      </c>
      <c r="B67" s="49"/>
      <c r="C67" s="49"/>
      <c r="D67" s="49"/>
      <c r="E67" s="49"/>
      <c r="F67" s="49"/>
      <c r="G67" s="49"/>
      <c r="H67" s="49"/>
      <c r="I67" s="49"/>
      <c r="J67" s="15"/>
      <c r="K67" s="15"/>
      <c r="L67" s="15"/>
      <c r="M67" s="15"/>
      <c r="N67" s="15"/>
      <c r="O67" s="15"/>
      <c r="P67" s="15"/>
      <c r="Q67" s="15"/>
      <c r="R67" s="16"/>
      <c r="S67" s="8"/>
    </row>
    <row r="68" spans="1:19" s="8" customFormat="1">
      <c r="A68" s="49"/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>
      <c r="A69" s="70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56"/>
      <c r="R69" s="8"/>
      <c r="S69" s="8"/>
    </row>
    <row r="70" spans="1:19" ht="18">
      <c r="A70" s="63" t="s">
        <v>27</v>
      </c>
      <c r="B70" s="64"/>
      <c r="C70" s="64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6"/>
      <c r="R70" s="8"/>
      <c r="S70" s="8"/>
    </row>
    <row r="71" spans="1:19">
      <c r="A71" s="70" t="s">
        <v>60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56"/>
      <c r="R71" s="8"/>
      <c r="S71" s="8"/>
    </row>
    <row r="72" spans="1:19">
      <c r="A72" s="60">
        <v>1</v>
      </c>
      <c r="B72" s="60" t="s">
        <v>28</v>
      </c>
      <c r="C72" s="12" t="s">
        <v>29</v>
      </c>
      <c r="D72" s="60" t="s">
        <v>30</v>
      </c>
      <c r="E72" s="60">
        <v>1</v>
      </c>
      <c r="F72" s="60" t="s">
        <v>48</v>
      </c>
      <c r="G72" s="60">
        <v>1</v>
      </c>
      <c r="H72" s="60" t="s">
        <v>32</v>
      </c>
      <c r="I72" s="60"/>
      <c r="J72" s="60">
        <v>36</v>
      </c>
      <c r="K72" s="60"/>
      <c r="L72" s="60">
        <v>18</v>
      </c>
      <c r="M72" s="60" t="s">
        <v>32</v>
      </c>
      <c r="N72" s="3">
        <f t="shared" ref="N72:N73" si="28">(IF(F72="OŽ",IF(L72=1,550.8,IF(L72=2,426.38,IF(L72=3,342.14,IF(L72=4,181.44,IF(L72=5,168.48,IF(L72=6,155.52,IF(L72=7,148.5,IF(L72=8,144,0))))))))+IF(L72&lt;=8,0,IF(L72&lt;=16,137.7,IF(L72&lt;=24,108,IF(L72&lt;=32,80.1,IF(L72&lt;=36,52.2,0)))))-IF(L72&lt;=8,0,IF(L72&lt;=16,(L72-9)*2.754,IF(L72&lt;=24,(L72-17)* 2.754,IF(L72&lt;=32,(L72-25)* 2.754,IF(L72&lt;=36,(L72-33)*2.754,0))))),0)+IF(F72="PČ",IF(L72=1,449,IF(L72=2,314.6,IF(L72=3,238,IF(L72=4,172,IF(L72=5,159,IF(L72=6,145,IF(L72=7,132,IF(L72=8,119,0))))))))+IF(L72&lt;=8,0,IF(L72&lt;=16,88,IF(L72&lt;=24,55,IF(L72&lt;=32,22,0))))-IF(L72&lt;=8,0,IF(L72&lt;=16,(L72-9)*2.245,IF(L72&lt;=24,(L72-17)*2.245,IF(L72&lt;=32,(L72-25)*2.245,0)))),0)+IF(F72="PČneol",IF(L72=1,85,IF(L72=2,64.61,IF(L72=3,50.76,IF(L72=4,16.25,IF(L72=5,15,IF(L72=6,13.75,IF(L72=7,12.5,IF(L72=8,11.25,0))))))))+IF(L72&lt;=8,0,IF(L72&lt;=16,9,0))-IF(L72&lt;=8,0,IF(L72&lt;=16,(L72-9)*0.425,0)),0)+IF(F72="PŽ",IF(L72=1,85,IF(L72=2,59.5,IF(L72=3,45,IF(L72=4,32.5,IF(L72=5,30,IF(L72=6,27.5,IF(L72=7,25,IF(L72=8,22.5,0))))))))+IF(L72&lt;=8,0,IF(L72&lt;=16,19,IF(L72&lt;=24,13,IF(L72&lt;=32,8,0))))-IF(L72&lt;=8,0,IF(L72&lt;=16,(L72-9)*0.425,IF(L72&lt;=24,(L72-17)*0.425,IF(L72&lt;=32,(L72-25)*0.425,0)))),0)+IF(F72="EČ",IF(L72=1,204,IF(L72=2,156.24,IF(L72=3,123.84,IF(L72=4,72,IF(L72=5,66,IF(L72=6,60,IF(L72=7,54,IF(L72=8,48,0))))))))+IF(L72&lt;=8,0,IF(L72&lt;=16,40,IF(L72&lt;=24,25,0)))-IF(L72&lt;=8,0,IF(L72&lt;=16,(L72-9)*1.02,IF(L72&lt;=24,(L72-17)*1.02,0))),0)+IF(F72="EČneol",IF(L72=1,68,IF(L72=2,51.69,IF(L72=3,40.61,IF(L72=4,13,IF(L72=5,12,IF(L72=6,11,IF(L72=7,10,IF(L72=8,9,0)))))))))+IF(F72="EŽ",IF(L72=1,68,IF(L72=2,47.6,IF(L72=3,36,IF(L72=4,18,IF(L72=5,16.5,IF(L72=6,15,IF(L72=7,13.5,IF(L72=8,12,0))))))))+IF(L72&lt;=8,0,IF(L72&lt;=16,10,IF(L72&lt;=24,6,0)))-IF(L72&lt;=8,0,IF(L72&lt;=16,(L72-9)*0.34,IF(L72&lt;=24,(L72-17)*0.34,0))),0)+IF(F72="PT",IF(L72=1,68,IF(L72=2,52.08,IF(L72=3,41.28,IF(L72=4,24,IF(L72=5,22,IF(L72=6,20,IF(L72=7,18,IF(L72=8,16,0))))))))+IF(L72&lt;=8,0,IF(L72&lt;=16,13,IF(L72&lt;=24,9,IF(L72&lt;=32,4,0))))-IF(L72&lt;=8,0,IF(L72&lt;=16,(L72-9)*0.34,IF(L72&lt;=24,(L72-17)*0.34,IF(L72&lt;=32,(L72-25)*0.34,0)))),0)+IF(F72="JOŽ",IF(L72=1,85,IF(L72=2,59.5,IF(L72=3,45,IF(L72=4,32.5,IF(L72=5,30,IF(L72=6,27.5,IF(L72=7,25,IF(L72=8,22.5,0))))))))+IF(L72&lt;=8,0,IF(L72&lt;=16,19,IF(L72&lt;=24,13,0)))-IF(L72&lt;=8,0,IF(L72&lt;=16,(L72-9)*0.425,IF(L72&lt;=24,(L72-17)*0.425,0))),0)+IF(F72="JPČ",IF(L72=1,68,IF(L72=2,47.6,IF(L72=3,36,IF(L72=4,26,IF(L72=5,24,IF(L72=6,22,IF(L72=7,20,IF(L72=8,18,0))))))))+IF(L72&lt;=8,0,IF(L72&lt;=16,13,IF(L72&lt;=24,9,0)))-IF(L72&lt;=8,0,IF(L72&lt;=16,(L72-9)*0.34,IF(L72&lt;=24,(L72-17)*0.34,0))),0)+IF(F72="JEČ",IF(L72=1,34,IF(L72=2,26.04,IF(L72=3,20.6,IF(L72=4,12,IF(L72=5,11,IF(L72=6,10,IF(L72=7,9,IF(L72=8,8,0))))))))+IF(L72&lt;=8,0,IF(L72&lt;=16,6,0))-IF(L72&lt;=8,0,IF(L72&lt;=16,(L72-9)*0.17,0)),0)+IF(F72="JEOF",IF(L72=1,34,IF(L72=2,26.04,IF(L72=3,20.6,IF(L72=4,12,IF(L72=5,11,IF(L72=6,10,IF(L72=7,9,IF(L72=8,8,0))))))))+IF(L72&lt;=8,0,IF(L72&lt;=16,6,0))-IF(L72&lt;=8,0,IF(L72&lt;=16,(L72-9)*0.17,0)),0)+IF(F72="JnPČ",IF(L72=1,51,IF(L72=2,35.7,IF(L72=3,27,IF(L72=4,19.5,IF(L72=5,18,IF(L72=6,16.5,IF(L72=7,15,IF(L72=8,13.5,0))))))))+IF(L72&lt;=8,0,IF(L72&lt;=16,10,0))-IF(L72&lt;=8,0,IF(L72&lt;=16,(L72-9)*0.255,0)),0)+IF(F72="JnEČ",IF(L72=1,25.5,IF(L72=2,19.53,IF(L72=3,15.48,IF(L72=4,9,IF(L72=5,8.25,IF(L72=6,7.5,IF(L72=7,6.75,IF(L72=8,6,0))))))))+IF(L72&lt;=8,0,IF(L72&lt;=16,5,0))-IF(L72&lt;=8,0,IF(L72&lt;=16,(L72-9)*0.1275,0)),0)+IF(F72="JčPČ",IF(L72=1,21.25,IF(L72=2,14.5,IF(L72=3,11.5,IF(L72=4,7,IF(L72=5,6.5,IF(L72=6,6,IF(L72=7,5.5,IF(L72=8,5,0))))))))+IF(L72&lt;=8,0,IF(L72&lt;=16,4,0))-IF(L72&lt;=8,0,IF(L72&lt;=16,(L72-9)*0.10625,0)),0)+IF(F72="JčEČ",IF(L72=1,17,IF(L72=2,13.02,IF(L72=3,10.32,IF(L72=4,6,IF(L72=5,5.5,IF(L72=6,5,IF(L72=7,4.5,IF(L72=8,4,0))))))))+IF(L72&lt;=8,0,IF(L72&lt;=16,3,0))-IF(L72&lt;=8,0,IF(L72&lt;=16,(L72-9)*0.085,0)),0)+IF(F72="NEAK",IF(L72=1,11.48,IF(L72=2,8.79,IF(L72=3,6.97,IF(L72=4,4.05,IF(L72=5,3.71,IF(L72=6,3.38,IF(L72=7,3.04,IF(L72=8,2.7,0))))))))+IF(L72&lt;=8,0,IF(L72&lt;=16,2,IF(L72&lt;=24,1.3,0)))-IF(L72&lt;=8,0,IF(L72&lt;=16,(L72-9)*0.0574,IF(L72&lt;=24,(L72-17)*0.0574,0))),0))*IF(L72&lt;0,1,IF(OR(F72="PČ",F72="PŽ",F72="PT"),IF(J72&lt;32,J72/32,1),1))* IF(L72&lt;0,1,IF(OR(F72="EČ",F72="EŽ",F72="JOŽ",F72="JPČ",F72="NEAK"),IF(J72&lt;24,J72/24,1),1))*IF(L72&lt;0,1,IF(OR(F72="PČneol",F72="JEČ",F72="JEOF",F72="JnPČ",F72="JnEČ",F72="JčPČ",F72="JčEČ"),IF(J72&lt;16,J72/16,1),1))*IF(L72&lt;0,1,IF(F72="EČneol",IF(J72&lt;8,J72/8,1),1))</f>
        <v>8.66</v>
      </c>
      <c r="O72" s="9">
        <f t="shared" ref="O72:O73" si="29">IF(F72="OŽ",N72,IF(H72="Ne",IF(J72*0.3&lt;J72-L72,N72,0),IF(J72*0.1&lt;J72-L72,N72,0)))</f>
        <v>8.66</v>
      </c>
      <c r="P72" s="4">
        <f t="shared" ref="P72" si="30">IF(O72=0,0,IF(F72="OŽ",IF(L72&gt;35,0,IF(J72&gt;35,(36-L72)*1.836,((36-L72)-(36-J72))*1.836)),0)+IF(F72="PČ",IF(L72&gt;31,0,IF(J72&gt;31,(32-L72)*1.347,((32-L72)-(32-J72))*1.347)),0)+ IF(F72="PČneol",IF(L72&gt;15,0,IF(J72&gt;15,(16-L72)*0.255,((16-L72)-(16-J72))*0.255)),0)+IF(F72="PŽ",IF(L72&gt;31,0,IF(J72&gt;31,(32-L72)*0.255,((32-L72)-(32-J72))*0.255)),0)+IF(F72="EČ",IF(L72&gt;23,0,IF(J72&gt;23,(24-L72)*0.612,((24-L72)-(24-J72))*0.612)),0)+IF(F72="EČneol",IF(L72&gt;7,0,IF(J72&gt;7,(8-L72)*0.204,((8-L72)-(8-J72))*0.204)),0)+IF(F72="EŽ",IF(L72&gt;23,0,IF(J72&gt;23,(24-L72)*0.204,((24-L72)-(24-J72))*0.204)),0)+IF(F72="PT",IF(L72&gt;31,0,IF(J72&gt;31,(32-L72)*0.204,((32-L72)-(32-J72))*0.204)),0)+IF(F72="JOŽ",IF(L72&gt;23,0,IF(J72&gt;23,(24-L72)*0.255,((24-L72)-(24-J72))*0.255)),0)+IF(F72="JPČ",IF(L72&gt;23,0,IF(J72&gt;23,(24-L72)*0.204,((24-L72)-(24-J72))*0.204)),0)+IF(F72="JEČ",IF(L72&gt;15,0,IF(J72&gt;15,(16-L72)*0.102,((16-L72)-(16-J72))*0.102)),0)+IF(F72="JEOF",IF(L72&gt;15,0,IF(J72&gt;15,(16-L72)*0.102,((16-L72)-(16-J72))*0.102)),0)+IF(F72="JnPČ",IF(L72&gt;15,0,IF(J72&gt;15,(16-L72)*0.153,((16-L72)-(16-J72))*0.153)),0)+IF(F72="JnEČ",IF(L72&gt;15,0,IF(J72&gt;15,(16-L72)*0.0765,((16-L72)-(16-J72))*0.0765)),0)+IF(F72="JčPČ",IF(L72&gt;15,0,IF(J72&gt;15,(16-L72)*0.06375,((16-L72)-(16-J72))*0.06375)),0)+IF(F72="JčEČ",IF(L72&gt;15,0,IF(J72&gt;15,(16-L72)*0.051,((16-L72)-(16-J72))*0.051)),0)+IF(F72="NEAK",IF(L72&gt;23,0,IF(J72&gt;23,(24-L72)*0.03444,((24-L72)-(24-J72))*0.03444)),0))</f>
        <v>1.224</v>
      </c>
      <c r="Q72" s="11">
        <f t="shared" ref="Q72" si="31">IF(ISERROR(P72*100/N72),0,(P72*100/N72))</f>
        <v>14.133949191685911</v>
      </c>
      <c r="R72" s="10">
        <f t="shared" ref="R72:R73" si="32">IF(Q72&lt;=30,O72+P72,O72+O72*0.3)*IF(G72=1,0.4,IF(G72=2,0.75,IF(G72="1 (kas 4 m. 1 k. nerengiamos)",0.52,1)))*IF(D72="olimpinė",1,IF(M72="Ne",0.5,1))*IF(OR(A$5="Lietuvos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federacija"),IF(OR(J72&lt;8,K72&lt;16),0,1),1)*E72*IF(I72&lt;=1,1,1/I72)*IF(OR(A$5="Lietuvos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3.9536000000000002</v>
      </c>
      <c r="S72" s="8"/>
    </row>
    <row r="73" spans="1:19">
      <c r="A73" s="60">
        <v>2</v>
      </c>
      <c r="B73" s="60" t="s">
        <v>28</v>
      </c>
      <c r="C73" s="12" t="s">
        <v>40</v>
      </c>
      <c r="D73" s="60" t="s">
        <v>30</v>
      </c>
      <c r="E73" s="60">
        <v>1</v>
      </c>
      <c r="F73" s="60" t="s">
        <v>48</v>
      </c>
      <c r="G73" s="60">
        <v>1</v>
      </c>
      <c r="H73" s="60" t="s">
        <v>32</v>
      </c>
      <c r="I73" s="60"/>
      <c r="J73" s="60">
        <v>41</v>
      </c>
      <c r="K73" s="60"/>
      <c r="L73" s="60">
        <v>23</v>
      </c>
      <c r="M73" s="60" t="s">
        <v>39</v>
      </c>
      <c r="N73" s="3">
        <f t="shared" si="28"/>
        <v>6.96</v>
      </c>
      <c r="O73" s="9">
        <f t="shared" si="29"/>
        <v>6.96</v>
      </c>
      <c r="P73" s="4">
        <f t="shared" ref="P73" si="33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0.20399999999999999</v>
      </c>
      <c r="Q73" s="11">
        <f t="shared" ref="Q73" si="34">IF(ISERROR(P73*100/N73),0,(P73*100/N73))</f>
        <v>2.9310344827586206</v>
      </c>
      <c r="R73" s="10">
        <f t="shared" si="32"/>
        <v>2.8656000000000001</v>
      </c>
      <c r="S73" s="8"/>
    </row>
    <row r="74" spans="1:19">
      <c r="A74" s="72" t="s">
        <v>41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4"/>
      <c r="R74" s="10">
        <f>SUM(R72:R73)</f>
        <v>6.8192000000000004</v>
      </c>
      <c r="S74" s="8"/>
    </row>
    <row r="75" spans="1:19" ht="15.75">
      <c r="A75" s="24" t="s">
        <v>61</v>
      </c>
      <c r="B75" s="2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6"/>
      <c r="S75" s="8"/>
    </row>
    <row r="76" spans="1:19">
      <c r="A76" s="49" t="s">
        <v>43</v>
      </c>
      <c r="B76" s="49"/>
      <c r="C76" s="49"/>
      <c r="D76" s="49"/>
      <c r="E76" s="49"/>
      <c r="F76" s="49"/>
      <c r="G76" s="49"/>
      <c r="H76" s="49"/>
      <c r="I76" s="49"/>
      <c r="J76" s="15"/>
      <c r="K76" s="15"/>
      <c r="L76" s="15"/>
      <c r="M76" s="15"/>
      <c r="N76" s="15"/>
      <c r="O76" s="15"/>
      <c r="P76" s="15"/>
      <c r="Q76" s="15"/>
      <c r="R76" s="16"/>
      <c r="S76" s="8"/>
    </row>
    <row r="77" spans="1:19" s="8" customFormat="1">
      <c r="A77" s="49"/>
      <c r="B77" s="49"/>
      <c r="C77" s="49"/>
      <c r="D77" s="49"/>
      <c r="E77" s="49"/>
      <c r="F77" s="49"/>
      <c r="G77" s="49"/>
      <c r="H77" s="49"/>
      <c r="I77" s="49"/>
      <c r="J77" s="15"/>
      <c r="K77" s="15"/>
      <c r="L77" s="15"/>
      <c r="M77" s="15"/>
      <c r="N77" s="15"/>
      <c r="O77" s="15"/>
      <c r="P77" s="15"/>
      <c r="Q77" s="15"/>
      <c r="R77" s="16"/>
    </row>
    <row r="78" spans="1:19">
      <c r="A78" s="70" t="s">
        <v>62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56"/>
      <c r="R78" s="8"/>
      <c r="S78" s="8"/>
    </row>
    <row r="79" spans="1:19" ht="18">
      <c r="A79" s="63" t="s">
        <v>27</v>
      </c>
      <c r="B79" s="64"/>
      <c r="C79" s="64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6"/>
      <c r="R79" s="8"/>
      <c r="S79" s="8"/>
    </row>
    <row r="80" spans="1:19">
      <c r="A80" s="70" t="s">
        <v>63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56"/>
      <c r="R80" s="8"/>
      <c r="S80" s="8"/>
    </row>
    <row r="81" spans="1:19" ht="30">
      <c r="A81" s="60">
        <v>1</v>
      </c>
      <c r="B81" s="60" t="s">
        <v>64</v>
      </c>
      <c r="C81" s="12" t="s">
        <v>65</v>
      </c>
      <c r="D81" s="60" t="s">
        <v>30</v>
      </c>
      <c r="E81" s="60">
        <v>2</v>
      </c>
      <c r="F81" s="60" t="s">
        <v>66</v>
      </c>
      <c r="G81" s="60">
        <v>2</v>
      </c>
      <c r="H81" s="60" t="s">
        <v>32</v>
      </c>
      <c r="I81" s="60"/>
      <c r="J81" s="60">
        <v>29</v>
      </c>
      <c r="K81" s="60"/>
      <c r="L81" s="60">
        <v>24</v>
      </c>
      <c r="M81" s="60" t="s">
        <v>32</v>
      </c>
      <c r="N81" s="3">
        <f t="shared" ref="N81" si="35">(IF(F81="OŽ",IF(L81=1,550.8,IF(L81=2,426.38,IF(L81=3,342.14,IF(L81=4,181.44,IF(L81=5,168.48,IF(L81=6,155.52,IF(L81=7,148.5,IF(L81=8,144,0))))))))+IF(L81&lt;=8,0,IF(L81&lt;=16,137.7,IF(L81&lt;=24,108,IF(L81&lt;=32,80.1,IF(L81&lt;=36,52.2,0)))))-IF(L81&lt;=8,0,IF(L81&lt;=16,(L81-9)*2.754,IF(L81&lt;=24,(L81-17)* 2.754,IF(L81&lt;=32,(L81-25)* 2.754,IF(L81&lt;=36,(L81-33)*2.754,0))))),0)+IF(F81="PČ",IF(L81=1,449,IF(L81=2,314.6,IF(L81=3,238,IF(L81=4,172,IF(L81=5,159,IF(L81=6,145,IF(L81=7,132,IF(L81=8,119,0))))))))+IF(L81&lt;=8,0,IF(L81&lt;=16,88,IF(L81&lt;=24,55,IF(L81&lt;=32,22,0))))-IF(L81&lt;=8,0,IF(L81&lt;=16,(L81-9)*2.245,IF(L81&lt;=24,(L81-17)*2.245,IF(L81&lt;=32,(L81-25)*2.245,0)))),0)+IF(F81="PČneol",IF(L81=1,85,IF(L81=2,64.61,IF(L81=3,50.76,IF(L81=4,16.25,IF(L81=5,15,IF(L81=6,13.75,IF(L81=7,12.5,IF(L81=8,11.25,0))))))))+IF(L81&lt;=8,0,IF(L81&lt;=16,9,0))-IF(L81&lt;=8,0,IF(L81&lt;=16,(L81-9)*0.425,0)),0)+IF(F81="PŽ",IF(L81=1,85,IF(L81=2,59.5,IF(L81=3,45,IF(L81=4,32.5,IF(L81=5,30,IF(L81=6,27.5,IF(L81=7,25,IF(L81=8,22.5,0))))))))+IF(L81&lt;=8,0,IF(L81&lt;=16,19,IF(L81&lt;=24,13,IF(L81&lt;=32,8,0))))-IF(L81&lt;=8,0,IF(L81&lt;=16,(L81-9)*0.425,IF(L81&lt;=24,(L81-17)*0.425,IF(L81&lt;=32,(L81-25)*0.425,0)))),0)+IF(F81="EČ",IF(L81=1,204,IF(L81=2,156.24,IF(L81=3,123.84,IF(L81=4,72,IF(L81=5,66,IF(L81=6,60,IF(L81=7,54,IF(L81=8,48,0))))))))+IF(L81&lt;=8,0,IF(L81&lt;=16,40,IF(L81&lt;=24,25,0)))-IF(L81&lt;=8,0,IF(L81&lt;=16,(L81-9)*1.02,IF(L81&lt;=24,(L81-17)*1.02,0))),0)+IF(F81="EČneol",IF(L81=1,68,IF(L81=2,51.69,IF(L81=3,40.61,IF(L81=4,13,IF(L81=5,12,IF(L81=6,11,IF(L81=7,10,IF(L81=8,9,0)))))))))+IF(F81="EŽ",IF(L81=1,68,IF(L81=2,47.6,IF(L81=3,36,IF(L81=4,18,IF(L81=5,16.5,IF(L81=6,15,IF(L81=7,13.5,IF(L81=8,12,0))))))))+IF(L81&lt;=8,0,IF(L81&lt;=16,10,IF(L81&lt;=24,6,0)))-IF(L81&lt;=8,0,IF(L81&lt;=16,(L81-9)*0.34,IF(L81&lt;=24,(L81-17)*0.34,0))),0)+IF(F81="PT",IF(L81=1,68,IF(L81=2,52.08,IF(L81=3,41.28,IF(L81=4,24,IF(L81=5,22,IF(L81=6,20,IF(L81=7,18,IF(L81=8,16,0))))))))+IF(L81&lt;=8,0,IF(L81&lt;=16,13,IF(L81&lt;=24,9,IF(L81&lt;=32,4,0))))-IF(L81&lt;=8,0,IF(L81&lt;=16,(L81-9)*0.34,IF(L81&lt;=24,(L81-17)*0.34,IF(L81&lt;=32,(L81-25)*0.34,0)))),0)+IF(F81="JOŽ",IF(L81=1,85,IF(L81=2,59.5,IF(L81=3,45,IF(L81=4,32.5,IF(L81=5,30,IF(L81=6,27.5,IF(L81=7,25,IF(L81=8,22.5,0))))))))+IF(L81&lt;=8,0,IF(L81&lt;=16,19,IF(L81&lt;=24,13,0)))-IF(L81&lt;=8,0,IF(L81&lt;=16,(L81-9)*0.425,IF(L81&lt;=24,(L81-17)*0.425,0))),0)+IF(F81="JPČ",IF(L81=1,68,IF(L81=2,47.6,IF(L81=3,36,IF(L81=4,26,IF(L81=5,24,IF(L81=6,22,IF(L81=7,20,IF(L81=8,18,0))))))))+IF(L81&lt;=8,0,IF(L81&lt;=16,13,IF(L81&lt;=24,9,0)))-IF(L81&lt;=8,0,IF(L81&lt;=16,(L81-9)*0.34,IF(L81&lt;=24,(L81-17)*0.34,0))),0)+IF(F81="JEČ",IF(L81=1,34,IF(L81=2,26.04,IF(L81=3,20.6,IF(L81=4,12,IF(L81=5,11,IF(L81=6,10,IF(L81=7,9,IF(L81=8,8,0))))))))+IF(L81&lt;=8,0,IF(L81&lt;=16,6,0))-IF(L81&lt;=8,0,IF(L81&lt;=16,(L81-9)*0.17,0)),0)+IF(F81="JEOF",IF(L81=1,34,IF(L81=2,26.04,IF(L81=3,20.6,IF(L81=4,12,IF(L81=5,11,IF(L81=6,10,IF(L81=7,9,IF(L81=8,8,0))))))))+IF(L81&lt;=8,0,IF(L81&lt;=16,6,0))-IF(L81&lt;=8,0,IF(L81&lt;=16,(L81-9)*0.17,0)),0)+IF(F81="JnPČ",IF(L81=1,51,IF(L81=2,35.7,IF(L81=3,27,IF(L81=4,19.5,IF(L81=5,18,IF(L81=6,16.5,IF(L81=7,15,IF(L81=8,13.5,0))))))))+IF(L81&lt;=8,0,IF(L81&lt;=16,10,0))-IF(L81&lt;=8,0,IF(L81&lt;=16,(L81-9)*0.255,0)),0)+IF(F81="JnEČ",IF(L81=1,25.5,IF(L81=2,19.53,IF(L81=3,15.48,IF(L81=4,9,IF(L81=5,8.25,IF(L81=6,7.5,IF(L81=7,6.75,IF(L81=8,6,0))))))))+IF(L81&lt;=8,0,IF(L81&lt;=16,5,0))-IF(L81&lt;=8,0,IF(L81&lt;=16,(L81-9)*0.1275,0)),0)+IF(F81="JčPČ",IF(L81=1,21.25,IF(L81=2,14.5,IF(L81=3,11.5,IF(L81=4,7,IF(L81=5,6.5,IF(L81=6,6,IF(L81=7,5.5,IF(L81=8,5,0))))))))+IF(L81&lt;=8,0,IF(L81&lt;=16,4,0))-IF(L81&lt;=8,0,IF(L81&lt;=16,(L81-9)*0.10625,0)),0)+IF(F81="JčEČ",IF(L81=1,17,IF(L81=2,13.02,IF(L81=3,10.32,IF(L81=4,6,IF(L81=5,5.5,IF(L81=6,5,IF(L81=7,4.5,IF(L81=8,4,0))))))))+IF(L81&lt;=8,0,IF(L81&lt;=16,3,0))-IF(L81&lt;=8,0,IF(L81&lt;=16,(L81-9)*0.085,0)),0)+IF(F81="NEAK",IF(L81=1,11.48,IF(L81=2,8.79,IF(L81=3,6.97,IF(L81=4,4.05,IF(L81=5,3.71,IF(L81=6,3.38,IF(L81=7,3.04,IF(L81=8,2.7,0))))))))+IF(L81&lt;=8,0,IF(L81&lt;=16,2,IF(L81&lt;=24,1.3,0)))-IF(L81&lt;=8,0,IF(L81&lt;=16,(L81-9)*0.0574,IF(L81&lt;=24,(L81-17)*0.0574,0))),0))*IF(L81&lt;0,1,IF(OR(F81="PČ",F81="PŽ",F81="PT"),IF(J81&lt;32,J81/32,1),1))* IF(L81&lt;0,1,IF(OR(F81="EČ",F81="EŽ",F81="JOŽ",F81="JPČ",F81="NEAK"),IF(J81&lt;24,J81/24,1),1))*IF(L81&lt;0,1,IF(OR(F81="PČneol",F81="JEČ",F81="JEOF",F81="JnPČ",F81="JnEČ",F81="JčPČ",F81="JčEČ"),IF(J81&lt;16,J81/16,1),1))*IF(L81&lt;0,1,IF(F81="EČneol",IF(J81&lt;8,J81/8,1),1))</f>
        <v>35.602031249999996</v>
      </c>
      <c r="O81" s="9">
        <f t="shared" ref="O81" si="36">IF(F81="OŽ",N81,IF(H81="Ne",IF(J81*0.3&lt;J81-L81,N81,0),IF(J81*0.1&lt;J81-L81,N81,0)))</f>
        <v>35.602031249999996</v>
      </c>
      <c r="P81" s="4">
        <f t="shared" ref="P81" si="37">IF(O81=0,0,IF(F81="OŽ",IF(L81&gt;35,0,IF(J81&gt;35,(36-L81)*1.836,((36-L81)-(36-J81))*1.836)),0)+IF(F81="PČ",IF(L81&gt;31,0,IF(J81&gt;31,(32-L81)*1.347,((32-L81)-(32-J81))*1.347)),0)+ IF(F81="PČneol",IF(L81&gt;15,0,IF(J81&gt;15,(16-L81)*0.255,((16-L81)-(16-J81))*0.255)),0)+IF(F81="PŽ",IF(L81&gt;31,0,IF(J81&gt;31,(32-L81)*0.255,((32-L81)-(32-J81))*0.255)),0)+IF(F81="EČ",IF(L81&gt;23,0,IF(J81&gt;23,(24-L81)*0.612,((24-L81)-(24-J81))*0.612)),0)+IF(F81="EČneol",IF(L81&gt;7,0,IF(J81&gt;7,(8-L81)*0.204,((8-L81)-(8-J81))*0.204)),0)+IF(F81="EŽ",IF(L81&gt;23,0,IF(J81&gt;23,(24-L81)*0.204,((24-L81)-(24-J81))*0.204)),0)+IF(F81="PT",IF(L81&gt;31,0,IF(J81&gt;31,(32-L81)*0.204,((32-L81)-(32-J81))*0.204)),0)+IF(F81="JOŽ",IF(L81&gt;23,0,IF(J81&gt;23,(24-L81)*0.255,((24-L81)-(24-J81))*0.255)),0)+IF(F81="JPČ",IF(L81&gt;23,0,IF(J81&gt;23,(24-L81)*0.204,((24-L81)-(24-J81))*0.204)),0)+IF(F81="JEČ",IF(L81&gt;15,0,IF(J81&gt;15,(16-L81)*0.102,((16-L81)-(16-J81))*0.102)),0)+IF(F81="JEOF",IF(L81&gt;15,0,IF(J81&gt;15,(16-L81)*0.102,((16-L81)-(16-J81))*0.102)),0)+IF(F81="JnPČ",IF(L81&gt;15,0,IF(J81&gt;15,(16-L81)*0.153,((16-L81)-(16-J81))*0.153)),0)+IF(F81="JnEČ",IF(L81&gt;15,0,IF(J81&gt;15,(16-L81)*0.0765,((16-L81)-(16-J81))*0.0765)),0)+IF(F81="JčPČ",IF(L81&gt;15,0,IF(J81&gt;15,(16-L81)*0.06375,((16-L81)-(16-J81))*0.06375)),0)+IF(F81="JčEČ",IF(L81&gt;15,0,IF(J81&gt;15,(16-L81)*0.051,((16-L81)-(16-J81))*0.051)),0)+IF(F81="NEAK",IF(L81&gt;23,0,IF(J81&gt;23,(24-L81)*0.03444,((24-L81)-(24-J81))*0.03444)),0))</f>
        <v>6.7349999999999994</v>
      </c>
      <c r="Q81" s="11">
        <f t="shared" ref="Q81" si="38">IF(ISERROR(P81*100/N81),0,(P81*100/N81))</f>
        <v>18.917459941277933</v>
      </c>
      <c r="R81" s="10">
        <f t="shared" ref="R81" si="39">IF(Q81&lt;=30,O81+P81,O81+O81*0.3)*IF(G81=1,0.4,IF(G81=2,0.75,IF(G81="1 (kas 4 m. 1 k. nerengiamos)",0.52,1)))*IF(D81="olimpinė",1,IF(M81="Ne",0.5,1))*IF(OR(A$5="Lietuvos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federacija"),IF(OR(J81&lt;8,K81&lt;16),0,1),1)*E81*IF(I81&lt;=1,1,1/I81)*IF(OR(A$5="Lietuvos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63.505546874999993</v>
      </c>
      <c r="S81" s="8"/>
    </row>
    <row r="82" spans="1:19">
      <c r="A82" s="72" t="s">
        <v>41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4"/>
      <c r="R82" s="10">
        <f>SUM(R81:R81)</f>
        <v>63.505546874999993</v>
      </c>
      <c r="S82" s="8"/>
    </row>
    <row r="83" spans="1:19" ht="15.75">
      <c r="A83" s="24" t="s">
        <v>67</v>
      </c>
      <c r="B83" s="2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6"/>
      <c r="S83" s="8"/>
    </row>
    <row r="84" spans="1:19">
      <c r="A84" s="49" t="s">
        <v>43</v>
      </c>
      <c r="B84" s="49"/>
      <c r="C84" s="49"/>
      <c r="D84" s="49"/>
      <c r="E84" s="49"/>
      <c r="F84" s="49"/>
      <c r="G84" s="49"/>
      <c r="H84" s="49"/>
      <c r="I84" s="49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s="8" customFormat="1">
      <c r="A85" s="49"/>
      <c r="B85" s="49"/>
      <c r="C85" s="49"/>
      <c r="D85" s="49"/>
      <c r="E85" s="49"/>
      <c r="F85" s="49"/>
      <c r="G85" s="49"/>
      <c r="H85" s="49"/>
      <c r="I85" s="49"/>
      <c r="J85" s="15"/>
      <c r="K85" s="15"/>
      <c r="L85" s="15"/>
      <c r="M85" s="15"/>
      <c r="N85" s="15"/>
      <c r="O85" s="15"/>
      <c r="P85" s="15"/>
      <c r="Q85" s="15"/>
      <c r="R85" s="16"/>
    </row>
    <row r="86" spans="1:19">
      <c r="A86" s="70" t="s">
        <v>68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56"/>
      <c r="R86" s="8"/>
      <c r="S86" s="8"/>
    </row>
    <row r="87" spans="1:19" ht="18">
      <c r="A87" s="63" t="s">
        <v>27</v>
      </c>
      <c r="B87" s="64"/>
      <c r="C87" s="64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6"/>
      <c r="R87" s="8"/>
      <c r="S87" s="8"/>
    </row>
    <row r="88" spans="1:19">
      <c r="A88" s="70" t="s">
        <v>69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56"/>
      <c r="R88" s="8"/>
      <c r="S88" s="8"/>
    </row>
    <row r="89" spans="1:19">
      <c r="A89" s="60">
        <v>1</v>
      </c>
      <c r="B89" s="60" t="s">
        <v>70</v>
      </c>
      <c r="C89" s="12" t="s">
        <v>71</v>
      </c>
      <c r="D89" s="60" t="s">
        <v>72</v>
      </c>
      <c r="E89" s="60">
        <v>1</v>
      </c>
      <c r="F89" s="60" t="s">
        <v>48</v>
      </c>
      <c r="G89" s="60">
        <v>2</v>
      </c>
      <c r="H89" s="60" t="s">
        <v>32</v>
      </c>
      <c r="I89" s="60"/>
      <c r="J89" s="60">
        <v>23</v>
      </c>
      <c r="K89" s="60"/>
      <c r="L89" s="60">
        <v>20</v>
      </c>
      <c r="M89" s="60" t="s">
        <v>32</v>
      </c>
      <c r="N89" s="3">
        <f t="shared" ref="N89:N95" si="40">(IF(F89="OŽ",IF(L89=1,550.8,IF(L89=2,426.38,IF(L89=3,342.14,IF(L89=4,181.44,IF(L89=5,168.48,IF(L89=6,155.52,IF(L89=7,148.5,IF(L89=8,144,0))))))))+IF(L89&lt;=8,0,IF(L89&lt;=16,137.7,IF(L89&lt;=24,108,IF(L89&lt;=32,80.1,IF(L89&lt;=36,52.2,0)))))-IF(L89&lt;=8,0,IF(L89&lt;=16,(L89-9)*2.754,IF(L89&lt;=24,(L89-17)* 2.754,IF(L89&lt;=32,(L89-25)* 2.754,IF(L89&lt;=36,(L89-33)*2.754,0))))),0)+IF(F89="PČ",IF(L89=1,449,IF(L89=2,314.6,IF(L89=3,238,IF(L89=4,172,IF(L89=5,159,IF(L89=6,145,IF(L89=7,132,IF(L89=8,119,0))))))))+IF(L89&lt;=8,0,IF(L89&lt;=16,88,IF(L89&lt;=24,55,IF(L89&lt;=32,22,0))))-IF(L89&lt;=8,0,IF(L89&lt;=16,(L89-9)*2.245,IF(L89&lt;=24,(L89-17)*2.245,IF(L89&lt;=32,(L89-25)*2.245,0)))),0)+IF(F89="PČneol",IF(L89=1,85,IF(L89=2,64.61,IF(L89=3,50.76,IF(L89=4,16.25,IF(L89=5,15,IF(L89=6,13.75,IF(L89=7,12.5,IF(L89=8,11.25,0))))))))+IF(L89&lt;=8,0,IF(L89&lt;=16,9,0))-IF(L89&lt;=8,0,IF(L89&lt;=16,(L89-9)*0.425,0)),0)+IF(F89="PŽ",IF(L89=1,85,IF(L89=2,59.5,IF(L89=3,45,IF(L89=4,32.5,IF(L89=5,30,IF(L89=6,27.5,IF(L89=7,25,IF(L89=8,22.5,0))))))))+IF(L89&lt;=8,0,IF(L89&lt;=16,19,IF(L89&lt;=24,13,IF(L89&lt;=32,8,0))))-IF(L89&lt;=8,0,IF(L89&lt;=16,(L89-9)*0.425,IF(L89&lt;=24,(L89-17)*0.425,IF(L89&lt;=32,(L89-25)*0.425,0)))),0)+IF(F89="EČ",IF(L89=1,204,IF(L89=2,156.24,IF(L89=3,123.84,IF(L89=4,72,IF(L89=5,66,IF(L89=6,60,IF(L89=7,54,IF(L89=8,48,0))))))))+IF(L89&lt;=8,0,IF(L89&lt;=16,40,IF(L89&lt;=24,25,0)))-IF(L89&lt;=8,0,IF(L89&lt;=16,(L89-9)*1.02,IF(L89&lt;=24,(L89-17)*1.02,0))),0)+IF(F89="EČneol",IF(L89=1,68,IF(L89=2,51.69,IF(L89=3,40.61,IF(L89=4,13,IF(L89=5,12,IF(L89=6,11,IF(L89=7,10,IF(L89=8,9,0)))))))))+IF(F89="EŽ",IF(L89=1,68,IF(L89=2,47.6,IF(L89=3,36,IF(L89=4,18,IF(L89=5,16.5,IF(L89=6,15,IF(L89=7,13.5,IF(L89=8,12,0))))))))+IF(L89&lt;=8,0,IF(L89&lt;=16,10,IF(L89&lt;=24,6,0)))-IF(L89&lt;=8,0,IF(L89&lt;=16,(L89-9)*0.34,IF(L89&lt;=24,(L89-17)*0.34,0))),0)+IF(F89="PT",IF(L89=1,68,IF(L89=2,52.08,IF(L89=3,41.28,IF(L89=4,24,IF(L89=5,22,IF(L89=6,20,IF(L89=7,18,IF(L89=8,16,0))))))))+IF(L89&lt;=8,0,IF(L89&lt;=16,13,IF(L89&lt;=24,9,IF(L89&lt;=32,4,0))))-IF(L89&lt;=8,0,IF(L89&lt;=16,(L89-9)*0.34,IF(L89&lt;=24,(L89-17)*0.34,IF(L89&lt;=32,(L89-25)*0.34,0)))),0)+IF(F89="JOŽ",IF(L89=1,85,IF(L89=2,59.5,IF(L89=3,45,IF(L89=4,32.5,IF(L89=5,30,IF(L89=6,27.5,IF(L89=7,25,IF(L89=8,22.5,0))))))))+IF(L89&lt;=8,0,IF(L89&lt;=16,19,IF(L89&lt;=24,13,0)))-IF(L89&lt;=8,0,IF(L89&lt;=16,(L89-9)*0.425,IF(L89&lt;=24,(L89-17)*0.425,0))),0)+IF(F89="JPČ",IF(L89=1,68,IF(L89=2,47.6,IF(L89=3,36,IF(L89=4,26,IF(L89=5,24,IF(L89=6,22,IF(L89=7,20,IF(L89=8,18,0))))))))+IF(L89&lt;=8,0,IF(L89&lt;=16,13,IF(L89&lt;=24,9,0)))-IF(L89&lt;=8,0,IF(L89&lt;=16,(L89-9)*0.34,IF(L89&lt;=24,(L89-17)*0.34,0))),0)+IF(F89="JEČ",IF(L89=1,34,IF(L89=2,26.04,IF(L89=3,20.6,IF(L89=4,12,IF(L89=5,11,IF(L89=6,10,IF(L89=7,9,IF(L89=8,8,0))))))))+IF(L89&lt;=8,0,IF(L89&lt;=16,6,0))-IF(L89&lt;=8,0,IF(L89&lt;=16,(L89-9)*0.17,0)),0)+IF(F89="JEOF",IF(L89=1,34,IF(L89=2,26.04,IF(L89=3,20.6,IF(L89=4,12,IF(L89=5,11,IF(L89=6,10,IF(L89=7,9,IF(L89=8,8,0))))))))+IF(L89&lt;=8,0,IF(L89&lt;=16,6,0))-IF(L89&lt;=8,0,IF(L89&lt;=16,(L89-9)*0.17,0)),0)+IF(F89="JnPČ",IF(L89=1,51,IF(L89=2,35.7,IF(L89=3,27,IF(L89=4,19.5,IF(L89=5,18,IF(L89=6,16.5,IF(L89=7,15,IF(L89=8,13.5,0))))))))+IF(L89&lt;=8,0,IF(L89&lt;=16,10,0))-IF(L89&lt;=8,0,IF(L89&lt;=16,(L89-9)*0.255,0)),0)+IF(F89="JnEČ",IF(L89=1,25.5,IF(L89=2,19.53,IF(L89=3,15.48,IF(L89=4,9,IF(L89=5,8.25,IF(L89=6,7.5,IF(L89=7,6.75,IF(L89=8,6,0))))))))+IF(L89&lt;=8,0,IF(L89&lt;=16,5,0))-IF(L89&lt;=8,0,IF(L89&lt;=16,(L89-9)*0.1275,0)),0)+IF(F89="JčPČ",IF(L89=1,21.25,IF(L89=2,14.5,IF(L89=3,11.5,IF(L89=4,7,IF(L89=5,6.5,IF(L89=6,6,IF(L89=7,5.5,IF(L89=8,5,0))))))))+IF(L89&lt;=8,0,IF(L89&lt;=16,4,0))-IF(L89&lt;=8,0,IF(L89&lt;=16,(L89-9)*0.10625,0)),0)+IF(F89="JčEČ",IF(L89=1,17,IF(L89=2,13.02,IF(L89=3,10.32,IF(L89=4,6,IF(L89=5,5.5,IF(L89=6,5,IF(L89=7,4.5,IF(L89=8,4,0))))))))+IF(L89&lt;=8,0,IF(L89&lt;=16,3,0))-IF(L89&lt;=8,0,IF(L89&lt;=16,(L89-9)*0.085,0)),0)+IF(F89="NEAK",IF(L89=1,11.48,IF(L89=2,8.79,IF(L89=3,6.97,IF(L89=4,4.05,IF(L89=5,3.71,IF(L89=6,3.38,IF(L89=7,3.04,IF(L89=8,2.7,0))))))))+IF(L89&lt;=8,0,IF(L89&lt;=16,2,IF(L89&lt;=24,1.3,0)))-IF(L89&lt;=8,0,IF(L89&lt;=16,(L89-9)*0.0574,IF(L89&lt;=24,(L89-17)*0.0574,0))),0))*IF(L89&lt;0,1,IF(OR(F89="PČ",F89="PŽ",F89="PT"),IF(J89&lt;32,J89/32,1),1))* IF(L89&lt;0,1,IF(OR(F89="EČ",F89="EŽ",F89="JOŽ",F89="JPČ",F89="NEAK"),IF(J89&lt;24,J89/24,1),1))*IF(L89&lt;0,1,IF(OR(F89="PČneol",F89="JEČ",F89="JEOF",F89="JnPČ",F89="JnEČ",F89="JčPČ",F89="JčEČ"),IF(J89&lt;16,J89/16,1),1))*IF(L89&lt;0,1,IF(F89="EČneol",IF(J89&lt;8,J89/8,1),1))</f>
        <v>7.6475000000000009</v>
      </c>
      <c r="O89" s="9">
        <f t="shared" ref="O89:O95" si="41">IF(F89="OŽ",N89,IF(H89="Ne",IF(J89*0.3&lt;J89-L89,N89,0),IF(J89*0.1&lt;J89-L89,N89,0)))</f>
        <v>7.6475000000000009</v>
      </c>
      <c r="P89" s="4">
        <f t="shared" ref="P89" si="42">IF(O89=0,0,IF(F89="OŽ",IF(L89&gt;35,0,IF(J89&gt;35,(36-L89)*1.836,((36-L89)-(36-J89))*1.836)),0)+IF(F89="PČ",IF(L89&gt;31,0,IF(J89&gt;31,(32-L89)*1.347,((32-L89)-(32-J89))*1.347)),0)+ IF(F89="PČneol",IF(L89&gt;15,0,IF(J89&gt;15,(16-L89)*0.255,((16-L89)-(16-J89))*0.255)),0)+IF(F89="PŽ",IF(L89&gt;31,0,IF(J89&gt;31,(32-L89)*0.255,((32-L89)-(32-J89))*0.255)),0)+IF(F89="EČ",IF(L89&gt;23,0,IF(J89&gt;23,(24-L89)*0.612,((24-L89)-(24-J89))*0.612)),0)+IF(F89="EČneol",IF(L89&gt;7,0,IF(J89&gt;7,(8-L89)*0.204,((8-L89)-(8-J89))*0.204)),0)+IF(F89="EŽ",IF(L89&gt;23,0,IF(J89&gt;23,(24-L89)*0.204,((24-L89)-(24-J89))*0.204)),0)+IF(F89="PT",IF(L89&gt;31,0,IF(J89&gt;31,(32-L89)*0.204,((32-L89)-(32-J89))*0.204)),0)+IF(F89="JOŽ",IF(L89&gt;23,0,IF(J89&gt;23,(24-L89)*0.255,((24-L89)-(24-J89))*0.255)),0)+IF(F89="JPČ",IF(L89&gt;23,0,IF(J89&gt;23,(24-L89)*0.204,((24-L89)-(24-J89))*0.204)),0)+IF(F89="JEČ",IF(L89&gt;15,0,IF(J89&gt;15,(16-L89)*0.102,((16-L89)-(16-J89))*0.102)),0)+IF(F89="JEOF",IF(L89&gt;15,0,IF(J89&gt;15,(16-L89)*0.102,((16-L89)-(16-J89))*0.102)),0)+IF(F89="JnPČ",IF(L89&gt;15,0,IF(J89&gt;15,(16-L89)*0.153,((16-L89)-(16-J89))*0.153)),0)+IF(F89="JnEČ",IF(L89&gt;15,0,IF(J89&gt;15,(16-L89)*0.0765,((16-L89)-(16-J89))*0.0765)),0)+IF(F89="JčPČ",IF(L89&gt;15,0,IF(J89&gt;15,(16-L89)*0.06375,((16-L89)-(16-J89))*0.06375)),0)+IF(F89="JčEČ",IF(L89&gt;15,0,IF(J89&gt;15,(16-L89)*0.051,((16-L89)-(16-J89))*0.051)),0)+IF(F89="NEAK",IF(L89&gt;23,0,IF(J89&gt;23,(24-L89)*0.03444,((24-L89)-(24-J89))*0.03444)),0))</f>
        <v>0.61199999999999999</v>
      </c>
      <c r="Q89" s="11">
        <f t="shared" ref="Q89" si="43">IF(ISERROR(P89*100/N89),0,(P89*100/N89))</f>
        <v>8.0026152337365133</v>
      </c>
      <c r="R89" s="10">
        <f t="shared" ref="R89:R95" si="44">IF(Q89&lt;=30,O89+P89,O89+O89*0.3)*IF(G89=1,0.4,IF(G89=2,0.75,IF(G89="1 (kas 4 m. 1 k. nerengiamos)",0.52,1)))*IF(D89="olimpinė",1,IF(M89="Ne",0.5,1))*IF(OR(A$5="Lietuvos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federacija"),IF(OR(J89&lt;8,K89&lt;16),0,1),1)*E89*IF(I89&lt;=1,1,1/I89)*IF(OR(A$5="Lietuvos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6.1946250000000003</v>
      </c>
      <c r="S89" s="8"/>
    </row>
    <row r="90" spans="1:19">
      <c r="A90" s="60">
        <v>2</v>
      </c>
      <c r="B90" s="60" t="s">
        <v>73</v>
      </c>
      <c r="C90" s="12" t="s">
        <v>71</v>
      </c>
      <c r="D90" s="60" t="s">
        <v>72</v>
      </c>
      <c r="E90" s="60">
        <v>1</v>
      </c>
      <c r="F90" s="60" t="s">
        <v>48</v>
      </c>
      <c r="G90" s="60">
        <v>2</v>
      </c>
      <c r="H90" s="60" t="s">
        <v>32</v>
      </c>
      <c r="I90" s="60"/>
      <c r="J90" s="60">
        <v>29</v>
      </c>
      <c r="K90" s="60"/>
      <c r="L90" s="60">
        <v>15</v>
      </c>
      <c r="M90" s="60" t="s">
        <v>32</v>
      </c>
      <c r="N90" s="3">
        <f t="shared" si="40"/>
        <v>10.96</v>
      </c>
      <c r="O90" s="9">
        <f t="shared" si="41"/>
        <v>10.96</v>
      </c>
      <c r="P90" s="4">
        <f t="shared" ref="P90:P95" si="45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1.8359999999999999</v>
      </c>
      <c r="Q90" s="11">
        <f t="shared" ref="Q90:Q95" si="46">IF(ISERROR(P90*100/N90),0,(P90*100/N90))</f>
        <v>16.751824817518248</v>
      </c>
      <c r="R90" s="10">
        <f t="shared" si="44"/>
        <v>9.5970000000000013</v>
      </c>
      <c r="S90" s="8"/>
    </row>
    <row r="91" spans="1:19">
      <c r="A91" s="60">
        <v>3</v>
      </c>
      <c r="B91" s="60" t="s">
        <v>74</v>
      </c>
      <c r="C91" s="12" t="s">
        <v>71</v>
      </c>
      <c r="D91" s="60" t="s">
        <v>72</v>
      </c>
      <c r="E91" s="60">
        <v>1</v>
      </c>
      <c r="F91" s="60" t="s">
        <v>48</v>
      </c>
      <c r="G91" s="60">
        <v>2</v>
      </c>
      <c r="H91" s="60" t="s">
        <v>32</v>
      </c>
      <c r="I91" s="60"/>
      <c r="J91" s="60">
        <v>29</v>
      </c>
      <c r="K91" s="60"/>
      <c r="L91" s="60">
        <v>20</v>
      </c>
      <c r="M91" s="60" t="s">
        <v>32</v>
      </c>
      <c r="N91" s="3">
        <f t="shared" si="40"/>
        <v>7.98</v>
      </c>
      <c r="O91" s="9">
        <f t="shared" si="41"/>
        <v>7.98</v>
      </c>
      <c r="P91" s="4">
        <f t="shared" si="45"/>
        <v>0.81599999999999995</v>
      </c>
      <c r="Q91" s="11">
        <f t="shared" si="46"/>
        <v>10.225563909774435</v>
      </c>
      <c r="R91" s="10">
        <f t="shared" si="44"/>
        <v>6.5970000000000013</v>
      </c>
      <c r="S91" s="8"/>
    </row>
    <row r="92" spans="1:19">
      <c r="A92" s="60">
        <v>4</v>
      </c>
      <c r="B92" s="60" t="s">
        <v>75</v>
      </c>
      <c r="C92" s="12" t="s">
        <v>76</v>
      </c>
      <c r="D92" s="60" t="s">
        <v>72</v>
      </c>
      <c r="E92" s="60">
        <v>1</v>
      </c>
      <c r="F92" s="60" t="s">
        <v>48</v>
      </c>
      <c r="G92" s="60">
        <v>2</v>
      </c>
      <c r="H92" s="60" t="s">
        <v>32</v>
      </c>
      <c r="I92" s="60"/>
      <c r="J92" s="60">
        <v>22</v>
      </c>
      <c r="K92" s="60"/>
      <c r="L92" s="60">
        <v>19</v>
      </c>
      <c r="M92" s="60" t="s">
        <v>32</v>
      </c>
      <c r="N92" s="3">
        <f t="shared" si="40"/>
        <v>7.6266666666666669</v>
      </c>
      <c r="O92" s="9">
        <f t="shared" si="41"/>
        <v>7.6266666666666669</v>
      </c>
      <c r="P92" s="4">
        <f t="shared" si="45"/>
        <v>0.61199999999999999</v>
      </c>
      <c r="Q92" s="11">
        <f t="shared" si="46"/>
        <v>8.0244755244755233</v>
      </c>
      <c r="R92" s="10">
        <f t="shared" si="44"/>
        <v>6.1790000000000003</v>
      </c>
      <c r="S92" s="8"/>
    </row>
    <row r="93" spans="1:19">
      <c r="A93" s="60">
        <v>5</v>
      </c>
      <c r="B93" s="60" t="s">
        <v>74</v>
      </c>
      <c r="C93" s="12" t="s">
        <v>76</v>
      </c>
      <c r="D93" s="60" t="s">
        <v>72</v>
      </c>
      <c r="E93" s="60">
        <v>1</v>
      </c>
      <c r="F93" s="60" t="s">
        <v>48</v>
      </c>
      <c r="G93" s="60">
        <v>2</v>
      </c>
      <c r="H93" s="60" t="s">
        <v>32</v>
      </c>
      <c r="I93" s="60"/>
      <c r="J93" s="60">
        <v>30</v>
      </c>
      <c r="K93" s="60"/>
      <c r="L93" s="60">
        <v>6</v>
      </c>
      <c r="M93" s="60" t="s">
        <v>32</v>
      </c>
      <c r="N93" s="3">
        <f t="shared" si="40"/>
        <v>22</v>
      </c>
      <c r="O93" s="9">
        <f t="shared" si="41"/>
        <v>22</v>
      </c>
      <c r="P93" s="4">
        <f t="shared" si="45"/>
        <v>3.6719999999999997</v>
      </c>
      <c r="Q93" s="11">
        <f t="shared" si="46"/>
        <v>16.690909090909091</v>
      </c>
      <c r="R93" s="10">
        <f t="shared" si="44"/>
        <v>19.254000000000001</v>
      </c>
      <c r="S93" s="8"/>
    </row>
    <row r="94" spans="1:19">
      <c r="A94" s="60">
        <v>6</v>
      </c>
      <c r="B94" s="60" t="s">
        <v>73</v>
      </c>
      <c r="C94" s="12" t="s">
        <v>76</v>
      </c>
      <c r="D94" s="60" t="s">
        <v>72</v>
      </c>
      <c r="E94" s="60">
        <v>1</v>
      </c>
      <c r="F94" s="60" t="s">
        <v>48</v>
      </c>
      <c r="G94" s="60">
        <v>2</v>
      </c>
      <c r="H94" s="60" t="s">
        <v>32</v>
      </c>
      <c r="I94" s="60"/>
      <c r="J94" s="60">
        <v>30</v>
      </c>
      <c r="K94" s="60"/>
      <c r="L94" s="60">
        <v>14</v>
      </c>
      <c r="M94" s="60" t="s">
        <v>32</v>
      </c>
      <c r="N94" s="3">
        <f t="shared" si="40"/>
        <v>11.3</v>
      </c>
      <c r="O94" s="9">
        <f t="shared" si="41"/>
        <v>11.3</v>
      </c>
      <c r="P94" s="4">
        <f t="shared" si="45"/>
        <v>2.04</v>
      </c>
      <c r="Q94" s="11">
        <f t="shared" si="46"/>
        <v>18.053097345132741</v>
      </c>
      <c r="R94" s="10">
        <f t="shared" si="44"/>
        <v>10.004999999999999</v>
      </c>
      <c r="S94" s="8"/>
    </row>
    <row r="95" spans="1:19" ht="30">
      <c r="A95" s="60">
        <v>7</v>
      </c>
      <c r="B95" s="60" t="s">
        <v>77</v>
      </c>
      <c r="C95" s="12" t="s">
        <v>65</v>
      </c>
      <c r="D95" s="60" t="s">
        <v>72</v>
      </c>
      <c r="E95" s="60">
        <v>2</v>
      </c>
      <c r="F95" s="60" t="s">
        <v>48</v>
      </c>
      <c r="G95" s="60">
        <v>2</v>
      </c>
      <c r="H95" s="60" t="s">
        <v>32</v>
      </c>
      <c r="I95" s="60"/>
      <c r="J95" s="60">
        <v>10</v>
      </c>
      <c r="K95" s="60"/>
      <c r="L95" s="60">
        <v>8</v>
      </c>
      <c r="M95" s="60" t="s">
        <v>32</v>
      </c>
      <c r="N95" s="3">
        <f t="shared" si="40"/>
        <v>7.5</v>
      </c>
      <c r="O95" s="9">
        <f t="shared" si="41"/>
        <v>7.5</v>
      </c>
      <c r="P95" s="4">
        <f t="shared" si="45"/>
        <v>0.40799999999999997</v>
      </c>
      <c r="Q95" s="11">
        <f t="shared" si="46"/>
        <v>5.4399999999999995</v>
      </c>
      <c r="R95" s="10">
        <f t="shared" si="44"/>
        <v>11.862</v>
      </c>
      <c r="S95" s="8"/>
    </row>
    <row r="96" spans="1:19">
      <c r="A96" s="72" t="s">
        <v>41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  <c r="R96" s="10">
        <f>SUM(R89:R95)</f>
        <v>69.688625000000002</v>
      </c>
      <c r="S96" s="8"/>
    </row>
    <row r="97" spans="1:19" ht="15.75">
      <c r="A97" s="24" t="s">
        <v>78</v>
      </c>
      <c r="B97" s="2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8"/>
    </row>
    <row r="98" spans="1:19">
      <c r="A98" s="49" t="s">
        <v>43</v>
      </c>
      <c r="B98" s="49"/>
      <c r="C98" s="49"/>
      <c r="D98" s="49"/>
      <c r="E98" s="49"/>
      <c r="F98" s="49"/>
      <c r="G98" s="49"/>
      <c r="H98" s="49"/>
      <c r="I98" s="49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 s="8" customFormat="1">
      <c r="A99" s="49"/>
      <c r="B99" s="49"/>
      <c r="C99" s="49"/>
      <c r="D99" s="49"/>
      <c r="E99" s="49"/>
      <c r="F99" s="49"/>
      <c r="G99" s="49"/>
      <c r="H99" s="49"/>
      <c r="I99" s="49"/>
      <c r="J99" s="15"/>
      <c r="K99" s="15"/>
      <c r="L99" s="15"/>
      <c r="M99" s="15"/>
      <c r="N99" s="15"/>
      <c r="O99" s="15"/>
      <c r="P99" s="15"/>
      <c r="Q99" s="15"/>
      <c r="R99" s="16"/>
    </row>
    <row r="100" spans="1:19">
      <c r="A100" s="70" t="s">
        <v>79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56"/>
      <c r="R100" s="8"/>
      <c r="S100" s="8"/>
    </row>
    <row r="101" spans="1:19" ht="18">
      <c r="A101" s="63" t="s">
        <v>27</v>
      </c>
      <c r="B101" s="64"/>
      <c r="C101" s="64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6"/>
      <c r="R101" s="8"/>
      <c r="S101" s="8"/>
    </row>
    <row r="102" spans="1:19">
      <c r="A102" s="70" t="s">
        <v>80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56"/>
      <c r="R102" s="8"/>
      <c r="S102" s="8"/>
    </row>
    <row r="103" spans="1:19" ht="30">
      <c r="A103" s="60">
        <v>1</v>
      </c>
      <c r="B103" s="60" t="s">
        <v>81</v>
      </c>
      <c r="C103" s="12" t="s">
        <v>82</v>
      </c>
      <c r="D103" s="60" t="s">
        <v>30</v>
      </c>
      <c r="E103" s="60">
        <v>2</v>
      </c>
      <c r="F103" s="60" t="s">
        <v>83</v>
      </c>
      <c r="G103" s="60" t="s">
        <v>38</v>
      </c>
      <c r="H103" s="60" t="s">
        <v>32</v>
      </c>
      <c r="I103" s="60"/>
      <c r="J103" s="60">
        <v>28</v>
      </c>
      <c r="K103" s="60"/>
      <c r="L103" s="60">
        <v>24</v>
      </c>
      <c r="M103" s="60" t="s">
        <v>32</v>
      </c>
      <c r="N103" s="3">
        <f t="shared" ref="N103" si="47">(IF(F103="OŽ",IF(L103=1,550.8,IF(L103=2,426.38,IF(L103=3,342.14,IF(L103=4,181.44,IF(L103=5,168.48,IF(L103=6,155.52,IF(L103=7,148.5,IF(L103=8,144,0))))))))+IF(L103&lt;=8,0,IF(L103&lt;=16,137.7,IF(L103&lt;=24,108,IF(L103&lt;=32,80.1,IF(L103&lt;=36,52.2,0)))))-IF(L103&lt;=8,0,IF(L103&lt;=16,(L103-9)*2.754,IF(L103&lt;=24,(L103-17)* 2.754,IF(L103&lt;=32,(L103-25)* 2.754,IF(L103&lt;=36,(L103-33)*2.754,0))))),0)+IF(F103="PČ",IF(L103=1,449,IF(L103=2,314.6,IF(L103=3,238,IF(L103=4,172,IF(L103=5,159,IF(L103=6,145,IF(L103=7,132,IF(L103=8,119,0))))))))+IF(L103&lt;=8,0,IF(L103&lt;=16,88,IF(L103&lt;=24,55,IF(L103&lt;=32,22,0))))-IF(L103&lt;=8,0,IF(L103&lt;=16,(L103-9)*2.245,IF(L103&lt;=24,(L103-17)*2.245,IF(L103&lt;=32,(L103-25)*2.245,0)))),0)+IF(F103="PČneol",IF(L103=1,85,IF(L103=2,64.61,IF(L103=3,50.76,IF(L103=4,16.25,IF(L103=5,15,IF(L103=6,13.75,IF(L103=7,12.5,IF(L103=8,11.25,0))))))))+IF(L103&lt;=8,0,IF(L103&lt;=16,9,0))-IF(L103&lt;=8,0,IF(L103&lt;=16,(L103-9)*0.425,0)),0)+IF(F103="PŽ",IF(L103=1,85,IF(L103=2,59.5,IF(L103=3,45,IF(L103=4,32.5,IF(L103=5,30,IF(L103=6,27.5,IF(L103=7,25,IF(L103=8,22.5,0))))))))+IF(L103&lt;=8,0,IF(L103&lt;=16,19,IF(L103&lt;=24,13,IF(L103&lt;=32,8,0))))-IF(L103&lt;=8,0,IF(L103&lt;=16,(L103-9)*0.425,IF(L103&lt;=24,(L103-17)*0.425,IF(L103&lt;=32,(L103-25)*0.425,0)))),0)+IF(F103="EČ",IF(L103=1,204,IF(L103=2,156.24,IF(L103=3,123.84,IF(L103=4,72,IF(L103=5,66,IF(L103=6,60,IF(L103=7,54,IF(L103=8,48,0))))))))+IF(L103&lt;=8,0,IF(L103&lt;=16,40,IF(L103&lt;=24,25,0)))-IF(L103&lt;=8,0,IF(L103&lt;=16,(L103-9)*1.02,IF(L103&lt;=24,(L103-17)*1.02,0))),0)+IF(F103="EČneol",IF(L103=1,68,IF(L103=2,51.69,IF(L103=3,40.61,IF(L103=4,13,IF(L103=5,12,IF(L103=6,11,IF(L103=7,10,IF(L103=8,9,0)))))))))+IF(F103="EŽ",IF(L103=1,68,IF(L103=2,47.6,IF(L103=3,36,IF(L103=4,18,IF(L103=5,16.5,IF(L103=6,15,IF(L103=7,13.5,IF(L103=8,12,0))))))))+IF(L103&lt;=8,0,IF(L103&lt;=16,10,IF(L103&lt;=24,6,0)))-IF(L103&lt;=8,0,IF(L103&lt;=16,(L103-9)*0.34,IF(L103&lt;=24,(L103-17)*0.34,0))),0)+IF(F103="PT",IF(L103=1,68,IF(L103=2,52.08,IF(L103=3,41.28,IF(L103=4,24,IF(L103=5,22,IF(L103=6,20,IF(L103=7,18,IF(L103=8,16,0))))))))+IF(L103&lt;=8,0,IF(L103&lt;=16,13,IF(L103&lt;=24,9,IF(L103&lt;=32,4,0))))-IF(L103&lt;=8,0,IF(L103&lt;=16,(L103-9)*0.34,IF(L103&lt;=24,(L103-17)*0.34,IF(L103&lt;=32,(L103-25)*0.34,0)))),0)+IF(F103="JOŽ",IF(L103=1,85,IF(L103=2,59.5,IF(L103=3,45,IF(L103=4,32.5,IF(L103=5,30,IF(L103=6,27.5,IF(L103=7,25,IF(L103=8,22.5,0))))))))+IF(L103&lt;=8,0,IF(L103&lt;=16,19,IF(L103&lt;=24,13,0)))-IF(L103&lt;=8,0,IF(L103&lt;=16,(L103-9)*0.425,IF(L103&lt;=24,(L103-17)*0.425,0))),0)+IF(F103="JPČ",IF(L103=1,68,IF(L103=2,47.6,IF(L103=3,36,IF(L103=4,26,IF(L103=5,24,IF(L103=6,22,IF(L103=7,20,IF(L103=8,18,0))))))))+IF(L103&lt;=8,0,IF(L103&lt;=16,13,IF(L103&lt;=24,9,0)))-IF(L103&lt;=8,0,IF(L103&lt;=16,(L103-9)*0.34,IF(L103&lt;=24,(L103-17)*0.34,0))),0)+IF(F103="JEČ",IF(L103=1,34,IF(L103=2,26.04,IF(L103=3,20.6,IF(L103=4,12,IF(L103=5,11,IF(L103=6,10,IF(L103=7,9,IF(L103=8,8,0))))))))+IF(L103&lt;=8,0,IF(L103&lt;=16,6,0))-IF(L103&lt;=8,0,IF(L103&lt;=16,(L103-9)*0.17,0)),0)+IF(F103="JEOF",IF(L103=1,34,IF(L103=2,26.04,IF(L103=3,20.6,IF(L103=4,12,IF(L103=5,11,IF(L103=6,10,IF(L103=7,9,IF(L103=8,8,0))))))))+IF(L103&lt;=8,0,IF(L103&lt;=16,6,0))-IF(L103&lt;=8,0,IF(L103&lt;=16,(L103-9)*0.17,0)),0)+IF(F103="JnPČ",IF(L103=1,51,IF(L103=2,35.7,IF(L103=3,27,IF(L103=4,19.5,IF(L103=5,18,IF(L103=6,16.5,IF(L103=7,15,IF(L103=8,13.5,0))))))))+IF(L103&lt;=8,0,IF(L103&lt;=16,10,0))-IF(L103&lt;=8,0,IF(L103&lt;=16,(L103-9)*0.255,0)),0)+IF(F103="JnEČ",IF(L103=1,25.5,IF(L103=2,19.53,IF(L103=3,15.48,IF(L103=4,9,IF(L103=5,8.25,IF(L103=6,7.5,IF(L103=7,6.75,IF(L103=8,6,0))))))))+IF(L103&lt;=8,0,IF(L103&lt;=16,5,0))-IF(L103&lt;=8,0,IF(L103&lt;=16,(L103-9)*0.1275,0)),0)+IF(F103="JčPČ",IF(L103=1,21.25,IF(L103=2,14.5,IF(L103=3,11.5,IF(L103=4,7,IF(L103=5,6.5,IF(L103=6,6,IF(L103=7,5.5,IF(L103=8,5,0))))))))+IF(L103&lt;=8,0,IF(L103&lt;=16,4,0))-IF(L103&lt;=8,0,IF(L103&lt;=16,(L103-9)*0.10625,0)),0)+IF(F103="JčEČ",IF(L103=1,17,IF(L103=2,13.02,IF(L103=3,10.32,IF(L103=4,6,IF(L103=5,5.5,IF(L103=6,5,IF(L103=7,4.5,IF(L103=8,4,0))))))))+IF(L103&lt;=8,0,IF(L103&lt;=16,3,0))-IF(L103&lt;=8,0,IF(L103&lt;=16,(L103-9)*0.085,0)),0)+IF(F103="NEAK",IF(L103=1,11.48,IF(L103=2,8.79,IF(L103=3,6.97,IF(L103=4,4.05,IF(L103=5,3.71,IF(L103=6,3.38,IF(L103=7,3.04,IF(L103=8,2.7,0))))))))+IF(L103&lt;=8,0,IF(L103&lt;=16,2,IF(L103&lt;=24,1.3,0)))-IF(L103&lt;=8,0,IF(L103&lt;=16,(L103-9)*0.0574,IF(L103&lt;=24,(L103-17)*0.0574,0))),0))*IF(L103&lt;0,1,IF(OR(F103="PČ",F103="PŽ",F103="PT"),IF(J103&lt;32,J103/32,1),1))* IF(L103&lt;0,1,IF(OR(F103="EČ",F103="EŽ",F103="JOŽ",F103="JPČ",F103="NEAK"),IF(J103&lt;24,J103/24,1),1))*IF(L103&lt;0,1,IF(OR(F103="PČneol",F103="JEČ",F103="JEOF",F103="JnPČ",F103="JnEČ",F103="JčPČ",F103="JčEČ"),IF(J103&lt;16,J103/16,1),1))*IF(L103&lt;0,1,IF(F103="EČneol",IF(J103&lt;8,J103/8,1),1))</f>
        <v>88.722000000000008</v>
      </c>
      <c r="O103" s="9">
        <f t="shared" ref="O103" si="48">IF(F103="OŽ",N103,IF(H103="Ne",IF(J103*0.3&lt;J103-L103,N103,0),IF(J103*0.1&lt;J103-L103,N103,0)))</f>
        <v>88.722000000000008</v>
      </c>
      <c r="P103" s="4">
        <f t="shared" ref="P103" si="49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7.3440000000000003</v>
      </c>
      <c r="Q103" s="11">
        <f t="shared" ref="Q103" si="50">IF(ISERROR(P103*100/N103),0,(P103*100/N103))</f>
        <v>8.2775410833840528</v>
      </c>
      <c r="R103" s="10">
        <f t="shared" ref="R103" si="51">IF(Q103&lt;=30,O103+P103,O103+O103*0.3)*IF(G103=1,0.4,IF(G103=2,0.75,IF(G103="1 (kas 4 m. 1 k. nerengiamos)",0.52,1)))*IF(D103="olimpinė",1,IF(M103="Ne",0.5,1))*IF(OR(A$5="Lietuvos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federacija"),IF(OR(J103&lt;8,K103&lt;16),0,1),1)*E103*IF(I103&lt;=1,1,1/I103)*IF(OR(A$5="Lietuvos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192.13200000000001</v>
      </c>
      <c r="S103" s="8"/>
    </row>
    <row r="104" spans="1:19">
      <c r="A104" s="72" t="s">
        <v>41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4"/>
      <c r="R104" s="10">
        <f>SUM(R103:R103)</f>
        <v>192.13200000000001</v>
      </c>
      <c r="S104" s="8"/>
    </row>
    <row r="105" spans="1:19" ht="15.75">
      <c r="A105" s="24" t="s">
        <v>84</v>
      </c>
      <c r="B105" s="2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"/>
      <c r="S105" s="8"/>
    </row>
    <row r="106" spans="1:19">
      <c r="A106" s="49" t="s">
        <v>43</v>
      </c>
      <c r="B106" s="49"/>
      <c r="C106" s="49"/>
      <c r="D106" s="49"/>
      <c r="E106" s="49"/>
      <c r="F106" s="49"/>
      <c r="G106" s="49"/>
      <c r="H106" s="49"/>
      <c r="I106" s="49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 s="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15"/>
      <c r="K107" s="15"/>
      <c r="L107" s="15"/>
      <c r="M107" s="15"/>
      <c r="N107" s="15"/>
      <c r="O107" s="15"/>
      <c r="P107" s="15"/>
      <c r="Q107" s="15"/>
      <c r="R107" s="16"/>
    </row>
    <row r="108" spans="1:19">
      <c r="A108" s="70" t="s">
        <v>85</v>
      </c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56"/>
      <c r="R108" s="8"/>
      <c r="S108" s="8"/>
    </row>
    <row r="109" spans="1:19" ht="18">
      <c r="A109" s="63" t="s">
        <v>27</v>
      </c>
      <c r="B109" s="64"/>
      <c r="C109" s="64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6"/>
      <c r="R109" s="8"/>
      <c r="S109" s="8"/>
    </row>
    <row r="110" spans="1:19">
      <c r="A110" s="70" t="s">
        <v>80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56"/>
      <c r="R110" s="8"/>
      <c r="S110" s="8"/>
    </row>
    <row r="111" spans="1:19" ht="30">
      <c r="A111" s="60">
        <v>1</v>
      </c>
      <c r="B111" s="60" t="s">
        <v>86</v>
      </c>
      <c r="C111" s="12" t="s">
        <v>65</v>
      </c>
      <c r="D111" s="60" t="s">
        <v>30</v>
      </c>
      <c r="E111" s="60">
        <v>2</v>
      </c>
      <c r="F111" s="60" t="s">
        <v>66</v>
      </c>
      <c r="G111" s="60">
        <v>2</v>
      </c>
      <c r="H111" s="60" t="s">
        <v>32</v>
      </c>
      <c r="I111" s="60"/>
      <c r="J111" s="60">
        <v>24</v>
      </c>
      <c r="K111" s="60"/>
      <c r="L111" s="60">
        <v>20</v>
      </c>
      <c r="M111" s="60"/>
      <c r="N111" s="3">
        <f t="shared" ref="N111" si="52">(IF(F111="OŽ",IF(L111=1,550.8,IF(L111=2,426.38,IF(L111=3,342.14,IF(L111=4,181.44,IF(L111=5,168.48,IF(L111=6,155.52,IF(L111=7,148.5,IF(L111=8,144,0))))))))+IF(L111&lt;=8,0,IF(L111&lt;=16,137.7,IF(L111&lt;=24,108,IF(L111&lt;=32,80.1,IF(L111&lt;=36,52.2,0)))))-IF(L111&lt;=8,0,IF(L111&lt;=16,(L111-9)*2.754,IF(L111&lt;=24,(L111-17)* 2.754,IF(L111&lt;=32,(L111-25)* 2.754,IF(L111&lt;=36,(L111-33)*2.754,0))))),0)+IF(F111="PČ",IF(L111=1,449,IF(L111=2,314.6,IF(L111=3,238,IF(L111=4,172,IF(L111=5,159,IF(L111=6,145,IF(L111=7,132,IF(L111=8,119,0))))))))+IF(L111&lt;=8,0,IF(L111&lt;=16,88,IF(L111&lt;=24,55,IF(L111&lt;=32,22,0))))-IF(L111&lt;=8,0,IF(L111&lt;=16,(L111-9)*2.245,IF(L111&lt;=24,(L111-17)*2.245,IF(L111&lt;=32,(L111-25)*2.245,0)))),0)+IF(F111="PČneol",IF(L111=1,85,IF(L111=2,64.61,IF(L111=3,50.76,IF(L111=4,16.25,IF(L111=5,15,IF(L111=6,13.75,IF(L111=7,12.5,IF(L111=8,11.25,0))))))))+IF(L111&lt;=8,0,IF(L111&lt;=16,9,0))-IF(L111&lt;=8,0,IF(L111&lt;=16,(L111-9)*0.425,0)),0)+IF(F111="PŽ",IF(L111=1,85,IF(L111=2,59.5,IF(L111=3,45,IF(L111=4,32.5,IF(L111=5,30,IF(L111=6,27.5,IF(L111=7,25,IF(L111=8,22.5,0))))))))+IF(L111&lt;=8,0,IF(L111&lt;=16,19,IF(L111&lt;=24,13,IF(L111&lt;=32,8,0))))-IF(L111&lt;=8,0,IF(L111&lt;=16,(L111-9)*0.425,IF(L111&lt;=24,(L111-17)*0.425,IF(L111&lt;=32,(L111-25)*0.425,0)))),0)+IF(F111="EČ",IF(L111=1,204,IF(L111=2,156.24,IF(L111=3,123.84,IF(L111=4,72,IF(L111=5,66,IF(L111=6,60,IF(L111=7,54,IF(L111=8,48,0))))))))+IF(L111&lt;=8,0,IF(L111&lt;=16,40,IF(L111&lt;=24,25,0)))-IF(L111&lt;=8,0,IF(L111&lt;=16,(L111-9)*1.02,IF(L111&lt;=24,(L111-17)*1.02,0))),0)+IF(F111="EČneol",IF(L111=1,68,IF(L111=2,51.69,IF(L111=3,40.61,IF(L111=4,13,IF(L111=5,12,IF(L111=6,11,IF(L111=7,10,IF(L111=8,9,0)))))))))+IF(F111="EŽ",IF(L111=1,68,IF(L111=2,47.6,IF(L111=3,36,IF(L111=4,18,IF(L111=5,16.5,IF(L111=6,15,IF(L111=7,13.5,IF(L111=8,12,0))))))))+IF(L111&lt;=8,0,IF(L111&lt;=16,10,IF(L111&lt;=24,6,0)))-IF(L111&lt;=8,0,IF(L111&lt;=16,(L111-9)*0.34,IF(L111&lt;=24,(L111-17)*0.34,0))),0)+IF(F111="PT",IF(L111=1,68,IF(L111=2,52.08,IF(L111=3,41.28,IF(L111=4,24,IF(L111=5,22,IF(L111=6,20,IF(L111=7,18,IF(L111=8,16,0))))))))+IF(L111&lt;=8,0,IF(L111&lt;=16,13,IF(L111&lt;=24,9,IF(L111&lt;=32,4,0))))-IF(L111&lt;=8,0,IF(L111&lt;=16,(L111-9)*0.34,IF(L111&lt;=24,(L111-17)*0.34,IF(L111&lt;=32,(L111-25)*0.34,0)))),0)+IF(F111="JOŽ",IF(L111=1,85,IF(L111=2,59.5,IF(L111=3,45,IF(L111=4,32.5,IF(L111=5,30,IF(L111=6,27.5,IF(L111=7,25,IF(L111=8,22.5,0))))))))+IF(L111&lt;=8,0,IF(L111&lt;=16,19,IF(L111&lt;=24,13,0)))-IF(L111&lt;=8,0,IF(L111&lt;=16,(L111-9)*0.425,IF(L111&lt;=24,(L111-17)*0.425,0))),0)+IF(F111="JPČ",IF(L111=1,68,IF(L111=2,47.6,IF(L111=3,36,IF(L111=4,26,IF(L111=5,24,IF(L111=6,22,IF(L111=7,20,IF(L111=8,18,0))))))))+IF(L111&lt;=8,0,IF(L111&lt;=16,13,IF(L111&lt;=24,9,0)))-IF(L111&lt;=8,0,IF(L111&lt;=16,(L111-9)*0.34,IF(L111&lt;=24,(L111-17)*0.34,0))),0)+IF(F111="JEČ",IF(L111=1,34,IF(L111=2,26.04,IF(L111=3,20.6,IF(L111=4,12,IF(L111=5,11,IF(L111=6,10,IF(L111=7,9,IF(L111=8,8,0))))))))+IF(L111&lt;=8,0,IF(L111&lt;=16,6,0))-IF(L111&lt;=8,0,IF(L111&lt;=16,(L111-9)*0.17,0)),0)+IF(F111="JEOF",IF(L111=1,34,IF(L111=2,26.04,IF(L111=3,20.6,IF(L111=4,12,IF(L111=5,11,IF(L111=6,10,IF(L111=7,9,IF(L111=8,8,0))))))))+IF(L111&lt;=8,0,IF(L111&lt;=16,6,0))-IF(L111&lt;=8,0,IF(L111&lt;=16,(L111-9)*0.17,0)),0)+IF(F111="JnPČ",IF(L111=1,51,IF(L111=2,35.7,IF(L111=3,27,IF(L111=4,19.5,IF(L111=5,18,IF(L111=6,16.5,IF(L111=7,15,IF(L111=8,13.5,0))))))))+IF(L111&lt;=8,0,IF(L111&lt;=16,10,0))-IF(L111&lt;=8,0,IF(L111&lt;=16,(L111-9)*0.255,0)),0)+IF(F111="JnEČ",IF(L111=1,25.5,IF(L111=2,19.53,IF(L111=3,15.48,IF(L111=4,9,IF(L111=5,8.25,IF(L111=6,7.5,IF(L111=7,6.75,IF(L111=8,6,0))))))))+IF(L111&lt;=8,0,IF(L111&lt;=16,5,0))-IF(L111&lt;=8,0,IF(L111&lt;=16,(L111-9)*0.1275,0)),0)+IF(F111="JčPČ",IF(L111=1,21.25,IF(L111=2,14.5,IF(L111=3,11.5,IF(L111=4,7,IF(L111=5,6.5,IF(L111=6,6,IF(L111=7,5.5,IF(L111=8,5,0))))))))+IF(L111&lt;=8,0,IF(L111&lt;=16,4,0))-IF(L111&lt;=8,0,IF(L111&lt;=16,(L111-9)*0.10625,0)),0)+IF(F111="JčEČ",IF(L111=1,17,IF(L111=2,13.02,IF(L111=3,10.32,IF(L111=4,6,IF(L111=5,5.5,IF(L111=6,5,IF(L111=7,4.5,IF(L111=8,4,0))))))))+IF(L111&lt;=8,0,IF(L111&lt;=16,3,0))-IF(L111&lt;=8,0,IF(L111&lt;=16,(L111-9)*0.085,0)),0)+IF(F111="NEAK",IF(L111=1,11.48,IF(L111=2,8.79,IF(L111=3,6.97,IF(L111=4,4.05,IF(L111=5,3.71,IF(L111=6,3.38,IF(L111=7,3.04,IF(L111=8,2.7,0))))))))+IF(L111&lt;=8,0,IF(L111&lt;=16,2,IF(L111&lt;=24,1.3,0)))-IF(L111&lt;=8,0,IF(L111&lt;=16,(L111-9)*0.0574,IF(L111&lt;=24,(L111-17)*0.0574,0))),0))*IF(L111&lt;0,1,IF(OR(F111="PČ",F111="PŽ",F111="PT"),IF(J111&lt;32,J111/32,1),1))* IF(L111&lt;0,1,IF(OR(F111="EČ",F111="EŽ",F111="JOŽ",F111="JPČ",F111="NEAK"),IF(J111&lt;24,J111/24,1),1))*IF(L111&lt;0,1,IF(OR(F111="PČneol",F111="JEČ",F111="JEOF",F111="JnPČ",F111="JnEČ",F111="JčPČ",F111="JčEČ"),IF(J111&lt;16,J111/16,1),1))*IF(L111&lt;0,1,IF(F111="EČneol",IF(J111&lt;8,J111/8,1),1))</f>
        <v>36.198750000000004</v>
      </c>
      <c r="O111" s="9">
        <f t="shared" ref="O111" si="53">IF(F111="OŽ",N111,IF(H111="Ne",IF(J111*0.3&lt;J111-L111,N111,0),IF(J111*0.1&lt;J111-L111,N111,0)))</f>
        <v>36.198750000000004</v>
      </c>
      <c r="P111" s="4">
        <f t="shared" ref="P111" si="54">IF(O111=0,0,IF(F111="OŽ",IF(L111&gt;35,0,IF(J111&gt;35,(36-L111)*1.836,((36-L111)-(36-J111))*1.836)),0)+IF(F111="PČ",IF(L111&gt;31,0,IF(J111&gt;31,(32-L111)*1.347,((32-L111)-(32-J111))*1.347)),0)+ IF(F111="PČneol",IF(L111&gt;15,0,IF(J111&gt;15,(16-L111)*0.255,((16-L111)-(16-J111))*0.255)),0)+IF(F111="PŽ",IF(L111&gt;31,0,IF(J111&gt;31,(32-L111)*0.255,((32-L111)-(32-J111))*0.255)),0)+IF(F111="EČ",IF(L111&gt;23,0,IF(J111&gt;23,(24-L111)*0.612,((24-L111)-(24-J111))*0.612)),0)+IF(F111="EČneol",IF(L111&gt;7,0,IF(J111&gt;7,(8-L111)*0.204,((8-L111)-(8-J111))*0.204)),0)+IF(F111="EŽ",IF(L111&gt;23,0,IF(J111&gt;23,(24-L111)*0.204,((24-L111)-(24-J111))*0.204)),0)+IF(F111="PT",IF(L111&gt;31,0,IF(J111&gt;31,(32-L111)*0.204,((32-L111)-(32-J111))*0.204)),0)+IF(F111="JOŽ",IF(L111&gt;23,0,IF(J111&gt;23,(24-L111)*0.255,((24-L111)-(24-J111))*0.255)),0)+IF(F111="JPČ",IF(L111&gt;23,0,IF(J111&gt;23,(24-L111)*0.204,((24-L111)-(24-J111))*0.204)),0)+IF(F111="JEČ",IF(L111&gt;15,0,IF(J111&gt;15,(16-L111)*0.102,((16-L111)-(16-J111))*0.102)),0)+IF(F111="JEOF",IF(L111&gt;15,0,IF(J111&gt;15,(16-L111)*0.102,((16-L111)-(16-J111))*0.102)),0)+IF(F111="JnPČ",IF(L111&gt;15,0,IF(J111&gt;15,(16-L111)*0.153,((16-L111)-(16-J111))*0.153)),0)+IF(F111="JnEČ",IF(L111&gt;15,0,IF(J111&gt;15,(16-L111)*0.0765,((16-L111)-(16-J111))*0.0765)),0)+IF(F111="JčPČ",IF(L111&gt;15,0,IF(J111&gt;15,(16-L111)*0.06375,((16-L111)-(16-J111))*0.06375)),0)+IF(F111="JčEČ",IF(L111&gt;15,0,IF(J111&gt;15,(16-L111)*0.051,((16-L111)-(16-J111))*0.051)),0)+IF(F111="NEAK",IF(L111&gt;23,0,IF(J111&gt;23,(24-L111)*0.03444,((24-L111)-(24-J111))*0.03444)),0))</f>
        <v>5.3879999999999999</v>
      </c>
      <c r="Q111" s="11">
        <f t="shared" ref="Q111" si="55">IF(ISERROR(P111*100/N111),0,(P111*100/N111))</f>
        <v>14.884491867813113</v>
      </c>
      <c r="R111" s="10">
        <f t="shared" ref="R111" si="56">IF(Q111&lt;=30,O111+P111,O111+O111*0.3)*IF(G111=1,0.4,IF(G111=2,0.75,IF(G111="1 (kas 4 m. 1 k. nerengiamos)",0.52,1)))*IF(D111="olimpinė",1,IF(M111="Ne",0.5,1))*IF(OR(A$5="Lietuvos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federacija"),IF(OR(J111&lt;8,K111&lt;16),0,1),1)*E111*IF(I111&lt;=1,1,1/I111)*IF(OR(A$5="Lietuvos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62.380125000000007</v>
      </c>
      <c r="S111" s="8"/>
    </row>
    <row r="112" spans="1:19">
      <c r="A112" s="72" t="s">
        <v>41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4"/>
      <c r="R112" s="10">
        <f>SUM(R111:R111)</f>
        <v>62.380125000000007</v>
      </c>
      <c r="S112" s="8"/>
    </row>
    <row r="113" spans="1:19" ht="15.75">
      <c r="A113" s="24" t="s">
        <v>87</v>
      </c>
      <c r="B113" s="2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6"/>
      <c r="S113" s="8"/>
    </row>
    <row r="114" spans="1:19" ht="30">
      <c r="A114" s="49" t="s">
        <v>43</v>
      </c>
      <c r="B114" s="49"/>
      <c r="C114" s="49"/>
      <c r="D114" s="49"/>
      <c r="E114" s="49"/>
      <c r="F114" s="49"/>
      <c r="G114" s="49"/>
      <c r="H114" s="49"/>
      <c r="I114" s="49"/>
      <c r="J114" s="15"/>
      <c r="K114" s="15"/>
      <c r="L114" s="15"/>
      <c r="M114" s="15"/>
      <c r="N114" s="15"/>
      <c r="O114" s="15"/>
      <c r="P114" s="15"/>
      <c r="Q114" s="15" t="s">
        <v>88</v>
      </c>
      <c r="R114" s="16">
        <v>5.73</v>
      </c>
      <c r="S114" s="8"/>
    </row>
    <row r="115" spans="1:19">
      <c r="A115" s="49"/>
      <c r="B115" s="49"/>
      <c r="C115" s="49"/>
      <c r="D115" s="49"/>
      <c r="E115" s="49"/>
      <c r="F115" s="49"/>
      <c r="G115" s="49"/>
      <c r="H115" s="49"/>
      <c r="I115" s="49"/>
      <c r="J115" s="15"/>
      <c r="K115" s="15"/>
      <c r="L115" s="15"/>
      <c r="M115" s="15"/>
      <c r="N115" s="15"/>
      <c r="O115" s="15"/>
      <c r="P115" s="15"/>
      <c r="Q115" s="15"/>
      <c r="R115" s="16"/>
      <c r="S115" s="8"/>
    </row>
    <row r="116" spans="1:19">
      <c r="A116" s="105" t="s">
        <v>89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3">
        <f>SUM(R20+R31+R41+R49+R57+R65+R74+R82+R96+R104+R112+R114)</f>
        <v>486.81659687500002</v>
      </c>
      <c r="S116" s="8"/>
    </row>
    <row r="117" spans="1:19">
      <c r="A117" s="108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10"/>
      <c r="R117" s="104"/>
      <c r="S117" s="8"/>
    </row>
    <row r="118" spans="1:19" ht="45">
      <c r="A118" s="5"/>
      <c r="B118" s="5" t="s">
        <v>90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"/>
      <c r="O118" s="6"/>
      <c r="P118" s="6"/>
      <c r="Q118" s="6"/>
      <c r="R118" s="7"/>
      <c r="S118" s="8"/>
    </row>
    <row r="119" spans="1:19" ht="15.75">
      <c r="A119" s="91" t="s">
        <v>91</v>
      </c>
      <c r="B119" s="91"/>
      <c r="C119" s="91"/>
      <c r="D119" s="91"/>
      <c r="E119" s="91"/>
      <c r="F119" s="8"/>
      <c r="G119" s="8"/>
      <c r="H119" s="8"/>
      <c r="J119" s="8"/>
      <c r="L119" s="8"/>
      <c r="M119" s="8"/>
      <c r="R119" s="8"/>
      <c r="S119" s="8"/>
    </row>
    <row r="120" spans="1:19" ht="15.75">
      <c r="A120" s="58"/>
      <c r="B120" s="58"/>
      <c r="C120" s="58"/>
      <c r="D120" s="58"/>
      <c r="E120" s="58"/>
      <c r="F120" s="8"/>
      <c r="G120" s="8"/>
      <c r="H120" s="8"/>
      <c r="J120" s="8"/>
      <c r="L120" s="8"/>
      <c r="M120" s="8"/>
      <c r="R120" s="8"/>
      <c r="S120" s="8"/>
    </row>
    <row r="121" spans="1:19" ht="15.75">
      <c r="A121" s="58"/>
      <c r="B121" s="58"/>
      <c r="C121" s="58"/>
      <c r="D121" s="58"/>
      <c r="E121" s="58"/>
      <c r="F121" s="8"/>
      <c r="G121" s="8"/>
      <c r="H121" s="8"/>
      <c r="J121" s="8"/>
      <c r="L121" s="8"/>
      <c r="M121" s="8"/>
      <c r="R121" s="8"/>
      <c r="S121" s="8"/>
    </row>
    <row r="122" spans="1:19" ht="15.75">
      <c r="A122" s="58"/>
      <c r="B122" s="58"/>
      <c r="C122" s="58"/>
      <c r="D122" s="58"/>
      <c r="E122" s="58"/>
      <c r="F122" s="8"/>
      <c r="G122" s="8"/>
      <c r="H122" s="8"/>
      <c r="J122" s="8"/>
      <c r="L122" s="8"/>
      <c r="M122" s="8"/>
      <c r="R122" s="8"/>
      <c r="S122" s="8"/>
    </row>
    <row r="123" spans="1:19" ht="15.75">
      <c r="A123" s="24" t="s">
        <v>92</v>
      </c>
      <c r="B123"/>
      <c r="C123"/>
      <c r="D123"/>
      <c r="E123"/>
      <c r="F123" s="13"/>
      <c r="G123" s="13"/>
      <c r="H123" s="8"/>
      <c r="J123" s="8"/>
      <c r="L123" s="8"/>
      <c r="M123" s="8"/>
      <c r="R123" s="8"/>
      <c r="S123" s="8"/>
    </row>
    <row r="124" spans="1:19">
      <c r="A124"/>
      <c r="B124"/>
      <c r="C124"/>
      <c r="D124"/>
      <c r="E124"/>
      <c r="F124" s="13"/>
      <c r="G124" s="13"/>
      <c r="H124" s="8"/>
      <c r="J124" s="8"/>
      <c r="L124" s="8"/>
      <c r="M124" s="8"/>
      <c r="R124" s="8"/>
      <c r="S124" s="8"/>
    </row>
    <row r="125" spans="1:19" ht="15.75">
      <c r="A125" s="24" t="s">
        <v>93</v>
      </c>
      <c r="B125" t="s">
        <v>94</v>
      </c>
      <c r="C125"/>
      <c r="D125"/>
      <c r="E125"/>
      <c r="F125" s="13"/>
      <c r="G125" s="13"/>
      <c r="H125" s="8"/>
      <c r="I125" s="8" t="s">
        <v>95</v>
      </c>
      <c r="J125" s="8"/>
      <c r="L125" s="8"/>
      <c r="M125" s="8"/>
      <c r="R125" s="8"/>
      <c r="S125" s="8"/>
    </row>
    <row r="126" spans="1:19" ht="15.75">
      <c r="A126" s="25" t="s">
        <v>96</v>
      </c>
      <c r="B126"/>
      <c r="C126"/>
      <c r="D126"/>
      <c r="E126"/>
      <c r="F126" s="13"/>
      <c r="G126" s="13"/>
      <c r="H126" s="8"/>
      <c r="J126" s="8"/>
      <c r="L126" s="8"/>
      <c r="M126" s="8"/>
      <c r="R126" s="8"/>
      <c r="S126" s="8"/>
    </row>
    <row r="127" spans="1:19">
      <c r="A127" s="25" t="s">
        <v>97</v>
      </c>
      <c r="B127"/>
      <c r="C127"/>
      <c r="D127"/>
      <c r="E127"/>
      <c r="F127" s="13"/>
      <c r="G127" s="13"/>
      <c r="H127" s="8"/>
      <c r="J127" s="8"/>
      <c r="L127" s="8"/>
      <c r="M127" s="8"/>
      <c r="R127" s="8"/>
      <c r="S127" s="8"/>
    </row>
    <row r="128" spans="1:19">
      <c r="A128" s="8"/>
      <c r="B128" s="8"/>
      <c r="C128" s="8"/>
      <c r="D128" s="8"/>
      <c r="E128" s="8"/>
      <c r="F128" s="8"/>
      <c r="G128" s="8"/>
      <c r="H128" s="8"/>
      <c r="J128" s="8"/>
      <c r="L128" s="8"/>
      <c r="M128" s="8"/>
      <c r="R128" s="8"/>
      <c r="S128" s="8"/>
    </row>
    <row r="129" spans="1:19">
      <c r="A129" s="8"/>
      <c r="B129" s="8"/>
      <c r="C129" s="8"/>
      <c r="D129" s="8"/>
      <c r="E129" s="8"/>
      <c r="F129" s="8"/>
      <c r="G129" s="8"/>
      <c r="H129" s="8"/>
      <c r="J129" s="8"/>
      <c r="L129" s="8"/>
      <c r="M129" s="8"/>
      <c r="R129" s="8"/>
      <c r="S129" s="8"/>
    </row>
    <row r="130" spans="1:19">
      <c r="A130" s="8"/>
      <c r="B130" s="8"/>
      <c r="C130" s="8"/>
      <c r="D130" s="8"/>
      <c r="E130" s="8"/>
      <c r="F130" s="8"/>
      <c r="G130" s="8"/>
      <c r="H130" s="8"/>
      <c r="J130" s="8"/>
      <c r="L130" s="8"/>
      <c r="M130" s="8"/>
      <c r="R130" s="8"/>
      <c r="S130" s="8"/>
    </row>
    <row r="131" spans="1:19">
      <c r="A131" s="8"/>
      <c r="B131" s="8"/>
      <c r="C131" s="8"/>
      <c r="D131" s="8"/>
      <c r="E131" s="8"/>
      <c r="F131" s="8"/>
      <c r="G131" s="8"/>
      <c r="H131" s="8"/>
      <c r="J131" s="8"/>
      <c r="L131" s="8"/>
      <c r="M131" s="8"/>
      <c r="R131" s="8"/>
      <c r="S131" s="8"/>
    </row>
    <row r="132" spans="1:19">
      <c r="A132" s="8"/>
      <c r="B132" s="8"/>
      <c r="C132" s="8"/>
      <c r="D132" s="8"/>
      <c r="E132" s="8"/>
      <c r="F132" s="8"/>
      <c r="G132" s="8"/>
      <c r="H132" s="8"/>
      <c r="J132" s="8"/>
      <c r="L132" s="8"/>
      <c r="M132" s="8"/>
      <c r="R132" s="8"/>
      <c r="S132" s="8"/>
    </row>
    <row r="133" spans="1:19">
      <c r="A133" s="8"/>
      <c r="B133" s="8"/>
      <c r="C133" s="8"/>
      <c r="D133" s="8"/>
      <c r="E133" s="8"/>
      <c r="F133" s="8"/>
      <c r="G133" s="8"/>
      <c r="H133" s="8"/>
      <c r="J133" s="8"/>
      <c r="L133" s="8"/>
      <c r="M133" s="8"/>
      <c r="R133" s="8"/>
      <c r="S133" s="8"/>
    </row>
    <row r="134" spans="1:19">
      <c r="A134" s="8"/>
      <c r="B134" s="8"/>
      <c r="C134" s="8"/>
      <c r="D134" s="8"/>
      <c r="E134" s="8"/>
      <c r="F134" s="8"/>
      <c r="G134" s="8"/>
      <c r="H134" s="8"/>
      <c r="J134" s="8"/>
      <c r="L134" s="8"/>
      <c r="M134" s="8"/>
      <c r="R134" s="8"/>
      <c r="S134" s="8"/>
    </row>
    <row r="135" spans="1:19">
      <c r="A135" s="8"/>
      <c r="B135" s="8"/>
      <c r="C135" s="8"/>
      <c r="D135" s="8"/>
      <c r="E135" s="8"/>
      <c r="F135" s="8"/>
      <c r="G135" s="8"/>
      <c r="H135" s="8"/>
      <c r="J135" s="8"/>
      <c r="L135" s="8"/>
      <c r="M135" s="8"/>
      <c r="R135" s="8"/>
      <c r="S135" s="8"/>
    </row>
    <row r="136" spans="1:19">
      <c r="A136" s="8"/>
      <c r="B136" s="8"/>
      <c r="C136" s="8"/>
      <c r="D136" s="8"/>
      <c r="E136" s="8"/>
      <c r="F136" s="8"/>
      <c r="G136" s="8"/>
      <c r="H136" s="8"/>
      <c r="J136" s="8"/>
      <c r="L136" s="8"/>
      <c r="M136" s="8"/>
      <c r="R136" s="8"/>
      <c r="S136" s="8"/>
    </row>
    <row r="137" spans="1:19">
      <c r="A137" s="8"/>
      <c r="B137" s="8"/>
      <c r="C137" s="8"/>
      <c r="D137" s="8"/>
      <c r="E137" s="8"/>
      <c r="F137" s="8"/>
      <c r="G137" s="8"/>
      <c r="H137" s="8"/>
      <c r="J137" s="8"/>
      <c r="L137" s="8"/>
      <c r="M137" s="8"/>
      <c r="R137" s="8"/>
      <c r="S137" s="8"/>
    </row>
    <row r="138" spans="1:19">
      <c r="A138" s="8"/>
      <c r="B138" s="8"/>
      <c r="C138" s="8"/>
      <c r="D138" s="8"/>
      <c r="E138" s="8"/>
      <c r="F138" s="8"/>
      <c r="G138" s="8"/>
      <c r="H138" s="8"/>
      <c r="J138" s="8"/>
      <c r="L138" s="8"/>
      <c r="M138" s="8"/>
      <c r="R138" s="8"/>
      <c r="S138" s="8"/>
    </row>
    <row r="139" spans="1:19">
      <c r="A139" s="8"/>
      <c r="B139" s="8"/>
      <c r="C139" s="8"/>
      <c r="D139" s="8"/>
      <c r="E139" s="8"/>
      <c r="F139" s="8"/>
      <c r="G139" s="8"/>
      <c r="H139" s="8"/>
      <c r="J139" s="8"/>
      <c r="L139" s="8"/>
      <c r="M139" s="8"/>
      <c r="R139" s="8"/>
      <c r="S139" s="8"/>
    </row>
    <row r="140" spans="1:19">
      <c r="A140" s="8"/>
      <c r="B140" s="8"/>
      <c r="C140" s="8"/>
      <c r="D140" s="8"/>
      <c r="E140" s="8"/>
      <c r="F140" s="8"/>
      <c r="G140" s="8"/>
      <c r="H140" s="8"/>
      <c r="J140" s="8"/>
      <c r="L140" s="8"/>
      <c r="M140" s="8"/>
      <c r="R140" s="8"/>
      <c r="S140" s="8"/>
    </row>
    <row r="141" spans="1:19">
      <c r="A141" s="8"/>
      <c r="B141" s="8"/>
      <c r="C141" s="8"/>
      <c r="D141" s="8"/>
      <c r="E141" s="8"/>
      <c r="F141" s="8"/>
      <c r="G141" s="8"/>
      <c r="H141" s="8"/>
      <c r="J141" s="8"/>
      <c r="L141" s="8"/>
      <c r="M141" s="8"/>
      <c r="R141" s="8"/>
      <c r="S141" s="8"/>
    </row>
    <row r="142" spans="1:19">
      <c r="A142" s="8"/>
      <c r="B142" s="8"/>
      <c r="C142" s="8"/>
      <c r="D142" s="8"/>
      <c r="E142" s="8"/>
      <c r="F142" s="8"/>
      <c r="G142" s="8"/>
      <c r="H142" s="8"/>
      <c r="J142" s="8"/>
      <c r="L142" s="8"/>
      <c r="M142" s="8"/>
      <c r="R142" s="8"/>
      <c r="S142" s="8"/>
    </row>
    <row r="143" spans="1:19">
      <c r="A143" s="8"/>
      <c r="B143" s="8"/>
      <c r="C143" s="8"/>
      <c r="D143" s="8"/>
      <c r="E143" s="8"/>
      <c r="F143" s="8"/>
      <c r="G143" s="8"/>
      <c r="H143" s="8"/>
      <c r="J143" s="8"/>
      <c r="L143" s="8"/>
      <c r="M143" s="8"/>
      <c r="R143" s="8"/>
      <c r="S143" s="8"/>
    </row>
    <row r="144" spans="1:19">
      <c r="A144" s="8"/>
      <c r="B144" s="8"/>
      <c r="C144" s="8"/>
      <c r="D144" s="8"/>
      <c r="E144" s="8"/>
      <c r="F144" s="8"/>
      <c r="G144" s="8"/>
      <c r="H144" s="8"/>
      <c r="J144" s="8"/>
      <c r="L144" s="8"/>
      <c r="M144" s="8"/>
      <c r="R144" s="8"/>
      <c r="S144" s="8"/>
    </row>
    <row r="145" spans="1:19">
      <c r="A145" s="8"/>
      <c r="B145" s="8"/>
      <c r="C145" s="8"/>
      <c r="D145" s="8"/>
      <c r="E145" s="8"/>
      <c r="F145" s="8"/>
      <c r="G145" s="8"/>
      <c r="H145" s="8"/>
      <c r="J145" s="8"/>
      <c r="L145" s="8"/>
      <c r="M145" s="8"/>
      <c r="R145" s="8"/>
      <c r="S145" s="8"/>
    </row>
    <row r="146" spans="1:19">
      <c r="A146" s="8"/>
      <c r="B146" s="8"/>
      <c r="C146" s="8"/>
      <c r="D146" s="8"/>
      <c r="E146" s="8"/>
      <c r="F146" s="8"/>
      <c r="G146" s="8"/>
      <c r="H146" s="8"/>
      <c r="J146" s="8"/>
      <c r="L146" s="8"/>
      <c r="M146" s="8"/>
      <c r="R146" s="8"/>
      <c r="S146" s="8"/>
    </row>
    <row r="147" spans="1:19">
      <c r="A147" s="8"/>
      <c r="B147" s="8"/>
      <c r="C147" s="8"/>
      <c r="D147" s="8"/>
      <c r="E147" s="8"/>
      <c r="F147" s="8"/>
      <c r="G147" s="8"/>
      <c r="H147" s="8"/>
      <c r="J147" s="8"/>
      <c r="L147" s="8"/>
      <c r="M147" s="8"/>
      <c r="R147" s="8"/>
      <c r="S147" s="8"/>
    </row>
    <row r="148" spans="1:19">
      <c r="A148" s="8"/>
      <c r="B148" s="8"/>
      <c r="C148" s="8"/>
      <c r="D148" s="8"/>
      <c r="E148" s="8"/>
      <c r="F148" s="8"/>
      <c r="G148" s="8"/>
      <c r="H148" s="8"/>
      <c r="J148" s="8"/>
      <c r="L148" s="8"/>
      <c r="M148" s="8"/>
      <c r="R148" s="8"/>
      <c r="S148" s="8"/>
    </row>
    <row r="149" spans="1:19">
      <c r="A149" s="8"/>
      <c r="B149" s="8"/>
      <c r="C149" s="8"/>
      <c r="D149" s="8"/>
      <c r="E149" s="8"/>
      <c r="F149" s="8"/>
      <c r="G149" s="8"/>
      <c r="H149" s="8"/>
      <c r="J149" s="8"/>
      <c r="L149" s="8"/>
      <c r="M149" s="8"/>
      <c r="R149" s="8"/>
      <c r="S149" s="8"/>
    </row>
    <row r="150" spans="1:19">
      <c r="A150" s="8"/>
      <c r="B150" s="8"/>
      <c r="C150" s="8"/>
      <c r="D150" s="8"/>
      <c r="E150" s="8"/>
      <c r="F150" s="8"/>
      <c r="G150" s="8"/>
      <c r="H150" s="8"/>
      <c r="J150" s="8"/>
      <c r="L150" s="8"/>
      <c r="M150" s="8"/>
      <c r="R150" s="8"/>
      <c r="S150" s="8"/>
    </row>
    <row r="151" spans="1:19">
      <c r="A151" s="8"/>
      <c r="B151" s="8"/>
      <c r="C151" s="8"/>
      <c r="D151" s="8"/>
      <c r="E151" s="8"/>
      <c r="F151" s="8"/>
      <c r="G151" s="8"/>
      <c r="H151" s="8"/>
      <c r="J151" s="8"/>
      <c r="L151" s="8"/>
      <c r="M151" s="8"/>
      <c r="R151" s="8"/>
      <c r="S151" s="8"/>
    </row>
    <row r="152" spans="1:19">
      <c r="A152" s="8"/>
      <c r="B152" s="8"/>
      <c r="C152" s="8"/>
      <c r="D152" s="8"/>
      <c r="E152" s="8"/>
      <c r="F152" s="8"/>
      <c r="G152" s="8"/>
      <c r="H152" s="8"/>
      <c r="J152" s="8"/>
      <c r="L152" s="8"/>
      <c r="M152" s="8"/>
      <c r="R152" s="8"/>
      <c r="S152" s="8"/>
    </row>
    <row r="153" spans="1:19">
      <c r="A153" s="8"/>
      <c r="B153" s="8"/>
      <c r="C153" s="8"/>
      <c r="D153" s="8"/>
      <c r="E153" s="8"/>
      <c r="F153" s="8"/>
      <c r="G153" s="8"/>
      <c r="H153" s="8"/>
      <c r="J153" s="8"/>
      <c r="L153" s="8"/>
      <c r="M153" s="8"/>
      <c r="R153" s="8"/>
      <c r="S153" s="8"/>
    </row>
    <row r="154" spans="1:19">
      <c r="A154" s="8"/>
      <c r="B154" s="8"/>
      <c r="C154" s="8"/>
      <c r="D154" s="8"/>
      <c r="E154" s="8"/>
      <c r="F154" s="8"/>
      <c r="G154" s="8"/>
      <c r="H154" s="8"/>
      <c r="J154" s="8"/>
      <c r="L154" s="8"/>
      <c r="M154" s="8"/>
      <c r="R154" s="8"/>
      <c r="S154" s="8"/>
    </row>
    <row r="155" spans="1:19">
      <c r="A155" s="8"/>
      <c r="B155" s="8"/>
      <c r="C155" s="8"/>
      <c r="D155" s="8"/>
      <c r="E155" s="8"/>
      <c r="F155" s="8"/>
      <c r="G155" s="8"/>
      <c r="H155" s="8"/>
      <c r="J155" s="8"/>
      <c r="L155" s="8"/>
      <c r="M155" s="8"/>
      <c r="R155" s="8"/>
      <c r="S155" s="8"/>
    </row>
    <row r="156" spans="1:19">
      <c r="A156" s="8"/>
      <c r="B156" s="8"/>
      <c r="C156" s="8"/>
      <c r="D156" s="8"/>
      <c r="E156" s="8"/>
      <c r="F156" s="8"/>
      <c r="G156" s="8"/>
      <c r="H156" s="8"/>
      <c r="J156" s="8"/>
      <c r="L156" s="8"/>
      <c r="M156" s="8"/>
      <c r="R156" s="8"/>
      <c r="S156" s="8"/>
    </row>
    <row r="157" spans="1:19">
      <c r="A157" s="8"/>
      <c r="B157" s="8"/>
      <c r="C157" s="8"/>
      <c r="D157" s="8"/>
      <c r="E157" s="8"/>
      <c r="F157" s="8"/>
      <c r="G157" s="8"/>
      <c r="H157" s="8"/>
      <c r="J157" s="8"/>
      <c r="L157" s="8"/>
      <c r="M157" s="8"/>
      <c r="R157" s="8"/>
      <c r="S157" s="8"/>
    </row>
    <row r="158" spans="1:19">
      <c r="A158" s="8"/>
      <c r="B158" s="8"/>
      <c r="C158" s="8"/>
      <c r="D158" s="8"/>
      <c r="E158" s="8"/>
      <c r="F158" s="8"/>
      <c r="G158" s="8"/>
      <c r="H158" s="8"/>
      <c r="J158" s="8"/>
      <c r="L158" s="8"/>
      <c r="M158" s="8"/>
      <c r="R158" s="8"/>
      <c r="S158" s="8"/>
    </row>
    <row r="159" spans="1:19">
      <c r="A159" s="8"/>
      <c r="B159" s="8"/>
      <c r="C159" s="8"/>
      <c r="D159" s="8"/>
      <c r="E159" s="8"/>
      <c r="F159" s="8"/>
      <c r="G159" s="8"/>
      <c r="H159" s="8"/>
      <c r="J159" s="8"/>
      <c r="L159" s="8"/>
      <c r="M159" s="8"/>
      <c r="R159" s="8"/>
      <c r="S159" s="8"/>
    </row>
    <row r="160" spans="1:19">
      <c r="A160" s="8"/>
      <c r="B160" s="8"/>
      <c r="C160" s="8"/>
      <c r="D160" s="8"/>
      <c r="E160" s="8"/>
      <c r="F160" s="8"/>
      <c r="G160" s="8"/>
      <c r="H160" s="8"/>
      <c r="J160" s="8"/>
      <c r="L160" s="8"/>
      <c r="M160" s="8"/>
      <c r="R160" s="8"/>
      <c r="S160" s="8"/>
    </row>
    <row r="161" spans="1:19">
      <c r="A161" s="8"/>
      <c r="B161" s="8"/>
      <c r="C161" s="8"/>
      <c r="D161" s="8"/>
      <c r="E161" s="8"/>
      <c r="F161" s="8"/>
      <c r="G161" s="8"/>
      <c r="H161" s="8"/>
      <c r="J161" s="8"/>
      <c r="L161" s="8"/>
      <c r="M161" s="8"/>
      <c r="R161" s="8"/>
      <c r="S161" s="8"/>
    </row>
    <row r="162" spans="1:19">
      <c r="A162" s="8"/>
      <c r="B162" s="8"/>
      <c r="C162" s="8"/>
      <c r="D162" s="8"/>
      <c r="E162" s="8"/>
      <c r="F162" s="8"/>
      <c r="G162" s="8"/>
      <c r="H162" s="8"/>
      <c r="J162" s="8"/>
      <c r="L162" s="8"/>
      <c r="M162" s="8"/>
      <c r="R162" s="8"/>
      <c r="S162" s="8"/>
    </row>
    <row r="163" spans="1:19">
      <c r="A163" s="8"/>
      <c r="B163" s="8"/>
      <c r="C163" s="8"/>
      <c r="D163" s="8"/>
      <c r="E163" s="8"/>
      <c r="F163" s="8"/>
      <c r="G163" s="8"/>
      <c r="H163" s="8"/>
      <c r="J163" s="8"/>
      <c r="L163" s="8"/>
      <c r="M163" s="8"/>
      <c r="R163" s="8"/>
      <c r="S163" s="8"/>
    </row>
    <row r="164" spans="1:19">
      <c r="A164" s="8"/>
      <c r="B164" s="8"/>
      <c r="C164" s="8"/>
      <c r="D164" s="8"/>
      <c r="E164" s="8"/>
      <c r="F164" s="8"/>
      <c r="G164" s="8"/>
      <c r="H164" s="8"/>
      <c r="J164" s="8"/>
      <c r="L164" s="8"/>
      <c r="M164" s="8"/>
      <c r="R164" s="8"/>
      <c r="S164" s="8"/>
    </row>
    <row r="165" spans="1:19">
      <c r="A165" s="8"/>
      <c r="B165" s="8"/>
      <c r="C165" s="8"/>
      <c r="D165" s="8"/>
      <c r="E165" s="8"/>
      <c r="F165" s="8"/>
      <c r="G165" s="8"/>
      <c r="H165" s="8"/>
      <c r="J165" s="8"/>
      <c r="L165" s="8"/>
      <c r="M165" s="8"/>
      <c r="R165" s="8"/>
      <c r="S165" s="8"/>
    </row>
    <row r="166" spans="1:19">
      <c r="A166" s="8"/>
      <c r="B166" s="8"/>
      <c r="C166" s="8"/>
      <c r="D166" s="8"/>
      <c r="E166" s="8"/>
      <c r="F166" s="8"/>
      <c r="G166" s="8"/>
      <c r="H166" s="8"/>
      <c r="J166" s="8"/>
      <c r="L166" s="8"/>
      <c r="M166" s="8"/>
      <c r="R166" s="8"/>
      <c r="S166" s="8"/>
    </row>
    <row r="167" spans="1:19">
      <c r="A167" s="8"/>
      <c r="B167" s="8"/>
      <c r="C167" s="8"/>
      <c r="D167" s="8"/>
      <c r="E167" s="8"/>
      <c r="F167" s="8"/>
      <c r="G167" s="8"/>
      <c r="H167" s="8"/>
      <c r="J167" s="8"/>
      <c r="L167" s="8"/>
      <c r="M167" s="8"/>
      <c r="R167" s="8"/>
      <c r="S167" s="8"/>
    </row>
    <row r="168" spans="1:19">
      <c r="A168" s="8"/>
      <c r="B168" s="8"/>
      <c r="C168" s="8"/>
      <c r="D168" s="8"/>
      <c r="E168" s="8"/>
      <c r="F168" s="8"/>
      <c r="G168" s="8"/>
      <c r="H168" s="8"/>
      <c r="J168" s="8"/>
      <c r="L168" s="8"/>
      <c r="M168" s="8"/>
      <c r="R168" s="8"/>
      <c r="S168" s="8"/>
    </row>
    <row r="169" spans="1:19">
      <c r="A169" s="8"/>
      <c r="B169" s="8"/>
      <c r="C169" s="8"/>
      <c r="D169" s="8"/>
      <c r="E169" s="8"/>
      <c r="F169" s="8"/>
      <c r="G169" s="8"/>
      <c r="H169" s="8"/>
      <c r="J169" s="8"/>
      <c r="L169" s="8"/>
      <c r="M169" s="8"/>
      <c r="R169" s="8"/>
      <c r="S169" s="8"/>
    </row>
    <row r="170" spans="1:19">
      <c r="A170" s="8"/>
      <c r="B170" s="8"/>
      <c r="C170" s="8"/>
      <c r="D170" s="8"/>
      <c r="E170" s="8"/>
      <c r="F170" s="8"/>
      <c r="G170" s="8"/>
      <c r="H170" s="8"/>
      <c r="J170" s="8"/>
      <c r="L170" s="8"/>
      <c r="M170" s="8"/>
      <c r="R170" s="8"/>
      <c r="S170" s="8"/>
    </row>
    <row r="171" spans="1:19">
      <c r="A171" s="8"/>
      <c r="B171" s="8"/>
      <c r="C171" s="8"/>
      <c r="D171" s="8"/>
      <c r="E171" s="8"/>
      <c r="F171" s="8"/>
      <c r="G171" s="8"/>
      <c r="H171" s="8"/>
      <c r="J171" s="8"/>
      <c r="L171" s="8"/>
      <c r="M171" s="8"/>
      <c r="R171" s="8"/>
      <c r="S171" s="8"/>
    </row>
    <row r="172" spans="1:19">
      <c r="A172" s="8"/>
      <c r="B172" s="8"/>
      <c r="C172" s="8"/>
      <c r="D172" s="8"/>
      <c r="E172" s="8"/>
      <c r="F172" s="8"/>
      <c r="G172" s="8"/>
      <c r="H172" s="8"/>
      <c r="J172" s="8"/>
      <c r="L172" s="8"/>
      <c r="M172" s="8"/>
      <c r="R172" s="8"/>
      <c r="S172" s="8"/>
    </row>
    <row r="173" spans="1:19">
      <c r="A173" s="8"/>
      <c r="B173" s="8"/>
      <c r="C173" s="8"/>
      <c r="D173" s="8"/>
      <c r="E173" s="8"/>
      <c r="F173" s="8"/>
      <c r="G173" s="8"/>
      <c r="H173" s="8"/>
      <c r="J173" s="8"/>
      <c r="L173" s="8"/>
      <c r="M173" s="8"/>
      <c r="R173" s="8"/>
      <c r="S173" s="8"/>
    </row>
    <row r="174" spans="1:19">
      <c r="A174" s="8"/>
      <c r="B174" s="8"/>
      <c r="C174" s="8"/>
      <c r="D174" s="8"/>
      <c r="E174" s="8"/>
      <c r="F174" s="8"/>
      <c r="G174" s="8"/>
      <c r="H174" s="8"/>
      <c r="J174" s="8"/>
      <c r="L174" s="8"/>
      <c r="M174" s="8"/>
      <c r="R174" s="8"/>
      <c r="S174" s="8"/>
    </row>
    <row r="175" spans="1:19">
      <c r="A175" s="8"/>
      <c r="B175" s="8"/>
      <c r="C175" s="8"/>
      <c r="D175" s="8"/>
      <c r="E175" s="8"/>
      <c r="F175" s="8"/>
      <c r="G175" s="8"/>
      <c r="H175" s="8"/>
      <c r="J175" s="8"/>
      <c r="L175" s="8"/>
      <c r="M175" s="8"/>
      <c r="R175" s="8"/>
      <c r="S175" s="8"/>
    </row>
    <row r="176" spans="1:19">
      <c r="A176" s="8"/>
      <c r="B176" s="8"/>
      <c r="C176" s="8"/>
      <c r="D176" s="8"/>
      <c r="E176" s="8"/>
      <c r="F176" s="8"/>
      <c r="G176" s="8"/>
      <c r="H176" s="8"/>
      <c r="J176" s="8"/>
      <c r="L176" s="8"/>
      <c r="M176" s="8"/>
      <c r="R176" s="8"/>
      <c r="S176" s="8"/>
    </row>
    <row r="177" spans="1:19">
      <c r="A177" s="8"/>
      <c r="B177" s="8"/>
      <c r="C177" s="8"/>
      <c r="D177" s="8"/>
      <c r="E177" s="8"/>
      <c r="F177" s="8"/>
      <c r="G177" s="8"/>
      <c r="H177" s="8"/>
      <c r="J177" s="8"/>
      <c r="L177" s="8"/>
      <c r="M177" s="8"/>
      <c r="R177" s="8"/>
      <c r="S177" s="8"/>
    </row>
    <row r="178" spans="1:19">
      <c r="A178" s="8"/>
      <c r="B178" s="8"/>
      <c r="C178" s="8"/>
      <c r="D178" s="8"/>
      <c r="E178" s="8"/>
      <c r="F178" s="8"/>
      <c r="G178" s="8"/>
      <c r="H178" s="8"/>
      <c r="J178" s="8"/>
      <c r="L178" s="8"/>
      <c r="M178" s="8"/>
      <c r="R178" s="8"/>
      <c r="S178" s="8"/>
    </row>
    <row r="179" spans="1:19">
      <c r="A179" s="8"/>
      <c r="B179" s="8"/>
      <c r="C179" s="8"/>
      <c r="D179" s="8"/>
      <c r="E179" s="8"/>
      <c r="F179" s="8"/>
      <c r="G179" s="8"/>
      <c r="H179" s="8"/>
      <c r="J179" s="8"/>
      <c r="L179" s="8"/>
      <c r="M179" s="8"/>
      <c r="R179" s="8"/>
      <c r="S179" s="8"/>
    </row>
    <row r="180" spans="1:19">
      <c r="A180" s="8"/>
      <c r="B180" s="8"/>
      <c r="C180" s="8"/>
      <c r="D180" s="8"/>
      <c r="E180" s="8"/>
      <c r="F180" s="8"/>
      <c r="G180" s="8"/>
      <c r="H180" s="8"/>
      <c r="J180" s="8"/>
      <c r="L180" s="8"/>
      <c r="M180" s="8"/>
      <c r="R180" s="8"/>
      <c r="S180" s="8"/>
    </row>
    <row r="181" spans="1:19">
      <c r="A181" s="8"/>
      <c r="B181" s="8"/>
      <c r="C181" s="8"/>
      <c r="D181" s="8"/>
      <c r="E181" s="8"/>
      <c r="F181" s="8"/>
      <c r="G181" s="8"/>
      <c r="H181" s="8"/>
      <c r="J181" s="8"/>
      <c r="L181" s="8"/>
      <c r="M181" s="8"/>
      <c r="R181" s="8"/>
      <c r="S181" s="8"/>
    </row>
    <row r="182" spans="1:19">
      <c r="A182" s="8"/>
      <c r="B182" s="8"/>
      <c r="C182" s="8"/>
      <c r="D182" s="8"/>
      <c r="E182" s="8"/>
      <c r="F182" s="8"/>
      <c r="G182" s="8"/>
      <c r="H182" s="8"/>
      <c r="J182" s="8"/>
      <c r="L182" s="8"/>
      <c r="M182" s="8"/>
      <c r="R182" s="8"/>
      <c r="S182" s="8"/>
    </row>
    <row r="183" spans="1:19">
      <c r="A183" s="8"/>
      <c r="B183" s="8"/>
      <c r="C183" s="8"/>
      <c r="D183" s="8"/>
      <c r="E183" s="8"/>
      <c r="F183" s="8"/>
      <c r="G183" s="8"/>
      <c r="H183" s="8"/>
      <c r="J183" s="8"/>
      <c r="L183" s="8"/>
      <c r="M183" s="8"/>
      <c r="R183" s="8"/>
      <c r="S183" s="8"/>
    </row>
    <row r="184" spans="1:19">
      <c r="A184" s="8"/>
      <c r="B184" s="8"/>
      <c r="C184" s="8"/>
      <c r="D184" s="8"/>
      <c r="E184" s="8"/>
      <c r="F184" s="8"/>
      <c r="G184" s="8"/>
      <c r="H184" s="8"/>
      <c r="J184" s="8"/>
      <c r="L184" s="8"/>
      <c r="M184" s="8"/>
      <c r="R184" s="8"/>
      <c r="S184" s="8"/>
    </row>
    <row r="185" spans="1:19">
      <c r="A185" s="8"/>
      <c r="B185" s="8"/>
      <c r="C185" s="8"/>
      <c r="D185" s="8"/>
      <c r="E185" s="8"/>
      <c r="F185" s="8"/>
      <c r="G185" s="8"/>
      <c r="H185" s="8"/>
      <c r="J185" s="8"/>
      <c r="L185" s="8"/>
      <c r="M185" s="8"/>
      <c r="R185" s="8"/>
      <c r="S185" s="8"/>
    </row>
    <row r="186" spans="1:19">
      <c r="A186" s="8"/>
      <c r="B186" s="8"/>
      <c r="C186" s="8"/>
      <c r="D186" s="8"/>
      <c r="E186" s="8"/>
      <c r="F186" s="8"/>
      <c r="G186" s="8"/>
      <c r="H186" s="8"/>
      <c r="J186" s="8"/>
      <c r="L186" s="8"/>
      <c r="M186" s="8"/>
      <c r="R186" s="8"/>
      <c r="S186" s="8"/>
    </row>
    <row r="187" spans="1:19">
      <c r="A187" s="8"/>
      <c r="B187" s="8"/>
      <c r="C187" s="8"/>
      <c r="D187" s="8"/>
      <c r="E187" s="8"/>
      <c r="F187" s="8"/>
      <c r="G187" s="8"/>
      <c r="H187" s="8"/>
      <c r="J187" s="8"/>
      <c r="L187" s="8"/>
      <c r="M187" s="8"/>
      <c r="R187" s="8"/>
      <c r="S187" s="8"/>
    </row>
    <row r="188" spans="1:19">
      <c r="A188" s="8"/>
      <c r="B188" s="8"/>
      <c r="C188" s="8"/>
      <c r="D188" s="8"/>
      <c r="E188" s="8"/>
      <c r="F188" s="8"/>
      <c r="G188" s="8"/>
      <c r="H188" s="8"/>
      <c r="J188" s="8"/>
      <c r="L188" s="8"/>
      <c r="M188" s="8"/>
      <c r="R188" s="8"/>
      <c r="S188" s="8"/>
    </row>
    <row r="189" spans="1:19">
      <c r="A189" s="8"/>
      <c r="B189" s="8"/>
      <c r="C189" s="8"/>
      <c r="D189" s="8"/>
      <c r="E189" s="8"/>
      <c r="F189" s="8"/>
      <c r="G189" s="8"/>
      <c r="H189" s="8"/>
      <c r="J189" s="8"/>
      <c r="L189" s="8"/>
      <c r="M189" s="8"/>
      <c r="R189" s="8"/>
      <c r="S189" s="8"/>
    </row>
    <row r="190" spans="1:19">
      <c r="A190" s="8"/>
      <c r="B190" s="8"/>
      <c r="C190" s="8"/>
      <c r="D190" s="8"/>
      <c r="E190" s="8"/>
      <c r="F190" s="8"/>
      <c r="G190" s="8"/>
      <c r="H190" s="8"/>
      <c r="J190" s="8"/>
      <c r="L190" s="8"/>
      <c r="M190" s="8"/>
      <c r="R190" s="8"/>
      <c r="S190" s="8"/>
    </row>
    <row r="191" spans="1:19">
      <c r="A191" s="8"/>
      <c r="B191" s="8"/>
      <c r="C191" s="8"/>
      <c r="D191" s="8"/>
      <c r="E191" s="8"/>
      <c r="F191" s="8"/>
      <c r="G191" s="8"/>
      <c r="H191" s="8"/>
      <c r="J191" s="8"/>
      <c r="L191" s="8"/>
      <c r="M191" s="8"/>
      <c r="R191" s="8"/>
      <c r="S191" s="8"/>
    </row>
    <row r="192" spans="1:19">
      <c r="A192" s="8"/>
      <c r="B192" s="8"/>
      <c r="C192" s="8"/>
      <c r="D192" s="8"/>
      <c r="E192" s="8"/>
      <c r="F192" s="8"/>
      <c r="G192" s="8"/>
      <c r="H192" s="8"/>
      <c r="J192" s="8"/>
      <c r="L192" s="8"/>
      <c r="M192" s="8"/>
      <c r="R192" s="8"/>
      <c r="S192" s="8"/>
    </row>
    <row r="193" spans="1:19">
      <c r="A193" s="8"/>
      <c r="B193" s="8"/>
      <c r="C193" s="8"/>
      <c r="D193" s="8"/>
      <c r="E193" s="8"/>
      <c r="F193" s="8"/>
      <c r="G193" s="8"/>
      <c r="H193" s="8"/>
      <c r="J193" s="8"/>
      <c r="L193" s="8"/>
      <c r="M193" s="8"/>
      <c r="R193" s="8"/>
      <c r="S193" s="8"/>
    </row>
    <row r="194" spans="1:19">
      <c r="A194" s="8"/>
      <c r="B194" s="8"/>
      <c r="C194" s="8"/>
      <c r="D194" s="8"/>
      <c r="E194" s="8"/>
      <c r="F194" s="8"/>
      <c r="G194" s="8"/>
      <c r="H194" s="8"/>
      <c r="J194" s="8"/>
      <c r="L194" s="8"/>
      <c r="M194" s="8"/>
      <c r="R194" s="8"/>
      <c r="S194" s="8"/>
    </row>
    <row r="195" spans="1:19">
      <c r="A195" s="8"/>
      <c r="B195" s="8"/>
      <c r="C195" s="8"/>
      <c r="D195" s="8"/>
      <c r="E195" s="8"/>
      <c r="F195" s="8"/>
      <c r="G195" s="8"/>
      <c r="H195" s="8"/>
      <c r="J195" s="8"/>
      <c r="L195" s="8"/>
      <c r="M195" s="8"/>
      <c r="R195" s="8"/>
      <c r="S195" s="8"/>
    </row>
    <row r="196" spans="1:19">
      <c r="A196" s="8"/>
      <c r="B196" s="8"/>
      <c r="C196" s="8"/>
      <c r="D196" s="8"/>
      <c r="E196" s="8"/>
      <c r="F196" s="8"/>
      <c r="G196" s="8"/>
      <c r="H196" s="8"/>
      <c r="J196" s="8"/>
      <c r="L196" s="8"/>
      <c r="M196" s="8"/>
      <c r="R196" s="8"/>
      <c r="S196" s="8"/>
    </row>
    <row r="197" spans="1:19">
      <c r="A197" s="8"/>
      <c r="B197" s="8"/>
      <c r="C197" s="8"/>
      <c r="D197" s="8"/>
      <c r="E197" s="8"/>
      <c r="F197" s="8"/>
      <c r="G197" s="8"/>
      <c r="H197" s="8"/>
      <c r="J197" s="8"/>
      <c r="L197" s="8"/>
      <c r="M197" s="8"/>
      <c r="R197" s="8"/>
      <c r="S197" s="8"/>
    </row>
    <row r="198" spans="1:19">
      <c r="A198" s="8"/>
      <c r="B198" s="8"/>
      <c r="C198" s="8"/>
      <c r="D198" s="8"/>
      <c r="E198" s="8"/>
      <c r="F198" s="8"/>
      <c r="G198" s="8"/>
      <c r="H198" s="8"/>
      <c r="J198" s="8"/>
      <c r="L198" s="8"/>
      <c r="M198" s="8"/>
      <c r="R198" s="8"/>
      <c r="S198" s="8"/>
    </row>
    <row r="199" spans="1:19">
      <c r="A199" s="8"/>
      <c r="B199" s="8"/>
      <c r="C199" s="8"/>
      <c r="D199" s="8"/>
      <c r="E199" s="8"/>
      <c r="F199" s="8"/>
      <c r="G199" s="8"/>
      <c r="H199" s="8"/>
      <c r="J199" s="8"/>
      <c r="L199" s="8"/>
      <c r="M199" s="8"/>
      <c r="R199" s="8"/>
      <c r="S199" s="8"/>
    </row>
    <row r="200" spans="1:19">
      <c r="A200" s="8"/>
      <c r="B200" s="8"/>
      <c r="C200" s="8"/>
      <c r="D200" s="8"/>
      <c r="E200" s="8"/>
      <c r="F200" s="8"/>
      <c r="G200" s="8"/>
      <c r="H200" s="8"/>
      <c r="J200" s="8"/>
      <c r="L200" s="8"/>
      <c r="M200" s="8"/>
      <c r="R200" s="8"/>
      <c r="S200" s="8"/>
    </row>
    <row r="201" spans="1:19">
      <c r="A201" s="8"/>
      <c r="B201" s="8"/>
      <c r="C201" s="8"/>
      <c r="D201" s="8"/>
      <c r="E201" s="8"/>
      <c r="F201" s="8"/>
      <c r="G201" s="8"/>
      <c r="H201" s="8"/>
      <c r="J201" s="8"/>
      <c r="L201" s="8"/>
      <c r="M201" s="8"/>
      <c r="R201" s="8"/>
      <c r="S201" s="8"/>
    </row>
    <row r="202" spans="1:19">
      <c r="A202" s="8"/>
      <c r="B202" s="8"/>
      <c r="C202" s="8"/>
      <c r="D202" s="8"/>
      <c r="E202" s="8"/>
      <c r="F202" s="8"/>
      <c r="G202" s="8"/>
      <c r="H202" s="8"/>
      <c r="J202" s="8"/>
      <c r="L202" s="8"/>
      <c r="M202" s="8"/>
      <c r="R202" s="8"/>
      <c r="S202" s="8"/>
    </row>
    <row r="203" spans="1:19">
      <c r="A203" s="8"/>
      <c r="B203" s="8"/>
      <c r="C203" s="8"/>
      <c r="D203" s="8"/>
      <c r="E203" s="8"/>
      <c r="F203" s="8"/>
      <c r="G203" s="8"/>
      <c r="H203" s="8"/>
      <c r="J203" s="8"/>
      <c r="L203" s="8"/>
      <c r="M203" s="8"/>
      <c r="R203" s="8"/>
      <c r="S203" s="8"/>
    </row>
    <row r="204" spans="1:19">
      <c r="A204" s="8"/>
      <c r="B204" s="8"/>
      <c r="C204" s="8"/>
      <c r="D204" s="8"/>
      <c r="E204" s="8"/>
      <c r="F204" s="8"/>
      <c r="G204" s="8"/>
      <c r="H204" s="8"/>
      <c r="J204" s="8"/>
      <c r="L204" s="8"/>
      <c r="M204" s="8"/>
      <c r="R204" s="8"/>
      <c r="S204" s="8"/>
    </row>
    <row r="205" spans="1:19">
      <c r="A205" s="8"/>
      <c r="B205" s="8"/>
      <c r="C205" s="8"/>
      <c r="D205" s="8"/>
      <c r="E205" s="8"/>
      <c r="F205" s="8"/>
      <c r="G205" s="8"/>
      <c r="H205" s="8"/>
      <c r="J205" s="8"/>
      <c r="L205" s="8"/>
      <c r="M205" s="8"/>
      <c r="R205" s="8"/>
      <c r="S205" s="8"/>
    </row>
    <row r="206" spans="1:19">
      <c r="A206" s="8"/>
      <c r="B206" s="8"/>
      <c r="C206" s="8"/>
      <c r="D206" s="8"/>
      <c r="E206" s="8"/>
      <c r="F206" s="8"/>
      <c r="G206" s="8"/>
      <c r="H206" s="8"/>
      <c r="J206" s="8"/>
      <c r="L206" s="8"/>
      <c r="M206" s="8"/>
      <c r="R206" s="8"/>
      <c r="S206" s="8"/>
    </row>
    <row r="207" spans="1:19">
      <c r="A207" s="8"/>
      <c r="B207" s="8"/>
      <c r="C207" s="8"/>
      <c r="D207" s="8"/>
      <c r="E207" s="8"/>
      <c r="F207" s="8"/>
      <c r="G207" s="8"/>
      <c r="H207" s="8"/>
      <c r="J207" s="8"/>
      <c r="L207" s="8"/>
      <c r="M207" s="8"/>
      <c r="R207" s="8"/>
      <c r="S207" s="8"/>
    </row>
    <row r="208" spans="1:19">
      <c r="A208" s="8"/>
      <c r="B208" s="8"/>
      <c r="C208" s="8"/>
      <c r="D208" s="8"/>
      <c r="E208" s="8"/>
      <c r="F208" s="8"/>
      <c r="G208" s="8"/>
      <c r="H208" s="8"/>
      <c r="J208" s="8"/>
      <c r="L208" s="8"/>
      <c r="M208" s="8"/>
      <c r="R208" s="8"/>
      <c r="S208" s="8"/>
    </row>
    <row r="209" spans="1:19">
      <c r="A209" s="8"/>
      <c r="B209" s="8"/>
      <c r="C209" s="8"/>
      <c r="D209" s="8"/>
      <c r="E209" s="8"/>
      <c r="F209" s="8"/>
      <c r="G209" s="8"/>
      <c r="H209" s="8"/>
      <c r="J209" s="8"/>
      <c r="L209" s="8"/>
      <c r="M209" s="8"/>
      <c r="R209" s="8"/>
      <c r="S209" s="8"/>
    </row>
    <row r="210" spans="1:19">
      <c r="A210" s="8"/>
      <c r="B210" s="8"/>
      <c r="C210" s="8"/>
      <c r="D210" s="8"/>
      <c r="E210" s="8"/>
      <c r="F210" s="8"/>
      <c r="G210" s="8"/>
      <c r="H210" s="8"/>
      <c r="J210" s="8"/>
      <c r="L210" s="8"/>
      <c r="M210" s="8"/>
      <c r="R210" s="8"/>
      <c r="S210" s="8"/>
    </row>
    <row r="211" spans="1:19">
      <c r="A211" s="8"/>
      <c r="B211" s="8"/>
      <c r="C211" s="8"/>
      <c r="D211" s="8"/>
      <c r="E211" s="8"/>
      <c r="F211" s="8"/>
      <c r="G211" s="8"/>
      <c r="H211" s="8"/>
      <c r="J211" s="8"/>
      <c r="L211" s="8"/>
      <c r="M211" s="8"/>
      <c r="R211" s="8"/>
      <c r="S211" s="8"/>
    </row>
    <row r="212" spans="1:19">
      <c r="A212" s="8"/>
      <c r="B212" s="8"/>
      <c r="C212" s="8"/>
      <c r="D212" s="8"/>
      <c r="E212" s="8"/>
      <c r="F212" s="8"/>
      <c r="G212" s="8"/>
      <c r="H212" s="8"/>
      <c r="J212" s="8"/>
      <c r="L212" s="8"/>
      <c r="M212" s="8"/>
      <c r="R212" s="8"/>
      <c r="S212" s="8"/>
    </row>
    <row r="213" spans="1:19">
      <c r="A213" s="8"/>
      <c r="B213" s="8"/>
      <c r="C213" s="8"/>
      <c r="D213" s="8"/>
      <c r="E213" s="8"/>
      <c r="F213" s="8"/>
      <c r="G213" s="8"/>
      <c r="H213" s="8"/>
      <c r="J213" s="8"/>
      <c r="L213" s="8"/>
      <c r="M213" s="8"/>
      <c r="R213" s="8"/>
      <c r="S213" s="8"/>
    </row>
    <row r="214" spans="1:19">
      <c r="A214" s="8"/>
      <c r="B214" s="8"/>
      <c r="C214" s="8"/>
      <c r="D214" s="8"/>
      <c r="E214" s="8"/>
      <c r="F214" s="8"/>
      <c r="G214" s="8"/>
      <c r="H214" s="8"/>
      <c r="J214" s="8"/>
      <c r="L214" s="8"/>
      <c r="M214" s="8"/>
      <c r="R214" s="8"/>
      <c r="S214" s="8"/>
    </row>
    <row r="215" spans="1:19">
      <c r="A215" s="8"/>
      <c r="B215" s="8"/>
      <c r="C215" s="8"/>
      <c r="D215" s="8"/>
      <c r="E215" s="8"/>
      <c r="F215" s="8"/>
      <c r="G215" s="8"/>
      <c r="H215" s="8"/>
      <c r="J215" s="8"/>
      <c r="L215" s="8"/>
      <c r="M215" s="8"/>
      <c r="R215" s="8"/>
      <c r="S215" s="8"/>
    </row>
    <row r="216" spans="1:19">
      <c r="A216" s="8"/>
      <c r="B216" s="8"/>
      <c r="C216" s="8"/>
      <c r="D216" s="8"/>
      <c r="E216" s="8"/>
      <c r="F216" s="8"/>
      <c r="G216" s="8"/>
      <c r="H216" s="8"/>
      <c r="J216" s="8"/>
      <c r="L216" s="8"/>
      <c r="M216" s="8"/>
      <c r="R216" s="8"/>
      <c r="S216" s="8"/>
    </row>
    <row r="217" spans="1:19">
      <c r="A217" s="8"/>
      <c r="B217" s="8"/>
      <c r="C217" s="8"/>
      <c r="D217" s="8"/>
      <c r="E217" s="8"/>
      <c r="F217" s="8"/>
      <c r="G217" s="8"/>
      <c r="H217" s="8"/>
      <c r="J217" s="8"/>
      <c r="L217" s="8"/>
      <c r="M217" s="8"/>
      <c r="R217" s="8"/>
      <c r="S217" s="8"/>
    </row>
    <row r="218" spans="1:19">
      <c r="A218" s="8"/>
      <c r="B218" s="8"/>
      <c r="C218" s="8"/>
      <c r="D218" s="8"/>
      <c r="E218" s="8"/>
      <c r="F218" s="8"/>
      <c r="G218" s="8"/>
      <c r="H218" s="8"/>
      <c r="J218" s="8"/>
      <c r="L218" s="8"/>
      <c r="M218" s="8"/>
      <c r="R218" s="8"/>
      <c r="S218" s="8"/>
    </row>
    <row r="219" spans="1:19">
      <c r="A219" s="8"/>
      <c r="B219" s="8"/>
      <c r="C219" s="8"/>
      <c r="D219" s="8"/>
      <c r="E219" s="8"/>
      <c r="F219" s="8"/>
      <c r="G219" s="8"/>
      <c r="H219" s="8"/>
      <c r="J219" s="8"/>
      <c r="L219" s="8"/>
      <c r="M219" s="8"/>
      <c r="R219" s="8"/>
      <c r="S219" s="8"/>
    </row>
    <row r="220" spans="1:19">
      <c r="A220" s="8"/>
      <c r="B220" s="8"/>
      <c r="C220" s="8"/>
      <c r="D220" s="8"/>
      <c r="E220" s="8"/>
      <c r="F220" s="8"/>
      <c r="G220" s="8"/>
      <c r="H220" s="8"/>
      <c r="J220" s="8"/>
      <c r="L220" s="8"/>
      <c r="M220" s="8"/>
      <c r="R220" s="8"/>
      <c r="S220" s="8"/>
    </row>
    <row r="221" spans="1:19">
      <c r="A221" s="8"/>
      <c r="B221" s="8"/>
      <c r="C221" s="8"/>
      <c r="D221" s="8"/>
      <c r="E221" s="8"/>
      <c r="F221" s="8"/>
      <c r="G221" s="8"/>
      <c r="H221" s="8"/>
      <c r="J221" s="8"/>
      <c r="L221" s="8"/>
      <c r="M221" s="8"/>
      <c r="R221" s="8"/>
      <c r="S221" s="8"/>
    </row>
    <row r="222" spans="1:19">
      <c r="A222" s="8"/>
      <c r="B222" s="8"/>
      <c r="C222" s="8"/>
      <c r="D222" s="8"/>
      <c r="E222" s="8"/>
      <c r="F222" s="8"/>
      <c r="G222" s="8"/>
      <c r="H222" s="8"/>
      <c r="J222" s="8"/>
      <c r="L222" s="8"/>
      <c r="M222" s="8"/>
      <c r="R222" s="8"/>
      <c r="S222" s="8"/>
    </row>
    <row r="223" spans="1:19">
      <c r="A223" s="8"/>
      <c r="B223" s="8"/>
      <c r="C223" s="8"/>
      <c r="D223" s="8"/>
      <c r="E223" s="8"/>
      <c r="F223" s="8"/>
      <c r="G223" s="8"/>
      <c r="H223" s="8"/>
      <c r="J223" s="8"/>
      <c r="L223" s="8"/>
      <c r="M223" s="8"/>
      <c r="R223" s="8"/>
      <c r="S223" s="8"/>
    </row>
    <row r="224" spans="1:19">
      <c r="A224" s="8"/>
      <c r="B224" s="8"/>
      <c r="C224" s="8"/>
      <c r="D224" s="8"/>
      <c r="E224" s="8"/>
      <c r="F224" s="8"/>
      <c r="G224" s="8"/>
      <c r="H224" s="8"/>
      <c r="J224" s="8"/>
      <c r="L224" s="8"/>
      <c r="M224" s="8"/>
      <c r="R224" s="8"/>
      <c r="S224" s="8"/>
    </row>
    <row r="225" spans="1:19">
      <c r="A225" s="8"/>
      <c r="B225" s="8"/>
      <c r="C225" s="8"/>
      <c r="D225" s="8"/>
      <c r="E225" s="8"/>
      <c r="F225" s="8"/>
      <c r="G225" s="8"/>
      <c r="H225" s="8"/>
      <c r="J225" s="8"/>
      <c r="L225" s="8"/>
      <c r="M225" s="8"/>
      <c r="R225" s="8"/>
      <c r="S225" s="8"/>
    </row>
    <row r="226" spans="1:19">
      <c r="A226" s="8"/>
      <c r="B226" s="8"/>
      <c r="C226" s="8"/>
      <c r="D226" s="8"/>
      <c r="E226" s="8"/>
      <c r="F226" s="8"/>
      <c r="G226" s="8"/>
      <c r="H226" s="8"/>
      <c r="J226" s="8"/>
      <c r="L226" s="8"/>
      <c r="M226" s="8"/>
      <c r="R226" s="8"/>
      <c r="S226" s="8"/>
    </row>
    <row r="227" spans="1:19">
      <c r="A227" s="8"/>
      <c r="B227" s="8"/>
      <c r="C227" s="8"/>
      <c r="D227" s="8"/>
      <c r="E227" s="8"/>
      <c r="F227" s="8"/>
      <c r="G227" s="8"/>
      <c r="H227" s="8"/>
      <c r="J227" s="8"/>
      <c r="L227" s="8"/>
      <c r="M227" s="8"/>
      <c r="R227" s="8"/>
      <c r="S227" s="8"/>
    </row>
    <row r="228" spans="1:19">
      <c r="A228" s="8"/>
      <c r="B228" s="8"/>
      <c r="C228" s="8"/>
      <c r="D228" s="8"/>
      <c r="E228" s="8"/>
      <c r="F228" s="8"/>
      <c r="G228" s="8"/>
      <c r="H228" s="8"/>
      <c r="J228" s="8"/>
      <c r="L228" s="8"/>
      <c r="M228" s="8"/>
      <c r="R228" s="8"/>
      <c r="S228" s="8"/>
    </row>
    <row r="229" spans="1:19">
      <c r="A229" s="8"/>
      <c r="B229" s="8"/>
      <c r="C229" s="8"/>
      <c r="D229" s="8"/>
      <c r="E229" s="8"/>
      <c r="F229" s="8"/>
      <c r="G229" s="8"/>
      <c r="H229" s="8"/>
      <c r="J229" s="8"/>
      <c r="L229" s="8"/>
      <c r="M229" s="8"/>
      <c r="R229" s="8"/>
      <c r="S229" s="8"/>
    </row>
    <row r="230" spans="1:19">
      <c r="A230" s="8"/>
      <c r="B230" s="8"/>
      <c r="C230" s="8"/>
      <c r="D230" s="8"/>
      <c r="E230" s="8"/>
      <c r="F230" s="8"/>
      <c r="G230" s="8"/>
      <c r="H230" s="8"/>
      <c r="J230" s="8"/>
      <c r="L230" s="8"/>
      <c r="M230" s="8"/>
      <c r="R230" s="8"/>
      <c r="S230" s="8"/>
    </row>
    <row r="231" spans="1:19">
      <c r="A231" s="8"/>
      <c r="B231" s="8"/>
      <c r="C231" s="8"/>
      <c r="D231" s="8"/>
      <c r="E231" s="8"/>
      <c r="F231" s="8"/>
      <c r="G231" s="8"/>
      <c r="H231" s="8"/>
      <c r="J231" s="8"/>
      <c r="L231" s="8"/>
      <c r="M231" s="8"/>
      <c r="R231" s="8"/>
      <c r="S231" s="8"/>
    </row>
    <row r="232" spans="1:19">
      <c r="A232" s="8"/>
      <c r="B232" s="8"/>
      <c r="C232" s="8"/>
      <c r="D232" s="8"/>
      <c r="E232" s="8"/>
      <c r="F232" s="8"/>
      <c r="G232" s="8"/>
      <c r="H232" s="8"/>
      <c r="J232" s="8"/>
      <c r="L232" s="8"/>
      <c r="M232" s="8"/>
      <c r="R232" s="8"/>
      <c r="S232" s="8"/>
    </row>
    <row r="233" spans="1:19">
      <c r="A233" s="8"/>
      <c r="B233" s="8"/>
      <c r="C233" s="8"/>
      <c r="D233" s="8"/>
      <c r="E233" s="8"/>
      <c r="F233" s="8"/>
      <c r="G233" s="8"/>
      <c r="H233" s="8"/>
      <c r="J233" s="8"/>
      <c r="L233" s="8"/>
      <c r="M233" s="8"/>
      <c r="R233" s="8"/>
      <c r="S233" s="8"/>
    </row>
    <row r="234" spans="1:19">
      <c r="A234" s="8"/>
      <c r="B234" s="8"/>
      <c r="C234" s="8"/>
      <c r="D234" s="8"/>
      <c r="E234" s="8"/>
      <c r="F234" s="8"/>
      <c r="G234" s="8"/>
      <c r="H234" s="8"/>
      <c r="J234" s="8"/>
      <c r="L234" s="8"/>
      <c r="M234" s="8"/>
      <c r="R234" s="8"/>
      <c r="S234" s="8"/>
    </row>
    <row r="235" spans="1:19">
      <c r="A235" s="8"/>
      <c r="B235" s="8"/>
      <c r="C235" s="8"/>
      <c r="D235" s="8"/>
      <c r="E235" s="8"/>
      <c r="F235" s="8"/>
      <c r="G235" s="8"/>
      <c r="H235" s="8"/>
      <c r="J235" s="8"/>
      <c r="L235" s="8"/>
      <c r="M235" s="8"/>
      <c r="R235" s="8"/>
      <c r="S235" s="8"/>
    </row>
    <row r="236" spans="1:19">
      <c r="A236" s="8"/>
      <c r="B236" s="8"/>
      <c r="C236" s="8"/>
      <c r="D236" s="8"/>
      <c r="E236" s="8"/>
      <c r="F236" s="8"/>
      <c r="G236" s="8"/>
      <c r="H236" s="8"/>
      <c r="J236" s="8"/>
      <c r="L236" s="8"/>
      <c r="M236" s="8"/>
      <c r="R236" s="8"/>
      <c r="S236" s="8"/>
    </row>
    <row r="237" spans="1:19">
      <c r="A237" s="8"/>
      <c r="B237" s="8"/>
      <c r="C237" s="8"/>
      <c r="D237" s="8"/>
      <c r="E237" s="8"/>
      <c r="F237" s="8"/>
      <c r="G237" s="8"/>
      <c r="H237" s="8"/>
      <c r="J237" s="8"/>
      <c r="L237" s="8"/>
      <c r="M237" s="8"/>
      <c r="R237" s="8"/>
      <c r="S237" s="8"/>
    </row>
    <row r="238" spans="1:19">
      <c r="A238" s="8"/>
      <c r="B238" s="8"/>
      <c r="C238" s="8"/>
      <c r="D238" s="8"/>
      <c r="E238" s="8"/>
      <c r="F238" s="8"/>
      <c r="G238" s="8"/>
      <c r="H238" s="8"/>
      <c r="J238" s="8"/>
      <c r="L238" s="8"/>
      <c r="M238" s="8"/>
      <c r="R238" s="8"/>
      <c r="S238" s="8"/>
    </row>
    <row r="239" spans="1:19">
      <c r="A239" s="8"/>
      <c r="B239" s="8"/>
      <c r="C239" s="8"/>
      <c r="D239" s="8"/>
      <c r="E239" s="8"/>
      <c r="F239" s="8"/>
      <c r="G239" s="8"/>
      <c r="H239" s="8"/>
      <c r="J239" s="8"/>
      <c r="L239" s="8"/>
      <c r="M239" s="8"/>
      <c r="R239" s="8"/>
      <c r="S239" s="8"/>
    </row>
    <row r="240" spans="1:19">
      <c r="A240" s="8"/>
      <c r="B240" s="8"/>
      <c r="C240" s="8"/>
      <c r="D240" s="8"/>
      <c r="E240" s="8"/>
      <c r="F240" s="8"/>
      <c r="G240" s="8"/>
      <c r="H240" s="8"/>
      <c r="J240" s="8"/>
      <c r="L240" s="8"/>
      <c r="M240" s="8"/>
      <c r="R240" s="8"/>
      <c r="S240" s="8"/>
    </row>
    <row r="241" spans="1:19">
      <c r="A241" s="8"/>
      <c r="B241" s="8"/>
      <c r="C241" s="8"/>
      <c r="D241" s="8"/>
      <c r="E241" s="8"/>
      <c r="F241" s="8"/>
      <c r="G241" s="8"/>
      <c r="H241" s="8"/>
      <c r="J241" s="8"/>
      <c r="L241" s="8"/>
      <c r="M241" s="8"/>
      <c r="R241" s="8"/>
      <c r="S241" s="8"/>
    </row>
    <row r="242" spans="1:19">
      <c r="A242" s="8"/>
      <c r="B242" s="8"/>
      <c r="C242" s="8"/>
      <c r="D242" s="8"/>
      <c r="E242" s="8"/>
      <c r="F242" s="8"/>
      <c r="G242" s="8"/>
      <c r="H242" s="8"/>
      <c r="J242" s="8"/>
      <c r="L242" s="8"/>
      <c r="M242" s="8"/>
      <c r="R242" s="8"/>
      <c r="S242" s="8"/>
    </row>
    <row r="243" spans="1:19">
      <c r="A243" s="8"/>
      <c r="B243" s="8"/>
      <c r="C243" s="8"/>
      <c r="D243" s="8"/>
      <c r="E243" s="8"/>
      <c r="F243" s="8"/>
      <c r="G243" s="8"/>
      <c r="H243" s="8"/>
      <c r="J243" s="8"/>
      <c r="L243" s="8"/>
      <c r="M243" s="8"/>
      <c r="R243" s="8"/>
      <c r="S243" s="8"/>
    </row>
    <row r="244" spans="1:19">
      <c r="A244" s="8"/>
      <c r="B244" s="8"/>
      <c r="C244" s="8"/>
      <c r="D244" s="8"/>
      <c r="E244" s="8"/>
      <c r="F244" s="8"/>
      <c r="G244" s="8"/>
      <c r="H244" s="8"/>
      <c r="J244" s="8"/>
      <c r="L244" s="8"/>
      <c r="M244" s="8"/>
      <c r="R244" s="8"/>
      <c r="S244" s="8"/>
    </row>
    <row r="245" spans="1:19">
      <c r="A245" s="8"/>
      <c r="B245" s="8"/>
      <c r="C245" s="8"/>
      <c r="D245" s="8"/>
      <c r="E245" s="8"/>
      <c r="F245" s="8"/>
      <c r="G245" s="8"/>
      <c r="H245" s="8"/>
      <c r="J245" s="8"/>
      <c r="L245" s="8"/>
      <c r="M245" s="8"/>
      <c r="R245" s="8"/>
      <c r="S245" s="8"/>
    </row>
    <row r="246" spans="1:19">
      <c r="A246" s="8"/>
      <c r="B246" s="8"/>
      <c r="C246" s="8"/>
      <c r="D246" s="8"/>
      <c r="E246" s="8"/>
      <c r="F246" s="8"/>
      <c r="G246" s="8"/>
      <c r="H246" s="8"/>
      <c r="J246" s="8"/>
      <c r="L246" s="8"/>
      <c r="M246" s="8"/>
      <c r="R246" s="8"/>
      <c r="S246" s="8"/>
    </row>
    <row r="247" spans="1:19">
      <c r="A247" s="8"/>
      <c r="B247" s="8"/>
      <c r="C247" s="8"/>
      <c r="D247" s="8"/>
      <c r="E247" s="8"/>
      <c r="F247" s="8"/>
      <c r="G247" s="8"/>
      <c r="H247" s="8"/>
      <c r="J247" s="8"/>
      <c r="L247" s="8"/>
      <c r="M247" s="8"/>
      <c r="R247" s="8"/>
      <c r="S247" s="8"/>
    </row>
    <row r="248" spans="1:19">
      <c r="A248" s="8"/>
      <c r="B248" s="8"/>
      <c r="C248" s="8"/>
      <c r="D248" s="8"/>
      <c r="E248" s="8"/>
      <c r="F248" s="8"/>
      <c r="G248" s="8"/>
      <c r="H248" s="8"/>
      <c r="J248" s="8"/>
      <c r="L248" s="8"/>
      <c r="M248" s="8"/>
      <c r="R248" s="8"/>
      <c r="S248" s="8"/>
    </row>
    <row r="249" spans="1:19">
      <c r="A249" s="8"/>
      <c r="B249" s="8"/>
      <c r="C249" s="8"/>
      <c r="D249" s="8"/>
      <c r="E249" s="8"/>
      <c r="F249" s="8"/>
      <c r="G249" s="8"/>
      <c r="H249" s="8"/>
      <c r="J249" s="8"/>
      <c r="L249" s="8"/>
      <c r="M249" s="8"/>
      <c r="R249" s="8"/>
      <c r="S249" s="8"/>
    </row>
    <row r="250" spans="1:19">
      <c r="A250" s="8"/>
      <c r="B250" s="8"/>
      <c r="C250" s="8"/>
      <c r="D250" s="8"/>
      <c r="E250" s="8"/>
      <c r="F250" s="8"/>
      <c r="G250" s="8"/>
      <c r="H250" s="8"/>
      <c r="J250" s="8"/>
      <c r="L250" s="8"/>
      <c r="M250" s="8"/>
      <c r="R250" s="8"/>
      <c r="S250" s="8"/>
    </row>
    <row r="251" spans="1:19">
      <c r="A251" s="8"/>
      <c r="B251" s="8"/>
      <c r="C251" s="8"/>
      <c r="D251" s="8"/>
      <c r="E251" s="8"/>
      <c r="F251" s="8"/>
      <c r="G251" s="8"/>
      <c r="H251" s="8"/>
      <c r="J251" s="8"/>
      <c r="L251" s="8"/>
      <c r="M251" s="8"/>
      <c r="R251" s="8"/>
      <c r="S251" s="8"/>
    </row>
    <row r="252" spans="1:19">
      <c r="A252" s="8"/>
      <c r="B252" s="8"/>
      <c r="C252" s="8"/>
      <c r="D252" s="8"/>
      <c r="E252" s="8"/>
      <c r="F252" s="8"/>
      <c r="G252" s="8"/>
      <c r="H252" s="8"/>
      <c r="J252" s="8"/>
      <c r="L252" s="8"/>
      <c r="M252" s="8"/>
      <c r="R252" s="8"/>
      <c r="S252" s="8"/>
    </row>
    <row r="253" spans="1:19">
      <c r="A253" s="8"/>
      <c r="B253" s="8"/>
      <c r="C253" s="8"/>
      <c r="D253" s="8"/>
      <c r="E253" s="8"/>
      <c r="F253" s="8"/>
      <c r="G253" s="8"/>
      <c r="H253" s="8"/>
      <c r="J253" s="8"/>
      <c r="L253" s="8"/>
      <c r="M253" s="8"/>
      <c r="R253" s="8"/>
      <c r="S253" s="8"/>
    </row>
    <row r="254" spans="1:19">
      <c r="A254" s="8"/>
      <c r="B254" s="8"/>
      <c r="C254" s="8"/>
      <c r="D254" s="8"/>
      <c r="E254" s="8"/>
      <c r="F254" s="8"/>
      <c r="G254" s="8"/>
      <c r="H254" s="8"/>
      <c r="J254" s="8"/>
      <c r="L254" s="8"/>
      <c r="M254" s="8"/>
      <c r="R254" s="8"/>
      <c r="S254" s="8"/>
    </row>
    <row r="255" spans="1:19">
      <c r="A255" s="8"/>
      <c r="B255" s="8"/>
      <c r="C255" s="8"/>
      <c r="D255" s="8"/>
      <c r="E255" s="8"/>
      <c r="F255" s="8"/>
      <c r="G255" s="8"/>
      <c r="H255" s="8"/>
      <c r="J255" s="8"/>
      <c r="L255" s="8"/>
      <c r="M255" s="8"/>
      <c r="R255" s="8"/>
      <c r="S255" s="8"/>
    </row>
    <row r="256" spans="1:19">
      <c r="A256" s="8"/>
      <c r="B256" s="8"/>
      <c r="C256" s="8"/>
      <c r="D256" s="8"/>
      <c r="E256" s="8"/>
      <c r="F256" s="8"/>
      <c r="G256" s="8"/>
      <c r="H256" s="8"/>
      <c r="J256" s="8"/>
      <c r="L256" s="8"/>
      <c r="M256" s="8"/>
      <c r="R256" s="8"/>
      <c r="S256" s="8"/>
    </row>
    <row r="257" spans="1:19">
      <c r="A257" s="8"/>
      <c r="B257" s="8"/>
      <c r="C257" s="8"/>
      <c r="D257" s="8"/>
      <c r="E257" s="8"/>
      <c r="F257" s="8"/>
      <c r="G257" s="8"/>
      <c r="H257" s="8"/>
      <c r="J257" s="8"/>
      <c r="L257" s="8"/>
      <c r="M257" s="8"/>
      <c r="R257" s="8"/>
      <c r="S257" s="8"/>
    </row>
    <row r="258" spans="1:19">
      <c r="A258" s="8"/>
      <c r="B258" s="8"/>
      <c r="C258" s="8"/>
      <c r="D258" s="8"/>
      <c r="E258" s="8"/>
      <c r="F258" s="8"/>
      <c r="G258" s="8"/>
      <c r="H258" s="8"/>
      <c r="J258" s="8"/>
      <c r="L258" s="8"/>
      <c r="M258" s="8"/>
      <c r="R258" s="8"/>
      <c r="S258" s="8"/>
    </row>
    <row r="259" spans="1:19">
      <c r="A259" s="8"/>
      <c r="B259" s="8"/>
      <c r="C259" s="8"/>
      <c r="D259" s="8"/>
      <c r="E259" s="8"/>
      <c r="F259" s="8"/>
      <c r="G259" s="8"/>
      <c r="H259" s="8"/>
      <c r="J259" s="8"/>
      <c r="L259" s="8"/>
      <c r="M259" s="8"/>
      <c r="R259" s="8"/>
      <c r="S259" s="8"/>
    </row>
    <row r="260" spans="1:19">
      <c r="A260" s="8"/>
      <c r="B260" s="8"/>
      <c r="C260" s="8"/>
      <c r="D260" s="8"/>
      <c r="E260" s="8"/>
      <c r="F260" s="8"/>
      <c r="G260" s="8"/>
      <c r="H260" s="8"/>
      <c r="J260" s="8"/>
      <c r="L260" s="8"/>
      <c r="M260" s="8"/>
      <c r="R260" s="8"/>
      <c r="S260" s="8"/>
    </row>
    <row r="261" spans="1:19">
      <c r="A261" s="8"/>
      <c r="B261" s="8"/>
      <c r="C261" s="8"/>
      <c r="D261" s="8"/>
      <c r="E261" s="8"/>
      <c r="F261" s="8"/>
      <c r="G261" s="8"/>
      <c r="H261" s="8"/>
      <c r="J261" s="8"/>
      <c r="L261" s="8"/>
      <c r="M261" s="8"/>
      <c r="R261" s="8"/>
      <c r="S261" s="8"/>
    </row>
    <row r="262" spans="1:19">
      <c r="A262" s="8"/>
      <c r="B262" s="8"/>
      <c r="C262" s="8"/>
      <c r="D262" s="8"/>
      <c r="E262" s="8"/>
      <c r="F262" s="8"/>
      <c r="G262" s="8"/>
      <c r="H262" s="8"/>
      <c r="J262" s="8"/>
      <c r="L262" s="8"/>
      <c r="M262" s="8"/>
      <c r="R262" s="8"/>
      <c r="S262" s="8"/>
    </row>
    <row r="263" spans="1:19">
      <c r="A263" s="8"/>
      <c r="B263" s="8"/>
      <c r="C263" s="8"/>
      <c r="D263" s="8"/>
      <c r="E263" s="8"/>
      <c r="F263" s="8"/>
      <c r="G263" s="8"/>
      <c r="H263" s="8"/>
      <c r="J263" s="8"/>
      <c r="L263" s="8"/>
      <c r="M263" s="8"/>
      <c r="R263" s="8"/>
      <c r="S263" s="8"/>
    </row>
    <row r="264" spans="1:19">
      <c r="A264" s="8"/>
      <c r="B264" s="8"/>
      <c r="C264" s="8"/>
      <c r="D264" s="8"/>
      <c r="E264" s="8"/>
      <c r="F264" s="8"/>
      <c r="G264" s="8"/>
      <c r="H264" s="8"/>
      <c r="J264" s="8"/>
      <c r="L264" s="8"/>
      <c r="M264" s="8"/>
      <c r="R264" s="8"/>
      <c r="S264" s="8"/>
    </row>
    <row r="265" spans="1:19">
      <c r="A265" s="8"/>
      <c r="B265" s="8"/>
      <c r="C265" s="8"/>
      <c r="D265" s="8"/>
      <c r="E265" s="8"/>
      <c r="F265" s="8"/>
      <c r="G265" s="8"/>
      <c r="H265" s="8"/>
      <c r="J265" s="8"/>
      <c r="L265" s="8"/>
      <c r="M265" s="8"/>
      <c r="R265" s="8"/>
      <c r="S265" s="8"/>
    </row>
    <row r="266" spans="1:19">
      <c r="A266" s="8"/>
      <c r="B266" s="8"/>
      <c r="C266" s="8"/>
      <c r="D266" s="8"/>
      <c r="E266" s="8"/>
      <c r="F266" s="8"/>
      <c r="G266" s="8"/>
      <c r="H266" s="8"/>
      <c r="J266" s="8"/>
      <c r="L266" s="8"/>
      <c r="M266" s="8"/>
      <c r="R266" s="8"/>
      <c r="S266" s="8"/>
    </row>
    <row r="267" spans="1:19">
      <c r="A267" s="8"/>
      <c r="B267" s="8"/>
      <c r="C267" s="8"/>
      <c r="D267" s="8"/>
      <c r="E267" s="8"/>
      <c r="F267" s="8"/>
      <c r="G267" s="8"/>
      <c r="H267" s="8"/>
      <c r="J267" s="8"/>
      <c r="L267" s="8"/>
      <c r="M267" s="8"/>
      <c r="R267" s="8"/>
      <c r="S267" s="8"/>
    </row>
    <row r="268" spans="1:19">
      <c r="A268" s="8"/>
      <c r="B268" s="8"/>
      <c r="C268" s="8"/>
      <c r="D268" s="8"/>
      <c r="E268" s="8"/>
      <c r="F268" s="8"/>
      <c r="G268" s="8"/>
      <c r="H268" s="8"/>
      <c r="J268" s="8"/>
      <c r="L268" s="8"/>
      <c r="M268" s="8"/>
      <c r="R268" s="8"/>
      <c r="S268" s="8"/>
    </row>
    <row r="269" spans="1:19">
      <c r="A269" s="8"/>
      <c r="B269" s="8"/>
      <c r="C269" s="8"/>
      <c r="D269" s="8"/>
      <c r="E269" s="8"/>
      <c r="F269" s="8"/>
      <c r="G269" s="8"/>
      <c r="H269" s="8"/>
      <c r="J269" s="8"/>
      <c r="L269" s="8"/>
      <c r="M269" s="8"/>
      <c r="R269" s="8"/>
      <c r="S269" s="8"/>
    </row>
    <row r="270" spans="1:19">
      <c r="A270" s="8"/>
      <c r="B270" s="8"/>
      <c r="C270" s="8"/>
      <c r="D270" s="8"/>
      <c r="E270" s="8"/>
      <c r="F270" s="8"/>
      <c r="G270" s="8"/>
      <c r="H270" s="8"/>
      <c r="J270" s="8"/>
      <c r="L270" s="8"/>
      <c r="M270" s="8"/>
      <c r="R270" s="8"/>
      <c r="S270" s="8"/>
    </row>
    <row r="271" spans="1:19">
      <c r="A271" s="8"/>
      <c r="B271" s="8"/>
      <c r="C271" s="8"/>
      <c r="D271" s="8"/>
      <c r="E271" s="8"/>
      <c r="F271" s="8"/>
      <c r="G271" s="8"/>
      <c r="H271" s="8"/>
      <c r="J271" s="8"/>
      <c r="L271" s="8"/>
      <c r="M271" s="8"/>
      <c r="R271" s="8"/>
      <c r="S271" s="8"/>
    </row>
    <row r="272" spans="1:19">
      <c r="A272" s="8"/>
      <c r="B272" s="8"/>
      <c r="C272" s="8"/>
      <c r="D272" s="8"/>
      <c r="E272" s="8"/>
      <c r="F272" s="8"/>
      <c r="G272" s="8"/>
      <c r="H272" s="8"/>
      <c r="J272" s="8"/>
      <c r="L272" s="8"/>
      <c r="M272" s="8"/>
      <c r="R272" s="8"/>
      <c r="S272" s="8"/>
    </row>
    <row r="273" spans="1:19">
      <c r="A273" s="8"/>
      <c r="B273" s="8"/>
      <c r="C273" s="8"/>
      <c r="D273" s="8"/>
      <c r="E273" s="8"/>
      <c r="F273" s="8"/>
      <c r="G273" s="8"/>
      <c r="H273" s="8"/>
      <c r="J273" s="8"/>
      <c r="L273" s="8"/>
      <c r="M273" s="8"/>
      <c r="R273" s="8"/>
      <c r="S273" s="8"/>
    </row>
    <row r="274" spans="1:19">
      <c r="A274" s="8"/>
      <c r="B274" s="8"/>
      <c r="C274" s="8"/>
      <c r="D274" s="8"/>
      <c r="E274" s="8"/>
      <c r="F274" s="8"/>
      <c r="G274" s="8"/>
      <c r="H274" s="8"/>
      <c r="J274" s="8"/>
      <c r="L274" s="8"/>
      <c r="M274" s="8"/>
      <c r="R274" s="8"/>
      <c r="S274" s="8"/>
    </row>
    <row r="275" spans="1:19">
      <c r="A275" s="8"/>
      <c r="B275" s="8"/>
      <c r="C275" s="8"/>
      <c r="D275" s="8"/>
      <c r="E275" s="8"/>
      <c r="F275" s="8"/>
      <c r="G275" s="8"/>
      <c r="H275" s="8"/>
      <c r="J275" s="8"/>
      <c r="L275" s="8"/>
      <c r="M275" s="8"/>
      <c r="R275" s="8"/>
      <c r="S275" s="8"/>
    </row>
    <row r="276" spans="1:19">
      <c r="A276" s="8"/>
      <c r="B276" s="8"/>
      <c r="C276" s="8"/>
      <c r="D276" s="8"/>
      <c r="E276" s="8"/>
      <c r="F276" s="8"/>
      <c r="G276" s="8"/>
      <c r="H276" s="8"/>
      <c r="J276" s="8"/>
      <c r="L276" s="8"/>
      <c r="M276" s="8"/>
      <c r="R276" s="8"/>
      <c r="S276" s="8"/>
    </row>
    <row r="277" spans="1:19">
      <c r="A277" s="8"/>
      <c r="B277" s="8"/>
      <c r="C277" s="8"/>
      <c r="D277" s="8"/>
      <c r="E277" s="8"/>
      <c r="F277" s="8"/>
      <c r="G277" s="8"/>
      <c r="H277" s="8"/>
      <c r="J277" s="8"/>
      <c r="L277" s="8"/>
      <c r="M277" s="8"/>
      <c r="R277" s="8"/>
      <c r="S277" s="8"/>
    </row>
    <row r="278" spans="1:19">
      <c r="A278" s="8"/>
      <c r="B278" s="8"/>
      <c r="C278" s="8"/>
      <c r="D278" s="8"/>
      <c r="E278" s="8"/>
      <c r="F278" s="8"/>
      <c r="G278" s="8"/>
      <c r="H278" s="8"/>
      <c r="J278" s="8"/>
      <c r="L278" s="8"/>
      <c r="M278" s="8"/>
      <c r="R278" s="8"/>
      <c r="S278" s="8"/>
    </row>
    <row r="279" spans="1:19">
      <c r="A279" s="8"/>
      <c r="B279" s="8"/>
      <c r="C279" s="8"/>
      <c r="D279" s="8"/>
      <c r="E279" s="8"/>
      <c r="F279" s="8"/>
      <c r="G279" s="8"/>
      <c r="H279" s="8"/>
      <c r="J279" s="8"/>
      <c r="L279" s="8"/>
      <c r="M279" s="8"/>
      <c r="R279" s="8"/>
      <c r="S279" s="8"/>
    </row>
    <row r="280" spans="1:19">
      <c r="A280" s="8"/>
      <c r="B280" s="8"/>
      <c r="C280" s="8"/>
      <c r="D280" s="8"/>
      <c r="E280" s="8"/>
      <c r="F280" s="8"/>
      <c r="G280" s="8"/>
      <c r="H280" s="8"/>
      <c r="J280" s="8"/>
      <c r="L280" s="8"/>
      <c r="M280" s="8"/>
      <c r="R280" s="8"/>
      <c r="S280" s="8"/>
    </row>
    <row r="281" spans="1:19">
      <c r="A281" s="8"/>
      <c r="B281" s="8"/>
      <c r="C281" s="8"/>
      <c r="D281" s="8"/>
      <c r="E281" s="8"/>
      <c r="F281" s="8"/>
      <c r="G281" s="8"/>
      <c r="H281" s="8"/>
      <c r="J281" s="8"/>
      <c r="L281" s="8"/>
      <c r="M281" s="8"/>
      <c r="R281" s="8"/>
      <c r="S281" s="8"/>
    </row>
    <row r="282" spans="1:19">
      <c r="A282" s="8"/>
      <c r="B282" s="8"/>
      <c r="C282" s="8"/>
      <c r="D282" s="8"/>
      <c r="E282" s="8"/>
      <c r="F282" s="8"/>
      <c r="G282" s="8"/>
      <c r="H282" s="8"/>
      <c r="J282" s="8"/>
      <c r="L282" s="8"/>
      <c r="M282" s="8"/>
      <c r="R282" s="8"/>
      <c r="S282" s="8"/>
    </row>
    <row r="283" spans="1:19">
      <c r="A283" s="8"/>
      <c r="B283" s="8"/>
      <c r="C283" s="8"/>
      <c r="D283" s="8"/>
      <c r="E283" s="8"/>
      <c r="F283" s="8"/>
      <c r="G283" s="8"/>
      <c r="H283" s="8"/>
      <c r="J283" s="8"/>
      <c r="L283" s="8"/>
      <c r="M283" s="8"/>
      <c r="R283" s="8"/>
      <c r="S283" s="8"/>
    </row>
    <row r="284" spans="1:19">
      <c r="A284" s="8"/>
      <c r="B284" s="8"/>
      <c r="C284" s="8"/>
      <c r="D284" s="8"/>
      <c r="E284" s="8"/>
      <c r="F284" s="8"/>
      <c r="G284" s="8"/>
      <c r="H284" s="8"/>
      <c r="J284" s="8"/>
      <c r="L284" s="8"/>
      <c r="M284" s="8"/>
      <c r="R284" s="8"/>
      <c r="S284" s="8"/>
    </row>
    <row r="285" spans="1:19">
      <c r="A285" s="8"/>
      <c r="B285" s="8"/>
      <c r="C285" s="8"/>
      <c r="D285" s="8"/>
      <c r="E285" s="8"/>
      <c r="F285" s="8"/>
      <c r="G285" s="8"/>
      <c r="H285" s="8"/>
      <c r="J285" s="8"/>
      <c r="L285" s="8"/>
      <c r="M285" s="8"/>
      <c r="R285" s="8"/>
      <c r="S285" s="8"/>
    </row>
    <row r="286" spans="1:19">
      <c r="A286" s="8"/>
      <c r="B286" s="8"/>
      <c r="C286" s="8"/>
      <c r="D286" s="8"/>
      <c r="E286" s="8"/>
      <c r="F286" s="8"/>
      <c r="G286" s="8"/>
      <c r="H286" s="8"/>
      <c r="J286" s="8"/>
      <c r="L286" s="8"/>
      <c r="M286" s="8"/>
      <c r="R286" s="8"/>
      <c r="S286" s="8"/>
    </row>
    <row r="287" spans="1:19">
      <c r="A287" s="8"/>
      <c r="B287" s="8"/>
      <c r="C287" s="8"/>
      <c r="D287" s="8"/>
      <c r="E287" s="8"/>
      <c r="F287" s="8"/>
      <c r="G287" s="8"/>
      <c r="H287" s="8"/>
      <c r="J287" s="8"/>
      <c r="L287" s="8"/>
      <c r="M287" s="8"/>
      <c r="R287" s="8"/>
      <c r="S287" s="8"/>
    </row>
    <row r="288" spans="1:19">
      <c r="A288" s="8"/>
      <c r="B288" s="8"/>
      <c r="C288" s="8"/>
      <c r="D288" s="8"/>
      <c r="E288" s="8"/>
      <c r="F288" s="8"/>
      <c r="G288" s="8"/>
      <c r="H288" s="8"/>
      <c r="J288" s="8"/>
      <c r="L288" s="8"/>
      <c r="M288" s="8"/>
      <c r="R288" s="8"/>
      <c r="S288" s="8"/>
    </row>
    <row r="289" spans="1:19">
      <c r="A289" s="8"/>
      <c r="B289" s="8"/>
      <c r="C289" s="8"/>
      <c r="D289" s="8"/>
      <c r="E289" s="8"/>
      <c r="F289" s="8"/>
      <c r="G289" s="8"/>
      <c r="H289" s="8"/>
      <c r="J289" s="8"/>
      <c r="L289" s="8"/>
      <c r="M289" s="8"/>
      <c r="R289" s="8"/>
      <c r="S289" s="8"/>
    </row>
    <row r="290" spans="1:19">
      <c r="A290" s="8"/>
      <c r="B290" s="8"/>
      <c r="C290" s="8"/>
      <c r="D290" s="8"/>
      <c r="E290" s="8"/>
      <c r="F290" s="8"/>
      <c r="G290" s="8"/>
      <c r="H290" s="8"/>
      <c r="J290" s="8"/>
      <c r="L290" s="8"/>
      <c r="M290" s="8"/>
      <c r="R290" s="8"/>
      <c r="S290" s="8"/>
    </row>
    <row r="291" spans="1:19">
      <c r="A291" s="8"/>
      <c r="B291" s="8"/>
      <c r="C291" s="8"/>
      <c r="D291" s="8"/>
      <c r="E291" s="8"/>
      <c r="F291" s="8"/>
      <c r="G291" s="8"/>
      <c r="H291" s="8"/>
      <c r="J291" s="8"/>
      <c r="L291" s="8"/>
      <c r="M291" s="8"/>
      <c r="R291" s="8"/>
      <c r="S291" s="8"/>
    </row>
    <row r="292" spans="1:19">
      <c r="A292" s="8"/>
      <c r="B292" s="8"/>
      <c r="C292" s="8"/>
      <c r="D292" s="8"/>
      <c r="E292" s="8"/>
      <c r="F292" s="8"/>
      <c r="G292" s="8"/>
      <c r="H292" s="8"/>
      <c r="J292" s="8"/>
      <c r="L292" s="8"/>
      <c r="M292" s="8"/>
      <c r="R292" s="8"/>
      <c r="S292" s="8"/>
    </row>
    <row r="293" spans="1:19">
      <c r="A293" s="8"/>
      <c r="B293" s="8"/>
      <c r="C293" s="8"/>
      <c r="D293" s="8"/>
      <c r="E293" s="8"/>
      <c r="F293" s="8"/>
      <c r="G293" s="8"/>
      <c r="H293" s="8"/>
      <c r="J293" s="8"/>
      <c r="L293" s="8"/>
      <c r="M293" s="8"/>
      <c r="R293" s="8"/>
      <c r="S293" s="8"/>
    </row>
    <row r="294" spans="1:19">
      <c r="A294" s="8"/>
      <c r="B294" s="8"/>
      <c r="C294" s="8"/>
      <c r="D294" s="8"/>
      <c r="E294" s="8"/>
      <c r="F294" s="8"/>
      <c r="G294" s="8"/>
      <c r="H294" s="8"/>
      <c r="J294" s="8"/>
      <c r="L294" s="8"/>
      <c r="M294" s="8"/>
      <c r="R294" s="8"/>
      <c r="S294" s="8"/>
    </row>
    <row r="295" spans="1:19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  <c r="S295" s="8"/>
    </row>
    <row r="296" spans="1:19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  <c r="S296" s="8"/>
    </row>
    <row r="297" spans="1:19">
      <c r="A297" s="8"/>
      <c r="B297" s="8"/>
      <c r="C297" s="8"/>
      <c r="D297" s="8"/>
      <c r="E297" s="8"/>
      <c r="F297" s="8"/>
      <c r="G297" s="8"/>
      <c r="H297" s="8"/>
      <c r="J297" s="8"/>
      <c r="L297" s="8"/>
      <c r="M297" s="8"/>
      <c r="R297" s="8"/>
      <c r="S297" s="8"/>
    </row>
    <row r="298" spans="1:19">
      <c r="A298" s="8"/>
      <c r="B298" s="8"/>
      <c r="C298" s="8"/>
      <c r="D298" s="8"/>
      <c r="E298" s="8"/>
      <c r="F298" s="8"/>
      <c r="G298" s="8"/>
      <c r="H298" s="8"/>
      <c r="J298" s="8"/>
      <c r="L298" s="8"/>
      <c r="M298" s="8"/>
      <c r="R298" s="8"/>
      <c r="S298" s="8"/>
    </row>
    <row r="299" spans="1:19">
      <c r="A299" s="8"/>
      <c r="B299" s="8"/>
      <c r="C299" s="8"/>
      <c r="D299" s="8"/>
      <c r="E299" s="8"/>
      <c r="F299" s="8"/>
      <c r="G299" s="8"/>
      <c r="H299" s="8"/>
      <c r="J299" s="8"/>
      <c r="L299" s="8"/>
      <c r="M299" s="8"/>
      <c r="R299" s="8"/>
      <c r="S299" s="8"/>
    </row>
    <row r="300" spans="1:19">
      <c r="A300" s="8"/>
      <c r="B300" s="8"/>
      <c r="C300" s="8"/>
      <c r="D300" s="8"/>
      <c r="E300" s="8"/>
      <c r="F300" s="8"/>
      <c r="G300" s="8"/>
      <c r="H300" s="8"/>
      <c r="J300" s="8"/>
      <c r="L300" s="8"/>
      <c r="M300" s="8"/>
      <c r="R300" s="8"/>
      <c r="S300" s="8"/>
    </row>
    <row r="301" spans="1:19">
      <c r="A301" s="8"/>
      <c r="B301" s="8"/>
      <c r="C301" s="8"/>
      <c r="D301" s="8"/>
      <c r="E301" s="8"/>
      <c r="F301" s="8"/>
      <c r="G301" s="8"/>
      <c r="H301" s="8"/>
      <c r="J301" s="8"/>
      <c r="L301" s="8"/>
      <c r="M301" s="8"/>
      <c r="R301" s="8"/>
      <c r="S301" s="8"/>
    </row>
    <row r="302" spans="1:19">
      <c r="A302" s="8"/>
      <c r="B302" s="8"/>
      <c r="C302" s="8"/>
      <c r="D302" s="8"/>
      <c r="E302" s="8"/>
      <c r="F302" s="8"/>
      <c r="G302" s="8"/>
      <c r="H302" s="8"/>
      <c r="J302" s="8"/>
      <c r="L302" s="8"/>
      <c r="M302" s="8"/>
      <c r="R302" s="8"/>
      <c r="S302" s="8"/>
    </row>
    <row r="303" spans="1:19">
      <c r="A303" s="8"/>
      <c r="B303" s="8"/>
      <c r="C303" s="8"/>
      <c r="D303" s="8"/>
      <c r="E303" s="8"/>
      <c r="F303" s="8"/>
      <c r="G303" s="8"/>
      <c r="H303" s="8"/>
      <c r="J303" s="8"/>
      <c r="L303" s="8"/>
      <c r="M303" s="8"/>
      <c r="R303" s="8"/>
      <c r="S303" s="8"/>
    </row>
    <row r="304" spans="1:19">
      <c r="A304" s="8"/>
      <c r="B304" s="8"/>
      <c r="C304" s="8"/>
      <c r="D304" s="8"/>
      <c r="E304" s="8"/>
      <c r="F304" s="8"/>
      <c r="G304" s="8"/>
      <c r="H304" s="8"/>
      <c r="J304" s="8"/>
      <c r="L304" s="8"/>
      <c r="M304" s="8"/>
      <c r="R304" s="8"/>
      <c r="S304" s="8"/>
    </row>
    <row r="305" spans="1:19">
      <c r="A305" s="8"/>
      <c r="B305" s="8"/>
      <c r="C305" s="8"/>
      <c r="D305" s="8"/>
      <c r="E305" s="8"/>
      <c r="F305" s="8"/>
      <c r="G305" s="8"/>
      <c r="H305" s="8"/>
      <c r="J305" s="8"/>
      <c r="L305" s="8"/>
      <c r="M305" s="8"/>
      <c r="R305" s="8"/>
      <c r="S305" s="8"/>
    </row>
    <row r="306" spans="1:19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</row>
    <row r="307" spans="1:19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</row>
    <row r="308" spans="1:19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</row>
    <row r="309" spans="1:19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</row>
    <row r="310" spans="1:19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</row>
    <row r="311" spans="1:19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</row>
    <row r="312" spans="1:19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</row>
    <row r="313" spans="1:19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</row>
    <row r="314" spans="1:19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</row>
    <row r="315" spans="1:19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</row>
    <row r="316" spans="1:19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</row>
    <row r="317" spans="1:19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</row>
    <row r="318" spans="1:19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</row>
    <row r="319" spans="1:19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</row>
    <row r="320" spans="1:19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</row>
    <row r="321" spans="1:19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</row>
    <row r="322" spans="1:19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</row>
    <row r="323" spans="1:19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</row>
    <row r="324" spans="1:19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</row>
    <row r="325" spans="1:19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</row>
    <row r="326" spans="1:19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</row>
    <row r="327" spans="1:19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</row>
    <row r="328" spans="1:19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</row>
    <row r="329" spans="1:19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</row>
    <row r="330" spans="1:19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</row>
    <row r="331" spans="1:19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</row>
    <row r="332" spans="1:19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</row>
    <row r="333" spans="1:19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</row>
    <row r="334" spans="1:19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</row>
    <row r="335" spans="1:19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</row>
    <row r="336" spans="1:19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</row>
    <row r="337" spans="1:19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</row>
    <row r="338" spans="1:19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</row>
    <row r="339" spans="1:19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</row>
    <row r="340" spans="1:19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</row>
    <row r="341" spans="1:19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</row>
    <row r="342" spans="1:19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</row>
    <row r="343" spans="1:19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</row>
    <row r="344" spans="1:19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</row>
    <row r="345" spans="1:19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</row>
    <row r="346" spans="1:19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</row>
    <row r="347" spans="1:19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</row>
    <row r="348" spans="1:19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</row>
    <row r="349" spans="1:19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</row>
    <row r="350" spans="1:19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</row>
    <row r="351" spans="1:19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</row>
    <row r="352" spans="1:19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</row>
    <row r="353" spans="1:19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</row>
    <row r="354" spans="1:19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</row>
    <row r="355" spans="1:19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</row>
    <row r="356" spans="1:19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</row>
    <row r="357" spans="1:19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</row>
    <row r="358" spans="1:19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</row>
    <row r="359" spans="1:19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</row>
    <row r="360" spans="1:19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</row>
    <row r="361" spans="1:19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</row>
    <row r="362" spans="1:19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</row>
    <row r="363" spans="1:19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</row>
    <row r="364" spans="1:19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</row>
    <row r="365" spans="1:19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</row>
    <row r="366" spans="1:19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</row>
    <row r="367" spans="1:19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</row>
    <row r="368" spans="1:19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</row>
    <row r="369" spans="1:19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</row>
    <row r="370" spans="1:19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</row>
    <row r="371" spans="1:19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</row>
    <row r="372" spans="1:19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</row>
    <row r="373" spans="1:19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</row>
    <row r="374" spans="1:19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</row>
    <row r="375" spans="1:19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</row>
    <row r="376" spans="1:19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</row>
    <row r="377" spans="1:19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</row>
    <row r="378" spans="1:19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</row>
    <row r="379" spans="1:19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</row>
    <row r="380" spans="1:19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</row>
    <row r="381" spans="1:19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</row>
    <row r="382" spans="1:19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</row>
    <row r="383" spans="1:19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</row>
    <row r="384" spans="1:19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</row>
    <row r="385" spans="1:19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</row>
    <row r="386" spans="1:19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</row>
    <row r="387" spans="1:19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</row>
    <row r="388" spans="1:19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</row>
    <row r="389" spans="1:19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</sheetData>
  <mergeCells count="69">
    <mergeCell ref="A116:Q117"/>
    <mergeCell ref="A88:P88"/>
    <mergeCell ref="A96:Q96"/>
    <mergeCell ref="A100:P100"/>
    <mergeCell ref="A101:C101"/>
    <mergeCell ref="A102:P102"/>
    <mergeCell ref="A104:Q104"/>
    <mergeCell ref="A108:P108"/>
    <mergeCell ref="A109:C109"/>
    <mergeCell ref="A110:P110"/>
    <mergeCell ref="A112:Q112"/>
    <mergeCell ref="A82:Q82"/>
    <mergeCell ref="A86:P86"/>
    <mergeCell ref="A87:C87"/>
    <mergeCell ref="A69:P69"/>
    <mergeCell ref="A70:C70"/>
    <mergeCell ref="A71:P71"/>
    <mergeCell ref="A74:Q74"/>
    <mergeCell ref="A78:P78"/>
    <mergeCell ref="A20:Q20"/>
    <mergeCell ref="A17:P17"/>
    <mergeCell ref="A25:P25"/>
    <mergeCell ref="A79:C79"/>
    <mergeCell ref="A80:P80"/>
    <mergeCell ref="A57:Q57"/>
    <mergeCell ref="A61:P61"/>
    <mergeCell ref="A62:C62"/>
    <mergeCell ref="A63:P63"/>
    <mergeCell ref="A65:Q65"/>
    <mergeCell ref="A26:C26"/>
    <mergeCell ref="A38:C38"/>
    <mergeCell ref="A46:C46"/>
    <mergeCell ref="A47:P47"/>
    <mergeCell ref="A49:Q49"/>
    <mergeCell ref="A54:P54"/>
    <mergeCell ref="A119:E11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116:R117"/>
    <mergeCell ref="A45:P45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5:C55"/>
    <mergeCell ref="A27:P27"/>
    <mergeCell ref="A31:Q31"/>
    <mergeCell ref="A37:P37"/>
    <mergeCell ref="A39:P39"/>
    <mergeCell ref="A41:Q41"/>
  </mergeCells>
  <phoneticPr fontId="0" type="noConversion"/>
  <dataValidations count="4">
    <dataValidation type="list" allowBlank="1" showInputMessage="1" showErrorMessage="1" sqref="D40 D19 D48 D56 D64 D72:D73 D81 D89:D95 D103 D111 D28:D30">
      <formula1>"olimpinė,neolimpinė"</formula1>
    </dataValidation>
    <dataValidation type="list" allowBlank="1" showInputMessage="1" showErrorMessage="1" sqref="M40 M19 H40 M48 H48 M56 H56 M64 H64 M72:M73 H72:H73 M81 H81 M89:M95 H89:H95 M103 H103 M111 H111 H19 H28:H30 M28:M30">
      <formula1>"Taip,Ne"</formula1>
    </dataValidation>
    <dataValidation type="list" allowBlank="1" showInputMessage="1" showErrorMessage="1" sqref="F19 F40 F48 F56 F64 F72:F73 F81 F89:F95 F103 F111 F28:F30">
      <formula1>"OŽ,PČ,PČneol,EČ,EČneol,JOŽ,JPČ,JEČ,JnPČ,JnEČ,NEAK"</formula1>
    </dataValidation>
    <dataValidation type="list" allowBlank="1" showInputMessage="1" showErrorMessage="1" sqref="G19 G40 G48 G56 G64 G72:G73 G81 G89:G95 G103 G111 G28:G30">
      <formula1>"1,1 (kas 4 m. 1 k. nerengiamos),2,4 arba 5"</formula1>
    </dataValidation>
  </dataValidations>
  <hyperlinks>
    <hyperlink ref="B7:H7" r:id="rId1" display="Žemaitės g.6- 401, LT-03117 Vilnius, remigijus.arlauskas@spaineta.lt_x0009__x0009__x0009__x0009__x0009__x0009__x000a_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98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99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100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101</v>
      </c>
      <c r="AL4" s="51"/>
      <c r="AM4" s="51"/>
      <c r="AN4" s="51"/>
    </row>
    <row r="5" spans="1:41" ht="15.75">
      <c r="A5" s="114" t="s">
        <v>102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5" t="s">
        <v>8</v>
      </c>
      <c r="B7" s="117" t="s">
        <v>103</v>
      </c>
      <c r="C7" s="120" t="s">
        <v>104</v>
      </c>
      <c r="D7" s="122" t="s">
        <v>105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30" t="s">
        <v>13</v>
      </c>
      <c r="AO7" s="31"/>
    </row>
    <row r="8" spans="1:41">
      <c r="A8" s="116"/>
      <c r="B8" s="118"/>
      <c r="C8" s="121"/>
      <c r="D8" s="111" t="s">
        <v>106</v>
      </c>
      <c r="E8" s="111" t="s">
        <v>107</v>
      </c>
      <c r="F8" s="111" t="s">
        <v>108</v>
      </c>
      <c r="G8" s="111" t="s">
        <v>109</v>
      </c>
      <c r="H8" s="111" t="s">
        <v>110</v>
      </c>
      <c r="I8" s="111" t="s">
        <v>111</v>
      </c>
      <c r="J8" s="111" t="s">
        <v>112</v>
      </c>
      <c r="K8" s="111" t="s">
        <v>113</v>
      </c>
      <c r="L8" s="111" t="s">
        <v>114</v>
      </c>
      <c r="M8" s="111" t="s">
        <v>115</v>
      </c>
      <c r="N8" s="111" t="s">
        <v>116</v>
      </c>
      <c r="O8" s="111" t="s">
        <v>117</v>
      </c>
      <c r="P8" s="111" t="s">
        <v>118</v>
      </c>
      <c r="Q8" s="111" t="s">
        <v>119</v>
      </c>
      <c r="R8" s="111" t="s">
        <v>120</v>
      </c>
      <c r="S8" s="111" t="s">
        <v>121</v>
      </c>
      <c r="T8" s="111" t="s">
        <v>122</v>
      </c>
      <c r="U8" s="111" t="s">
        <v>123</v>
      </c>
      <c r="V8" s="111" t="s">
        <v>124</v>
      </c>
      <c r="W8" s="111" t="s">
        <v>125</v>
      </c>
      <c r="X8" s="111" t="s">
        <v>126</v>
      </c>
      <c r="Y8" s="111" t="s">
        <v>127</v>
      </c>
      <c r="Z8" s="111" t="s">
        <v>128</v>
      </c>
      <c r="AA8" s="111" t="s">
        <v>129</v>
      </c>
      <c r="AB8" s="111" t="s">
        <v>130</v>
      </c>
      <c r="AC8" s="111" t="s">
        <v>131</v>
      </c>
      <c r="AD8" s="111" t="s">
        <v>132</v>
      </c>
      <c r="AE8" s="111" t="s">
        <v>133</v>
      </c>
      <c r="AF8" s="111" t="s">
        <v>134</v>
      </c>
      <c r="AG8" s="111" t="s">
        <v>135</v>
      </c>
      <c r="AH8" s="111" t="s">
        <v>136</v>
      </c>
      <c r="AI8" s="111" t="s">
        <v>137</v>
      </c>
      <c r="AJ8" s="111" t="s">
        <v>138</v>
      </c>
      <c r="AK8" s="111" t="s">
        <v>139</v>
      </c>
      <c r="AL8" s="111" t="s">
        <v>140</v>
      </c>
      <c r="AM8" s="111" t="s">
        <v>141</v>
      </c>
      <c r="AN8" s="112" t="s">
        <v>142</v>
      </c>
    </row>
    <row r="9" spans="1:41">
      <c r="A9" s="116"/>
      <c r="B9" s="119"/>
      <c r="C9" s="12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3"/>
    </row>
    <row r="10" spans="1:41" s="55" customFormat="1">
      <c r="A10" s="52" t="s">
        <v>143</v>
      </c>
      <c r="B10" s="53" t="s">
        <v>83</v>
      </c>
      <c r="C10" s="35" t="s">
        <v>144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145</v>
      </c>
      <c r="B11" s="44" t="s">
        <v>66</v>
      </c>
      <c r="C11" s="35" t="s">
        <v>146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147</v>
      </c>
      <c r="AK11" s="36" t="s">
        <v>147</v>
      </c>
      <c r="AL11" s="36" t="s">
        <v>147</v>
      </c>
      <c r="AM11" s="36" t="s">
        <v>147</v>
      </c>
      <c r="AN11" s="61">
        <f t="shared" ref="AN11:AN26" si="1">SUM(D11*0.3/100)</f>
        <v>1.347</v>
      </c>
    </row>
    <row r="12" spans="1:41">
      <c r="A12" s="62" t="s">
        <v>148</v>
      </c>
      <c r="B12" s="44" t="s">
        <v>31</v>
      </c>
      <c r="C12" s="35" t="s">
        <v>149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147</v>
      </c>
      <c r="AC12" s="36" t="s">
        <v>147</v>
      </c>
      <c r="AD12" s="36" t="s">
        <v>147</v>
      </c>
      <c r="AE12" s="36" t="s">
        <v>147</v>
      </c>
      <c r="AF12" s="36" t="s">
        <v>147</v>
      </c>
      <c r="AG12" s="36" t="s">
        <v>147</v>
      </c>
      <c r="AH12" s="36" t="s">
        <v>147</v>
      </c>
      <c r="AI12" s="36" t="s">
        <v>147</v>
      </c>
      <c r="AJ12" s="36" t="s">
        <v>147</v>
      </c>
      <c r="AK12" s="36" t="s">
        <v>147</v>
      </c>
      <c r="AL12" s="36" t="s">
        <v>147</v>
      </c>
      <c r="AM12" s="36" t="s">
        <v>147</v>
      </c>
      <c r="AN12" s="61">
        <f t="shared" si="1"/>
        <v>0.61199999999999999</v>
      </c>
    </row>
    <row r="13" spans="1:41" ht="84">
      <c r="A13" s="62" t="s">
        <v>150</v>
      </c>
      <c r="B13" s="44" t="s">
        <v>151</v>
      </c>
      <c r="C13" s="22" t="s">
        <v>152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147</v>
      </c>
      <c r="U13" s="36" t="s">
        <v>147</v>
      </c>
      <c r="V13" s="36" t="s">
        <v>147</v>
      </c>
      <c r="W13" s="36" t="s">
        <v>147</v>
      </c>
      <c r="X13" s="36" t="s">
        <v>147</v>
      </c>
      <c r="Y13" s="36" t="s">
        <v>147</v>
      </c>
      <c r="Z13" s="36" t="s">
        <v>147</v>
      </c>
      <c r="AA13" s="36" t="s">
        <v>147</v>
      </c>
      <c r="AB13" s="36" t="s">
        <v>147</v>
      </c>
      <c r="AC13" s="36" t="s">
        <v>147</v>
      </c>
      <c r="AD13" s="36" t="s">
        <v>147</v>
      </c>
      <c r="AE13" s="36" t="s">
        <v>147</v>
      </c>
      <c r="AF13" s="36" t="s">
        <v>147</v>
      </c>
      <c r="AG13" s="36" t="s">
        <v>147</v>
      </c>
      <c r="AH13" s="36" t="s">
        <v>147</v>
      </c>
      <c r="AI13" s="36" t="s">
        <v>147</v>
      </c>
      <c r="AJ13" s="36" t="s">
        <v>147</v>
      </c>
      <c r="AK13" s="36" t="s">
        <v>147</v>
      </c>
      <c r="AL13" s="36" t="s">
        <v>147</v>
      </c>
      <c r="AM13" s="36" t="s">
        <v>147</v>
      </c>
      <c r="AN13" s="61">
        <f t="shared" si="1"/>
        <v>0.255</v>
      </c>
    </row>
    <row r="14" spans="1:41" ht="36">
      <c r="A14" s="62" t="s">
        <v>153</v>
      </c>
      <c r="B14" s="44" t="s">
        <v>154</v>
      </c>
      <c r="C14" s="22" t="s">
        <v>155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147</v>
      </c>
      <c r="AK14" s="36" t="s">
        <v>147</v>
      </c>
      <c r="AL14" s="36" t="s">
        <v>147</v>
      </c>
      <c r="AM14" s="36" t="s">
        <v>147</v>
      </c>
      <c r="AN14" s="61">
        <f t="shared" si="1"/>
        <v>0.255</v>
      </c>
    </row>
    <row r="15" spans="1:41">
      <c r="A15" s="62" t="s">
        <v>156</v>
      </c>
      <c r="B15" s="44" t="s">
        <v>37</v>
      </c>
      <c r="C15" s="32" t="s">
        <v>157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147</v>
      </c>
      <c r="AC15" s="36" t="s">
        <v>147</v>
      </c>
      <c r="AD15" s="36" t="s">
        <v>147</v>
      </c>
      <c r="AE15" s="36" t="s">
        <v>147</v>
      </c>
      <c r="AF15" s="36" t="s">
        <v>147</v>
      </c>
      <c r="AG15" s="36" t="s">
        <v>147</v>
      </c>
      <c r="AH15" s="36" t="s">
        <v>147</v>
      </c>
      <c r="AI15" s="36" t="s">
        <v>147</v>
      </c>
      <c r="AJ15" s="36" t="s">
        <v>147</v>
      </c>
      <c r="AK15" s="36" t="s">
        <v>147</v>
      </c>
      <c r="AL15" s="36" t="s">
        <v>147</v>
      </c>
      <c r="AM15" s="36" t="s">
        <v>147</v>
      </c>
      <c r="AN15" s="61">
        <f t="shared" si="1"/>
        <v>0.255</v>
      </c>
    </row>
    <row r="16" spans="1:41" ht="84">
      <c r="A16" s="62" t="s">
        <v>158</v>
      </c>
      <c r="B16" s="44" t="s">
        <v>159</v>
      </c>
      <c r="C16" s="22" t="s">
        <v>160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147</v>
      </c>
      <c r="M16" s="37" t="s">
        <v>147</v>
      </c>
      <c r="N16" s="37" t="s">
        <v>147</v>
      </c>
      <c r="O16" s="37" t="s">
        <v>147</v>
      </c>
      <c r="P16" s="37" t="s">
        <v>147</v>
      </c>
      <c r="Q16" s="37" t="s">
        <v>147</v>
      </c>
      <c r="R16" s="37" t="s">
        <v>147</v>
      </c>
      <c r="S16" s="37" t="s">
        <v>147</v>
      </c>
      <c r="T16" s="37" t="s">
        <v>147</v>
      </c>
      <c r="U16" s="36" t="s">
        <v>147</v>
      </c>
      <c r="V16" s="36" t="s">
        <v>147</v>
      </c>
      <c r="W16" s="36" t="s">
        <v>147</v>
      </c>
      <c r="X16" s="36" t="s">
        <v>147</v>
      </c>
      <c r="Y16" s="36" t="s">
        <v>147</v>
      </c>
      <c r="Z16" s="36" t="s">
        <v>147</v>
      </c>
      <c r="AA16" s="36" t="s">
        <v>147</v>
      </c>
      <c r="AB16" s="36" t="s">
        <v>147</v>
      </c>
      <c r="AC16" s="36" t="s">
        <v>147</v>
      </c>
      <c r="AD16" s="36" t="s">
        <v>147</v>
      </c>
      <c r="AE16" s="36" t="s">
        <v>147</v>
      </c>
      <c r="AF16" s="36" t="s">
        <v>147</v>
      </c>
      <c r="AG16" s="36" t="s">
        <v>147</v>
      </c>
      <c r="AH16" s="36" t="s">
        <v>147</v>
      </c>
      <c r="AI16" s="36" t="s">
        <v>147</v>
      </c>
      <c r="AJ16" s="36" t="s">
        <v>147</v>
      </c>
      <c r="AK16" s="36" t="s">
        <v>147</v>
      </c>
      <c r="AL16" s="36" t="s">
        <v>147</v>
      </c>
      <c r="AM16" s="36" t="s">
        <v>147</v>
      </c>
      <c r="AN16" s="61">
        <f t="shared" si="1"/>
        <v>0.20399999999999999</v>
      </c>
    </row>
    <row r="17" spans="1:40">
      <c r="A17" s="62" t="s">
        <v>161</v>
      </c>
      <c r="B17" s="44" t="s">
        <v>162</v>
      </c>
      <c r="C17" s="32" t="s">
        <v>163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147</v>
      </c>
      <c r="AC17" s="36" t="s">
        <v>147</v>
      </c>
      <c r="AD17" s="36" t="s">
        <v>147</v>
      </c>
      <c r="AE17" s="36" t="s">
        <v>147</v>
      </c>
      <c r="AF17" s="36" t="s">
        <v>147</v>
      </c>
      <c r="AG17" s="36" t="s">
        <v>147</v>
      </c>
      <c r="AH17" s="36" t="s">
        <v>147</v>
      </c>
      <c r="AI17" s="36" t="s">
        <v>147</v>
      </c>
      <c r="AJ17" s="36" t="s">
        <v>147</v>
      </c>
      <c r="AK17" s="36" t="s">
        <v>147</v>
      </c>
      <c r="AL17" s="36" t="s">
        <v>147</v>
      </c>
      <c r="AM17" s="36" t="s">
        <v>147</v>
      </c>
      <c r="AN17" s="61">
        <f t="shared" si="1"/>
        <v>0.20399999999999999</v>
      </c>
    </row>
    <row r="18" spans="1:40" ht="24">
      <c r="A18" s="62" t="s">
        <v>164</v>
      </c>
      <c r="B18" s="44" t="s">
        <v>165</v>
      </c>
      <c r="C18" s="22" t="s">
        <v>166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147</v>
      </c>
      <c r="AK18" s="36" t="s">
        <v>147</v>
      </c>
      <c r="AL18" s="36" t="s">
        <v>147</v>
      </c>
      <c r="AM18" s="36" t="s">
        <v>147</v>
      </c>
      <c r="AN18" s="61">
        <f t="shared" si="1"/>
        <v>0.20399999999999999</v>
      </c>
    </row>
    <row r="19" spans="1:40">
      <c r="A19" s="62" t="s">
        <v>167</v>
      </c>
      <c r="B19" s="44" t="s">
        <v>48</v>
      </c>
      <c r="C19" s="32" t="s">
        <v>168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147</v>
      </c>
      <c r="AC19" s="36" t="s">
        <v>147</v>
      </c>
      <c r="AD19" s="36" t="s">
        <v>147</v>
      </c>
      <c r="AE19" s="36" t="s">
        <v>147</v>
      </c>
      <c r="AF19" s="36" t="s">
        <v>147</v>
      </c>
      <c r="AG19" s="36" t="s">
        <v>147</v>
      </c>
      <c r="AH19" s="36" t="s">
        <v>147</v>
      </c>
      <c r="AI19" s="36" t="s">
        <v>147</v>
      </c>
      <c r="AJ19" s="36" t="s">
        <v>147</v>
      </c>
      <c r="AK19" s="36" t="s">
        <v>147</v>
      </c>
      <c r="AL19" s="36" t="s">
        <v>147</v>
      </c>
      <c r="AM19" s="36" t="s">
        <v>147</v>
      </c>
      <c r="AN19" s="61">
        <f t="shared" si="1"/>
        <v>0.20399999999999999</v>
      </c>
    </row>
    <row r="20" spans="1:40">
      <c r="A20" s="62" t="s">
        <v>169</v>
      </c>
      <c r="B20" s="44" t="s">
        <v>170</v>
      </c>
      <c r="C20" s="32" t="s">
        <v>171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147</v>
      </c>
      <c r="U20" s="36" t="s">
        <v>147</v>
      </c>
      <c r="V20" s="36" t="s">
        <v>147</v>
      </c>
      <c r="W20" s="36" t="s">
        <v>147</v>
      </c>
      <c r="X20" s="36" t="s">
        <v>147</v>
      </c>
      <c r="Y20" s="36" t="s">
        <v>147</v>
      </c>
      <c r="Z20" s="36" t="s">
        <v>147</v>
      </c>
      <c r="AA20" s="36" t="s">
        <v>147</v>
      </c>
      <c r="AB20" s="36" t="s">
        <v>147</v>
      </c>
      <c r="AC20" s="36" t="s">
        <v>147</v>
      </c>
      <c r="AD20" s="36" t="s">
        <v>147</v>
      </c>
      <c r="AE20" s="36" t="s">
        <v>147</v>
      </c>
      <c r="AF20" s="36" t="s">
        <v>147</v>
      </c>
      <c r="AG20" s="36" t="s">
        <v>147</v>
      </c>
      <c r="AH20" s="36" t="s">
        <v>147</v>
      </c>
      <c r="AI20" s="36" t="s">
        <v>147</v>
      </c>
      <c r="AJ20" s="36" t="s">
        <v>147</v>
      </c>
      <c r="AK20" s="36" t="s">
        <v>147</v>
      </c>
      <c r="AL20" s="36" t="s">
        <v>147</v>
      </c>
      <c r="AM20" s="36" t="s">
        <v>147</v>
      </c>
      <c r="AN20" s="61">
        <f t="shared" si="1"/>
        <v>0.153</v>
      </c>
    </row>
    <row r="21" spans="1:40">
      <c r="A21" s="62" t="s">
        <v>172</v>
      </c>
      <c r="B21" s="44" t="s">
        <v>173</v>
      </c>
      <c r="C21" s="32" t="s">
        <v>174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147</v>
      </c>
      <c r="U21" s="36" t="s">
        <v>147</v>
      </c>
      <c r="V21" s="36" t="s">
        <v>147</v>
      </c>
      <c r="W21" s="36" t="s">
        <v>147</v>
      </c>
      <c r="X21" s="36" t="s">
        <v>147</v>
      </c>
      <c r="Y21" s="36" t="s">
        <v>147</v>
      </c>
      <c r="Z21" s="36" t="s">
        <v>147</v>
      </c>
      <c r="AA21" s="36" t="s">
        <v>147</v>
      </c>
      <c r="AB21" s="36" t="s">
        <v>147</v>
      </c>
      <c r="AC21" s="36" t="s">
        <v>147</v>
      </c>
      <c r="AD21" s="36" t="s">
        <v>147</v>
      </c>
      <c r="AE21" s="36" t="s">
        <v>147</v>
      </c>
      <c r="AF21" s="36" t="s">
        <v>147</v>
      </c>
      <c r="AG21" s="36" t="s">
        <v>147</v>
      </c>
      <c r="AH21" s="36" t="s">
        <v>147</v>
      </c>
      <c r="AI21" s="36" t="s">
        <v>147</v>
      </c>
      <c r="AJ21" s="36" t="s">
        <v>147</v>
      </c>
      <c r="AK21" s="36" t="s">
        <v>147</v>
      </c>
      <c r="AL21" s="36" t="s">
        <v>147</v>
      </c>
      <c r="AM21" s="36" t="s">
        <v>147</v>
      </c>
      <c r="AN21" s="61">
        <f t="shared" si="1"/>
        <v>0.10199999999999999</v>
      </c>
    </row>
    <row r="22" spans="1:40">
      <c r="A22" s="62" t="s">
        <v>175</v>
      </c>
      <c r="B22" s="44" t="s">
        <v>176</v>
      </c>
      <c r="C22" s="32" t="s">
        <v>177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147</v>
      </c>
      <c r="U22" s="36" t="s">
        <v>147</v>
      </c>
      <c r="V22" s="36" t="s">
        <v>147</v>
      </c>
      <c r="W22" s="36" t="s">
        <v>147</v>
      </c>
      <c r="X22" s="36" t="s">
        <v>147</v>
      </c>
      <c r="Y22" s="36" t="s">
        <v>147</v>
      </c>
      <c r="Z22" s="36" t="s">
        <v>147</v>
      </c>
      <c r="AA22" s="36" t="s">
        <v>147</v>
      </c>
      <c r="AB22" s="36" t="s">
        <v>147</v>
      </c>
      <c r="AC22" s="36" t="s">
        <v>147</v>
      </c>
      <c r="AD22" s="36" t="s">
        <v>147</v>
      </c>
      <c r="AE22" s="36" t="s">
        <v>147</v>
      </c>
      <c r="AF22" s="36" t="s">
        <v>147</v>
      </c>
      <c r="AG22" s="36" t="s">
        <v>147</v>
      </c>
      <c r="AH22" s="36" t="s">
        <v>147</v>
      </c>
      <c r="AI22" s="36" t="s">
        <v>147</v>
      </c>
      <c r="AJ22" s="36" t="s">
        <v>147</v>
      </c>
      <c r="AK22" s="36" t="s">
        <v>147</v>
      </c>
      <c r="AL22" s="36" t="s">
        <v>147</v>
      </c>
      <c r="AM22" s="36" t="s">
        <v>147</v>
      </c>
      <c r="AN22" s="61">
        <f t="shared" si="1"/>
        <v>0.10199999999999999</v>
      </c>
    </row>
    <row r="23" spans="1:40">
      <c r="A23" s="62" t="s">
        <v>178</v>
      </c>
      <c r="B23" s="44" t="s">
        <v>179</v>
      </c>
      <c r="C23" s="32" t="s">
        <v>180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147</v>
      </c>
      <c r="U23" s="36" t="s">
        <v>147</v>
      </c>
      <c r="V23" s="36" t="s">
        <v>147</v>
      </c>
      <c r="W23" s="36" t="s">
        <v>147</v>
      </c>
      <c r="X23" s="36" t="s">
        <v>147</v>
      </c>
      <c r="Y23" s="36" t="s">
        <v>147</v>
      </c>
      <c r="Z23" s="36" t="s">
        <v>147</v>
      </c>
      <c r="AA23" s="36" t="s">
        <v>147</v>
      </c>
      <c r="AB23" s="36" t="s">
        <v>147</v>
      </c>
      <c r="AC23" s="36" t="s">
        <v>147</v>
      </c>
      <c r="AD23" s="36" t="s">
        <v>147</v>
      </c>
      <c r="AE23" s="36" t="s">
        <v>147</v>
      </c>
      <c r="AF23" s="36" t="s">
        <v>147</v>
      </c>
      <c r="AG23" s="36" t="s">
        <v>147</v>
      </c>
      <c r="AH23" s="36" t="s">
        <v>147</v>
      </c>
      <c r="AI23" s="36" t="s">
        <v>147</v>
      </c>
      <c r="AJ23" s="36" t="s">
        <v>147</v>
      </c>
      <c r="AK23" s="36" t="s">
        <v>147</v>
      </c>
      <c r="AL23" s="36" t="s">
        <v>147</v>
      </c>
      <c r="AM23" s="36" t="s">
        <v>147</v>
      </c>
      <c r="AN23" s="61">
        <f t="shared" si="1"/>
        <v>7.6499999999999999E-2</v>
      </c>
    </row>
    <row r="24" spans="1:40">
      <c r="A24" s="62" t="s">
        <v>181</v>
      </c>
      <c r="B24" s="44" t="s">
        <v>182</v>
      </c>
      <c r="C24" s="32" t="s">
        <v>183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147</v>
      </c>
      <c r="U24" s="36" t="s">
        <v>147</v>
      </c>
      <c r="V24" s="36" t="s">
        <v>147</v>
      </c>
      <c r="W24" s="36" t="s">
        <v>147</v>
      </c>
      <c r="X24" s="36" t="s">
        <v>147</v>
      </c>
      <c r="Y24" s="36" t="s">
        <v>147</v>
      </c>
      <c r="Z24" s="36" t="s">
        <v>147</v>
      </c>
      <c r="AA24" s="36" t="s">
        <v>147</v>
      </c>
      <c r="AB24" s="36" t="s">
        <v>147</v>
      </c>
      <c r="AC24" s="36" t="s">
        <v>147</v>
      </c>
      <c r="AD24" s="36" t="s">
        <v>147</v>
      </c>
      <c r="AE24" s="36" t="s">
        <v>147</v>
      </c>
      <c r="AF24" s="36" t="s">
        <v>147</v>
      </c>
      <c r="AG24" s="36" t="s">
        <v>147</v>
      </c>
      <c r="AH24" s="36" t="s">
        <v>147</v>
      </c>
      <c r="AI24" s="36" t="s">
        <v>147</v>
      </c>
      <c r="AJ24" s="36" t="s">
        <v>147</v>
      </c>
      <c r="AK24" s="36" t="s">
        <v>147</v>
      </c>
      <c r="AL24" s="36" t="s">
        <v>147</v>
      </c>
      <c r="AM24" s="36" t="s">
        <v>147</v>
      </c>
      <c r="AN24" s="61">
        <f t="shared" si="1"/>
        <v>6.3750000000000001E-2</v>
      </c>
    </row>
    <row r="25" spans="1:40">
      <c r="A25" s="62" t="s">
        <v>184</v>
      </c>
      <c r="B25" s="44" t="s">
        <v>185</v>
      </c>
      <c r="C25" s="32" t="s">
        <v>186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147</v>
      </c>
      <c r="U25" s="36" t="s">
        <v>147</v>
      </c>
      <c r="V25" s="36" t="s">
        <v>147</v>
      </c>
      <c r="W25" s="36" t="s">
        <v>147</v>
      </c>
      <c r="X25" s="36" t="s">
        <v>147</v>
      </c>
      <c r="Y25" s="36" t="s">
        <v>147</v>
      </c>
      <c r="Z25" s="36" t="s">
        <v>147</v>
      </c>
      <c r="AA25" s="36" t="s">
        <v>147</v>
      </c>
      <c r="AB25" s="36" t="s">
        <v>147</v>
      </c>
      <c r="AC25" s="36" t="s">
        <v>147</v>
      </c>
      <c r="AD25" s="36" t="s">
        <v>147</v>
      </c>
      <c r="AE25" s="36" t="s">
        <v>147</v>
      </c>
      <c r="AF25" s="36" t="s">
        <v>147</v>
      </c>
      <c r="AG25" s="36" t="s">
        <v>147</v>
      </c>
      <c r="AH25" s="36" t="s">
        <v>147</v>
      </c>
      <c r="AI25" s="36" t="s">
        <v>147</v>
      </c>
      <c r="AJ25" s="36" t="s">
        <v>147</v>
      </c>
      <c r="AK25" s="36" t="s">
        <v>147</v>
      </c>
      <c r="AL25" s="36" t="s">
        <v>147</v>
      </c>
      <c r="AM25" s="36" t="s">
        <v>147</v>
      </c>
      <c r="AN25" s="61">
        <f t="shared" si="1"/>
        <v>5.0999999999999997E-2</v>
      </c>
    </row>
    <row r="26" spans="1:40" ht="24.75" thickBot="1">
      <c r="A26" s="39" t="s">
        <v>187</v>
      </c>
      <c r="B26" s="45" t="s">
        <v>188</v>
      </c>
      <c r="C26" s="23" t="s">
        <v>189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147</v>
      </c>
      <c r="AC26" s="42" t="s">
        <v>147</v>
      </c>
      <c r="AD26" s="42" t="s">
        <v>147</v>
      </c>
      <c r="AE26" s="42" t="s">
        <v>147</v>
      </c>
      <c r="AF26" s="42" t="s">
        <v>147</v>
      </c>
      <c r="AG26" s="42" t="s">
        <v>147</v>
      </c>
      <c r="AH26" s="42" t="s">
        <v>147</v>
      </c>
      <c r="AI26" s="42" t="s">
        <v>147</v>
      </c>
      <c r="AJ26" s="42" t="s">
        <v>147</v>
      </c>
      <c r="AK26" s="42" t="s">
        <v>147</v>
      </c>
      <c r="AL26" s="42" t="s">
        <v>147</v>
      </c>
      <c r="AM26" s="42" t="s">
        <v>147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190</v>
      </c>
    </row>
    <row r="2" spans="1:1" s="19" customFormat="1" ht="15" customHeight="1">
      <c r="A2" s="18" t="s">
        <v>191</v>
      </c>
    </row>
    <row r="3" spans="1:1" s="19" customFormat="1" ht="15" customHeight="1">
      <c r="A3" s="18" t="s">
        <v>192</v>
      </c>
    </row>
    <row r="4" spans="1:1" s="19" customFormat="1" ht="15" customHeight="1">
      <c r="A4" s="18" t="s">
        <v>193</v>
      </c>
    </row>
    <row r="5" spans="1:1" s="19" customFormat="1" ht="15" customHeight="1">
      <c r="A5" s="18" t="s">
        <v>194</v>
      </c>
    </row>
    <row r="6" spans="1:1" s="19" customFormat="1" ht="15" customHeight="1">
      <c r="A6" s="18" t="s">
        <v>195</v>
      </c>
    </row>
    <row r="7" spans="1:1" s="19" customFormat="1" ht="15" customHeight="1">
      <c r="A7" s="18" t="s">
        <v>196</v>
      </c>
    </row>
    <row r="8" spans="1:1" s="19" customFormat="1" ht="15" customHeight="1">
      <c r="A8" s="18" t="s">
        <v>197</v>
      </c>
    </row>
    <row r="9" spans="1:1" s="19" customFormat="1" ht="15" customHeight="1">
      <c r="A9" s="18" t="s">
        <v>198</v>
      </c>
    </row>
    <row r="10" spans="1:1" s="19" customFormat="1" ht="15" customHeight="1">
      <c r="A10" s="18" t="s">
        <v>199</v>
      </c>
    </row>
    <row r="11" spans="1:1" s="19" customFormat="1" ht="15" customHeight="1">
      <c r="A11" s="18" t="s">
        <v>200</v>
      </c>
    </row>
    <row r="12" spans="1:1" s="19" customFormat="1" ht="15" customHeight="1">
      <c r="A12" s="18" t="s">
        <v>201</v>
      </c>
    </row>
    <row r="13" spans="1:1" s="19" customFormat="1" ht="15" customHeight="1">
      <c r="A13" s="18" t="s">
        <v>202</v>
      </c>
    </row>
    <row r="14" spans="1:1" s="19" customFormat="1" ht="15" customHeight="1">
      <c r="A14" s="18" t="s">
        <v>203</v>
      </c>
    </row>
    <row r="15" spans="1:1" s="19" customFormat="1" ht="15" customHeight="1">
      <c r="A15" s="18" t="s">
        <v>204</v>
      </c>
    </row>
    <row r="16" spans="1:1" s="19" customFormat="1" ht="15" customHeight="1">
      <c r="A16" s="18" t="s">
        <v>205</v>
      </c>
    </row>
    <row r="17" spans="1:1" s="19" customFormat="1" ht="15" customHeight="1">
      <c r="A17" s="18" t="s">
        <v>206</v>
      </c>
    </row>
    <row r="18" spans="1:1" s="19" customFormat="1" ht="15" customHeight="1">
      <c r="A18" s="18" t="s">
        <v>207</v>
      </c>
    </row>
    <row r="19" spans="1:1" s="19" customFormat="1" ht="15" customHeight="1">
      <c r="A19" s="18" t="s">
        <v>208</v>
      </c>
    </row>
    <row r="20" spans="1:1" s="19" customFormat="1" ht="15" customHeight="1">
      <c r="A20" s="18" t="s">
        <v>209</v>
      </c>
    </row>
    <row r="21" spans="1:1" s="19" customFormat="1" ht="15" customHeight="1">
      <c r="A21" s="18" t="s">
        <v>210</v>
      </c>
    </row>
    <row r="22" spans="1:1" s="19" customFormat="1" ht="15" customHeight="1">
      <c r="A22" s="18" t="s">
        <v>211</v>
      </c>
    </row>
    <row r="23" spans="1:1" s="19" customFormat="1" ht="15" customHeight="1">
      <c r="A23" s="18" t="s">
        <v>212</v>
      </c>
    </row>
    <row r="24" spans="1:1" s="19" customFormat="1" ht="15" customHeight="1">
      <c r="A24" s="18" t="s">
        <v>213</v>
      </c>
    </row>
    <row r="25" spans="1:1" s="19" customFormat="1" ht="15" customHeight="1">
      <c r="A25" s="18" t="s">
        <v>214</v>
      </c>
    </row>
    <row r="26" spans="1:1" s="19" customFormat="1" ht="15" customHeight="1">
      <c r="A26" s="18" t="s">
        <v>215</v>
      </c>
    </row>
    <row r="27" spans="1:1" s="19" customFormat="1" ht="15" customHeight="1">
      <c r="A27" s="18" t="s">
        <v>216</v>
      </c>
    </row>
    <row r="28" spans="1:1" s="19" customFormat="1" ht="15" customHeight="1">
      <c r="A28" s="18" t="s">
        <v>217</v>
      </c>
    </row>
    <row r="29" spans="1:1" s="19" customFormat="1" ht="15" customHeight="1">
      <c r="A29" s="18" t="s">
        <v>218</v>
      </c>
    </row>
    <row r="30" spans="1:1" s="19" customFormat="1" ht="15" customHeight="1">
      <c r="A30" s="18" t="s">
        <v>219</v>
      </c>
    </row>
    <row r="31" spans="1:1" s="19" customFormat="1" ht="15" customHeight="1">
      <c r="A31" s="18" t="s">
        <v>220</v>
      </c>
    </row>
    <row r="32" spans="1:1" s="19" customFormat="1" ht="15" customHeight="1">
      <c r="A32" s="18" t="s">
        <v>221</v>
      </c>
    </row>
    <row r="33" spans="1:1" s="19" customFormat="1" ht="15" customHeight="1">
      <c r="A33" s="18" t="s">
        <v>222</v>
      </c>
    </row>
    <row r="34" spans="1:1" s="19" customFormat="1" ht="15" customHeight="1">
      <c r="A34" s="18" t="s">
        <v>223</v>
      </c>
    </row>
    <row r="35" spans="1:1" s="19" customFormat="1" ht="15" customHeight="1">
      <c r="A35" s="18" t="s">
        <v>224</v>
      </c>
    </row>
    <row r="36" spans="1:1" s="19" customFormat="1" ht="15" customHeight="1">
      <c r="A36" s="18" t="s">
        <v>225</v>
      </c>
    </row>
    <row r="37" spans="1:1" s="19" customFormat="1" ht="15" customHeight="1">
      <c r="A37" s="18" t="s">
        <v>226</v>
      </c>
    </row>
    <row r="38" spans="1:1" s="19" customFormat="1" ht="15" customHeight="1">
      <c r="A38" s="18" t="s">
        <v>227</v>
      </c>
    </row>
    <row r="39" spans="1:1" s="19" customFormat="1" ht="15" customHeight="1">
      <c r="A39" s="18" t="s">
        <v>228</v>
      </c>
    </row>
    <row r="40" spans="1:1" s="19" customFormat="1" ht="15" customHeight="1">
      <c r="A40" s="18" t="s">
        <v>229</v>
      </c>
    </row>
    <row r="41" spans="1:1" s="19" customFormat="1" ht="15" customHeight="1">
      <c r="A41" s="18" t="s">
        <v>230</v>
      </c>
    </row>
    <row r="42" spans="1:1" s="19" customFormat="1" ht="15" customHeight="1">
      <c r="A42" s="18" t="s">
        <v>231</v>
      </c>
    </row>
    <row r="43" spans="1:1" s="19" customFormat="1" ht="15" customHeight="1">
      <c r="A43" s="18" t="s">
        <v>2</v>
      </c>
    </row>
    <row r="44" spans="1:1" s="19" customFormat="1" ht="15" customHeight="1">
      <c r="A44" s="18" t="s">
        <v>232</v>
      </c>
    </row>
    <row r="45" spans="1:1" s="19" customFormat="1" ht="15" customHeight="1">
      <c r="A45" s="18" t="s">
        <v>233</v>
      </c>
    </row>
    <row r="46" spans="1:1" s="19" customFormat="1" ht="15" customHeight="1">
      <c r="A46" s="18" t="s">
        <v>234</v>
      </c>
    </row>
    <row r="47" spans="1:1" s="19" customFormat="1" ht="15" customHeight="1">
      <c r="A47" s="18" t="s">
        <v>235</v>
      </c>
    </row>
    <row r="48" spans="1:1" s="19" customFormat="1" ht="15" customHeight="1">
      <c r="A48" s="18" t="s">
        <v>236</v>
      </c>
    </row>
    <row r="49" spans="1:1" s="19" customFormat="1" ht="15" customHeight="1">
      <c r="A49" s="18" t="s">
        <v>237</v>
      </c>
    </row>
    <row r="50" spans="1:1" s="19" customFormat="1" ht="15" customHeight="1">
      <c r="A50" s="18" t="s">
        <v>238</v>
      </c>
    </row>
    <row r="51" spans="1:1" s="19" customFormat="1" ht="15" customHeight="1">
      <c r="A51" s="18" t="s">
        <v>239</v>
      </c>
    </row>
    <row r="52" spans="1:1" s="19" customFormat="1" ht="15" customHeight="1">
      <c r="A52" s="18" t="s">
        <v>240</v>
      </c>
    </row>
    <row r="53" spans="1:1" s="19" customFormat="1" ht="15" customHeight="1">
      <c r="A53" s="18" t="s">
        <v>241</v>
      </c>
    </row>
    <row r="54" spans="1:1" s="19" customFormat="1" ht="15" customHeight="1">
      <c r="A54" s="18" t="s">
        <v>242</v>
      </c>
    </row>
    <row r="55" spans="1:1" s="19" customFormat="1" ht="15" customHeight="1">
      <c r="A55" s="18" t="s">
        <v>243</v>
      </c>
    </row>
    <row r="56" spans="1:1" s="19" customFormat="1" ht="15" customHeight="1">
      <c r="A56" s="18" t="s">
        <v>244</v>
      </c>
    </row>
    <row r="57" spans="1:1" s="19" customFormat="1" ht="15" customHeight="1">
      <c r="A57" s="18" t="s">
        <v>245</v>
      </c>
    </row>
    <row r="58" spans="1:1" s="19" customFormat="1" ht="15" customHeight="1">
      <c r="A58" s="18" t="s">
        <v>246</v>
      </c>
    </row>
    <row r="59" spans="1:1" s="19" customFormat="1" ht="15" customHeight="1">
      <c r="A59" s="18" t="s">
        <v>247</v>
      </c>
    </row>
    <row r="60" spans="1:1" s="19" customFormat="1" ht="15" customHeight="1">
      <c r="A60" s="18" t="s">
        <v>248</v>
      </c>
    </row>
    <row r="61" spans="1:1" s="19" customFormat="1" ht="15" customHeight="1">
      <c r="A61" s="18" t="s">
        <v>249</v>
      </c>
    </row>
    <row r="62" spans="1:1" s="19" customFormat="1" ht="15" customHeight="1">
      <c r="A62" s="18" t="s">
        <v>250</v>
      </c>
    </row>
    <row r="63" spans="1:1" s="19" customFormat="1" ht="15" customHeight="1">
      <c r="A63" s="18" t="s">
        <v>251</v>
      </c>
    </row>
    <row r="64" spans="1:1" s="19" customFormat="1" ht="15" customHeight="1">
      <c r="A64" s="18" t="s">
        <v>252</v>
      </c>
    </row>
    <row r="65" spans="1:1" s="19" customFormat="1" ht="15" customHeight="1">
      <c r="A65" s="18" t="s">
        <v>253</v>
      </c>
    </row>
    <row r="66" spans="1:1" s="19" customFormat="1" ht="15" customHeight="1">
      <c r="A66" s="18" t="s">
        <v>254</v>
      </c>
    </row>
    <row r="67" spans="1:1" s="19" customFormat="1" ht="15" customHeight="1">
      <c r="A67" s="18" t="s">
        <v>255</v>
      </c>
    </row>
    <row r="68" spans="1:1" s="19" customFormat="1" ht="15" customHeight="1">
      <c r="A68" s="18" t="s">
        <v>256</v>
      </c>
    </row>
    <row r="69" spans="1:1" s="19" customFormat="1" ht="15" customHeight="1">
      <c r="A69" s="18" t="s">
        <v>257</v>
      </c>
    </row>
    <row r="70" spans="1:1" s="19" customFormat="1" ht="15" customHeight="1">
      <c r="A70" s="18" t="s">
        <v>258</v>
      </c>
    </row>
    <row r="71" spans="1:1" s="19" customFormat="1" ht="15" customHeight="1">
      <c r="A71" s="18" t="s">
        <v>259</v>
      </c>
    </row>
    <row r="72" spans="1:1" s="19" customFormat="1" ht="15" customHeight="1">
      <c r="A72" s="18" t="s">
        <v>260</v>
      </c>
    </row>
    <row r="73" spans="1:1" s="19" customFormat="1" ht="15" customHeight="1">
      <c r="A73" s="18" t="s">
        <v>261</v>
      </c>
    </row>
    <row r="74" spans="1:1" s="19" customFormat="1" ht="15" customHeight="1">
      <c r="A74" s="18" t="s">
        <v>262</v>
      </c>
    </row>
    <row r="75" spans="1:1" s="19" customFormat="1" ht="15" customHeight="1">
      <c r="A75" s="18" t="s">
        <v>263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7B01C687-0C43-44FE-9467-471CFD813E35">false</needDetail>
    <alreadyChecked xmlns="7B01C687-0C43-44FE-9467-471CFD813E35">true</alreadyChecked>
    <Comments xmlns="7B01C687-0C43-44FE-9467-471CFD813E35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AB6A39942B47D549919B250A285567B5" ma:contentTypeVersion="" ma:contentTypeDescription="" ma:contentTypeScope="" ma:versionID="bd1e0a9080afb977a1dbd8c89c9fedb2">
  <xsd:schema xmlns:xsd="http://www.w3.org/2001/XMLSchema" xmlns:xs="http://www.w3.org/2001/XMLSchema" xmlns:p="http://schemas.microsoft.com/office/2006/metadata/properties" xmlns:ns1="http://schemas.microsoft.com/sharepoint/v3" xmlns:ns2="7B01C687-0C43-44FE-9467-471CFD813E35" targetNamespace="http://schemas.microsoft.com/office/2006/metadata/properties" ma:root="true" ma:fieldsID="266970c04938fd2a344a58722c76f3ae" ns1:_="" ns2:_="">
    <xsd:import namespace="http://schemas.microsoft.com/sharepoint/v3"/>
    <xsd:import namespace="7B01C687-0C43-44FE-9467-471CFD813E35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C687-0C43-44FE-9467-471CFD813E35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7B01C687-0C43-44FE-9467-471CFD813E35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8580F1-9B9A-40F6-B068-F06775492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01C687-0C43-44FE-9467-471CFD813E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2021-03-13T12:03:45Z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0x0101006CB92C11A11C4849B1A04E87CB5CBA3E00AB6A39942B47D549919B250A285567B5</vt:lpwstr>
  </property>
</Properties>
</file>