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2" l="1"/>
  <c r="N608" i="2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N19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93" i="2"/>
  <c r="R93" i="2"/>
  <c r="R100" i="2"/>
  <c r="Q113" i="2"/>
  <c r="R113" i="2"/>
  <c r="Q110" i="2"/>
  <c r="R110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76" i="2"/>
  <c r="R276" i="2"/>
  <c r="Q267" i="2"/>
  <c r="R267" i="2"/>
  <c r="R270" i="2"/>
  <c r="Q246" i="2"/>
  <c r="R246" i="2"/>
  <c r="R253" i="2"/>
  <c r="Q233" i="2"/>
  <c r="R233" i="2"/>
  <c r="R236" i="2"/>
  <c r="Q161" i="2"/>
  <c r="R161" i="2"/>
  <c r="Q158" i="2"/>
  <c r="R158" i="2"/>
  <c r="Q148" i="2"/>
  <c r="R148" i="2"/>
  <c r="R151" i="2"/>
  <c r="Q129" i="2"/>
  <c r="R129" i="2"/>
  <c r="Q126" i="2"/>
  <c r="R126" i="2"/>
  <c r="Q76" i="2"/>
  <c r="R76" i="2"/>
  <c r="Q73" i="2"/>
  <c r="R73" i="2"/>
  <c r="Q63" i="2"/>
  <c r="R63" i="2"/>
  <c r="Q39" i="2"/>
  <c r="R39" i="2"/>
  <c r="R134" i="2"/>
  <c r="R117" i="2"/>
  <c r="R202" i="2"/>
  <c r="R609" i="2"/>
  <c r="R473" i="2"/>
  <c r="R439" i="2"/>
  <c r="R405" i="2"/>
  <c r="R575" i="2"/>
  <c r="R541" i="2"/>
  <c r="R507" i="2"/>
  <c r="R371" i="2"/>
  <c r="R337" i="2"/>
  <c r="R286" i="2"/>
  <c r="R168" i="2"/>
  <c r="R83" i="2"/>
  <c r="P19" i="2"/>
  <c r="Q19" i="2"/>
  <c r="R29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<sst xmlns="http://schemas.openxmlformats.org/spreadsheetml/2006/main" count="829" uniqueCount="272">
  <si>
    <t>2021 m. sausio mėn. 15 d.</t>
  </si>
  <si>
    <t>Pareiškėjas:</t>
  </si>
  <si>
    <t>Lietuvos šaudymo sporto sąjunga</t>
  </si>
  <si>
    <t xml:space="preserve">           (Pareiškėjo pavadinimas)</t>
  </si>
  <si>
    <t>Žemaitės g. 6, Vilnius, +37067209655, info@shooting.lt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</si>
  <si>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</si>
  <si>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</si>
  <si>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</si>
  <si>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</si>
  <si>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</si>
  <si>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</si>
  <si>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</si>
  <si>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</si>
  <si>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</si>
  <si>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</si>
  <si>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</si>
  <si>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</si>
  <si>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</si>
  <si>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</si>
  <si>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</si>
  <si>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</si>
  <si>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</si>
  <si>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</si>
  <si>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</si>
  <si>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</si>
  <si>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</si>
  <si>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r>
      <t>2015 m. _</t>
    </r>
    <r>
      <rPr>
        <u/>
        <sz val="11"/>
        <rFont val="Times New Roman"/>
        <family val="1"/>
      </rPr>
      <t>Pasaulio jaunimo čempionatas (Lonato, Italija)</t>
    </r>
    <r>
      <rPr>
        <sz val="11"/>
        <rFont val="Times New Roman"/>
        <family val="1"/>
        <charset val="186"/>
      </rPr>
      <t>____</t>
    </r>
  </si>
  <si>
    <t xml:space="preserve">(sporto renginio pavadinimas) </t>
  </si>
  <si>
    <t xml:space="preserve">Alisa Bogdanova </t>
  </si>
  <si>
    <t>SKEET</t>
  </si>
  <si>
    <t>olimpinė</t>
  </si>
  <si>
    <t>JPČ</t>
  </si>
  <si>
    <t>1 (kas 4 m. 1 k. nerengiamos)</t>
  </si>
  <si>
    <t>Taip</t>
  </si>
  <si>
    <t>Iš viso:</t>
  </si>
  <si>
    <t>PRIDEDAMA. http://www.issf-sports.org/media/calendar/2015/1700/completeresult/WCH%20SH%20ITA%202015%20Results%20Book.pdf____________________________________________________________________________________________________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</si>
  <si>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</si>
  <si>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Olimpinės Žaidynės, Rio de Žaneiras, BRA</t>
  </si>
  <si>
    <t>Nuoroda į protokolą:https://www.issf-sports.org/media/calendar/2016/1664/completeresult/OG%20BRA%202016%20Results%20Book.pdf</t>
  </si>
  <si>
    <t>Ronaldas Račinskas</t>
  </si>
  <si>
    <t>OŽ</t>
  </si>
  <si>
    <t>4 arba 5</t>
  </si>
  <si>
    <r>
      <t>PRIDEDAMA. _</t>
    </r>
    <r>
      <rPr>
        <u/>
        <sz val="12"/>
        <color theme="1"/>
        <rFont val="Times New Roman"/>
        <family val="1"/>
      </rPr>
      <t>http://esc-shooting.org/u/calendar_result/2016/07/result_book_shotgun__lonato_2016.pdf</t>
    </r>
    <r>
      <rPr>
        <sz val="12"/>
        <color theme="1"/>
        <rFont val="Times New Roman"/>
        <family val="1"/>
        <charset val="186"/>
      </rPr>
      <t>__________________________________________</t>
    </r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</si>
  <si>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</si>
  <si>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r>
      <t>2017 m. _</t>
    </r>
    <r>
      <rPr>
        <u/>
        <sz val="11"/>
        <rFont val="Times New Roman"/>
        <family val="1"/>
      </rPr>
      <t>Europos čempionatas (Png), Slovenija</t>
    </r>
    <r>
      <rPr>
        <sz val="11"/>
        <rFont val="Times New Roman"/>
        <family val="1"/>
        <charset val="186"/>
      </rPr>
      <t>__</t>
    </r>
  </si>
  <si>
    <t>Nuoroda į protokolą: https://www.issf-sports.org/media/calendar/2017/2376/completeresult/ECH%2010m%20SLO%202017%20Results%20Book.pdf</t>
  </si>
  <si>
    <t>MIX komanda (Jūratė Česynaitė, Karolis Girulis)</t>
  </si>
  <si>
    <t>Png</t>
  </si>
  <si>
    <t>EČ</t>
  </si>
  <si>
    <t>MIX komanda (Jekaterina Ždanova, Pavel Voitiukevičius)</t>
  </si>
  <si>
    <r>
      <t>PRIDEDAMA. _</t>
    </r>
    <r>
      <rPr>
        <sz val="12"/>
        <color theme="1"/>
        <rFont val="Times New Roman"/>
        <family val="1"/>
        <charset val="186"/>
      </rPr>
      <t>____________</t>
    </r>
  </si>
  <si>
    <r>
      <t>2017 m. _</t>
    </r>
    <r>
      <rPr>
        <u/>
        <sz val="11"/>
        <rFont val="Times New Roman"/>
        <family val="1"/>
      </rPr>
      <t>Europos čempionatas ( Mkg, SkT, Png), Baku , AZE</t>
    </r>
    <r>
      <rPr>
        <sz val="11"/>
        <rFont val="Times New Roman"/>
        <family val="1"/>
        <charset val="186"/>
      </rPr>
      <t>___</t>
    </r>
  </si>
  <si>
    <t>Nuoroda į protokolą: http://esc-shooting.org/u/calendar_result/2017/08/ech_aze_2017_results_book.pdf</t>
  </si>
  <si>
    <t>Alisa Bogdanova</t>
  </si>
  <si>
    <t>JEČ</t>
  </si>
  <si>
    <t>Martyna Džapbarovaitė</t>
  </si>
  <si>
    <t>Greta Rankelytė</t>
  </si>
  <si>
    <t xml:space="preserve">PRIDEDAMA. </t>
  </si>
  <si>
    <t>2017 m. Pasaulio čempionatas, Maskva, RUS</t>
  </si>
  <si>
    <t>Alisa Bogdanova, Rolandas Račinskas</t>
  </si>
  <si>
    <t>neolimpinė</t>
  </si>
  <si>
    <t>PČneol</t>
  </si>
  <si>
    <t>PRIDEDAMA.https://www.issf-sports.org/media/calendar/2017/1911/completeresult/WCH%20SH%20RUS%202017%20Results%20Book.pdf</t>
  </si>
  <si>
    <r>
      <t xml:space="preserve">2018  m. </t>
    </r>
    <r>
      <rPr>
        <u/>
        <sz val="11"/>
        <rFont val="Times New Roman"/>
        <family val="1"/>
      </rPr>
      <t>Europos čempionatas Goris, HUN</t>
    </r>
  </si>
  <si>
    <t>Nuoroda į protokolą: http://www.esc-shooting.org/u/calendar_result/2018/02/results_book_ech_2018_gyor.pdf</t>
  </si>
  <si>
    <t>Jekaterina Ždanova</t>
  </si>
  <si>
    <t>Gabrielė Rankelytė</t>
  </si>
  <si>
    <t>PRIDEDAMA. ____________________________________________________________________________________________________</t>
  </si>
  <si>
    <r>
      <t xml:space="preserve">2018 m. </t>
    </r>
    <r>
      <rPr>
        <u/>
        <sz val="11"/>
        <rFont val="Times New Roman"/>
        <family val="1"/>
      </rPr>
      <t>Pasaulio čempionatas Čangvong, KOR</t>
    </r>
  </si>
  <si>
    <t>Nuoroda į protokolą:  https://www.issf-sports.org/media/calendar/2018/1750/completeresult/WCH%20All%20KOR%202018%20Results%20Book.pdf</t>
  </si>
  <si>
    <t>PČ</t>
  </si>
  <si>
    <t>Gabriele Rankelytė</t>
  </si>
  <si>
    <t>MKG</t>
  </si>
  <si>
    <r>
      <t xml:space="preserve">2018 m. </t>
    </r>
    <r>
      <rPr>
        <u/>
        <sz val="11"/>
        <rFont val="Times New Roman"/>
        <family val="1"/>
      </rPr>
      <t>Jaunimo olimpinės žaidynės, Buenos Airės ARG</t>
    </r>
    <r>
      <rPr>
        <sz val="11"/>
        <rFont val="Times New Roman"/>
        <family val="1"/>
        <charset val="186"/>
      </rPr>
      <t>_</t>
    </r>
  </si>
  <si>
    <t>Nuoroda į protokolą: https://www.issf-sports.org/media/calendar/2018/1841/completeresult/YOG%20ARG%202018%20Results%20Book.pdf</t>
  </si>
  <si>
    <t>JOŽ</t>
  </si>
  <si>
    <r>
      <t>2019 m. _</t>
    </r>
    <r>
      <rPr>
        <u/>
        <sz val="11"/>
        <rFont val="Times New Roman"/>
        <family val="1"/>
      </rPr>
      <t>10 m. Europos čempionatas, pneumatiniais ginklais Osijek, Kroatija</t>
    </r>
  </si>
  <si>
    <t>Nuoroda į protokolą:  http://www.esc-shooting.org/u/calendar_result/2019/03/results_book___ech_10m_osijek_2019.pdf</t>
  </si>
  <si>
    <t>Greta Rankelytė, Gabrielė Rankelytė, Ugnė Vaickelionytė</t>
  </si>
  <si>
    <r>
      <t xml:space="preserve">2019 m. </t>
    </r>
    <r>
      <rPr>
        <u/>
        <sz val="11"/>
        <rFont val="Times New Roman"/>
        <family val="1"/>
      </rPr>
      <t xml:space="preserve">Pasaulio čempionatas, Italija </t>
    </r>
  </si>
  <si>
    <t>Nuoroda į protokolą: https://www.issf-sports.org/competitions/venue/schedule_by_discipline.ashx?cshipid=2811</t>
  </si>
  <si>
    <t>Alisa Bogdanova, Ronaldas Račinskas</t>
  </si>
  <si>
    <r>
      <t xml:space="preserve">2019 m. </t>
    </r>
    <r>
      <rPr>
        <u/>
        <sz val="11"/>
        <rFont val="Times New Roman"/>
        <family val="1"/>
      </rPr>
      <t>EČ Italija, Lonato</t>
    </r>
  </si>
  <si>
    <t>Nuoroda į protokolą: http://www.esc-shooting.org/u/calendar_result/2019/10/result_book_lonato_sh_revised.pdf</t>
  </si>
  <si>
    <r>
      <t xml:space="preserve">2019 m. </t>
    </r>
    <r>
      <rPr>
        <u/>
        <sz val="11"/>
        <rFont val="Times New Roman"/>
        <family val="1"/>
      </rPr>
      <t>EČ Italija, Bolonija</t>
    </r>
  </si>
  <si>
    <t>Nuoroda į protokolą: http://www.esc-shooting.org/u/calendar_result/2019/09/ech_2019_result_book.pdf</t>
  </si>
  <si>
    <t>Karolis Girulis</t>
  </si>
  <si>
    <t>Jūratė Česynaitė, Karolis Girulis</t>
  </si>
  <si>
    <t>Karol Belevič, Gabrielė Rankelytė</t>
  </si>
  <si>
    <t>Karol Belevič, Greta Rankelytė</t>
  </si>
  <si>
    <t>Karol Belevič</t>
  </si>
  <si>
    <t>Ugnė Vaickelionytė, Greta Rankelytė, Gabrielė Rankelytė</t>
  </si>
  <si>
    <t>2020  m. EČ Vroclavas, Lenkija</t>
  </si>
  <si>
    <t>Nuoroda į protokolą: http://www.esc-shooting.org/u/calendar_result/2020/03/2020_ech_pol_result_book.pdf</t>
  </si>
  <si>
    <t>Greta Rankelytė, Karol Belevič</t>
  </si>
  <si>
    <t>Karolis Girulis, Jūratė Česynaitė</t>
  </si>
  <si>
    <t>20 m. ___________________________________</t>
  </si>
  <si>
    <t xml:space="preserve">Nuoroda į protokolą: </t>
  </si>
  <si>
    <t>201     m. ___________________________________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</si>
  <si>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</si>
  <si>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</si>
  <si>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</si>
  <si>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</si>
  <si>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</si>
  <si>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Generalinė sekretorė</t>
  </si>
  <si>
    <t>Laura Šaučikovaitė-Astrauskienė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</si>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</sst>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11"/>
      <name val="Times New Roman"/>
      <family val="1"/>
    </font>
    <font>
      <u/>
      <sz val="12"/>
      <color theme="1"/>
      <name val="Times New Roman"/>
      <family val="1"/>
    </font>
    <font>
      <u/>
      <sz val="11"/>
      <name val="Times New Roman"/>
      <family val="1"/>
      <charset val="186"/>
    </font>
    <font>
      <strike/>
      <sz val="11"/>
      <color theme="1"/>
      <name val="Times New Roman"/>
      <family val="1"/>
      <charset val="186"/>
    </font>
    <font>
      <strike/>
      <sz val="11"/>
      <name val="Times New Roman"/>
      <family val="1"/>
      <charset val="186"/>
    </font>
    <font>
      <i/>
      <strike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3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2" xfId="0" applyFont="1" applyBorder="1" applyAlignment="1">
      <alignment horizontal="left"/>
    </xf>
    <xf numFmtId="0" fontId="3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/>
    </xf>
    <xf numFmtId="0" fontId="36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wrapText="1"/>
    </xf>
    <xf numFmtId="2" fontId="37" fillId="0" borderId="2" xfId="0" applyNumberFormat="1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3" borderId="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80" zoomScale="85" zoomScaleNormal="85" workbookViewId="0">
      <selection activeCell="D93" sqref="D93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8.85546875" style="1" customWidth="1"/>
    <col min="19" max="16384" width="9.140625" style="1"/>
  </cols>
  <sheetData>
    <row r="1" spans="1:18" s="8" customFormat="1" ht="15.75">
      <c r="D1" s="63"/>
      <c r="E1" s="63"/>
      <c r="F1" s="63"/>
      <c r="G1" s="63"/>
      <c r="H1" s="63"/>
      <c r="I1" s="63"/>
      <c r="J1" s="63"/>
      <c r="K1" s="63"/>
      <c r="L1" s="63"/>
      <c r="N1" s="2"/>
      <c r="O1" s="2"/>
      <c r="P1" s="2"/>
      <c r="Q1" s="2"/>
    </row>
    <row r="2" spans="1:18" s="8" customFormat="1" ht="15.75">
      <c r="B2" s="8" t="s">
        <v>0</v>
      </c>
      <c r="D2" s="63"/>
      <c r="E2" s="63"/>
      <c r="F2" s="63"/>
      <c r="G2" s="63"/>
      <c r="H2" s="63"/>
      <c r="I2" s="63"/>
      <c r="J2" s="63"/>
      <c r="K2" s="63"/>
      <c r="L2" s="63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8"/>
    </row>
    <row r="6" spans="1:18" ht="18.75">
      <c r="A6" s="116" t="s">
        <v>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8"/>
    </row>
    <row r="7" spans="1:18" s="8" customFormat="1" ht="15.75">
      <c r="A7" s="63"/>
      <c r="B7" s="91" t="s">
        <v>4</v>
      </c>
      <c r="C7" s="91"/>
      <c r="D7" s="91"/>
      <c r="E7" s="91"/>
      <c r="F7" s="91"/>
      <c r="G7" s="91"/>
      <c r="H7" s="91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3"/>
      <c r="B8" s="92" t="s">
        <v>5</v>
      </c>
      <c r="C8" s="92"/>
      <c r="D8" s="92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3"/>
      <c r="B9" s="48">
        <v>191683884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3"/>
      <c r="B10" s="62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3" t="s">
        <v>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7" t="s">
        <v>8</v>
      </c>
      <c r="B13" s="98" t="s">
        <v>9</v>
      </c>
      <c r="C13" s="98" t="s">
        <v>10</v>
      </c>
      <c r="D13" s="98" t="s">
        <v>11</v>
      </c>
      <c r="E13" s="99" t="s">
        <v>12</v>
      </c>
      <c r="F13" s="113"/>
      <c r="G13" s="114"/>
      <c r="H13" s="114"/>
      <c r="I13" s="114"/>
      <c r="J13" s="114"/>
      <c r="K13" s="114"/>
      <c r="L13" s="114"/>
      <c r="M13" s="114"/>
      <c r="N13" s="114"/>
      <c r="O13" s="115"/>
      <c r="P13" s="117" t="s">
        <v>13</v>
      </c>
      <c r="Q13" s="102" t="s">
        <v>14</v>
      </c>
      <c r="R13" s="94" t="s">
        <v>15</v>
      </c>
    </row>
    <row r="14" spans="1:18" s="8" customFormat="1" ht="45" customHeight="1">
      <c r="A14" s="97"/>
      <c r="B14" s="98"/>
      <c r="C14" s="98"/>
      <c r="D14" s="98"/>
      <c r="E14" s="101"/>
      <c r="F14" s="99" t="s">
        <v>16</v>
      </c>
      <c r="G14" s="99" t="s">
        <v>17</v>
      </c>
      <c r="H14" s="99" t="s">
        <v>18</v>
      </c>
      <c r="I14" s="119" t="s">
        <v>19</v>
      </c>
      <c r="J14" s="99" t="s">
        <v>20</v>
      </c>
      <c r="K14" s="99" t="s">
        <v>21</v>
      </c>
      <c r="L14" s="99" t="s">
        <v>22</v>
      </c>
      <c r="M14" s="99" t="s">
        <v>23</v>
      </c>
      <c r="N14" s="111" t="s">
        <v>24</v>
      </c>
      <c r="O14" s="111" t="s">
        <v>25</v>
      </c>
      <c r="P14" s="118"/>
      <c r="Q14" s="103"/>
      <c r="R14" s="95"/>
    </row>
    <row r="15" spans="1:18" s="8" customFormat="1" ht="76.150000000000006" customHeight="1">
      <c r="A15" s="97"/>
      <c r="B15" s="98"/>
      <c r="C15" s="98"/>
      <c r="D15" s="98"/>
      <c r="E15" s="100"/>
      <c r="F15" s="100"/>
      <c r="G15" s="100"/>
      <c r="H15" s="100"/>
      <c r="I15" s="120"/>
      <c r="J15" s="100"/>
      <c r="K15" s="100"/>
      <c r="L15" s="100"/>
      <c r="M15" s="100"/>
      <c r="N15" s="112"/>
      <c r="O15" s="112"/>
      <c r="P15" s="118"/>
      <c r="Q15" s="104"/>
      <c r="R15" s="96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7" t="s">
        <v>26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60"/>
      <c r="R17" s="8"/>
      <c r="S17" s="8"/>
    </row>
    <row r="18" spans="1:19" ht="16.899999999999999" customHeight="1">
      <c r="A18" s="79" t="s">
        <v>27</v>
      </c>
      <c r="B18" s="80"/>
      <c r="C18" s="8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60"/>
      <c r="R18" s="8"/>
      <c r="S18" s="8"/>
    </row>
    <row r="19" spans="1:19" ht="60">
      <c r="A19" s="64">
        <v>1</v>
      </c>
      <c r="B19" s="67" t="s">
        <v>28</v>
      </c>
      <c r="C19" s="68" t="s">
        <v>29</v>
      </c>
      <c r="D19" s="69" t="s">
        <v>30</v>
      </c>
      <c r="E19" s="69">
        <v>1</v>
      </c>
      <c r="F19" s="69" t="s">
        <v>31</v>
      </c>
      <c r="G19" s="69" t="s">
        <v>32</v>
      </c>
      <c r="H19" s="69" t="s">
        <v>33</v>
      </c>
      <c r="I19" s="69"/>
      <c r="J19" s="69">
        <v>38</v>
      </c>
      <c r="K19" s="69"/>
      <c r="L19" s="69">
        <v>19</v>
      </c>
      <c r="M19" s="69" t="s">
        <v>33</v>
      </c>
      <c r="N19" s="70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8.32</v>
      </c>
      <c r="O19" s="71">
        <f>IF(F19="OŽ",N19,IF(H19="Ne",IF(J19*0.3&lt;J19-L19,N19,0),IF(J19*0.1&lt;J19-L19,N19,0)))</f>
        <v>8.32</v>
      </c>
      <c r="P19" s="72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1.02</v>
      </c>
      <c r="Q19" s="73">
        <f>IF(ISERROR(P19*100/N19),0,(P19*100/N19))</f>
        <v>12.259615384615385</v>
      </c>
      <c r="R19" s="10">
        <v>0</v>
      </c>
      <c r="S19" s="20"/>
    </row>
    <row r="20" spans="1:19">
      <c r="A20" s="64">
        <v>2</v>
      </c>
      <c r="B20" s="64"/>
      <c r="C20" s="1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8" si="1">IF(F20="OŽ",N20,IF(H20="Ne",IF(J20*0.3&lt;J20-L20,N20,0),IF(J20*0.1&lt;J20-L20,N20,0)))</f>
        <v>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8" si="3">IF(ISERROR(P20*100/N20),0,(P20*100/N20))</f>
        <v>0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4">
        <v>3</v>
      </c>
      <c r="B21" s="57"/>
      <c r="C21" s="1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4">
        <v>4</v>
      </c>
      <c r="B22" s="64"/>
      <c r="C22" s="12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4">
        <v>5</v>
      </c>
      <c r="B23" s="64"/>
      <c r="C23" s="12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4">
        <v>6</v>
      </c>
      <c r="B24" s="64"/>
      <c r="C24" s="12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4">
        <v>7</v>
      </c>
      <c r="B25" s="64"/>
      <c r="C25" s="12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4">
        <v>8</v>
      </c>
      <c r="B26" s="64"/>
      <c r="C26" s="12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4">
        <v>9</v>
      </c>
      <c r="B27" s="64"/>
      <c r="C27" s="12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4">
        <v>10</v>
      </c>
      <c r="B28" s="64"/>
      <c r="C28" s="12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87" t="s">
        <v>34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10">
        <f>SUM(R19:R28)</f>
        <v>0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35</v>
      </c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36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107" t="s">
        <v>37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60"/>
    </row>
    <row r="35" spans="1:18" s="8" customFormat="1" ht="16.899999999999999" customHeight="1">
      <c r="A35" s="79" t="s">
        <v>27</v>
      </c>
      <c r="B35" s="80"/>
      <c r="C35" s="8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60"/>
    </row>
    <row r="36" spans="1:18" s="8" customFormat="1">
      <c r="A36" s="77" t="s">
        <v>38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60"/>
    </row>
    <row r="37" spans="1:18" s="8" customFormat="1">
      <c r="A37" s="64">
        <v>1</v>
      </c>
      <c r="B37" s="59" t="s">
        <v>39</v>
      </c>
      <c r="C37" s="12" t="s">
        <v>29</v>
      </c>
      <c r="D37" s="64" t="s">
        <v>30</v>
      </c>
      <c r="E37" s="64">
        <v>1</v>
      </c>
      <c r="F37" s="64" t="s">
        <v>40</v>
      </c>
      <c r="G37" s="64" t="s">
        <v>41</v>
      </c>
      <c r="H37" s="64" t="s">
        <v>33</v>
      </c>
      <c r="I37" s="64"/>
      <c r="J37" s="64">
        <v>32</v>
      </c>
      <c r="K37" s="64"/>
      <c r="L37" s="64">
        <v>30</v>
      </c>
      <c r="M37" s="64" t="s">
        <v>33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66.33</v>
      </c>
      <c r="O37" s="9">
        <f t="shared" ref="O37:O46" si="6">IF(F37="OŽ",N37,IF(H37="Ne",IF(J37*0.3&lt;J37-L37,N37,0),IF(J37*0.1&lt;J37-L37,N37,0)))</f>
        <v>66.33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3.6720000000000002</v>
      </c>
      <c r="Q37" s="11">
        <f>IF(ISERROR(P37*100/N37),0,(P37*100/N37))</f>
        <v>5.5359565807326998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71.40204</v>
      </c>
    </row>
    <row r="38" spans="1:18" s="8" customFormat="1">
      <c r="A38" s="64">
        <v>2</v>
      </c>
      <c r="B38" s="64"/>
      <c r="C38" s="12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3">
        <f t="shared" si="5"/>
        <v>0</v>
      </c>
      <c r="O38" s="9">
        <f t="shared" si="6"/>
        <v>0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1">
        <f t="shared" ref="Q38:Q46" si="9">IF(ISERROR(P38*100/N38),0,(P38*100/N38))</f>
        <v>0</v>
      </c>
      <c r="R38" s="10">
        <f t="shared" si="7"/>
        <v>0</v>
      </c>
    </row>
    <row r="39" spans="1:18" s="8" customFormat="1">
      <c r="A39" s="64">
        <v>3</v>
      </c>
      <c r="B39" s="64"/>
      <c r="C39" s="12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3">
        <f t="shared" si="5"/>
        <v>0</v>
      </c>
      <c r="O39" s="9">
        <f t="shared" si="6"/>
        <v>0</v>
      </c>
      <c r="P39" s="4">
        <f t="shared" si="8"/>
        <v>0</v>
      </c>
      <c r="Q39" s="11">
        <f t="shared" si="9"/>
        <v>0</v>
      </c>
      <c r="R39" s="10">
        <f t="shared" si="7"/>
        <v>0</v>
      </c>
    </row>
    <row r="40" spans="1:18" s="8" customFormat="1">
      <c r="A40" s="64">
        <v>4</v>
      </c>
      <c r="B40" s="64"/>
      <c r="C40" s="12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3">
        <f t="shared" si="5"/>
        <v>0</v>
      </c>
      <c r="O40" s="9">
        <f t="shared" si="6"/>
        <v>0</v>
      </c>
      <c r="P40" s="4">
        <f t="shared" si="8"/>
        <v>0</v>
      </c>
      <c r="Q40" s="11">
        <f t="shared" si="9"/>
        <v>0</v>
      </c>
      <c r="R40" s="10">
        <f t="shared" si="7"/>
        <v>0</v>
      </c>
    </row>
    <row r="41" spans="1:18" s="8" customFormat="1">
      <c r="A41" s="64">
        <v>5</v>
      </c>
      <c r="B41" s="64"/>
      <c r="C41" s="12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3">
        <f t="shared" si="5"/>
        <v>0</v>
      </c>
      <c r="O41" s="9">
        <f t="shared" si="6"/>
        <v>0</v>
      </c>
      <c r="P41" s="4">
        <f t="shared" si="8"/>
        <v>0</v>
      </c>
      <c r="Q41" s="11">
        <f t="shared" si="9"/>
        <v>0</v>
      </c>
      <c r="R41" s="10">
        <f t="shared" si="7"/>
        <v>0</v>
      </c>
    </row>
    <row r="42" spans="1:18" s="8" customFormat="1">
      <c r="A42" s="64">
        <v>6</v>
      </c>
      <c r="B42" s="64"/>
      <c r="C42" s="12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3">
        <f t="shared" si="5"/>
        <v>0</v>
      </c>
      <c r="O42" s="9">
        <f t="shared" si="6"/>
        <v>0</v>
      </c>
      <c r="P42" s="4">
        <f t="shared" si="8"/>
        <v>0</v>
      </c>
      <c r="Q42" s="11">
        <f t="shared" si="9"/>
        <v>0</v>
      </c>
      <c r="R42" s="10">
        <f t="shared" si="7"/>
        <v>0</v>
      </c>
    </row>
    <row r="43" spans="1:18" s="8" customFormat="1">
      <c r="A43" s="64">
        <v>7</v>
      </c>
      <c r="B43" s="64"/>
      <c r="C43" s="12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>
      <c r="A44" s="64">
        <v>8</v>
      </c>
      <c r="B44" s="64"/>
      <c r="C44" s="12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>
      <c r="A45" s="64">
        <v>9</v>
      </c>
      <c r="B45" s="64"/>
      <c r="C45" s="12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4">
        <v>10</v>
      </c>
      <c r="B46" s="64"/>
      <c r="C46" s="12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87" t="s">
        <v>34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9"/>
      <c r="R47" s="10">
        <f>SUM(R37:R46)</f>
        <v>71.40204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42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43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77" t="s">
        <v>44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60"/>
    </row>
    <row r="54" spans="1:18" s="8" customFormat="1" ht="13.9" customHeight="1">
      <c r="A54" s="79" t="s">
        <v>27</v>
      </c>
      <c r="B54" s="80"/>
      <c r="C54" s="8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60"/>
    </row>
    <row r="55" spans="1:18" s="8" customFormat="1">
      <c r="A55" s="77" t="s">
        <v>45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60"/>
    </row>
    <row r="56" spans="1:18" s="8" customFormat="1" ht="30">
      <c r="A56" s="64">
        <v>1</v>
      </c>
      <c r="B56" s="57" t="s">
        <v>46</v>
      </c>
      <c r="C56" s="12" t="s">
        <v>47</v>
      </c>
      <c r="D56" s="64" t="s">
        <v>30</v>
      </c>
      <c r="E56" s="64">
        <v>2</v>
      </c>
      <c r="F56" s="64" t="s">
        <v>48</v>
      </c>
      <c r="G56" s="64">
        <v>1</v>
      </c>
      <c r="H56" s="64" t="s">
        <v>33</v>
      </c>
      <c r="I56" s="64"/>
      <c r="J56" s="64">
        <v>26</v>
      </c>
      <c r="K56" s="64"/>
      <c r="L56" s="64">
        <v>23</v>
      </c>
      <c r="M56" s="64"/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18.88</v>
      </c>
      <c r="O56" s="9">
        <f t="shared" ref="O56:O65" si="11">IF(F56="OŽ",N56,IF(H56="Ne",IF(J56*0.3&lt;J56-L56,N56,0),IF(J56*0.1&lt;J56-L56,N56,0)))</f>
        <v>18.88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0.61199999999999999</v>
      </c>
      <c r="Q56" s="11">
        <f t="shared" ref="Q56" si="13">IF(ISERROR(P56*100/N56),0,(P56*100/N56))</f>
        <v>3.2415254237288136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15.905472</v>
      </c>
    </row>
    <row r="57" spans="1:18" s="8" customFormat="1" ht="45">
      <c r="A57" s="64">
        <v>2</v>
      </c>
      <c r="B57" s="57" t="s">
        <v>49</v>
      </c>
      <c r="C57" s="12" t="s">
        <v>47</v>
      </c>
      <c r="D57" s="64" t="s">
        <v>30</v>
      </c>
      <c r="E57" s="64">
        <v>2</v>
      </c>
      <c r="F57" s="64" t="s">
        <v>48</v>
      </c>
      <c r="G57" s="64">
        <v>1</v>
      </c>
      <c r="H57" s="64" t="s">
        <v>33</v>
      </c>
      <c r="I57" s="64"/>
      <c r="J57" s="64">
        <v>26</v>
      </c>
      <c r="K57" s="64"/>
      <c r="L57" s="64">
        <v>20</v>
      </c>
      <c r="M57" s="64"/>
      <c r="N57" s="3">
        <f t="shared" si="10"/>
        <v>21.94</v>
      </c>
      <c r="O57" s="9">
        <f t="shared" si="11"/>
        <v>21.94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2.448</v>
      </c>
      <c r="Q57" s="11">
        <f t="shared" ref="Q57:Q65" si="16">IF(ISERROR(P57*100/N57),0,(P57*100/N57))</f>
        <v>11.157702825888785</v>
      </c>
      <c r="R57" s="10">
        <f t="shared" si="14"/>
        <v>19.900608000000005</v>
      </c>
    </row>
    <row r="58" spans="1:18" s="8" customFormat="1">
      <c r="A58" s="64">
        <v>3</v>
      </c>
      <c r="B58" s="64"/>
      <c r="C58" s="12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3">
        <f t="shared" si="10"/>
        <v>0</v>
      </c>
      <c r="O58" s="9">
        <f t="shared" si="11"/>
        <v>0</v>
      </c>
      <c r="P58" s="4">
        <f t="shared" si="15"/>
        <v>0</v>
      </c>
      <c r="Q58" s="11">
        <f t="shared" si="16"/>
        <v>0</v>
      </c>
      <c r="R58" s="10">
        <f t="shared" si="14"/>
        <v>0</v>
      </c>
    </row>
    <row r="59" spans="1:18" s="8" customFormat="1">
      <c r="A59" s="64">
        <v>4</v>
      </c>
      <c r="B59" s="64"/>
      <c r="C59" s="12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</row>
    <row r="60" spans="1:18" s="8" customFormat="1">
      <c r="A60" s="64">
        <v>5</v>
      </c>
      <c r="B60" s="64"/>
      <c r="C60" s="1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4">
        <v>6</v>
      </c>
      <c r="B61" s="64"/>
      <c r="C61" s="12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4">
        <v>7</v>
      </c>
      <c r="B62" s="64"/>
      <c r="C62" s="12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4">
        <v>8</v>
      </c>
      <c r="B63" s="64"/>
      <c r="C63" s="12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4">
        <v>9</v>
      </c>
      <c r="B64" s="64"/>
      <c r="C64" s="12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4">
        <v>10</v>
      </c>
      <c r="B65" s="64"/>
      <c r="C65" s="12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74" t="s">
        <v>34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6"/>
      <c r="R66" s="10">
        <f>SUM(R56:R65)</f>
        <v>35.806080000000009</v>
      </c>
    </row>
    <row r="67" spans="1:19" s="8" customFormat="1" ht="15.75" customHeight="1">
      <c r="A67" s="24" t="s">
        <v>50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 t="s">
        <v>43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77" t="s">
        <v>51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60"/>
    </row>
    <row r="71" spans="1:19" ht="15.75" customHeight="1">
      <c r="A71" s="79" t="s">
        <v>27</v>
      </c>
      <c r="B71" s="80"/>
      <c r="C71" s="8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60"/>
      <c r="R71" s="8"/>
      <c r="S71" s="8"/>
    </row>
    <row r="72" spans="1:19" ht="15.75" customHeight="1">
      <c r="A72" s="77" t="s">
        <v>52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60"/>
      <c r="R72" s="8"/>
      <c r="S72" s="8"/>
    </row>
    <row r="73" spans="1:19" s="7" customFormat="1">
      <c r="A73" s="64">
        <v>1</v>
      </c>
      <c r="B73" s="58"/>
      <c r="C73" s="12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3">
        <f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0</v>
      </c>
      <c r="O73" s="9">
        <f t="shared" ref="O73:O82" si="17">IF(F73="OŽ",N73,IF(H73="Ne",IF(J73*0.3&lt;J73-L73,N73,0),IF(J73*0.1&lt;J73-L73,N73,0)))</f>
        <v>0</v>
      </c>
      <c r="P73" s="4">
        <f t="shared" ref="P73" si="18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0</v>
      </c>
      <c r="Q73" s="11">
        <f t="shared" ref="Q73" si="19">IF(ISERROR(P73*100/N73),0,(P73*100/N73))</f>
        <v>0</v>
      </c>
      <c r="R73" s="10">
        <f t="shared" ref="R73:R82" si="20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3" s="8"/>
    </row>
    <row r="74" spans="1:19">
      <c r="A74" s="64">
        <v>2</v>
      </c>
      <c r="B74" s="56" t="s">
        <v>53</v>
      </c>
      <c r="C74" s="12" t="s">
        <v>29</v>
      </c>
      <c r="D74" s="64" t="s">
        <v>30</v>
      </c>
      <c r="E74" s="64">
        <v>1</v>
      </c>
      <c r="F74" s="64" t="s">
        <v>54</v>
      </c>
      <c r="G74" s="64">
        <v>1</v>
      </c>
      <c r="H74" s="64" t="s">
        <v>33</v>
      </c>
      <c r="I74" s="64"/>
      <c r="J74" s="64">
        <v>22</v>
      </c>
      <c r="K74" s="64"/>
      <c r="L74" s="64">
        <v>15</v>
      </c>
      <c r="M74" s="64"/>
      <c r="N74" s="3">
        <f t="shared" ref="N74:N82" si="21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0,1,IF(OR(F74="PČ",F74="PŽ",F74="PT"),IF(J74&lt;32,J74/32,1),1))* IF(L74&lt;0,1,IF(OR(F74="EČ",F74="EŽ",F74="JOŽ",F74="JPČ",F74="NEAK"),IF(J74&lt;24,J74/24,1),1))*IF(L74&lt;0,1,IF(OR(F74="PČneol",F74="JEČ",F74="JEOF",F74="JnPČ",F74="JnEČ",F74="JčPČ",F74="JčEČ"),IF(J74&lt;16,J74/16,1),1))*IF(L74&lt;0,1,IF(F74="EČneol",IF(J74&lt;8,J74/8,1),1))</f>
        <v>4.9800000000000004</v>
      </c>
      <c r="O74" s="9">
        <f t="shared" si="17"/>
        <v>4.9800000000000004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0.10199999999999999</v>
      </c>
      <c r="Q74" s="11">
        <f t="shared" ref="Q74:Q82" si="23">IF(ISERROR(P74*100/N74),0,(P74*100/N74))</f>
        <v>2.0481927710843371</v>
      </c>
      <c r="R74" s="10">
        <f t="shared" si="20"/>
        <v>2.0734560000000006</v>
      </c>
      <c r="S74" s="8"/>
    </row>
    <row r="75" spans="1:19" s="8" customFormat="1">
      <c r="A75" s="64">
        <v>3</v>
      </c>
      <c r="B75" s="56" t="s">
        <v>55</v>
      </c>
      <c r="C75" s="12" t="s">
        <v>47</v>
      </c>
      <c r="D75" s="64" t="s">
        <v>30</v>
      </c>
      <c r="E75" s="64">
        <v>1</v>
      </c>
      <c r="F75" s="64" t="s">
        <v>54</v>
      </c>
      <c r="G75" s="64">
        <v>2</v>
      </c>
      <c r="H75" s="64" t="s">
        <v>33</v>
      </c>
      <c r="I75" s="64"/>
      <c r="J75" s="64">
        <v>34</v>
      </c>
      <c r="K75" s="64"/>
      <c r="L75" s="64">
        <v>11</v>
      </c>
      <c r="M75" s="64"/>
      <c r="N75" s="3">
        <f t="shared" si="21"/>
        <v>5.66</v>
      </c>
      <c r="O75" s="9">
        <f t="shared" si="17"/>
        <v>5.66</v>
      </c>
      <c r="P75" s="4">
        <f t="shared" si="22"/>
        <v>0.51</v>
      </c>
      <c r="Q75" s="11">
        <f t="shared" si="23"/>
        <v>9.010600706713781</v>
      </c>
      <c r="R75" s="10">
        <f t="shared" si="20"/>
        <v>4.7200499999999996</v>
      </c>
    </row>
    <row r="76" spans="1:19" s="8" customFormat="1">
      <c r="A76" s="64">
        <v>4</v>
      </c>
      <c r="B76" s="56" t="s">
        <v>56</v>
      </c>
      <c r="C76" s="12" t="s">
        <v>47</v>
      </c>
      <c r="D76" s="64" t="s">
        <v>30</v>
      </c>
      <c r="E76" s="64">
        <v>1</v>
      </c>
      <c r="F76" s="64" t="s">
        <v>54</v>
      </c>
      <c r="G76" s="64">
        <v>2</v>
      </c>
      <c r="H76" s="64" t="s">
        <v>33</v>
      </c>
      <c r="I76" s="64"/>
      <c r="J76" s="64">
        <v>28</v>
      </c>
      <c r="K76" s="64"/>
      <c r="L76" s="64">
        <v>14</v>
      </c>
      <c r="M76" s="64"/>
      <c r="N76" s="3">
        <f t="shared" si="21"/>
        <v>5.15</v>
      </c>
      <c r="O76" s="9">
        <f t="shared" si="17"/>
        <v>5.15</v>
      </c>
      <c r="P76" s="4">
        <f t="shared" si="22"/>
        <v>0.20399999999999999</v>
      </c>
      <c r="Q76" s="11">
        <f t="shared" si="23"/>
        <v>3.9611650485436889</v>
      </c>
      <c r="R76" s="10">
        <f t="shared" si="20"/>
        <v>4.0958100000000002</v>
      </c>
    </row>
    <row r="77" spans="1:19" s="8" customFormat="1">
      <c r="A77" s="64">
        <v>5</v>
      </c>
      <c r="B77" s="64"/>
      <c r="C77" s="12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3">
        <f t="shared" si="21"/>
        <v>0</v>
      </c>
      <c r="O77" s="9">
        <f t="shared" si="17"/>
        <v>0</v>
      </c>
      <c r="P77" s="4">
        <f t="shared" si="22"/>
        <v>0</v>
      </c>
      <c r="Q77" s="11">
        <f t="shared" si="23"/>
        <v>0</v>
      </c>
      <c r="R77" s="10">
        <f t="shared" si="20"/>
        <v>0</v>
      </c>
    </row>
    <row r="78" spans="1:19">
      <c r="A78" s="64">
        <v>6</v>
      </c>
      <c r="B78" s="64"/>
      <c r="C78" s="12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3">
        <f t="shared" si="21"/>
        <v>0</v>
      </c>
      <c r="O78" s="9">
        <f t="shared" si="17"/>
        <v>0</v>
      </c>
      <c r="P78" s="4">
        <f t="shared" si="22"/>
        <v>0</v>
      </c>
      <c r="Q78" s="11">
        <f t="shared" si="23"/>
        <v>0</v>
      </c>
      <c r="R78" s="10">
        <f t="shared" si="20"/>
        <v>0</v>
      </c>
      <c r="S78" s="8"/>
    </row>
    <row r="79" spans="1:19">
      <c r="A79" s="64">
        <v>7</v>
      </c>
      <c r="B79" s="64"/>
      <c r="C79" s="12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3">
        <f t="shared" si="21"/>
        <v>0</v>
      </c>
      <c r="O79" s="9">
        <f t="shared" si="17"/>
        <v>0</v>
      </c>
      <c r="P79" s="4">
        <f t="shared" si="22"/>
        <v>0</v>
      </c>
      <c r="Q79" s="11">
        <f t="shared" si="23"/>
        <v>0</v>
      </c>
      <c r="R79" s="10">
        <f t="shared" si="20"/>
        <v>0</v>
      </c>
      <c r="S79" s="8"/>
    </row>
    <row r="80" spans="1:19">
      <c r="A80" s="64">
        <v>8</v>
      </c>
      <c r="B80" s="64"/>
      <c r="C80" s="12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3">
        <f t="shared" si="21"/>
        <v>0</v>
      </c>
      <c r="O80" s="9">
        <f t="shared" si="17"/>
        <v>0</v>
      </c>
      <c r="P80" s="4">
        <f t="shared" si="22"/>
        <v>0</v>
      </c>
      <c r="Q80" s="11">
        <f t="shared" si="23"/>
        <v>0</v>
      </c>
      <c r="R80" s="10">
        <f t="shared" si="20"/>
        <v>0</v>
      </c>
      <c r="S80" s="8"/>
    </row>
    <row r="81" spans="1:19">
      <c r="A81" s="64">
        <v>9</v>
      </c>
      <c r="B81" s="64"/>
      <c r="C81" s="12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3">
        <f t="shared" si="21"/>
        <v>0</v>
      </c>
      <c r="O81" s="9">
        <f t="shared" si="17"/>
        <v>0</v>
      </c>
      <c r="P81" s="4">
        <f t="shared" si="22"/>
        <v>0</v>
      </c>
      <c r="Q81" s="11">
        <f t="shared" si="23"/>
        <v>0</v>
      </c>
      <c r="R81" s="10">
        <f t="shared" si="20"/>
        <v>0</v>
      </c>
      <c r="S81" s="8"/>
    </row>
    <row r="82" spans="1:19">
      <c r="A82" s="64">
        <v>10</v>
      </c>
      <c r="B82" s="64"/>
      <c r="C82" s="12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3">
        <f t="shared" si="21"/>
        <v>0</v>
      </c>
      <c r="O82" s="9">
        <f t="shared" si="17"/>
        <v>0</v>
      </c>
      <c r="P82" s="4">
        <f t="shared" si="22"/>
        <v>0</v>
      </c>
      <c r="Q82" s="11">
        <f t="shared" si="23"/>
        <v>0</v>
      </c>
      <c r="R82" s="10">
        <f t="shared" si="20"/>
        <v>0</v>
      </c>
      <c r="S82" s="8"/>
    </row>
    <row r="83" spans="1:19">
      <c r="A83" s="87" t="s">
        <v>34</v>
      </c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9"/>
      <c r="R83" s="10">
        <f>SUM(R73:R82)</f>
        <v>10.889316000000001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57</v>
      </c>
      <c r="B85" s="2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43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77" t="s">
        <v>58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60"/>
      <c r="R88" s="8"/>
      <c r="S88" s="8"/>
    </row>
    <row r="89" spans="1:19" ht="18">
      <c r="A89" s="79" t="s">
        <v>27</v>
      </c>
      <c r="B89" s="80"/>
      <c r="C89" s="8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60"/>
      <c r="R89" s="8"/>
      <c r="S89" s="8"/>
    </row>
    <row r="90" spans="1:19">
      <c r="A90" s="64">
        <v>1</v>
      </c>
      <c r="B90" s="58"/>
      <c r="C90" s="12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0</v>
      </c>
      <c r="O90" s="9">
        <f t="shared" ref="O90:O99" si="25">IF(F90="OŽ",N90,IF(H90="Ne",IF(J90*0.3&lt;J90-L90,N90,0),IF(J90*0.1&lt;J90-L90,N90,0)))</f>
        <v>0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</v>
      </c>
      <c r="Q90" s="11">
        <f t="shared" ref="Q90" si="27">IF(ISERROR(P90*100/N90),0,(P90*100/N90))</f>
        <v>0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0" s="8"/>
    </row>
    <row r="91" spans="1:19" ht="60">
      <c r="A91" s="64">
        <v>2</v>
      </c>
      <c r="B91" s="59" t="s">
        <v>53</v>
      </c>
      <c r="C91" s="12" t="s">
        <v>29</v>
      </c>
      <c r="D91" s="64" t="s">
        <v>30</v>
      </c>
      <c r="E91" s="64">
        <v>1</v>
      </c>
      <c r="F91" s="64" t="s">
        <v>31</v>
      </c>
      <c r="G91" s="64" t="s">
        <v>32</v>
      </c>
      <c r="H91" s="64" t="s">
        <v>33</v>
      </c>
      <c r="I91" s="64"/>
      <c r="J91" s="64">
        <v>37</v>
      </c>
      <c r="K91" s="64"/>
      <c r="L91" s="64">
        <v>13</v>
      </c>
      <c r="M91" s="64" t="s">
        <v>33</v>
      </c>
      <c r="N91" s="3">
        <f t="shared" si="24"/>
        <v>11.64</v>
      </c>
      <c r="O91" s="9">
        <f t="shared" si="25"/>
        <v>11.64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2.2439999999999998</v>
      </c>
      <c r="Q91" s="11">
        <f t="shared" ref="Q91:Q99" si="30">IF(ISERROR(P91*100/N91),0,(P91*100/N91))</f>
        <v>19.278350515463913</v>
      </c>
      <c r="R91" s="10">
        <f t="shared" si="28"/>
        <v>7.3640736000000002</v>
      </c>
      <c r="S91" s="7"/>
    </row>
    <row r="92" spans="1:19" ht="60">
      <c r="A92" s="64">
        <v>3</v>
      </c>
      <c r="B92" s="64" t="s">
        <v>59</v>
      </c>
      <c r="C92" s="12" t="s">
        <v>29</v>
      </c>
      <c r="D92" s="64" t="s">
        <v>60</v>
      </c>
      <c r="E92" s="64">
        <v>2</v>
      </c>
      <c r="F92" s="64" t="s">
        <v>61</v>
      </c>
      <c r="G92" s="64" t="s">
        <v>32</v>
      </c>
      <c r="H92" s="64" t="s">
        <v>33</v>
      </c>
      <c r="I92" s="64"/>
      <c r="J92" s="64">
        <v>41</v>
      </c>
      <c r="K92" s="64"/>
      <c r="L92" s="64">
        <v>19</v>
      </c>
      <c r="M92" s="64" t="s">
        <v>33</v>
      </c>
      <c r="N92" s="3">
        <f t="shared" si="24"/>
        <v>0</v>
      </c>
      <c r="O92" s="9">
        <f t="shared" si="25"/>
        <v>0</v>
      </c>
      <c r="P92" s="4">
        <f t="shared" si="29"/>
        <v>0</v>
      </c>
      <c r="Q92" s="11">
        <f t="shared" si="30"/>
        <v>0</v>
      </c>
      <c r="R92" s="10">
        <f t="shared" si="28"/>
        <v>0</v>
      </c>
      <c r="S92" s="8"/>
    </row>
    <row r="93" spans="1:19">
      <c r="A93" s="64">
        <v>4</v>
      </c>
      <c r="B93" s="64"/>
      <c r="C93" s="12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3">
        <f t="shared" si="24"/>
        <v>0</v>
      </c>
      <c r="O93" s="9">
        <f t="shared" si="25"/>
        <v>0</v>
      </c>
      <c r="P93" s="4">
        <f t="shared" si="29"/>
        <v>0</v>
      </c>
      <c r="Q93" s="11">
        <f t="shared" si="30"/>
        <v>0</v>
      </c>
      <c r="R93" s="10">
        <f t="shared" si="28"/>
        <v>0</v>
      </c>
      <c r="S93" s="8"/>
    </row>
    <row r="94" spans="1:19">
      <c r="A94" s="64">
        <v>5</v>
      </c>
      <c r="B94" s="64"/>
      <c r="C94" s="12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>
      <c r="A95" s="64">
        <v>6</v>
      </c>
      <c r="B95" s="64"/>
      <c r="C95" s="12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>
      <c r="A96" s="64">
        <v>7</v>
      </c>
      <c r="B96" s="64"/>
      <c r="C96" s="12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>
      <c r="A97" s="64">
        <v>8</v>
      </c>
      <c r="B97" s="64"/>
      <c r="C97" s="12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4">
        <v>9</v>
      </c>
      <c r="B98" s="64"/>
      <c r="C98" s="12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4">
        <v>10</v>
      </c>
      <c r="B99" s="64"/>
      <c r="C99" s="12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87" t="s">
        <v>34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9"/>
      <c r="R100" s="10">
        <f>SUM(R90:R99)</f>
        <v>7.3640736000000002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62</v>
      </c>
      <c r="B102" s="2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9" t="s">
        <v>43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77" t="s">
        <v>63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60"/>
      <c r="R104" s="8"/>
    </row>
    <row r="105" spans="1:18" ht="18">
      <c r="A105" s="79" t="s">
        <v>27</v>
      </c>
      <c r="B105" s="80"/>
      <c r="C105" s="8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60"/>
      <c r="R105" s="8"/>
    </row>
    <row r="106" spans="1:18">
      <c r="A106" s="77" t="s">
        <v>64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60"/>
      <c r="R106" s="8"/>
    </row>
    <row r="107" spans="1:18">
      <c r="A107" s="64">
        <v>1</v>
      </c>
      <c r="B107" s="64" t="s">
        <v>65</v>
      </c>
      <c r="C107" s="12" t="s">
        <v>47</v>
      </c>
      <c r="D107" s="64" t="s">
        <v>30</v>
      </c>
      <c r="E107" s="64">
        <v>1</v>
      </c>
      <c r="F107" s="64" t="s">
        <v>48</v>
      </c>
      <c r="G107" s="64">
        <v>1</v>
      </c>
      <c r="H107" s="64" t="s">
        <v>33</v>
      </c>
      <c r="I107" s="64"/>
      <c r="J107" s="64">
        <v>71</v>
      </c>
      <c r="K107" s="64"/>
      <c r="L107" s="64">
        <v>17</v>
      </c>
      <c r="M107" s="64"/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25</v>
      </c>
      <c r="O107" s="9">
        <f t="shared" ref="O107:O116" si="32">IF(F107="OŽ",N107,IF(H107="Ne",IF(J107*0.3&lt;J107-L107,N107,0),IF(J107*0.1&lt;J107-L107,N107,0)))</f>
        <v>25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4.2839999999999998</v>
      </c>
      <c r="Q107" s="11">
        <f t="shared" ref="Q107" si="34">IF(ISERROR(P107*100/N107),0,(P107*100/N107))</f>
        <v>17.135999999999999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11.947872</v>
      </c>
    </row>
    <row r="108" spans="1:18">
      <c r="A108" s="64">
        <v>2</v>
      </c>
      <c r="B108" s="64" t="s">
        <v>66</v>
      </c>
      <c r="C108" s="12" t="s">
        <v>47</v>
      </c>
      <c r="D108" s="64" t="s">
        <v>30</v>
      </c>
      <c r="E108" s="64">
        <v>1</v>
      </c>
      <c r="F108" s="64" t="s">
        <v>54</v>
      </c>
      <c r="G108" s="64">
        <v>1</v>
      </c>
      <c r="H108" s="64" t="s">
        <v>33</v>
      </c>
      <c r="I108" s="64"/>
      <c r="J108" s="64">
        <v>58</v>
      </c>
      <c r="K108" s="64"/>
      <c r="L108" s="64">
        <v>13</v>
      </c>
      <c r="M108" s="64"/>
      <c r="N108" s="3">
        <f t="shared" si="31"/>
        <v>5.32</v>
      </c>
      <c r="O108" s="9">
        <f t="shared" si="32"/>
        <v>5.32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0.30599999999999999</v>
      </c>
      <c r="Q108" s="11">
        <f t="shared" ref="Q108:Q116" si="37">IF(ISERROR(P108*100/N108),0,(P108*100/N108))</f>
        <v>5.7518796992481196</v>
      </c>
      <c r="R108" s="10">
        <f t="shared" si="35"/>
        <v>2.2954080000000006</v>
      </c>
    </row>
    <row r="109" spans="1:18">
      <c r="A109" s="64">
        <v>3</v>
      </c>
      <c r="B109" s="64"/>
      <c r="C109" s="12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3">
        <f t="shared" si="31"/>
        <v>0</v>
      </c>
      <c r="O109" s="9">
        <f t="shared" si="32"/>
        <v>0</v>
      </c>
      <c r="P109" s="4">
        <f t="shared" si="36"/>
        <v>0</v>
      </c>
      <c r="Q109" s="11">
        <f t="shared" si="37"/>
        <v>0</v>
      </c>
      <c r="R109" s="10">
        <f t="shared" si="35"/>
        <v>0</v>
      </c>
    </row>
    <row r="110" spans="1:18">
      <c r="A110" s="64">
        <v>4</v>
      </c>
      <c r="B110" s="64"/>
      <c r="C110" s="12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3">
        <f t="shared" si="31"/>
        <v>0</v>
      </c>
      <c r="O110" s="9">
        <f t="shared" si="32"/>
        <v>0</v>
      </c>
      <c r="P110" s="4">
        <f t="shared" si="36"/>
        <v>0</v>
      </c>
      <c r="Q110" s="11">
        <f t="shared" si="37"/>
        <v>0</v>
      </c>
      <c r="R110" s="10">
        <f t="shared" si="35"/>
        <v>0</v>
      </c>
    </row>
    <row r="111" spans="1:18">
      <c r="A111" s="64">
        <v>5</v>
      </c>
      <c r="B111" s="64"/>
      <c r="C111" s="12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>
      <c r="A112" s="64">
        <v>6</v>
      </c>
      <c r="B112" s="64"/>
      <c r="C112" s="12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</row>
    <row r="113" spans="1:18">
      <c r="A113" s="64">
        <v>7</v>
      </c>
      <c r="B113" s="64"/>
      <c r="C113" s="12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>
      <c r="A114" s="64">
        <v>8</v>
      </c>
      <c r="B114" s="64"/>
      <c r="C114" s="12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>
      <c r="A115" s="64">
        <v>9</v>
      </c>
      <c r="B115" s="64"/>
      <c r="C115" s="12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4">
        <v>10</v>
      </c>
      <c r="B116" s="64"/>
      <c r="C116" s="12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74" t="s">
        <v>34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6"/>
      <c r="R117" s="10">
        <f>SUM(R107:R116)</f>
        <v>14.24328</v>
      </c>
    </row>
    <row r="118" spans="1:18" ht="15.75">
      <c r="A118" s="24" t="s">
        <v>67</v>
      </c>
      <c r="B118" s="2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43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77" t="s">
        <v>68</v>
      </c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60"/>
      <c r="R121" s="8"/>
    </row>
    <row r="122" spans="1:18" ht="18">
      <c r="A122" s="79" t="s">
        <v>27</v>
      </c>
      <c r="B122" s="80"/>
      <c r="C122" s="8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60"/>
      <c r="R122" s="8"/>
    </row>
    <row r="123" spans="1:18">
      <c r="A123" s="77" t="s">
        <v>69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60"/>
      <c r="R123" s="8"/>
    </row>
    <row r="124" spans="1:18" ht="60">
      <c r="A124" s="64">
        <v>1</v>
      </c>
      <c r="B124" s="64" t="s">
        <v>53</v>
      </c>
      <c r="C124" s="12" t="s">
        <v>29</v>
      </c>
      <c r="D124" s="64" t="s">
        <v>30</v>
      </c>
      <c r="E124" s="64">
        <v>1</v>
      </c>
      <c r="F124" s="64" t="s">
        <v>31</v>
      </c>
      <c r="G124" s="64" t="s">
        <v>32</v>
      </c>
      <c r="H124" s="64" t="s">
        <v>33</v>
      </c>
      <c r="I124" s="64"/>
      <c r="J124" s="64">
        <v>26</v>
      </c>
      <c r="K124" s="64"/>
      <c r="L124" s="64">
        <v>19</v>
      </c>
      <c r="M124" s="64"/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8.32</v>
      </c>
      <c r="O124" s="9">
        <f t="shared" ref="O124:O133" si="39">IF(F124="OŽ",N124,IF(H124="Ne",IF(J124*0.3&lt;J124-L124,N124,0),IF(J124*0.1&lt;J124-L124,N124,0)))</f>
        <v>8.32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1.02</v>
      </c>
      <c r="Q124" s="11">
        <f t="shared" ref="Q124" si="41">IF(ISERROR(P124*100/N124),0,(P124*100/N124))</f>
        <v>12.259615384615385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4.9539359999999997</v>
      </c>
    </row>
    <row r="125" spans="1:18" ht="60">
      <c r="A125" s="64">
        <v>2</v>
      </c>
      <c r="B125" s="64" t="s">
        <v>39</v>
      </c>
      <c r="C125" s="12" t="s">
        <v>29</v>
      </c>
      <c r="D125" s="64" t="s">
        <v>30</v>
      </c>
      <c r="E125" s="64">
        <v>1</v>
      </c>
      <c r="F125" s="64" t="s">
        <v>70</v>
      </c>
      <c r="G125" s="64" t="s">
        <v>32</v>
      </c>
      <c r="H125" s="64" t="s">
        <v>33</v>
      </c>
      <c r="I125" s="64"/>
      <c r="J125" s="64">
        <v>111</v>
      </c>
      <c r="K125" s="64"/>
      <c r="L125" s="64">
        <v>17</v>
      </c>
      <c r="M125" s="64"/>
      <c r="N125" s="3">
        <f t="shared" si="38"/>
        <v>55</v>
      </c>
      <c r="O125" s="9">
        <f t="shared" si="39"/>
        <v>55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20.204999999999998</v>
      </c>
      <c r="Q125" s="11">
        <f t="shared" ref="Q125:Q133" si="44">IF(ISERROR(P125*100/N125),0,(P125*100/N125))</f>
        <v>36.736363636363635</v>
      </c>
      <c r="R125" s="10">
        <f t="shared" si="42"/>
        <v>37.9236</v>
      </c>
    </row>
    <row r="126" spans="1:18">
      <c r="A126" s="64">
        <v>3</v>
      </c>
      <c r="B126" s="64" t="s">
        <v>71</v>
      </c>
      <c r="C126" s="12" t="s">
        <v>72</v>
      </c>
      <c r="D126" s="64" t="s">
        <v>30</v>
      </c>
      <c r="E126" s="64">
        <v>1</v>
      </c>
      <c r="F126" s="64" t="s">
        <v>31</v>
      </c>
      <c r="G126" s="64" t="s">
        <v>41</v>
      </c>
      <c r="H126" s="64" t="s">
        <v>33</v>
      </c>
      <c r="I126" s="64"/>
      <c r="J126" s="64">
        <v>46</v>
      </c>
      <c r="K126" s="64"/>
      <c r="L126" s="64">
        <v>7</v>
      </c>
      <c r="M126" s="64"/>
      <c r="N126" s="3">
        <f t="shared" si="38"/>
        <v>20</v>
      </c>
      <c r="O126" s="9">
        <f t="shared" si="39"/>
        <v>20</v>
      </c>
      <c r="P126" s="4">
        <f t="shared" si="43"/>
        <v>3.468</v>
      </c>
      <c r="Q126" s="11">
        <f t="shared" si="44"/>
        <v>17.34</v>
      </c>
      <c r="R126" s="10">
        <f t="shared" si="42"/>
        <v>23.937360000000002</v>
      </c>
    </row>
    <row r="127" spans="1:18">
      <c r="A127" s="64">
        <v>4</v>
      </c>
      <c r="B127" s="64"/>
      <c r="C127" s="1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3">
        <f t="shared" si="38"/>
        <v>0</v>
      </c>
      <c r="O127" s="9">
        <f t="shared" si="39"/>
        <v>0</v>
      </c>
      <c r="P127" s="4">
        <f t="shared" si="43"/>
        <v>0</v>
      </c>
      <c r="Q127" s="11">
        <f t="shared" si="44"/>
        <v>0</v>
      </c>
      <c r="R127" s="10">
        <f t="shared" si="42"/>
        <v>0</v>
      </c>
    </row>
    <row r="128" spans="1:18">
      <c r="A128" s="64">
        <v>5</v>
      </c>
      <c r="B128" s="64"/>
      <c r="C128" s="12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4">
        <v>6</v>
      </c>
      <c r="B129" s="64"/>
      <c r="C129" s="12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4">
        <v>7</v>
      </c>
      <c r="B130" s="64"/>
      <c r="C130" s="12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4">
        <v>8</v>
      </c>
      <c r="B131" s="64"/>
      <c r="C131" s="12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>
      <c r="A132" s="64">
        <v>9</v>
      </c>
      <c r="B132" s="64"/>
      <c r="C132" s="12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4">
        <v>10</v>
      </c>
      <c r="B133" s="64"/>
      <c r="C133" s="12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74" t="s">
        <v>34</v>
      </c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6"/>
      <c r="R134" s="10">
        <f>SUM(R124:R133)</f>
        <v>66.814896000000005</v>
      </c>
    </row>
    <row r="135" spans="1:18" ht="15.75">
      <c r="A135" s="24" t="s">
        <v>67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43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77" t="s">
        <v>73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60"/>
      <c r="R138" s="8"/>
    </row>
    <row r="139" spans="1:18" ht="18">
      <c r="A139" s="79" t="s">
        <v>27</v>
      </c>
      <c r="B139" s="80"/>
      <c r="C139" s="8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60"/>
      <c r="R139" s="8"/>
    </row>
    <row r="140" spans="1:18">
      <c r="A140" s="77" t="s">
        <v>74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60"/>
      <c r="R140" s="8"/>
    </row>
    <row r="141" spans="1:18">
      <c r="A141" s="64">
        <v>1</v>
      </c>
      <c r="B141" s="64" t="s">
        <v>56</v>
      </c>
      <c r="C141" s="12" t="s">
        <v>47</v>
      </c>
      <c r="D141" s="64" t="s">
        <v>30</v>
      </c>
      <c r="E141" s="64">
        <v>1</v>
      </c>
      <c r="F141" s="64" t="s">
        <v>75</v>
      </c>
      <c r="G141" s="64" t="s">
        <v>41</v>
      </c>
      <c r="H141" s="64" t="s">
        <v>33</v>
      </c>
      <c r="I141" s="64"/>
      <c r="J141" s="64">
        <v>20</v>
      </c>
      <c r="K141" s="64"/>
      <c r="L141" s="64">
        <v>8</v>
      </c>
      <c r="M141" s="64"/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18.75</v>
      </c>
      <c r="O141" s="9">
        <f t="shared" ref="O141:O150" si="46">IF(F141="OŽ",N141,IF(H141="Ne",IF(J141*0.3&lt;J141-L141,N141,0),IF(J141*0.1&lt;J141-L141,N141,0)))</f>
        <v>18.75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3.06</v>
      </c>
      <c r="Q141" s="11">
        <f t="shared" ref="Q141" si="48">IF(ISERROR(P141*100/N141),0,(P141*100/N141))</f>
        <v>16.32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22.246199999999998</v>
      </c>
    </row>
    <row r="142" spans="1:18">
      <c r="A142" s="64">
        <v>2</v>
      </c>
      <c r="B142" s="64"/>
      <c r="C142" s="12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3">
        <f t="shared" si="45"/>
        <v>0</v>
      </c>
      <c r="O142" s="9">
        <f t="shared" si="46"/>
        <v>0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:Q150" si="51">IF(ISERROR(P142*100/N142),0,(P142*100/N142))</f>
        <v>0</v>
      </c>
      <c r="R142" s="10">
        <f t="shared" si="49"/>
        <v>0</v>
      </c>
    </row>
    <row r="143" spans="1:18">
      <c r="A143" s="64">
        <v>3</v>
      </c>
      <c r="B143" s="64"/>
      <c r="C143" s="12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3">
        <f t="shared" si="45"/>
        <v>0</v>
      </c>
      <c r="O143" s="9">
        <f t="shared" si="46"/>
        <v>0</v>
      </c>
      <c r="P143" s="4">
        <f t="shared" si="50"/>
        <v>0</v>
      </c>
      <c r="Q143" s="11">
        <f t="shared" si="51"/>
        <v>0</v>
      </c>
      <c r="R143" s="10">
        <f t="shared" si="49"/>
        <v>0</v>
      </c>
    </row>
    <row r="144" spans="1:18">
      <c r="A144" s="64">
        <v>4</v>
      </c>
      <c r="B144" s="64"/>
      <c r="C144" s="12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3">
        <f t="shared" si="45"/>
        <v>0</v>
      </c>
      <c r="O144" s="9">
        <f t="shared" si="46"/>
        <v>0</v>
      </c>
      <c r="P144" s="4">
        <f t="shared" si="50"/>
        <v>0</v>
      </c>
      <c r="Q144" s="11">
        <f t="shared" si="51"/>
        <v>0</v>
      </c>
      <c r="R144" s="10">
        <f t="shared" si="49"/>
        <v>0</v>
      </c>
    </row>
    <row r="145" spans="1:18">
      <c r="A145" s="64">
        <v>5</v>
      </c>
      <c r="B145" s="64"/>
      <c r="C145" s="12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>
      <c r="A146" s="64">
        <v>6</v>
      </c>
      <c r="B146" s="64"/>
      <c r="C146" s="12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>
      <c r="A147" s="64">
        <v>7</v>
      </c>
      <c r="B147" s="64"/>
      <c r="C147" s="12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4">
        <v>8</v>
      </c>
      <c r="B148" s="64"/>
      <c r="C148" s="12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4">
        <v>9</v>
      </c>
      <c r="B149" s="64"/>
      <c r="C149" s="12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4">
        <v>10</v>
      </c>
      <c r="B150" s="64"/>
      <c r="C150" s="12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74" t="s">
        <v>34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6"/>
      <c r="R151" s="10">
        <f>SUM(R141:R150)</f>
        <v>22.246199999999998</v>
      </c>
    </row>
    <row r="152" spans="1:18" ht="15.75">
      <c r="A152" s="24" t="s">
        <v>67</v>
      </c>
      <c r="B152" s="2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9" t="s">
        <v>43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77" t="s">
        <v>76</v>
      </c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60"/>
      <c r="R155" s="8"/>
    </row>
    <row r="156" spans="1:18" ht="18">
      <c r="A156" s="79" t="s">
        <v>27</v>
      </c>
      <c r="B156" s="80"/>
      <c r="C156" s="8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60"/>
      <c r="R156" s="8"/>
    </row>
    <row r="157" spans="1:18">
      <c r="A157" s="77" t="s">
        <v>77</v>
      </c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60"/>
      <c r="R157" s="8"/>
    </row>
    <row r="158" spans="1:18">
      <c r="A158" s="64">
        <v>1</v>
      </c>
      <c r="B158" s="64" t="s">
        <v>66</v>
      </c>
      <c r="C158" s="12" t="s">
        <v>47</v>
      </c>
      <c r="D158" s="64" t="s">
        <v>30</v>
      </c>
      <c r="E158" s="64">
        <v>1</v>
      </c>
      <c r="F158" s="64" t="s">
        <v>54</v>
      </c>
      <c r="G158" s="64">
        <v>1</v>
      </c>
      <c r="H158" s="64" t="s">
        <v>33</v>
      </c>
      <c r="I158" s="64"/>
      <c r="J158" s="64">
        <v>81</v>
      </c>
      <c r="K158" s="64"/>
      <c r="L158" s="64">
        <v>4</v>
      </c>
      <c r="M158" s="64" t="s">
        <v>33</v>
      </c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12</v>
      </c>
      <c r="O158" s="9">
        <f t="shared" ref="O158:O167" si="53">IF(F158="OŽ",N158,IF(H158="Ne",IF(J158*0.3&lt;J158-L158,N158,0),IF(J158*0.1&lt;J158-L158,N158,0)))</f>
        <v>12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1.224</v>
      </c>
      <c r="Q158" s="11">
        <f t="shared" ref="Q158" si="55">IF(ISERROR(P158*100/N158),0,(P158*100/N158))</f>
        <v>10.199999999999999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5.3953920000000002</v>
      </c>
    </row>
    <row r="159" spans="1:18" ht="45">
      <c r="A159" s="64">
        <v>2</v>
      </c>
      <c r="B159" s="64" t="s">
        <v>78</v>
      </c>
      <c r="C159" s="12" t="s">
        <v>47</v>
      </c>
      <c r="D159" s="64" t="s">
        <v>60</v>
      </c>
      <c r="E159" s="64">
        <v>3</v>
      </c>
      <c r="F159" s="64" t="s">
        <v>54</v>
      </c>
      <c r="G159" s="64">
        <v>1</v>
      </c>
      <c r="H159" s="64" t="s">
        <v>33</v>
      </c>
      <c r="I159" s="64"/>
      <c r="J159" s="64">
        <v>15</v>
      </c>
      <c r="K159" s="64"/>
      <c r="L159" s="64">
        <v>11</v>
      </c>
      <c r="M159" s="64" t="s">
        <v>33</v>
      </c>
      <c r="N159" s="3">
        <f t="shared" si="52"/>
        <v>5.3062500000000004</v>
      </c>
      <c r="O159" s="9">
        <f t="shared" si="53"/>
        <v>5.3062500000000004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0.40799999999999997</v>
      </c>
      <c r="Q159" s="11">
        <f t="shared" ref="Q159:Q167" si="58">IF(ISERROR(P159*100/N159),0,(P159*100/N159))</f>
        <v>7.6890459363957584</v>
      </c>
      <c r="R159" s="10">
        <f t="shared" si="56"/>
        <v>6.9942420000000007</v>
      </c>
    </row>
    <row r="160" spans="1:18">
      <c r="A160" s="64">
        <v>3</v>
      </c>
      <c r="B160" s="64"/>
      <c r="C160" s="12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>
      <c r="A161" s="64">
        <v>4</v>
      </c>
      <c r="B161" s="64"/>
      <c r="C161" s="12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>
      <c r="A162" s="64">
        <v>5</v>
      </c>
      <c r="B162" s="64"/>
      <c r="C162" s="12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>
      <c r="A163" s="64">
        <v>6</v>
      </c>
      <c r="B163" s="64"/>
      <c r="C163" s="12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>
      <c r="A164" s="64">
        <v>7</v>
      </c>
      <c r="B164" s="64"/>
      <c r="C164" s="12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>
      <c r="A165" s="64">
        <v>8</v>
      </c>
      <c r="B165" s="64"/>
      <c r="C165" s="12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4">
        <v>9</v>
      </c>
      <c r="B166" s="64"/>
      <c r="C166" s="12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4">
        <v>10</v>
      </c>
      <c r="B167" s="64"/>
      <c r="C167" s="12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74" t="s">
        <v>34</v>
      </c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6"/>
      <c r="R168" s="10">
        <f>SUM(R158:R167)</f>
        <v>12.389634000000001</v>
      </c>
    </row>
    <row r="169" spans="1:18" ht="15.75">
      <c r="A169" s="24" t="s">
        <v>67</v>
      </c>
      <c r="B169" s="2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43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77" t="s">
        <v>79</v>
      </c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60"/>
      <c r="R172" s="8"/>
    </row>
    <row r="173" spans="1:18" ht="18">
      <c r="A173" s="79" t="s">
        <v>27</v>
      </c>
      <c r="B173" s="80"/>
      <c r="C173" s="8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60"/>
      <c r="R173" s="8"/>
    </row>
    <row r="174" spans="1:18">
      <c r="A174" s="77" t="s">
        <v>80</v>
      </c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60"/>
      <c r="R174" s="8"/>
    </row>
    <row r="175" spans="1:18" ht="60">
      <c r="A175" s="64">
        <v>1</v>
      </c>
      <c r="B175" s="64" t="s">
        <v>53</v>
      </c>
      <c r="C175" s="12" t="s">
        <v>29</v>
      </c>
      <c r="D175" s="64" t="s">
        <v>30</v>
      </c>
      <c r="E175" s="64">
        <v>1</v>
      </c>
      <c r="F175" s="64" t="s">
        <v>31</v>
      </c>
      <c r="G175" s="64" t="s">
        <v>32</v>
      </c>
      <c r="H175" s="64" t="s">
        <v>33</v>
      </c>
      <c r="I175" s="64"/>
      <c r="J175" s="64">
        <v>27</v>
      </c>
      <c r="K175" s="64"/>
      <c r="L175" s="64">
        <v>13</v>
      </c>
      <c r="M175" s="64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11.64</v>
      </c>
      <c r="O175" s="9">
        <f t="shared" ref="O175:O184" si="60">IF(F175="OŽ",N175,IF(H175="Ne",IF(J175*0.3&lt;J175-L175,N175,0),IF(J175*0.1&lt;J175-L175,N175,0)))</f>
        <v>11.64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2.2439999999999998</v>
      </c>
      <c r="Q175" s="11">
        <f t="shared" ref="Q175" si="62">IF(ISERROR(P175*100/N175),0,(P175*100/N175))</f>
        <v>19.278350515463913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7.3640736000000002</v>
      </c>
    </row>
    <row r="176" spans="1:18" ht="60">
      <c r="A176" s="64">
        <v>2</v>
      </c>
      <c r="B176" s="64" t="s">
        <v>81</v>
      </c>
      <c r="C176" s="12" t="s">
        <v>29</v>
      </c>
      <c r="D176" s="64" t="s">
        <v>30</v>
      </c>
      <c r="E176" s="64">
        <v>2</v>
      </c>
      <c r="F176" s="64" t="s">
        <v>70</v>
      </c>
      <c r="G176" s="64" t="s">
        <v>32</v>
      </c>
      <c r="H176" s="64" t="s">
        <v>33</v>
      </c>
      <c r="I176" s="64"/>
      <c r="J176" s="64">
        <v>37</v>
      </c>
      <c r="K176" s="64"/>
      <c r="L176" s="64">
        <v>29</v>
      </c>
      <c r="M176" s="64"/>
      <c r="N176" s="3">
        <f t="shared" si="59"/>
        <v>13.02</v>
      </c>
      <c r="O176" s="9">
        <f t="shared" si="60"/>
        <v>13.02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4.0410000000000004</v>
      </c>
      <c r="Q176" s="11">
        <f t="shared" ref="Q176:Q184" si="65">IF(ISERROR(P176*100/N176),0,(P176*100/N176))</f>
        <v>31.036866359447007</v>
      </c>
      <c r="R176" s="10">
        <f t="shared" si="63"/>
        <v>17.9551008</v>
      </c>
    </row>
    <row r="177" spans="1:18">
      <c r="A177" s="64">
        <v>3</v>
      </c>
      <c r="B177" s="64"/>
      <c r="C177" s="12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1">
        <f t="shared" si="65"/>
        <v>0</v>
      </c>
      <c r="R177" s="10">
        <f t="shared" si="63"/>
        <v>0</v>
      </c>
    </row>
    <row r="178" spans="1:18">
      <c r="A178" s="64">
        <v>4</v>
      </c>
      <c r="B178" s="64"/>
      <c r="C178" s="12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>
      <c r="A179" s="64">
        <v>5</v>
      </c>
      <c r="B179" s="64"/>
      <c r="C179" s="12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>
      <c r="A180" s="64">
        <v>6</v>
      </c>
      <c r="B180" s="64"/>
      <c r="C180" s="12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>
      <c r="A181" s="64">
        <v>7</v>
      </c>
      <c r="B181" s="64"/>
      <c r="C181" s="12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>
      <c r="A182" s="64">
        <v>8</v>
      </c>
      <c r="B182" s="64"/>
      <c r="C182" s="12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4">
        <v>9</v>
      </c>
      <c r="B183" s="64"/>
      <c r="C183" s="12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4">
        <v>10</v>
      </c>
      <c r="B184" s="64"/>
      <c r="C184" s="12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74" t="s">
        <v>34</v>
      </c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6"/>
      <c r="R185" s="10">
        <f>SUM(R175:R184)</f>
        <v>25.319174400000001</v>
      </c>
    </row>
    <row r="186" spans="1:18" ht="15.75">
      <c r="A186" s="24" t="s">
        <v>67</v>
      </c>
      <c r="B186" s="2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9" t="s">
        <v>43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77" t="s">
        <v>82</v>
      </c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60"/>
      <c r="R189" s="8"/>
    </row>
    <row r="190" spans="1:18" ht="18">
      <c r="A190" s="79" t="s">
        <v>27</v>
      </c>
      <c r="B190" s="80"/>
      <c r="C190" s="8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60"/>
      <c r="R190" s="8"/>
    </row>
    <row r="191" spans="1:18">
      <c r="A191" s="77" t="s">
        <v>83</v>
      </c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60"/>
      <c r="R191" s="8"/>
    </row>
    <row r="192" spans="1:18">
      <c r="A192" s="64">
        <v>1</v>
      </c>
      <c r="B192" s="64" t="s">
        <v>53</v>
      </c>
      <c r="C192" s="12" t="s">
        <v>29</v>
      </c>
      <c r="D192" s="64" t="s">
        <v>30</v>
      </c>
      <c r="E192" s="64">
        <v>1</v>
      </c>
      <c r="F192" s="64" t="s">
        <v>54</v>
      </c>
      <c r="G192" s="64">
        <v>1</v>
      </c>
      <c r="H192" s="64" t="s">
        <v>33</v>
      </c>
      <c r="I192" s="64"/>
      <c r="J192" s="64">
        <v>24</v>
      </c>
      <c r="K192" s="64"/>
      <c r="L192" s="64">
        <v>9</v>
      </c>
      <c r="M192" s="64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6</v>
      </c>
      <c r="O192" s="9">
        <f t="shared" ref="O192:O201" si="67">IF(F192="OŽ",N192,IF(H192="Ne",IF(J192*0.3&lt;J192-L192,N192,0),IF(J192*0.1&lt;J192-L192,N192,0)))</f>
        <v>6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0.71399999999999997</v>
      </c>
      <c r="Q192" s="11">
        <f t="shared" ref="Q192" si="69">IF(ISERROR(P192*100/N192),0,(P192*100/N192))</f>
        <v>11.899999999999999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2.7393120000000004</v>
      </c>
    </row>
    <row r="193" spans="1:18">
      <c r="A193" s="64">
        <v>2</v>
      </c>
      <c r="B193" s="64" t="s">
        <v>39</v>
      </c>
      <c r="C193" s="12" t="s">
        <v>29</v>
      </c>
      <c r="D193" s="64" t="s">
        <v>30</v>
      </c>
      <c r="E193" s="64">
        <v>1</v>
      </c>
      <c r="F193" s="64" t="s">
        <v>48</v>
      </c>
      <c r="G193" s="64">
        <v>1</v>
      </c>
      <c r="H193" s="64" t="s">
        <v>33</v>
      </c>
      <c r="I193" s="64"/>
      <c r="J193" s="64">
        <v>74</v>
      </c>
      <c r="K193" s="64"/>
      <c r="L193" s="64">
        <v>22</v>
      </c>
      <c r="M193" s="64"/>
      <c r="N193" s="3">
        <f t="shared" si="66"/>
        <v>19.899999999999999</v>
      </c>
      <c r="O193" s="9">
        <f t="shared" si="67"/>
        <v>19.899999999999999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1.224</v>
      </c>
      <c r="Q193" s="11">
        <f t="shared" ref="Q193:Q201" si="72">IF(ISERROR(P193*100/N193),0,(P193*100/N193))</f>
        <v>6.1507537688442211</v>
      </c>
      <c r="R193" s="10">
        <f t="shared" si="70"/>
        <v>8.6185919999999996</v>
      </c>
    </row>
    <row r="194" spans="1:18">
      <c r="A194" s="64">
        <v>3</v>
      </c>
      <c r="B194" s="64"/>
      <c r="C194" s="12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1">
        <f t="shared" si="72"/>
        <v>0</v>
      </c>
      <c r="R194" s="10">
        <f t="shared" si="70"/>
        <v>0</v>
      </c>
    </row>
    <row r="195" spans="1:18">
      <c r="A195" s="64">
        <v>4</v>
      </c>
      <c r="B195" s="64"/>
      <c r="C195" s="12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>
      <c r="A196" s="64">
        <v>5</v>
      </c>
      <c r="B196" s="64"/>
      <c r="C196" s="12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>
      <c r="A197" s="64">
        <v>6</v>
      </c>
      <c r="B197" s="64"/>
      <c r="C197" s="12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>
      <c r="A198" s="64">
        <v>7</v>
      </c>
      <c r="B198" s="64"/>
      <c r="C198" s="12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>
      <c r="A199" s="64">
        <v>8</v>
      </c>
      <c r="B199" s="64"/>
      <c r="C199" s="12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>
      <c r="A200" s="64">
        <v>9</v>
      </c>
      <c r="B200" s="64"/>
      <c r="C200" s="12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4">
        <v>10</v>
      </c>
      <c r="B201" s="64"/>
      <c r="C201" s="12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74" t="s">
        <v>34</v>
      </c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6"/>
      <c r="R202" s="10">
        <f>SUM(R192:R201)</f>
        <v>11.357904</v>
      </c>
    </row>
    <row r="203" spans="1:18" ht="15.75">
      <c r="A203" s="24" t="s">
        <v>67</v>
      </c>
      <c r="B203" s="2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9" t="s">
        <v>43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77" t="s">
        <v>84</v>
      </c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60"/>
      <c r="R206" s="8"/>
    </row>
    <row r="207" spans="1:18" ht="15.6" customHeight="1">
      <c r="A207" s="79" t="s">
        <v>27</v>
      </c>
      <c r="B207" s="80"/>
      <c r="C207" s="8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60"/>
      <c r="R207" s="8"/>
    </row>
    <row r="208" spans="1:18" ht="13.9" customHeight="1">
      <c r="A208" s="77" t="s">
        <v>85</v>
      </c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60"/>
      <c r="R208" s="8"/>
    </row>
    <row r="209" spans="1:18">
      <c r="A209" s="64">
        <v>1</v>
      </c>
      <c r="B209" s="64" t="s">
        <v>86</v>
      </c>
      <c r="C209" s="12" t="s">
        <v>72</v>
      </c>
      <c r="D209" s="64" t="s">
        <v>30</v>
      </c>
      <c r="E209" s="64">
        <v>1</v>
      </c>
      <c r="F209" s="64" t="s">
        <v>48</v>
      </c>
      <c r="G209" s="64">
        <v>2</v>
      </c>
      <c r="H209" s="64" t="s">
        <v>33</v>
      </c>
      <c r="I209" s="64"/>
      <c r="J209" s="64">
        <v>66</v>
      </c>
      <c r="K209" s="64"/>
      <c r="L209" s="64">
        <v>8</v>
      </c>
      <c r="M209" s="64" t="s">
        <v>33</v>
      </c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48</v>
      </c>
      <c r="O209" s="9">
        <f t="shared" ref="O209:O218" si="74">IF(F209="OŽ",N209,IF(H209="Ne",IF(J209*0.3&lt;J209-L209,N209,0),IF(J209*0.1&lt;J209-L209,N209,0)))</f>
        <v>48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9.7919999999999998</v>
      </c>
      <c r="Q209" s="11">
        <f t="shared" ref="Q209" si="76">IF(ISERROR(P209*100/N209),0,(P209*100/N209))</f>
        <v>20.399999999999999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44.210880000000003</v>
      </c>
    </row>
    <row r="210" spans="1:18" ht="30">
      <c r="A210" s="64">
        <v>2</v>
      </c>
      <c r="B210" s="64" t="s">
        <v>87</v>
      </c>
      <c r="C210" s="12" t="s">
        <v>72</v>
      </c>
      <c r="D210" s="64" t="s">
        <v>60</v>
      </c>
      <c r="E210" s="64">
        <v>2</v>
      </c>
      <c r="F210" s="64" t="s">
        <v>48</v>
      </c>
      <c r="G210" s="64">
        <v>2</v>
      </c>
      <c r="H210" s="64" t="s">
        <v>33</v>
      </c>
      <c r="I210" s="64"/>
      <c r="J210" s="64">
        <v>32</v>
      </c>
      <c r="K210" s="64"/>
      <c r="L210" s="64">
        <v>8</v>
      </c>
      <c r="M210" s="64" t="s">
        <v>33</v>
      </c>
      <c r="N210" s="3">
        <f t="shared" si="73"/>
        <v>48</v>
      </c>
      <c r="O210" s="9">
        <f t="shared" si="74"/>
        <v>48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9.7919999999999998</v>
      </c>
      <c r="Q210" s="11">
        <f t="shared" ref="Q210:Q218" si="79">IF(ISERROR(P210*100/N210),0,(P210*100/N210))</f>
        <v>20.399999999999999</v>
      </c>
      <c r="R210" s="10">
        <f t="shared" si="77"/>
        <v>88.421760000000006</v>
      </c>
    </row>
    <row r="211" spans="1:18" ht="30">
      <c r="A211" s="64">
        <v>3</v>
      </c>
      <c r="B211" s="64" t="s">
        <v>88</v>
      </c>
      <c r="C211" s="12" t="s">
        <v>72</v>
      </c>
      <c r="D211" s="64" t="s">
        <v>60</v>
      </c>
      <c r="E211" s="64">
        <v>2</v>
      </c>
      <c r="F211" s="64" t="s">
        <v>54</v>
      </c>
      <c r="G211" s="64">
        <v>2</v>
      </c>
      <c r="H211" s="64" t="s">
        <v>33</v>
      </c>
      <c r="I211" s="64"/>
      <c r="J211" s="64">
        <v>12</v>
      </c>
      <c r="K211" s="64"/>
      <c r="L211" s="64">
        <v>9</v>
      </c>
      <c r="M211" s="64" t="s">
        <v>33</v>
      </c>
      <c r="N211" s="3">
        <f t="shared" si="73"/>
        <v>4.5</v>
      </c>
      <c r="O211" s="9">
        <f t="shared" si="74"/>
        <v>4.5</v>
      </c>
      <c r="P211" s="4">
        <f t="shared" si="78"/>
        <v>0.30599999999999999</v>
      </c>
      <c r="Q211" s="11">
        <f t="shared" si="79"/>
        <v>6.8</v>
      </c>
      <c r="R211" s="10">
        <f t="shared" si="77"/>
        <v>7.35318</v>
      </c>
    </row>
    <row r="212" spans="1:18" ht="30">
      <c r="A212" s="64">
        <v>4</v>
      </c>
      <c r="B212" s="64" t="s">
        <v>89</v>
      </c>
      <c r="C212" s="12" t="s">
        <v>72</v>
      </c>
      <c r="D212" s="64" t="s">
        <v>60</v>
      </c>
      <c r="E212" s="64">
        <v>2</v>
      </c>
      <c r="F212" s="64" t="s">
        <v>54</v>
      </c>
      <c r="G212" s="64">
        <v>2</v>
      </c>
      <c r="H212" s="64" t="s">
        <v>33</v>
      </c>
      <c r="I212" s="64"/>
      <c r="J212" s="64">
        <v>6</v>
      </c>
      <c r="K212" s="64"/>
      <c r="L212" s="64">
        <v>4</v>
      </c>
      <c r="M212" s="64" t="s">
        <v>33</v>
      </c>
      <c r="N212" s="3">
        <f t="shared" si="73"/>
        <v>4.5</v>
      </c>
      <c r="O212" s="9">
        <f t="shared" si="74"/>
        <v>4.5</v>
      </c>
      <c r="P212" s="4">
        <f t="shared" si="78"/>
        <v>0.20399999999999999</v>
      </c>
      <c r="Q212" s="11">
        <f t="shared" si="79"/>
        <v>4.5333333333333332</v>
      </c>
      <c r="R212" s="10">
        <f t="shared" si="77"/>
        <v>7.1971199999999991</v>
      </c>
    </row>
    <row r="213" spans="1:18">
      <c r="A213" s="64">
        <v>5</v>
      </c>
      <c r="B213" s="64" t="s">
        <v>90</v>
      </c>
      <c r="C213" s="12" t="s">
        <v>72</v>
      </c>
      <c r="D213" s="64" t="s">
        <v>60</v>
      </c>
      <c r="E213" s="64">
        <v>1</v>
      </c>
      <c r="F213" s="64" t="s">
        <v>54</v>
      </c>
      <c r="G213" s="64">
        <v>2</v>
      </c>
      <c r="H213" s="64" t="s">
        <v>33</v>
      </c>
      <c r="I213" s="64"/>
      <c r="J213" s="64">
        <v>14</v>
      </c>
      <c r="K213" s="64"/>
      <c r="L213" s="64">
        <v>12</v>
      </c>
      <c r="M213" s="64" t="s">
        <v>33</v>
      </c>
      <c r="N213" s="3">
        <f t="shared" si="73"/>
        <v>4.80375</v>
      </c>
      <c r="O213" s="9">
        <f t="shared" si="74"/>
        <v>4.80375</v>
      </c>
      <c r="P213" s="4">
        <f t="shared" si="78"/>
        <v>0.20399999999999999</v>
      </c>
      <c r="Q213" s="11">
        <f t="shared" si="79"/>
        <v>4.2466822794691641</v>
      </c>
      <c r="R213" s="10">
        <f t="shared" si="77"/>
        <v>3.83092875</v>
      </c>
    </row>
    <row r="214" spans="1:18" ht="45">
      <c r="A214" s="64">
        <v>6</v>
      </c>
      <c r="B214" s="64" t="s">
        <v>91</v>
      </c>
      <c r="C214" s="12" t="s">
        <v>72</v>
      </c>
      <c r="D214" s="64" t="s">
        <v>60</v>
      </c>
      <c r="E214" s="64">
        <v>3</v>
      </c>
      <c r="F214" s="64" t="s">
        <v>54</v>
      </c>
      <c r="G214" s="64">
        <v>2</v>
      </c>
      <c r="H214" s="64" t="s">
        <v>33</v>
      </c>
      <c r="I214" s="64"/>
      <c r="J214" s="64">
        <v>24</v>
      </c>
      <c r="K214" s="64"/>
      <c r="L214" s="64">
        <v>7</v>
      </c>
      <c r="M214" s="64" t="s">
        <v>33</v>
      </c>
      <c r="N214" s="3">
        <f t="shared" si="73"/>
        <v>9</v>
      </c>
      <c r="O214" s="9">
        <f t="shared" si="74"/>
        <v>9</v>
      </c>
      <c r="P214" s="4">
        <f t="shared" si="78"/>
        <v>0.91799999999999993</v>
      </c>
      <c r="Q214" s="11">
        <f t="shared" si="79"/>
        <v>10.199999999999999</v>
      </c>
      <c r="R214" s="10">
        <f t="shared" si="77"/>
        <v>22.761810000000001</v>
      </c>
    </row>
    <row r="215" spans="1:18">
      <c r="A215" s="64">
        <v>7</v>
      </c>
      <c r="B215" s="64"/>
      <c r="C215" s="12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>
      <c r="A216" s="64">
        <v>8</v>
      </c>
      <c r="B216" s="64"/>
      <c r="C216" s="12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>
      <c r="A217" s="64">
        <v>9</v>
      </c>
      <c r="B217" s="64"/>
      <c r="C217" s="12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4">
        <v>10</v>
      </c>
      <c r="B218" s="64"/>
      <c r="C218" s="12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customHeight="1">
      <c r="A219" s="74" t="s">
        <v>34</v>
      </c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6"/>
      <c r="R219" s="10">
        <f>SUM(R209:R218)</f>
        <v>173.77567875000003</v>
      </c>
    </row>
    <row r="220" spans="1:18" ht="15.75">
      <c r="A220" s="24" t="s">
        <v>67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9" t="s">
        <v>43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77" t="s">
        <v>92</v>
      </c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60"/>
      <c r="R223" s="8"/>
    </row>
    <row r="224" spans="1:18" ht="18">
      <c r="A224" s="79" t="s">
        <v>27</v>
      </c>
      <c r="B224" s="80"/>
      <c r="C224" s="8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60"/>
      <c r="R224" s="8"/>
    </row>
    <row r="225" spans="1:18">
      <c r="A225" s="77" t="s">
        <v>93</v>
      </c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60"/>
      <c r="R225" s="8"/>
    </row>
    <row r="226" spans="1:18">
      <c r="A226" s="64">
        <v>1</v>
      </c>
      <c r="B226" s="64" t="s">
        <v>56</v>
      </c>
      <c r="C226" s="12" t="s">
        <v>47</v>
      </c>
      <c r="D226" s="64" t="s">
        <v>30</v>
      </c>
      <c r="E226" s="64">
        <v>1</v>
      </c>
      <c r="F226" s="64" t="s">
        <v>54</v>
      </c>
      <c r="G226" s="64">
        <v>1</v>
      </c>
      <c r="H226" s="64" t="s">
        <v>33</v>
      </c>
      <c r="I226" s="64"/>
      <c r="J226" s="64">
        <v>52</v>
      </c>
      <c r="K226" s="64"/>
      <c r="L226" s="64">
        <v>12</v>
      </c>
      <c r="M226" s="64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5.49</v>
      </c>
      <c r="O226" s="9">
        <f t="shared" ref="O226:O235" si="80">IF(F226="OŽ",N226,IF(H226="Ne",IF(J226*0.3&lt;J226-L226,N226,0),IF(J226*0.1&lt;J226-L226,N226,0)))</f>
        <v>5.49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0.40799999999999997</v>
      </c>
      <c r="Q226" s="11">
        <f t="shared" ref="Q226" si="82">IF(ISERROR(P226*100/N226),0,(P226*100/N226))</f>
        <v>7.4316939890710376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2.4063840000000005</v>
      </c>
    </row>
    <row r="227" spans="1:18" ht="30">
      <c r="A227" s="64">
        <v>2</v>
      </c>
      <c r="B227" s="64" t="s">
        <v>94</v>
      </c>
      <c r="C227" s="12" t="s">
        <v>47</v>
      </c>
      <c r="D227" s="64" t="s">
        <v>30</v>
      </c>
      <c r="E227" s="64">
        <v>2</v>
      </c>
      <c r="F227" s="64" t="s">
        <v>54</v>
      </c>
      <c r="G227" s="64">
        <v>1</v>
      </c>
      <c r="H227" s="64" t="s">
        <v>33</v>
      </c>
      <c r="I227" s="64"/>
      <c r="J227" s="64">
        <v>26</v>
      </c>
      <c r="K227" s="64"/>
      <c r="L227" s="64">
        <v>4</v>
      </c>
      <c r="M227" s="64" t="s">
        <v>33</v>
      </c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12</v>
      </c>
      <c r="O227" s="9">
        <f t="shared" si="80"/>
        <v>12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1.224</v>
      </c>
      <c r="Q227" s="11">
        <f t="shared" ref="Q227:Q235" si="86">IF(ISERROR(P227*100/N227),0,(P227*100/N227))</f>
        <v>10.199999999999999</v>
      </c>
      <c r="R227" s="10">
        <f t="shared" si="83"/>
        <v>10.790784</v>
      </c>
    </row>
    <row r="228" spans="1:18" ht="30">
      <c r="A228" s="64">
        <v>3</v>
      </c>
      <c r="B228" s="64" t="s">
        <v>95</v>
      </c>
      <c r="C228" s="12" t="s">
        <v>47</v>
      </c>
      <c r="D228" s="64" t="s">
        <v>30</v>
      </c>
      <c r="E228" s="64">
        <v>2</v>
      </c>
      <c r="F228" s="64" t="s">
        <v>48</v>
      </c>
      <c r="G228" s="64">
        <v>1</v>
      </c>
      <c r="H228" s="64" t="s">
        <v>33</v>
      </c>
      <c r="I228" s="64"/>
      <c r="J228" s="64">
        <v>51</v>
      </c>
      <c r="K228" s="64"/>
      <c r="L228" s="64">
        <v>19</v>
      </c>
      <c r="M228" s="64" t="s">
        <v>33</v>
      </c>
      <c r="N228" s="3">
        <f t="shared" si="84"/>
        <v>22.96</v>
      </c>
      <c r="O228" s="9">
        <f t="shared" si="80"/>
        <v>22.96</v>
      </c>
      <c r="P228" s="4">
        <f t="shared" si="85"/>
        <v>3.06</v>
      </c>
      <c r="Q228" s="11">
        <f t="shared" si="86"/>
        <v>13.327526132404181</v>
      </c>
      <c r="R228" s="10">
        <f t="shared" si="83"/>
        <v>21.232320000000001</v>
      </c>
    </row>
    <row r="229" spans="1:18">
      <c r="A229" s="64">
        <v>4</v>
      </c>
      <c r="B229" s="64"/>
      <c r="C229" s="12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>
      <c r="A230" s="64">
        <v>5</v>
      </c>
      <c r="B230" s="64"/>
      <c r="C230" s="12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>
      <c r="A231" s="64">
        <v>6</v>
      </c>
      <c r="B231" s="64"/>
      <c r="C231" s="12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>
      <c r="A232" s="64">
        <v>7</v>
      </c>
      <c r="B232" s="64"/>
      <c r="C232" s="12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>
      <c r="A233" s="64">
        <v>8</v>
      </c>
      <c r="B233" s="64"/>
      <c r="C233" s="12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4">
        <v>9</v>
      </c>
      <c r="B234" s="64"/>
      <c r="C234" s="12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4">
        <v>10</v>
      </c>
      <c r="B235" s="64"/>
      <c r="C235" s="12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74" t="s">
        <v>34</v>
      </c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6"/>
      <c r="R236" s="10">
        <f>SUM(R226:R235)</f>
        <v>34.429488000000006</v>
      </c>
    </row>
    <row r="237" spans="1:18" ht="15.75">
      <c r="A237" s="24" t="s">
        <v>67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9" t="s">
        <v>43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77" t="s">
        <v>96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60"/>
      <c r="R240" s="8"/>
    </row>
    <row r="241" spans="1:18" ht="18">
      <c r="A241" s="79" t="s">
        <v>27</v>
      </c>
      <c r="B241" s="80"/>
      <c r="C241" s="8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60"/>
      <c r="R241" s="8"/>
    </row>
    <row r="242" spans="1:18">
      <c r="A242" s="77" t="s">
        <v>97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60"/>
      <c r="R242" s="8"/>
    </row>
    <row r="243" spans="1:18">
      <c r="A243" s="64">
        <v>1</v>
      </c>
      <c r="B243" s="64"/>
      <c r="C243" s="12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4">
        <v>2</v>
      </c>
      <c r="B244" s="64"/>
      <c r="C244" s="12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>
      <c r="A245" s="64">
        <v>3</v>
      </c>
      <c r="B245" s="64"/>
      <c r="C245" s="12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>
      <c r="A246" s="64">
        <v>4</v>
      </c>
      <c r="B246" s="64"/>
      <c r="C246" s="12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>
      <c r="A247" s="64">
        <v>5</v>
      </c>
      <c r="B247" s="64"/>
      <c r="C247" s="12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4">
        <v>6</v>
      </c>
      <c r="B248" s="64"/>
      <c r="C248" s="12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4">
        <v>7</v>
      </c>
      <c r="B249" s="64"/>
      <c r="C249" s="12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4">
        <v>8</v>
      </c>
      <c r="B250" s="64"/>
      <c r="C250" s="12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4">
        <v>9</v>
      </c>
      <c r="B251" s="64"/>
      <c r="C251" s="12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4">
        <v>10</v>
      </c>
      <c r="B252" s="64"/>
      <c r="C252" s="12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74" t="s">
        <v>34</v>
      </c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6"/>
      <c r="R253" s="10">
        <f>SUM(R243:R252)</f>
        <v>0</v>
      </c>
    </row>
    <row r="254" spans="1:18" ht="15.75">
      <c r="A254" s="24" t="s">
        <v>67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9" t="s">
        <v>43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77" t="s">
        <v>98</v>
      </c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60"/>
      <c r="R257" s="8"/>
    </row>
    <row r="258" spans="1:18" ht="18">
      <c r="A258" s="79" t="s">
        <v>27</v>
      </c>
      <c r="B258" s="80"/>
      <c r="C258" s="8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60"/>
      <c r="R258" s="8"/>
    </row>
    <row r="259" spans="1:18">
      <c r="A259" s="77" t="s">
        <v>99</v>
      </c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60"/>
      <c r="R259" s="8"/>
    </row>
    <row r="260" spans="1:18">
      <c r="A260" s="64">
        <v>1</v>
      </c>
      <c r="B260" s="64"/>
      <c r="C260" s="12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4">
        <v>2</v>
      </c>
      <c r="B261" s="64"/>
      <c r="C261" s="12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>
      <c r="A262" s="64">
        <v>3</v>
      </c>
      <c r="B262" s="64"/>
      <c r="C262" s="12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>
      <c r="A263" s="64">
        <v>4</v>
      </c>
      <c r="B263" s="64"/>
      <c r="C263" s="12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>
      <c r="A264" s="64">
        <v>5</v>
      </c>
      <c r="B264" s="64"/>
      <c r="C264" s="12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>
      <c r="A265" s="64">
        <v>6</v>
      </c>
      <c r="B265" s="64"/>
      <c r="C265" s="12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4">
        <v>7</v>
      </c>
      <c r="B266" s="64"/>
      <c r="C266" s="12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4">
        <v>8</v>
      </c>
      <c r="B267" s="64"/>
      <c r="C267" s="12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4">
        <v>9</v>
      </c>
      <c r="B268" s="64"/>
      <c r="C268" s="12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4">
        <v>10</v>
      </c>
      <c r="B269" s="64"/>
      <c r="C269" s="12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74" t="s">
        <v>34</v>
      </c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6"/>
      <c r="R270" s="10">
        <f>SUM(R260:R269)</f>
        <v>0</v>
      </c>
    </row>
    <row r="271" spans="1:18" ht="15.75">
      <c r="A271" s="24" t="s">
        <v>67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9" t="s">
        <v>43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77" t="s">
        <v>98</v>
      </c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60"/>
      <c r="R273" s="8"/>
    </row>
    <row r="274" spans="1:18" ht="18">
      <c r="A274" s="79" t="s">
        <v>27</v>
      </c>
      <c r="B274" s="80"/>
      <c r="C274" s="8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60"/>
      <c r="R274" s="8"/>
    </row>
    <row r="275" spans="1:18">
      <c r="A275" s="77" t="s">
        <v>99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60"/>
      <c r="R275" s="8"/>
    </row>
    <row r="276" spans="1:18">
      <c r="A276" s="64">
        <v>1</v>
      </c>
      <c r="B276" s="64"/>
      <c r="C276" s="12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104">IF(ISERROR(P276*100/N276),0,(P276*100/N276))</f>
        <v>0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64">
        <v>2</v>
      </c>
      <c r="B277" s="64"/>
      <c r="C277" s="12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>
      <c r="A278" s="64">
        <v>3</v>
      </c>
      <c r="B278" s="64"/>
      <c r="C278" s="12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>
      <c r="A279" s="64">
        <v>4</v>
      </c>
      <c r="B279" s="64"/>
      <c r="C279" s="12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>
      <c r="A280" s="64">
        <v>5</v>
      </c>
      <c r="B280" s="64"/>
      <c r="C280" s="12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4">
        <v>6</v>
      </c>
      <c r="B281" s="64"/>
      <c r="C281" s="12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4">
        <v>7</v>
      </c>
      <c r="B282" s="64"/>
      <c r="C282" s="12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4">
        <v>8</v>
      </c>
      <c r="B283" s="64"/>
      <c r="C283" s="12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4">
        <v>9</v>
      </c>
      <c r="B284" s="64"/>
      <c r="C284" s="12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4">
        <v>10</v>
      </c>
      <c r="B285" s="64"/>
      <c r="C285" s="12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74" t="s">
        <v>34</v>
      </c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6"/>
      <c r="R286" s="10">
        <f>SUM(R276:R285)</f>
        <v>0</v>
      </c>
    </row>
    <row r="287" spans="1:18" ht="15.75">
      <c r="A287" s="24" t="s">
        <v>67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9" t="s">
        <v>43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77" t="s">
        <v>98</v>
      </c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60"/>
      <c r="R290" s="8"/>
    </row>
    <row r="291" spans="1:18" ht="15.6" customHeight="1">
      <c r="A291" s="79" t="s">
        <v>27</v>
      </c>
      <c r="B291" s="80"/>
      <c r="C291" s="8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60"/>
      <c r="R291" s="8"/>
    </row>
    <row r="292" spans="1:18" ht="17.45" customHeight="1">
      <c r="A292" s="77" t="s">
        <v>99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60"/>
      <c r="R292" s="8"/>
    </row>
    <row r="293" spans="1:18">
      <c r="A293" s="64">
        <v>1</v>
      </c>
      <c r="B293" s="64"/>
      <c r="C293" s="12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4">
        <v>2</v>
      </c>
      <c r="B294" s="64"/>
      <c r="C294" s="12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>
      <c r="A295" s="64">
        <v>3</v>
      </c>
      <c r="B295" s="64"/>
      <c r="C295" s="12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>
      <c r="A296" s="64">
        <v>4</v>
      </c>
      <c r="B296" s="64"/>
      <c r="C296" s="12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>
      <c r="A297" s="64">
        <v>5</v>
      </c>
      <c r="B297" s="64"/>
      <c r="C297" s="12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>
      <c r="A298" s="64">
        <v>6</v>
      </c>
      <c r="B298" s="64"/>
      <c r="C298" s="12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>
      <c r="A299" s="64">
        <v>7</v>
      </c>
      <c r="B299" s="64"/>
      <c r="C299" s="12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4">
        <v>8</v>
      </c>
      <c r="B300" s="64"/>
      <c r="C300" s="12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4">
        <v>9</v>
      </c>
      <c r="B301" s="64"/>
      <c r="C301" s="12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4">
        <v>10</v>
      </c>
      <c r="B302" s="64"/>
      <c r="C302" s="12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74" t="s">
        <v>34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6"/>
      <c r="R303" s="10">
        <f>SUM(R293:R302)</f>
        <v>0</v>
      </c>
    </row>
    <row r="304" spans="1:18" ht="15.75">
      <c r="A304" s="24" t="s">
        <v>67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9" t="s">
        <v>43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77" t="s">
        <v>98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60"/>
      <c r="R307" s="8"/>
    </row>
    <row r="308" spans="1:18" ht="18">
      <c r="A308" s="79" t="s">
        <v>27</v>
      </c>
      <c r="B308" s="80"/>
      <c r="C308" s="8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60"/>
      <c r="R308" s="8"/>
    </row>
    <row r="309" spans="1:18">
      <c r="A309" s="77" t="s">
        <v>99</v>
      </c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60"/>
      <c r="R309" s="8"/>
    </row>
    <row r="310" spans="1:18">
      <c r="A310" s="64">
        <v>1</v>
      </c>
      <c r="B310" s="64"/>
      <c r="C310" s="12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4">
        <v>2</v>
      </c>
      <c r="B311" s="64"/>
      <c r="C311" s="12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4">
        <v>3</v>
      </c>
      <c r="B312" s="64"/>
      <c r="C312" s="12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4">
        <v>4</v>
      </c>
      <c r="B313" s="64"/>
      <c r="C313" s="12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4">
        <v>5</v>
      </c>
      <c r="B314" s="64"/>
      <c r="C314" s="12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4">
        <v>6</v>
      </c>
      <c r="B315" s="64"/>
      <c r="C315" s="12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4">
        <v>7</v>
      </c>
      <c r="B316" s="64"/>
      <c r="C316" s="12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4">
        <v>8</v>
      </c>
      <c r="B317" s="64"/>
      <c r="C317" s="12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4">
        <v>9</v>
      </c>
      <c r="B318" s="64"/>
      <c r="C318" s="12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4">
        <v>10</v>
      </c>
      <c r="B319" s="64"/>
      <c r="C319" s="12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74" t="s">
        <v>34</v>
      </c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6"/>
      <c r="R320" s="10">
        <f>SUM(R310:R319)</f>
        <v>0</v>
      </c>
    </row>
    <row r="321" spans="1:18" ht="15.75">
      <c r="A321" s="24" t="s">
        <v>67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9" t="s">
        <v>43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77" t="s">
        <v>98</v>
      </c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60"/>
      <c r="R324" s="8"/>
    </row>
    <row r="325" spans="1:18" ht="18">
      <c r="A325" s="79" t="s">
        <v>27</v>
      </c>
      <c r="B325" s="80"/>
      <c r="C325" s="8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60"/>
      <c r="R325" s="8"/>
    </row>
    <row r="326" spans="1:18">
      <c r="A326" s="77" t="s">
        <v>99</v>
      </c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60"/>
      <c r="R326" s="8"/>
    </row>
    <row r="327" spans="1:18">
      <c r="A327" s="64">
        <v>1</v>
      </c>
      <c r="B327" s="64"/>
      <c r="C327" s="12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4">
        <v>2</v>
      </c>
      <c r="B328" s="64"/>
      <c r="C328" s="12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4">
        <v>3</v>
      </c>
      <c r="B329" s="64"/>
      <c r="C329" s="12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4">
        <v>4</v>
      </c>
      <c r="B330" s="64"/>
      <c r="C330" s="12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4">
        <v>5</v>
      </c>
      <c r="B331" s="64"/>
      <c r="C331" s="12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4">
        <v>6</v>
      </c>
      <c r="B332" s="64"/>
      <c r="C332" s="12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4">
        <v>7</v>
      </c>
      <c r="B333" s="64"/>
      <c r="C333" s="12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4">
        <v>8</v>
      </c>
      <c r="B334" s="64"/>
      <c r="C334" s="12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4">
        <v>9</v>
      </c>
      <c r="B335" s="64"/>
      <c r="C335" s="12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4">
        <v>10</v>
      </c>
      <c r="B336" s="64"/>
      <c r="C336" s="12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74" t="s">
        <v>34</v>
      </c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6"/>
      <c r="R337" s="10">
        <f>SUM(R327:R336)</f>
        <v>0</v>
      </c>
    </row>
    <row r="338" spans="1:18" ht="15.75">
      <c r="A338" s="24" t="s">
        <v>67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9" t="s">
        <v>43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77" t="s">
        <v>98</v>
      </c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60"/>
      <c r="R341" s="8"/>
    </row>
    <row r="342" spans="1:18" ht="18">
      <c r="A342" s="79" t="s">
        <v>27</v>
      </c>
      <c r="B342" s="80"/>
      <c r="C342" s="8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60"/>
      <c r="R342" s="8"/>
    </row>
    <row r="343" spans="1:18">
      <c r="A343" s="77" t="s">
        <v>99</v>
      </c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60"/>
      <c r="R343" s="8"/>
    </row>
    <row r="344" spans="1:18">
      <c r="A344" s="64">
        <v>1</v>
      </c>
      <c r="B344" s="64"/>
      <c r="C344" s="12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4">
        <v>2</v>
      </c>
      <c r="B345" s="64"/>
      <c r="C345" s="12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4">
        <v>3</v>
      </c>
      <c r="B346" s="64"/>
      <c r="C346" s="12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4">
        <v>4</v>
      </c>
      <c r="B347" s="64"/>
      <c r="C347" s="12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4">
        <v>5</v>
      </c>
      <c r="B348" s="64"/>
      <c r="C348" s="12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4">
        <v>6</v>
      </c>
      <c r="B349" s="64"/>
      <c r="C349" s="12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4">
        <v>7</v>
      </c>
      <c r="B350" s="64"/>
      <c r="C350" s="12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4">
        <v>8</v>
      </c>
      <c r="B351" s="64"/>
      <c r="C351" s="12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4">
        <v>9</v>
      </c>
      <c r="B352" s="64"/>
      <c r="C352" s="12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4">
        <v>10</v>
      </c>
      <c r="B353" s="64"/>
      <c r="C353" s="12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74" t="s">
        <v>34</v>
      </c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6"/>
      <c r="R354" s="10">
        <f>SUM(R344:R353)</f>
        <v>0</v>
      </c>
    </row>
    <row r="355" spans="1:18" ht="15.75">
      <c r="A355" s="24" t="s">
        <v>67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9" t="s">
        <v>43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77" t="s">
        <v>98</v>
      </c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60"/>
      <c r="R358" s="8"/>
    </row>
    <row r="359" spans="1:18" ht="18">
      <c r="A359" s="79" t="s">
        <v>27</v>
      </c>
      <c r="B359" s="80"/>
      <c r="C359" s="8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60"/>
      <c r="R359" s="8"/>
    </row>
    <row r="360" spans="1:18">
      <c r="A360" s="77" t="s">
        <v>99</v>
      </c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60"/>
      <c r="R360" s="8"/>
    </row>
    <row r="361" spans="1:18">
      <c r="A361" s="64">
        <v>1</v>
      </c>
      <c r="B361" s="64"/>
      <c r="C361" s="12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4">
        <v>2</v>
      </c>
      <c r="B362" s="64"/>
      <c r="C362" s="12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4">
        <v>3</v>
      </c>
      <c r="B363" s="64"/>
      <c r="C363" s="12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4">
        <v>4</v>
      </c>
      <c r="B364" s="64"/>
      <c r="C364" s="12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4">
        <v>5</v>
      </c>
      <c r="B365" s="64"/>
      <c r="C365" s="12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4">
        <v>6</v>
      </c>
      <c r="B366" s="64"/>
      <c r="C366" s="12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4">
        <v>7</v>
      </c>
      <c r="B367" s="64"/>
      <c r="C367" s="12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4">
        <v>8</v>
      </c>
      <c r="B368" s="64"/>
      <c r="C368" s="12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4">
        <v>9</v>
      </c>
      <c r="B369" s="64"/>
      <c r="C369" s="12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4">
        <v>10</v>
      </c>
      <c r="B370" s="64"/>
      <c r="C370" s="12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74" t="s">
        <v>34</v>
      </c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6"/>
      <c r="R371" s="10">
        <f>SUM(R361:R370)</f>
        <v>0</v>
      </c>
    </row>
    <row r="372" spans="1:18" ht="15.75">
      <c r="A372" s="24" t="s">
        <v>67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9" t="s">
        <v>43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77" t="s">
        <v>98</v>
      </c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60"/>
      <c r="R375" s="8"/>
    </row>
    <row r="376" spans="1:18" ht="16.899999999999999" customHeight="1">
      <c r="A376" s="79" t="s">
        <v>27</v>
      </c>
      <c r="B376" s="80"/>
      <c r="C376" s="8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60"/>
      <c r="R376" s="8"/>
    </row>
    <row r="377" spans="1:18" ht="15.6" customHeight="1">
      <c r="A377" s="77" t="s">
        <v>99</v>
      </c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60"/>
      <c r="R377" s="8"/>
    </row>
    <row r="378" spans="1:18" ht="13.9" customHeight="1">
      <c r="A378" s="64">
        <v>1</v>
      </c>
      <c r="B378" s="64"/>
      <c r="C378" s="12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4">
        <v>2</v>
      </c>
      <c r="B379" s="64"/>
      <c r="C379" s="12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4">
        <v>3</v>
      </c>
      <c r="B380" s="64"/>
      <c r="C380" s="12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4">
        <v>4</v>
      </c>
      <c r="B381" s="64"/>
      <c r="C381" s="12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4">
        <v>5</v>
      </c>
      <c r="B382" s="64"/>
      <c r="C382" s="12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4">
        <v>6</v>
      </c>
      <c r="B383" s="64"/>
      <c r="C383" s="12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4">
        <v>7</v>
      </c>
      <c r="B384" s="64"/>
      <c r="C384" s="12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4">
        <v>8</v>
      </c>
      <c r="B385" s="64"/>
      <c r="C385" s="12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4">
        <v>9</v>
      </c>
      <c r="B386" s="64"/>
      <c r="C386" s="12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4">
        <v>10</v>
      </c>
      <c r="B387" s="64"/>
      <c r="C387" s="12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customHeight="1">
      <c r="A388" s="74" t="s">
        <v>34</v>
      </c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6"/>
      <c r="R388" s="10">
        <f>SUM(R378:R387)</f>
        <v>0</v>
      </c>
    </row>
    <row r="389" spans="1:18" ht="15.75">
      <c r="A389" s="24" t="s">
        <v>67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43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77" t="s">
        <v>98</v>
      </c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60"/>
      <c r="R392" s="8"/>
    </row>
    <row r="393" spans="1:18" ht="18">
      <c r="A393" s="79" t="s">
        <v>27</v>
      </c>
      <c r="B393" s="80"/>
      <c r="C393" s="8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60"/>
      <c r="R393" s="8"/>
    </row>
    <row r="394" spans="1:18">
      <c r="A394" s="77" t="s">
        <v>99</v>
      </c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60"/>
      <c r="R394" s="8"/>
    </row>
    <row r="395" spans="1:18">
      <c r="A395" s="64">
        <v>1</v>
      </c>
      <c r="B395" s="64"/>
      <c r="C395" s="12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4">
        <v>2</v>
      </c>
      <c r="B396" s="64"/>
      <c r="C396" s="12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4">
        <v>3</v>
      </c>
      <c r="B397" s="64"/>
      <c r="C397" s="12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4">
        <v>4</v>
      </c>
      <c r="B398" s="64"/>
      <c r="C398" s="12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4">
        <v>5</v>
      </c>
      <c r="B399" s="64"/>
      <c r="C399" s="12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4">
        <v>6</v>
      </c>
      <c r="B400" s="64"/>
      <c r="C400" s="12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4">
        <v>7</v>
      </c>
      <c r="B401" s="64"/>
      <c r="C401" s="12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4">
        <v>8</v>
      </c>
      <c r="B402" s="64"/>
      <c r="C402" s="12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4">
        <v>9</v>
      </c>
      <c r="B403" s="64"/>
      <c r="C403" s="12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4">
        <v>10</v>
      </c>
      <c r="B404" s="64"/>
      <c r="C404" s="12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74" t="s">
        <v>34</v>
      </c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6"/>
      <c r="R405" s="10">
        <f>SUM(R395:R404)</f>
        <v>0</v>
      </c>
    </row>
    <row r="406" spans="1:18" ht="15.75">
      <c r="A406" s="24" t="s">
        <v>67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9" t="s">
        <v>43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77" t="s">
        <v>98</v>
      </c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60"/>
      <c r="R409" s="8"/>
    </row>
    <row r="410" spans="1:18" ht="18">
      <c r="A410" s="79" t="s">
        <v>27</v>
      </c>
      <c r="B410" s="80"/>
      <c r="C410" s="8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60"/>
      <c r="R410" s="8"/>
    </row>
    <row r="411" spans="1:18">
      <c r="A411" s="77" t="s">
        <v>99</v>
      </c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60"/>
      <c r="R411" s="8"/>
    </row>
    <row r="412" spans="1:18">
      <c r="A412" s="64">
        <v>1</v>
      </c>
      <c r="B412" s="64"/>
      <c r="C412" s="12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4">
        <v>2</v>
      </c>
      <c r="B413" s="64"/>
      <c r="C413" s="12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4">
        <v>3</v>
      </c>
      <c r="B414" s="64"/>
      <c r="C414" s="12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4">
        <v>4</v>
      </c>
      <c r="B415" s="64"/>
      <c r="C415" s="12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4">
        <v>5</v>
      </c>
      <c r="B416" s="64"/>
      <c r="C416" s="12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4">
        <v>6</v>
      </c>
      <c r="B417" s="64"/>
      <c r="C417" s="12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4">
        <v>7</v>
      </c>
      <c r="B418" s="64"/>
      <c r="C418" s="12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4">
        <v>8</v>
      </c>
      <c r="B419" s="64"/>
      <c r="C419" s="12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4">
        <v>9</v>
      </c>
      <c r="B420" s="64"/>
      <c r="C420" s="12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4">
        <v>10</v>
      </c>
      <c r="B421" s="64"/>
      <c r="C421" s="12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74" t="s">
        <v>34</v>
      </c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6"/>
      <c r="R422" s="10">
        <f>SUM(R412:R421)</f>
        <v>0</v>
      </c>
    </row>
    <row r="423" spans="1:18" ht="15.75">
      <c r="A423" s="24" t="s">
        <v>67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9" t="s">
        <v>43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77" t="s">
        <v>98</v>
      </c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60"/>
      <c r="R426" s="8"/>
    </row>
    <row r="427" spans="1:18" ht="18">
      <c r="A427" s="79" t="s">
        <v>27</v>
      </c>
      <c r="B427" s="80"/>
      <c r="C427" s="8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60"/>
      <c r="R427" s="8"/>
    </row>
    <row r="428" spans="1:18">
      <c r="A428" s="77" t="s">
        <v>99</v>
      </c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60"/>
      <c r="R428" s="8"/>
    </row>
    <row r="429" spans="1:18">
      <c r="A429" s="64">
        <v>1</v>
      </c>
      <c r="B429" s="64"/>
      <c r="C429" s="12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4">
        <v>2</v>
      </c>
      <c r="B430" s="64"/>
      <c r="C430" s="12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4">
        <v>3</v>
      </c>
      <c r="B431" s="64"/>
      <c r="C431" s="12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4">
        <v>4</v>
      </c>
      <c r="B432" s="64"/>
      <c r="C432" s="12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4">
        <v>5</v>
      </c>
      <c r="B433" s="64"/>
      <c r="C433" s="12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4">
        <v>6</v>
      </c>
      <c r="B434" s="64"/>
      <c r="C434" s="12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4">
        <v>7</v>
      </c>
      <c r="B435" s="64"/>
      <c r="C435" s="12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4">
        <v>8</v>
      </c>
      <c r="B436" s="64"/>
      <c r="C436" s="12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4">
        <v>9</v>
      </c>
      <c r="B437" s="64"/>
      <c r="C437" s="12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4">
        <v>10</v>
      </c>
      <c r="B438" s="64"/>
      <c r="C438" s="12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74" t="s">
        <v>34</v>
      </c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6"/>
      <c r="R439" s="10">
        <f>SUM(R429:R438)</f>
        <v>0</v>
      </c>
    </row>
    <row r="440" spans="1:18" ht="15.75">
      <c r="A440" s="24" t="s">
        <v>67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9" t="s">
        <v>43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77" t="s">
        <v>98</v>
      </c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60"/>
      <c r="R443" s="8"/>
    </row>
    <row r="444" spans="1:18" ht="18">
      <c r="A444" s="79" t="s">
        <v>27</v>
      </c>
      <c r="B444" s="80"/>
      <c r="C444" s="8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60"/>
      <c r="R444" s="8"/>
    </row>
    <row r="445" spans="1:18">
      <c r="A445" s="77" t="s">
        <v>99</v>
      </c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60"/>
      <c r="R445" s="8"/>
    </row>
    <row r="446" spans="1:18">
      <c r="A446" s="64">
        <v>1</v>
      </c>
      <c r="B446" s="64"/>
      <c r="C446" s="12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4">
        <v>2</v>
      </c>
      <c r="B447" s="64"/>
      <c r="C447" s="12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4">
        <v>3</v>
      </c>
      <c r="B448" s="64"/>
      <c r="C448" s="12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4">
        <v>4</v>
      </c>
      <c r="B449" s="64"/>
      <c r="C449" s="12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4">
        <v>5</v>
      </c>
      <c r="B450" s="64"/>
      <c r="C450" s="12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4">
        <v>6</v>
      </c>
      <c r="B451" s="64"/>
      <c r="C451" s="12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4">
        <v>7</v>
      </c>
      <c r="B452" s="64"/>
      <c r="C452" s="12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4">
        <v>8</v>
      </c>
      <c r="B453" s="64"/>
      <c r="C453" s="12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4">
        <v>9</v>
      </c>
      <c r="B454" s="64"/>
      <c r="C454" s="12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4">
        <v>10</v>
      </c>
      <c r="B455" s="64"/>
      <c r="C455" s="12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74" t="s">
        <v>34</v>
      </c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6"/>
      <c r="R456" s="10">
        <f>SUM(R446:R455)</f>
        <v>0</v>
      </c>
    </row>
    <row r="457" spans="1:18" ht="15.75">
      <c r="A457" s="24" t="s">
        <v>67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43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77" t="s">
        <v>98</v>
      </c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60"/>
      <c r="R460" s="8"/>
    </row>
    <row r="461" spans="1:18" ht="18">
      <c r="A461" s="79" t="s">
        <v>27</v>
      </c>
      <c r="B461" s="80"/>
      <c r="C461" s="8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60"/>
      <c r="R461" s="8"/>
    </row>
    <row r="462" spans="1:18">
      <c r="A462" s="77" t="s">
        <v>99</v>
      </c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60"/>
      <c r="R462" s="8"/>
    </row>
    <row r="463" spans="1:18">
      <c r="A463" s="64">
        <v>1</v>
      </c>
      <c r="B463" s="64"/>
      <c r="C463" s="12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4">
        <v>2</v>
      </c>
      <c r="B464" s="64"/>
      <c r="C464" s="12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4">
        <v>3</v>
      </c>
      <c r="B465" s="64"/>
      <c r="C465" s="12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4">
        <v>4</v>
      </c>
      <c r="B466" s="64"/>
      <c r="C466" s="12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4">
        <v>5</v>
      </c>
      <c r="B467" s="64"/>
      <c r="C467" s="12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4">
        <v>6</v>
      </c>
      <c r="B468" s="64"/>
      <c r="C468" s="12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4">
        <v>7</v>
      </c>
      <c r="B469" s="64"/>
      <c r="C469" s="12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4">
        <v>8</v>
      </c>
      <c r="B470" s="64"/>
      <c r="C470" s="12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4">
        <v>9</v>
      </c>
      <c r="B471" s="64"/>
      <c r="C471" s="12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4">
        <v>10</v>
      </c>
      <c r="B472" s="64"/>
      <c r="C472" s="12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74" t="s">
        <v>34</v>
      </c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6"/>
      <c r="R473" s="10">
        <f>SUM(R463:R472)</f>
        <v>0</v>
      </c>
    </row>
    <row r="474" spans="1:18" ht="15.75">
      <c r="A474" s="24" t="s">
        <v>67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9" t="s">
        <v>43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77" t="s">
        <v>98</v>
      </c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60"/>
      <c r="R477" s="8"/>
    </row>
    <row r="478" spans="1:18" ht="18">
      <c r="A478" s="79" t="s">
        <v>27</v>
      </c>
      <c r="B478" s="80"/>
      <c r="C478" s="8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60"/>
      <c r="R478" s="8"/>
    </row>
    <row r="479" spans="1:18">
      <c r="A479" s="77" t="s">
        <v>99</v>
      </c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60"/>
      <c r="R479" s="8"/>
    </row>
    <row r="480" spans="1:18">
      <c r="A480" s="64">
        <v>1</v>
      </c>
      <c r="B480" s="64"/>
      <c r="C480" s="12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4">
        <v>2</v>
      </c>
      <c r="B481" s="64"/>
      <c r="C481" s="12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4">
        <v>3</v>
      </c>
      <c r="B482" s="64"/>
      <c r="C482" s="12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4">
        <v>4</v>
      </c>
      <c r="B483" s="64"/>
      <c r="C483" s="12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4">
        <v>5</v>
      </c>
      <c r="B484" s="64"/>
      <c r="C484" s="12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4">
        <v>6</v>
      </c>
      <c r="B485" s="64"/>
      <c r="C485" s="12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4">
        <v>7</v>
      </c>
      <c r="B486" s="64"/>
      <c r="C486" s="12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4">
        <v>8</v>
      </c>
      <c r="B487" s="64"/>
      <c r="C487" s="12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4">
        <v>9</v>
      </c>
      <c r="B488" s="64"/>
      <c r="C488" s="12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4">
        <v>10</v>
      </c>
      <c r="B489" s="64"/>
      <c r="C489" s="12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74" t="s">
        <v>34</v>
      </c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6"/>
      <c r="R490" s="10">
        <f>SUM(R480:R489)</f>
        <v>0</v>
      </c>
    </row>
    <row r="491" spans="1:18" ht="15.75">
      <c r="A491" s="24" t="s">
        <v>67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9" t="s">
        <v>43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77" t="s">
        <v>98</v>
      </c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60"/>
      <c r="R494" s="8"/>
    </row>
    <row r="495" spans="1:18" ht="18">
      <c r="A495" s="79" t="s">
        <v>27</v>
      </c>
      <c r="B495" s="80"/>
      <c r="C495" s="8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60"/>
      <c r="R495" s="8"/>
    </row>
    <row r="496" spans="1:18">
      <c r="A496" s="77" t="s">
        <v>99</v>
      </c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60"/>
      <c r="R496" s="8"/>
    </row>
    <row r="497" spans="1:18">
      <c r="A497" s="64">
        <v>1</v>
      </c>
      <c r="B497" s="64"/>
      <c r="C497" s="12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4">
        <v>2</v>
      </c>
      <c r="B498" s="64"/>
      <c r="C498" s="12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4">
        <v>3</v>
      </c>
      <c r="B499" s="64"/>
      <c r="C499" s="12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4">
        <v>4</v>
      </c>
      <c r="B500" s="64"/>
      <c r="C500" s="12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4">
        <v>5</v>
      </c>
      <c r="B501" s="64"/>
      <c r="C501" s="12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4">
        <v>6</v>
      </c>
      <c r="B502" s="64"/>
      <c r="C502" s="12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4">
        <v>7</v>
      </c>
      <c r="B503" s="64"/>
      <c r="C503" s="12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4">
        <v>8</v>
      </c>
      <c r="B504" s="64"/>
      <c r="C504" s="12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4">
        <v>9</v>
      </c>
      <c r="B505" s="64"/>
      <c r="C505" s="12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4">
        <v>10</v>
      </c>
      <c r="B506" s="64"/>
      <c r="C506" s="12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74" t="s">
        <v>34</v>
      </c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6"/>
      <c r="R507" s="10">
        <f>SUM(R497:R506)</f>
        <v>0</v>
      </c>
    </row>
    <row r="508" spans="1:18" ht="15.75">
      <c r="A508" s="24" t="s">
        <v>67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9" t="s">
        <v>43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77" t="s">
        <v>98</v>
      </c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60"/>
      <c r="R511" s="8"/>
    </row>
    <row r="512" spans="1:18" ht="18">
      <c r="A512" s="79" t="s">
        <v>27</v>
      </c>
      <c r="B512" s="80"/>
      <c r="C512" s="8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60"/>
      <c r="R512" s="8"/>
    </row>
    <row r="513" spans="1:18">
      <c r="A513" s="77" t="s">
        <v>99</v>
      </c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60"/>
      <c r="R513" s="8"/>
    </row>
    <row r="514" spans="1:18">
      <c r="A514" s="64">
        <v>1</v>
      </c>
      <c r="B514" s="64"/>
      <c r="C514" s="12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4">
        <v>2</v>
      </c>
      <c r="B515" s="64"/>
      <c r="C515" s="12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4">
        <v>3</v>
      </c>
      <c r="B516" s="64"/>
      <c r="C516" s="12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4">
        <v>4</v>
      </c>
      <c r="B517" s="64"/>
      <c r="C517" s="12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4">
        <v>5</v>
      </c>
      <c r="B518" s="64"/>
      <c r="C518" s="12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4">
        <v>6</v>
      </c>
      <c r="B519" s="64"/>
      <c r="C519" s="12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4">
        <v>7</v>
      </c>
      <c r="B520" s="64"/>
      <c r="C520" s="12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4">
        <v>8</v>
      </c>
      <c r="B521" s="64"/>
      <c r="C521" s="12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4">
        <v>9</v>
      </c>
      <c r="B522" s="64"/>
      <c r="C522" s="12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4">
        <v>10</v>
      </c>
      <c r="B523" s="64"/>
      <c r="C523" s="12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74" t="s">
        <v>34</v>
      </c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6"/>
      <c r="R524" s="10">
        <f>SUM(R514:R523)</f>
        <v>0</v>
      </c>
    </row>
    <row r="525" spans="1:18" ht="15.75">
      <c r="A525" s="24" t="s">
        <v>67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9" t="s">
        <v>43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77" t="s">
        <v>98</v>
      </c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60"/>
      <c r="R528" s="8"/>
    </row>
    <row r="529" spans="1:18" ht="18">
      <c r="A529" s="79" t="s">
        <v>27</v>
      </c>
      <c r="B529" s="80"/>
      <c r="C529" s="8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60"/>
      <c r="R529" s="8"/>
    </row>
    <row r="530" spans="1:18">
      <c r="A530" s="77" t="s">
        <v>99</v>
      </c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60"/>
      <c r="R530" s="8"/>
    </row>
    <row r="531" spans="1:18">
      <c r="A531" s="64">
        <v>1</v>
      </c>
      <c r="B531" s="64"/>
      <c r="C531" s="12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4">
        <v>2</v>
      </c>
      <c r="B532" s="64"/>
      <c r="C532" s="12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4">
        <v>3</v>
      </c>
      <c r="B533" s="64"/>
      <c r="C533" s="12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4">
        <v>4</v>
      </c>
      <c r="B534" s="64"/>
      <c r="C534" s="12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4">
        <v>5</v>
      </c>
      <c r="B535" s="64"/>
      <c r="C535" s="12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4">
        <v>6</v>
      </c>
      <c r="B536" s="64"/>
      <c r="C536" s="12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4">
        <v>7</v>
      </c>
      <c r="B537" s="64"/>
      <c r="C537" s="12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4">
        <v>8</v>
      </c>
      <c r="B538" s="64"/>
      <c r="C538" s="12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4">
        <v>9</v>
      </c>
      <c r="B539" s="64"/>
      <c r="C539" s="12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4">
        <v>10</v>
      </c>
      <c r="B540" s="64"/>
      <c r="C540" s="12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74" t="s">
        <v>34</v>
      </c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6"/>
      <c r="R541" s="10">
        <f>SUM(R531:R540)</f>
        <v>0</v>
      </c>
    </row>
    <row r="542" spans="1:18" ht="15.75">
      <c r="A542" s="24" t="s">
        <v>67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9" t="s">
        <v>43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77" t="s">
        <v>98</v>
      </c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60"/>
      <c r="R545" s="8"/>
    </row>
    <row r="546" spans="1:18" ht="15.6" customHeight="1">
      <c r="A546" s="79" t="s">
        <v>27</v>
      </c>
      <c r="B546" s="80"/>
      <c r="C546" s="8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60"/>
      <c r="R546" s="8"/>
    </row>
    <row r="547" spans="1:18" ht="13.9" customHeight="1">
      <c r="A547" s="77" t="s">
        <v>99</v>
      </c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60"/>
      <c r="R547" s="8"/>
    </row>
    <row r="548" spans="1:18">
      <c r="A548" s="64">
        <v>1</v>
      </c>
      <c r="B548" s="64"/>
      <c r="C548" s="12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4">
        <v>2</v>
      </c>
      <c r="B549" s="64"/>
      <c r="C549" s="12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4">
        <v>3</v>
      </c>
      <c r="B550" s="64"/>
      <c r="C550" s="12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4">
        <v>4</v>
      </c>
      <c r="B551" s="64"/>
      <c r="C551" s="12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4">
        <v>5</v>
      </c>
      <c r="B552" s="64"/>
      <c r="C552" s="12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4">
        <v>6</v>
      </c>
      <c r="B553" s="64"/>
      <c r="C553" s="12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4">
        <v>7</v>
      </c>
      <c r="B554" s="64"/>
      <c r="C554" s="12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4">
        <v>8</v>
      </c>
      <c r="B555" s="64"/>
      <c r="C555" s="12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4">
        <v>9</v>
      </c>
      <c r="B556" s="64"/>
      <c r="C556" s="12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4">
        <v>10</v>
      </c>
      <c r="B557" s="64"/>
      <c r="C557" s="12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customHeight="1">
      <c r="A558" s="74" t="s">
        <v>34</v>
      </c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6"/>
      <c r="R558" s="10">
        <f>SUM(R548:R557)</f>
        <v>0</v>
      </c>
    </row>
    <row r="559" spans="1:18" ht="15.75">
      <c r="A559" s="24" t="s">
        <v>67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9" t="s">
        <v>43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77" t="s">
        <v>98</v>
      </c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60"/>
      <c r="R562" s="8"/>
    </row>
    <row r="563" spans="1:18" ht="18">
      <c r="A563" s="79" t="s">
        <v>27</v>
      </c>
      <c r="B563" s="80"/>
      <c r="C563" s="8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60"/>
      <c r="R563" s="8"/>
    </row>
    <row r="564" spans="1:18">
      <c r="A564" s="77" t="s">
        <v>99</v>
      </c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60"/>
      <c r="R564" s="8"/>
    </row>
    <row r="565" spans="1:18">
      <c r="A565" s="64">
        <v>1</v>
      </c>
      <c r="B565" s="64"/>
      <c r="C565" s="12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4">
        <v>2</v>
      </c>
      <c r="B566" s="64"/>
      <c r="C566" s="12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4">
        <v>3</v>
      </c>
      <c r="B567" s="64"/>
      <c r="C567" s="12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4">
        <v>4</v>
      </c>
      <c r="B568" s="64"/>
      <c r="C568" s="12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4">
        <v>5</v>
      </c>
      <c r="B569" s="64"/>
      <c r="C569" s="12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4">
        <v>6</v>
      </c>
      <c r="B570" s="64"/>
      <c r="C570" s="12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4">
        <v>7</v>
      </c>
      <c r="B571" s="64"/>
      <c r="C571" s="12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4">
        <v>8</v>
      </c>
      <c r="B572" s="64"/>
      <c r="C572" s="12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4">
        <v>9</v>
      </c>
      <c r="B573" s="64"/>
      <c r="C573" s="12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4">
        <v>10</v>
      </c>
      <c r="B574" s="64"/>
      <c r="C574" s="12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74" t="s">
        <v>34</v>
      </c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6"/>
      <c r="R575" s="10">
        <f>SUM(R565:R574)</f>
        <v>0</v>
      </c>
    </row>
    <row r="576" spans="1:18" ht="15.75">
      <c r="A576" s="24" t="s">
        <v>67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9" t="s">
        <v>43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77" t="s">
        <v>98</v>
      </c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60"/>
      <c r="R579" s="8"/>
    </row>
    <row r="580" spans="1:18" ht="18">
      <c r="A580" s="79" t="s">
        <v>27</v>
      </c>
      <c r="B580" s="80"/>
      <c r="C580" s="8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60"/>
      <c r="R580" s="8"/>
    </row>
    <row r="581" spans="1:18">
      <c r="A581" s="77" t="s">
        <v>99</v>
      </c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60"/>
      <c r="R581" s="8"/>
    </row>
    <row r="582" spans="1:18">
      <c r="A582" s="64">
        <v>1</v>
      </c>
      <c r="B582" s="64"/>
      <c r="C582" s="12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4">
        <v>2</v>
      </c>
      <c r="B583" s="64"/>
      <c r="C583" s="12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4">
        <v>3</v>
      </c>
      <c r="B584" s="64"/>
      <c r="C584" s="12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4">
        <v>4</v>
      </c>
      <c r="B585" s="64"/>
      <c r="C585" s="12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4">
        <v>5</v>
      </c>
      <c r="B586" s="64"/>
      <c r="C586" s="12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4">
        <v>6</v>
      </c>
      <c r="B587" s="64"/>
      <c r="C587" s="12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4">
        <v>7</v>
      </c>
      <c r="B588" s="64"/>
      <c r="C588" s="12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4">
        <v>8</v>
      </c>
      <c r="B589" s="64"/>
      <c r="C589" s="12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4">
        <v>9</v>
      </c>
      <c r="B590" s="64"/>
      <c r="C590" s="12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4">
        <v>10</v>
      </c>
      <c r="B591" s="64"/>
      <c r="C591" s="12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74" t="s">
        <v>34</v>
      </c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6"/>
      <c r="R592" s="10">
        <f>SUM(R582:R591)</f>
        <v>0</v>
      </c>
    </row>
    <row r="593" spans="1:18" ht="15.75">
      <c r="A593" s="24" t="s">
        <v>67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9" t="s">
        <v>43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77" t="s">
        <v>98</v>
      </c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60"/>
      <c r="R596" s="8"/>
    </row>
    <row r="597" spans="1:18" ht="18">
      <c r="A597" s="79" t="s">
        <v>27</v>
      </c>
      <c r="B597" s="80"/>
      <c r="C597" s="8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60"/>
      <c r="R597" s="8"/>
    </row>
    <row r="598" spans="1:18">
      <c r="A598" s="77" t="s">
        <v>99</v>
      </c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60"/>
      <c r="R598" s="8"/>
    </row>
    <row r="599" spans="1:18">
      <c r="A599" s="64">
        <v>1</v>
      </c>
      <c r="B599" s="64"/>
      <c r="C599" s="12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4">
        <v>2</v>
      </c>
      <c r="B600" s="64"/>
      <c r="C600" s="12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4">
        <v>3</v>
      </c>
      <c r="B601" s="64"/>
      <c r="C601" s="12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4">
        <v>4</v>
      </c>
      <c r="B602" s="64"/>
      <c r="C602" s="12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4">
        <v>5</v>
      </c>
      <c r="B603" s="64"/>
      <c r="C603" s="12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4">
        <v>6</v>
      </c>
      <c r="B604" s="64"/>
      <c r="C604" s="12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4">
        <v>7</v>
      </c>
      <c r="B605" s="64"/>
      <c r="C605" s="12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4">
        <v>8</v>
      </c>
      <c r="B606" s="64"/>
      <c r="C606" s="12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4">
        <v>9</v>
      </c>
      <c r="B607" s="64"/>
      <c r="C607" s="12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4">
        <v>10</v>
      </c>
      <c r="B608" s="64"/>
      <c r="C608" s="12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74" t="s">
        <v>34</v>
      </c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6"/>
      <c r="R609" s="10">
        <f>SUM(R599:R608)</f>
        <v>0</v>
      </c>
    </row>
    <row r="610" spans="1:18" ht="15.75">
      <c r="A610" s="24" t="s">
        <v>67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9" t="s">
        <v>43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81" t="s">
        <v>100</v>
      </c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3"/>
      <c r="R613" s="105">
        <f>SUM(R29+R47+R66+R83+R100+R117+R134+R151+R168+R185+R202+R219+R236+R253+R270+R286+R303+R320+R337+R354+R371+R388+R405+R422+R439+R456+R473+R490+R507+R524+R541+R558+R575+R592+R609)</f>
        <v>486.03776475000006</v>
      </c>
    </row>
    <row r="614" spans="1:18">
      <c r="A614" s="84"/>
      <c r="B614" s="85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6"/>
      <c r="R614" s="106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90" t="s">
        <v>101</v>
      </c>
      <c r="B616" s="90"/>
      <c r="C616" s="90"/>
      <c r="D616" s="90"/>
      <c r="E616" s="90"/>
      <c r="F616" s="8"/>
      <c r="G616" s="8"/>
      <c r="H616" s="8"/>
      <c r="J616" s="8"/>
      <c r="L616" s="8"/>
      <c r="M616" s="8"/>
      <c r="R616" s="8"/>
    </row>
    <row r="617" spans="1:18" ht="15.75">
      <c r="A617" s="61"/>
      <c r="B617" s="61"/>
      <c r="C617" s="61"/>
      <c r="D617" s="61"/>
      <c r="E617" s="61"/>
      <c r="F617" s="8"/>
      <c r="G617" s="8"/>
      <c r="H617" s="8"/>
      <c r="J617" s="8"/>
      <c r="L617" s="8"/>
      <c r="M617" s="8"/>
      <c r="R617" s="8"/>
    </row>
    <row r="618" spans="1:18" ht="15.75">
      <c r="A618" s="61"/>
      <c r="B618" s="61"/>
      <c r="C618" s="61"/>
      <c r="D618" s="61"/>
      <c r="E618" s="61"/>
      <c r="F618" s="8"/>
      <c r="G618" s="8"/>
      <c r="H618" s="8"/>
      <c r="J618" s="8"/>
      <c r="L618" s="8"/>
      <c r="M618" s="8"/>
      <c r="R618" s="8"/>
    </row>
    <row r="619" spans="1:18" ht="15.75">
      <c r="A619" s="61"/>
      <c r="B619" s="61"/>
      <c r="C619" s="61"/>
      <c r="D619" s="61"/>
      <c r="E619" s="61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102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103</v>
      </c>
      <c r="B622" t="s">
        <v>104</v>
      </c>
      <c r="C622"/>
      <c r="D622"/>
      <c r="E622"/>
      <c r="F622" s="13"/>
      <c r="G622" s="13"/>
      <c r="H622" s="8"/>
      <c r="J622" s="8" t="s">
        <v>105</v>
      </c>
      <c r="L622" s="8"/>
      <c r="M622" s="8"/>
      <c r="R622" s="8"/>
    </row>
    <row r="623" spans="1:18" ht="15.75">
      <c r="A623" s="25" t="s">
        <v>106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107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5"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</mergeCells>
  <phoneticPr fontId="0" type="noConversion"/>
  <dataValidations count="6">
    <dataValidation type="list" allowBlank="1" showInputMessage="1" showErrorMessage="1" sqref="D56:D65 D124:D133 D599:D608 D73:D82 D90:D99 D19:D28 D107:D116 D141:D150 D158:D167 D175:D184 D192:D201 D209:D218 D226:D235 D243:D252 D260:D269 D276:D285 D293:D302 D310:D319 D327:D336 D344:D353 D361:D370 D378:D387 D395:D404 D412:D421 D429:D438 D446:D455 D463:D472 D480:D489 D497:D506 D514:D523 D531:D540 D548:D557 D565:D574 D582:D591 D37:D46">
      <formula1>"olimpinė,neolimpinė"</formula1>
    </dataValidation>
    <dataValidation type="list" allowBlank="1" showInputMessage="1" showErrorMessage="1" sqref="M56:M65 H37:H46 H19:H28 H56:H65 M19:M28 H599:H608 M73:M82 H73:H82 M90:M99 H90:H99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M37:M46">
      <formula1>"Taip,Ne"</formula1>
    </dataValidation>
    <dataValidation type="list" allowBlank="1" showInputMessage="1" showErrorMessage="1" sqref="F599:F608 F22:F28 F56:F65 F73:F82 F90:F99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19:F20 F37:F46">
      <formula1>"OŽ,PČ,PČneol,EČ,EČneol,JOŽ,JPČ,JEČ,JnPČ,JnEČ,NEAK"</formula1>
    </dataValidation>
    <dataValidation type="list" allowBlank="1" showInputMessage="1" showErrorMessage="1" sqref="G599:G608 G22:G28 G56:G65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19:G20 G37:G46">
      <formula1>"1,1 (kas 4 m. 1 k. nerengiamos),2,4 arba 5"</formula1>
    </dataValidation>
    <dataValidation type="list" allowBlank="1" showInputMessage="1" showErrorMessage="1" sqref="G21">
      <formula1>"1,2,4"</formula1>
    </dataValidation>
    <dataValidation type="list" allowBlank="1" showInputMessage="1" showErrorMessage="1" sqref="F21">
      <formula1>"OŽ,PČ,PČneol,PŽ,EČ,EČneol,EŽ,PT,JOŽ,JPČ,JEČ,JEOF,JnPČ,JnEČ,JčPČ,JčEČ,NEAK"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108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109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110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111</v>
      </c>
      <c r="AL4" s="51"/>
      <c r="AM4" s="51"/>
      <c r="AN4" s="51"/>
    </row>
    <row r="5" spans="1:41" ht="15.75">
      <c r="A5" s="121" t="s">
        <v>112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22" t="s">
        <v>8</v>
      </c>
      <c r="B7" s="124" t="s">
        <v>113</v>
      </c>
      <c r="C7" s="127" t="s">
        <v>114</v>
      </c>
      <c r="D7" s="129" t="s">
        <v>115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30" t="s">
        <v>13</v>
      </c>
      <c r="AO7" s="31"/>
    </row>
    <row r="8" spans="1:41">
      <c r="A8" s="123"/>
      <c r="B8" s="125"/>
      <c r="C8" s="128"/>
      <c r="D8" s="131" t="s">
        <v>116</v>
      </c>
      <c r="E8" s="131" t="s">
        <v>117</v>
      </c>
      <c r="F8" s="131" t="s">
        <v>118</v>
      </c>
      <c r="G8" s="131" t="s">
        <v>119</v>
      </c>
      <c r="H8" s="131" t="s">
        <v>120</v>
      </c>
      <c r="I8" s="131" t="s">
        <v>121</v>
      </c>
      <c r="J8" s="131" t="s">
        <v>122</v>
      </c>
      <c r="K8" s="131" t="s">
        <v>123</v>
      </c>
      <c r="L8" s="131" t="s">
        <v>124</v>
      </c>
      <c r="M8" s="131" t="s">
        <v>125</v>
      </c>
      <c r="N8" s="131" t="s">
        <v>126</v>
      </c>
      <c r="O8" s="131" t="s">
        <v>127</v>
      </c>
      <c r="P8" s="131" t="s">
        <v>128</v>
      </c>
      <c r="Q8" s="131" t="s">
        <v>129</v>
      </c>
      <c r="R8" s="131" t="s">
        <v>130</v>
      </c>
      <c r="S8" s="131" t="s">
        <v>131</v>
      </c>
      <c r="T8" s="131" t="s">
        <v>132</v>
      </c>
      <c r="U8" s="131" t="s">
        <v>133</v>
      </c>
      <c r="V8" s="131" t="s">
        <v>134</v>
      </c>
      <c r="W8" s="131" t="s">
        <v>135</v>
      </c>
      <c r="X8" s="131" t="s">
        <v>136</v>
      </c>
      <c r="Y8" s="131" t="s">
        <v>137</v>
      </c>
      <c r="Z8" s="131" t="s">
        <v>138</v>
      </c>
      <c r="AA8" s="131" t="s">
        <v>139</v>
      </c>
      <c r="AB8" s="131" t="s">
        <v>140</v>
      </c>
      <c r="AC8" s="131" t="s">
        <v>141</v>
      </c>
      <c r="AD8" s="131" t="s">
        <v>142</v>
      </c>
      <c r="AE8" s="131" t="s">
        <v>143</v>
      </c>
      <c r="AF8" s="131" t="s">
        <v>144</v>
      </c>
      <c r="AG8" s="131" t="s">
        <v>145</v>
      </c>
      <c r="AH8" s="131" t="s">
        <v>146</v>
      </c>
      <c r="AI8" s="131" t="s">
        <v>147</v>
      </c>
      <c r="AJ8" s="131" t="s">
        <v>148</v>
      </c>
      <c r="AK8" s="131" t="s">
        <v>149</v>
      </c>
      <c r="AL8" s="131" t="s">
        <v>150</v>
      </c>
      <c r="AM8" s="131" t="s">
        <v>151</v>
      </c>
      <c r="AN8" s="132" t="s">
        <v>152</v>
      </c>
    </row>
    <row r="9" spans="1:41">
      <c r="A9" s="123"/>
      <c r="B9" s="126"/>
      <c r="C9" s="128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3"/>
    </row>
    <row r="10" spans="1:41" s="55" customFormat="1">
      <c r="A10" s="52" t="s">
        <v>153</v>
      </c>
      <c r="B10" s="53" t="s">
        <v>40</v>
      </c>
      <c r="C10" s="35" t="s">
        <v>154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5" t="s">
        <v>155</v>
      </c>
      <c r="B11" s="44" t="s">
        <v>70</v>
      </c>
      <c r="C11" s="35" t="s">
        <v>156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157</v>
      </c>
      <c r="AK11" s="36" t="s">
        <v>157</v>
      </c>
      <c r="AL11" s="36" t="s">
        <v>157</v>
      </c>
      <c r="AM11" s="36" t="s">
        <v>157</v>
      </c>
      <c r="AN11" s="66">
        <f t="shared" ref="AN11:AN26" si="1">SUM(D11*0.3/100)</f>
        <v>1.347</v>
      </c>
    </row>
    <row r="12" spans="1:41">
      <c r="A12" s="65" t="s">
        <v>158</v>
      </c>
      <c r="B12" s="44" t="s">
        <v>48</v>
      </c>
      <c r="C12" s="35" t="s">
        <v>159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157</v>
      </c>
      <c r="AC12" s="36" t="s">
        <v>157</v>
      </c>
      <c r="AD12" s="36" t="s">
        <v>157</v>
      </c>
      <c r="AE12" s="36" t="s">
        <v>157</v>
      </c>
      <c r="AF12" s="36" t="s">
        <v>157</v>
      </c>
      <c r="AG12" s="36" t="s">
        <v>157</v>
      </c>
      <c r="AH12" s="36" t="s">
        <v>157</v>
      </c>
      <c r="AI12" s="36" t="s">
        <v>157</v>
      </c>
      <c r="AJ12" s="36" t="s">
        <v>157</v>
      </c>
      <c r="AK12" s="36" t="s">
        <v>157</v>
      </c>
      <c r="AL12" s="36" t="s">
        <v>157</v>
      </c>
      <c r="AM12" s="36" t="s">
        <v>157</v>
      </c>
      <c r="AN12" s="66">
        <f t="shared" si="1"/>
        <v>0.61199999999999999</v>
      </c>
    </row>
    <row r="13" spans="1:41" ht="84">
      <c r="A13" s="65" t="s">
        <v>160</v>
      </c>
      <c r="B13" s="44" t="s">
        <v>61</v>
      </c>
      <c r="C13" s="22" t="s">
        <v>161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157</v>
      </c>
      <c r="U13" s="36" t="s">
        <v>157</v>
      </c>
      <c r="V13" s="36" t="s">
        <v>157</v>
      </c>
      <c r="W13" s="36" t="s">
        <v>157</v>
      </c>
      <c r="X13" s="36" t="s">
        <v>157</v>
      </c>
      <c r="Y13" s="36" t="s">
        <v>157</v>
      </c>
      <c r="Z13" s="36" t="s">
        <v>157</v>
      </c>
      <c r="AA13" s="36" t="s">
        <v>157</v>
      </c>
      <c r="AB13" s="36" t="s">
        <v>157</v>
      </c>
      <c r="AC13" s="36" t="s">
        <v>157</v>
      </c>
      <c r="AD13" s="36" t="s">
        <v>157</v>
      </c>
      <c r="AE13" s="36" t="s">
        <v>157</v>
      </c>
      <c r="AF13" s="36" t="s">
        <v>157</v>
      </c>
      <c r="AG13" s="36" t="s">
        <v>157</v>
      </c>
      <c r="AH13" s="36" t="s">
        <v>157</v>
      </c>
      <c r="AI13" s="36" t="s">
        <v>157</v>
      </c>
      <c r="AJ13" s="36" t="s">
        <v>157</v>
      </c>
      <c r="AK13" s="36" t="s">
        <v>157</v>
      </c>
      <c r="AL13" s="36" t="s">
        <v>157</v>
      </c>
      <c r="AM13" s="36" t="s">
        <v>157</v>
      </c>
      <c r="AN13" s="66">
        <f t="shared" si="1"/>
        <v>0.255</v>
      </c>
    </row>
    <row r="14" spans="1:41" ht="36">
      <c r="A14" s="65" t="s">
        <v>162</v>
      </c>
      <c r="B14" s="44" t="s">
        <v>163</v>
      </c>
      <c r="C14" s="22" t="s">
        <v>164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157</v>
      </c>
      <c r="AK14" s="36" t="s">
        <v>157</v>
      </c>
      <c r="AL14" s="36" t="s">
        <v>157</v>
      </c>
      <c r="AM14" s="36" t="s">
        <v>157</v>
      </c>
      <c r="AN14" s="66">
        <f t="shared" si="1"/>
        <v>0.255</v>
      </c>
    </row>
    <row r="15" spans="1:41">
      <c r="A15" s="65" t="s">
        <v>165</v>
      </c>
      <c r="B15" s="44" t="s">
        <v>75</v>
      </c>
      <c r="C15" s="32" t="s">
        <v>166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157</v>
      </c>
      <c r="AC15" s="36" t="s">
        <v>157</v>
      </c>
      <c r="AD15" s="36" t="s">
        <v>157</v>
      </c>
      <c r="AE15" s="36" t="s">
        <v>157</v>
      </c>
      <c r="AF15" s="36" t="s">
        <v>157</v>
      </c>
      <c r="AG15" s="36" t="s">
        <v>157</v>
      </c>
      <c r="AH15" s="36" t="s">
        <v>157</v>
      </c>
      <c r="AI15" s="36" t="s">
        <v>157</v>
      </c>
      <c r="AJ15" s="36" t="s">
        <v>157</v>
      </c>
      <c r="AK15" s="36" t="s">
        <v>157</v>
      </c>
      <c r="AL15" s="36" t="s">
        <v>157</v>
      </c>
      <c r="AM15" s="36" t="s">
        <v>157</v>
      </c>
      <c r="AN15" s="66">
        <f t="shared" si="1"/>
        <v>0.255</v>
      </c>
    </row>
    <row r="16" spans="1:41" ht="84">
      <c r="A16" s="65" t="s">
        <v>167</v>
      </c>
      <c r="B16" s="44" t="s">
        <v>168</v>
      </c>
      <c r="C16" s="22" t="s">
        <v>169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157</v>
      </c>
      <c r="M16" s="37" t="s">
        <v>157</v>
      </c>
      <c r="N16" s="37" t="s">
        <v>157</v>
      </c>
      <c r="O16" s="37" t="s">
        <v>157</v>
      </c>
      <c r="P16" s="37" t="s">
        <v>157</v>
      </c>
      <c r="Q16" s="37" t="s">
        <v>157</v>
      </c>
      <c r="R16" s="37" t="s">
        <v>157</v>
      </c>
      <c r="S16" s="37" t="s">
        <v>157</v>
      </c>
      <c r="T16" s="37" t="s">
        <v>157</v>
      </c>
      <c r="U16" s="36" t="s">
        <v>157</v>
      </c>
      <c r="V16" s="36" t="s">
        <v>157</v>
      </c>
      <c r="W16" s="36" t="s">
        <v>157</v>
      </c>
      <c r="X16" s="36" t="s">
        <v>157</v>
      </c>
      <c r="Y16" s="36" t="s">
        <v>157</v>
      </c>
      <c r="Z16" s="36" t="s">
        <v>157</v>
      </c>
      <c r="AA16" s="36" t="s">
        <v>157</v>
      </c>
      <c r="AB16" s="36" t="s">
        <v>157</v>
      </c>
      <c r="AC16" s="36" t="s">
        <v>157</v>
      </c>
      <c r="AD16" s="36" t="s">
        <v>157</v>
      </c>
      <c r="AE16" s="36" t="s">
        <v>157</v>
      </c>
      <c r="AF16" s="36" t="s">
        <v>157</v>
      </c>
      <c r="AG16" s="36" t="s">
        <v>157</v>
      </c>
      <c r="AH16" s="36" t="s">
        <v>157</v>
      </c>
      <c r="AI16" s="36" t="s">
        <v>157</v>
      </c>
      <c r="AJ16" s="36" t="s">
        <v>157</v>
      </c>
      <c r="AK16" s="36" t="s">
        <v>157</v>
      </c>
      <c r="AL16" s="36" t="s">
        <v>157</v>
      </c>
      <c r="AM16" s="36" t="s">
        <v>157</v>
      </c>
      <c r="AN16" s="66">
        <f t="shared" si="1"/>
        <v>0.20399999999999999</v>
      </c>
    </row>
    <row r="17" spans="1:40">
      <c r="A17" s="65" t="s">
        <v>170</v>
      </c>
      <c r="B17" s="44" t="s">
        <v>171</v>
      </c>
      <c r="C17" s="32" t="s">
        <v>172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157</v>
      </c>
      <c r="AC17" s="36" t="s">
        <v>157</v>
      </c>
      <c r="AD17" s="36" t="s">
        <v>157</v>
      </c>
      <c r="AE17" s="36" t="s">
        <v>157</v>
      </c>
      <c r="AF17" s="36" t="s">
        <v>157</v>
      </c>
      <c r="AG17" s="36" t="s">
        <v>157</v>
      </c>
      <c r="AH17" s="36" t="s">
        <v>157</v>
      </c>
      <c r="AI17" s="36" t="s">
        <v>157</v>
      </c>
      <c r="AJ17" s="36" t="s">
        <v>157</v>
      </c>
      <c r="AK17" s="36" t="s">
        <v>157</v>
      </c>
      <c r="AL17" s="36" t="s">
        <v>157</v>
      </c>
      <c r="AM17" s="36" t="s">
        <v>157</v>
      </c>
      <c r="AN17" s="66">
        <f t="shared" si="1"/>
        <v>0.20399999999999999</v>
      </c>
    </row>
    <row r="18" spans="1:40" ht="24">
      <c r="A18" s="65" t="s">
        <v>173</v>
      </c>
      <c r="B18" s="44" t="s">
        <v>174</v>
      </c>
      <c r="C18" s="22" t="s">
        <v>175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157</v>
      </c>
      <c r="AK18" s="36" t="s">
        <v>157</v>
      </c>
      <c r="AL18" s="36" t="s">
        <v>157</v>
      </c>
      <c r="AM18" s="36" t="s">
        <v>157</v>
      </c>
      <c r="AN18" s="66">
        <f t="shared" si="1"/>
        <v>0.20399999999999999</v>
      </c>
    </row>
    <row r="19" spans="1:40">
      <c r="A19" s="65" t="s">
        <v>176</v>
      </c>
      <c r="B19" s="44" t="s">
        <v>31</v>
      </c>
      <c r="C19" s="32" t="s">
        <v>177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157</v>
      </c>
      <c r="AC19" s="36" t="s">
        <v>157</v>
      </c>
      <c r="AD19" s="36" t="s">
        <v>157</v>
      </c>
      <c r="AE19" s="36" t="s">
        <v>157</v>
      </c>
      <c r="AF19" s="36" t="s">
        <v>157</v>
      </c>
      <c r="AG19" s="36" t="s">
        <v>157</v>
      </c>
      <c r="AH19" s="36" t="s">
        <v>157</v>
      </c>
      <c r="AI19" s="36" t="s">
        <v>157</v>
      </c>
      <c r="AJ19" s="36" t="s">
        <v>157</v>
      </c>
      <c r="AK19" s="36" t="s">
        <v>157</v>
      </c>
      <c r="AL19" s="36" t="s">
        <v>157</v>
      </c>
      <c r="AM19" s="36" t="s">
        <v>157</v>
      </c>
      <c r="AN19" s="66">
        <f t="shared" si="1"/>
        <v>0.20399999999999999</v>
      </c>
    </row>
    <row r="20" spans="1:40">
      <c r="A20" s="65" t="s">
        <v>178</v>
      </c>
      <c r="B20" s="44" t="s">
        <v>179</v>
      </c>
      <c r="C20" s="32" t="s">
        <v>180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157</v>
      </c>
      <c r="U20" s="36" t="s">
        <v>157</v>
      </c>
      <c r="V20" s="36" t="s">
        <v>157</v>
      </c>
      <c r="W20" s="36" t="s">
        <v>157</v>
      </c>
      <c r="X20" s="36" t="s">
        <v>157</v>
      </c>
      <c r="Y20" s="36" t="s">
        <v>157</v>
      </c>
      <c r="Z20" s="36" t="s">
        <v>157</v>
      </c>
      <c r="AA20" s="36" t="s">
        <v>157</v>
      </c>
      <c r="AB20" s="36" t="s">
        <v>157</v>
      </c>
      <c r="AC20" s="36" t="s">
        <v>157</v>
      </c>
      <c r="AD20" s="36" t="s">
        <v>157</v>
      </c>
      <c r="AE20" s="36" t="s">
        <v>157</v>
      </c>
      <c r="AF20" s="36" t="s">
        <v>157</v>
      </c>
      <c r="AG20" s="36" t="s">
        <v>157</v>
      </c>
      <c r="AH20" s="36" t="s">
        <v>157</v>
      </c>
      <c r="AI20" s="36" t="s">
        <v>157</v>
      </c>
      <c r="AJ20" s="36" t="s">
        <v>157</v>
      </c>
      <c r="AK20" s="36" t="s">
        <v>157</v>
      </c>
      <c r="AL20" s="36" t="s">
        <v>157</v>
      </c>
      <c r="AM20" s="36" t="s">
        <v>157</v>
      </c>
      <c r="AN20" s="66">
        <f t="shared" si="1"/>
        <v>0.153</v>
      </c>
    </row>
    <row r="21" spans="1:40">
      <c r="A21" s="65" t="s">
        <v>181</v>
      </c>
      <c r="B21" s="44" t="s">
        <v>54</v>
      </c>
      <c r="C21" s="32" t="s">
        <v>182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157</v>
      </c>
      <c r="U21" s="36" t="s">
        <v>157</v>
      </c>
      <c r="V21" s="36" t="s">
        <v>157</v>
      </c>
      <c r="W21" s="36" t="s">
        <v>157</v>
      </c>
      <c r="X21" s="36" t="s">
        <v>157</v>
      </c>
      <c r="Y21" s="36" t="s">
        <v>157</v>
      </c>
      <c r="Z21" s="36" t="s">
        <v>157</v>
      </c>
      <c r="AA21" s="36" t="s">
        <v>157</v>
      </c>
      <c r="AB21" s="36" t="s">
        <v>157</v>
      </c>
      <c r="AC21" s="36" t="s">
        <v>157</v>
      </c>
      <c r="AD21" s="36" t="s">
        <v>157</v>
      </c>
      <c r="AE21" s="36" t="s">
        <v>157</v>
      </c>
      <c r="AF21" s="36" t="s">
        <v>157</v>
      </c>
      <c r="AG21" s="36" t="s">
        <v>157</v>
      </c>
      <c r="AH21" s="36" t="s">
        <v>157</v>
      </c>
      <c r="AI21" s="36" t="s">
        <v>157</v>
      </c>
      <c r="AJ21" s="36" t="s">
        <v>157</v>
      </c>
      <c r="AK21" s="36" t="s">
        <v>157</v>
      </c>
      <c r="AL21" s="36" t="s">
        <v>157</v>
      </c>
      <c r="AM21" s="36" t="s">
        <v>157</v>
      </c>
      <c r="AN21" s="66">
        <f t="shared" si="1"/>
        <v>0.10199999999999999</v>
      </c>
    </row>
    <row r="22" spans="1:40">
      <c r="A22" s="65" t="s">
        <v>183</v>
      </c>
      <c r="B22" s="44" t="s">
        <v>184</v>
      </c>
      <c r="C22" s="32" t="s">
        <v>185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157</v>
      </c>
      <c r="U22" s="36" t="s">
        <v>157</v>
      </c>
      <c r="V22" s="36" t="s">
        <v>157</v>
      </c>
      <c r="W22" s="36" t="s">
        <v>157</v>
      </c>
      <c r="X22" s="36" t="s">
        <v>157</v>
      </c>
      <c r="Y22" s="36" t="s">
        <v>157</v>
      </c>
      <c r="Z22" s="36" t="s">
        <v>157</v>
      </c>
      <c r="AA22" s="36" t="s">
        <v>157</v>
      </c>
      <c r="AB22" s="36" t="s">
        <v>157</v>
      </c>
      <c r="AC22" s="36" t="s">
        <v>157</v>
      </c>
      <c r="AD22" s="36" t="s">
        <v>157</v>
      </c>
      <c r="AE22" s="36" t="s">
        <v>157</v>
      </c>
      <c r="AF22" s="36" t="s">
        <v>157</v>
      </c>
      <c r="AG22" s="36" t="s">
        <v>157</v>
      </c>
      <c r="AH22" s="36" t="s">
        <v>157</v>
      </c>
      <c r="AI22" s="36" t="s">
        <v>157</v>
      </c>
      <c r="AJ22" s="36" t="s">
        <v>157</v>
      </c>
      <c r="AK22" s="36" t="s">
        <v>157</v>
      </c>
      <c r="AL22" s="36" t="s">
        <v>157</v>
      </c>
      <c r="AM22" s="36" t="s">
        <v>157</v>
      </c>
      <c r="AN22" s="66">
        <f t="shared" si="1"/>
        <v>0.10199999999999999</v>
      </c>
    </row>
    <row r="23" spans="1:40">
      <c r="A23" s="65" t="s">
        <v>186</v>
      </c>
      <c r="B23" s="44" t="s">
        <v>187</v>
      </c>
      <c r="C23" s="32" t="s">
        <v>188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157</v>
      </c>
      <c r="U23" s="36" t="s">
        <v>157</v>
      </c>
      <c r="V23" s="36" t="s">
        <v>157</v>
      </c>
      <c r="W23" s="36" t="s">
        <v>157</v>
      </c>
      <c r="X23" s="36" t="s">
        <v>157</v>
      </c>
      <c r="Y23" s="36" t="s">
        <v>157</v>
      </c>
      <c r="Z23" s="36" t="s">
        <v>157</v>
      </c>
      <c r="AA23" s="36" t="s">
        <v>157</v>
      </c>
      <c r="AB23" s="36" t="s">
        <v>157</v>
      </c>
      <c r="AC23" s="36" t="s">
        <v>157</v>
      </c>
      <c r="AD23" s="36" t="s">
        <v>157</v>
      </c>
      <c r="AE23" s="36" t="s">
        <v>157</v>
      </c>
      <c r="AF23" s="36" t="s">
        <v>157</v>
      </c>
      <c r="AG23" s="36" t="s">
        <v>157</v>
      </c>
      <c r="AH23" s="36" t="s">
        <v>157</v>
      </c>
      <c r="AI23" s="36" t="s">
        <v>157</v>
      </c>
      <c r="AJ23" s="36" t="s">
        <v>157</v>
      </c>
      <c r="AK23" s="36" t="s">
        <v>157</v>
      </c>
      <c r="AL23" s="36" t="s">
        <v>157</v>
      </c>
      <c r="AM23" s="36" t="s">
        <v>157</v>
      </c>
      <c r="AN23" s="66">
        <f t="shared" si="1"/>
        <v>7.6499999999999999E-2</v>
      </c>
    </row>
    <row r="24" spans="1:40">
      <c r="A24" s="65" t="s">
        <v>189</v>
      </c>
      <c r="B24" s="44" t="s">
        <v>190</v>
      </c>
      <c r="C24" s="32" t="s">
        <v>191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157</v>
      </c>
      <c r="U24" s="36" t="s">
        <v>157</v>
      </c>
      <c r="V24" s="36" t="s">
        <v>157</v>
      </c>
      <c r="W24" s="36" t="s">
        <v>157</v>
      </c>
      <c r="X24" s="36" t="s">
        <v>157</v>
      </c>
      <c r="Y24" s="36" t="s">
        <v>157</v>
      </c>
      <c r="Z24" s="36" t="s">
        <v>157</v>
      </c>
      <c r="AA24" s="36" t="s">
        <v>157</v>
      </c>
      <c r="AB24" s="36" t="s">
        <v>157</v>
      </c>
      <c r="AC24" s="36" t="s">
        <v>157</v>
      </c>
      <c r="AD24" s="36" t="s">
        <v>157</v>
      </c>
      <c r="AE24" s="36" t="s">
        <v>157</v>
      </c>
      <c r="AF24" s="36" t="s">
        <v>157</v>
      </c>
      <c r="AG24" s="36" t="s">
        <v>157</v>
      </c>
      <c r="AH24" s="36" t="s">
        <v>157</v>
      </c>
      <c r="AI24" s="36" t="s">
        <v>157</v>
      </c>
      <c r="AJ24" s="36" t="s">
        <v>157</v>
      </c>
      <c r="AK24" s="36" t="s">
        <v>157</v>
      </c>
      <c r="AL24" s="36" t="s">
        <v>157</v>
      </c>
      <c r="AM24" s="36" t="s">
        <v>157</v>
      </c>
      <c r="AN24" s="66">
        <f t="shared" si="1"/>
        <v>6.3750000000000001E-2</v>
      </c>
    </row>
    <row r="25" spans="1:40">
      <c r="A25" s="65" t="s">
        <v>192</v>
      </c>
      <c r="B25" s="44" t="s">
        <v>193</v>
      </c>
      <c r="C25" s="32" t="s">
        <v>194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157</v>
      </c>
      <c r="U25" s="36" t="s">
        <v>157</v>
      </c>
      <c r="V25" s="36" t="s">
        <v>157</v>
      </c>
      <c r="W25" s="36" t="s">
        <v>157</v>
      </c>
      <c r="X25" s="36" t="s">
        <v>157</v>
      </c>
      <c r="Y25" s="36" t="s">
        <v>157</v>
      </c>
      <c r="Z25" s="36" t="s">
        <v>157</v>
      </c>
      <c r="AA25" s="36" t="s">
        <v>157</v>
      </c>
      <c r="AB25" s="36" t="s">
        <v>157</v>
      </c>
      <c r="AC25" s="36" t="s">
        <v>157</v>
      </c>
      <c r="AD25" s="36" t="s">
        <v>157</v>
      </c>
      <c r="AE25" s="36" t="s">
        <v>157</v>
      </c>
      <c r="AF25" s="36" t="s">
        <v>157</v>
      </c>
      <c r="AG25" s="36" t="s">
        <v>157</v>
      </c>
      <c r="AH25" s="36" t="s">
        <v>157</v>
      </c>
      <c r="AI25" s="36" t="s">
        <v>157</v>
      </c>
      <c r="AJ25" s="36" t="s">
        <v>157</v>
      </c>
      <c r="AK25" s="36" t="s">
        <v>157</v>
      </c>
      <c r="AL25" s="36" t="s">
        <v>157</v>
      </c>
      <c r="AM25" s="36" t="s">
        <v>157</v>
      </c>
      <c r="AN25" s="66">
        <f t="shared" si="1"/>
        <v>5.0999999999999997E-2</v>
      </c>
    </row>
    <row r="26" spans="1:40" ht="24.75" thickBot="1">
      <c r="A26" s="39" t="s">
        <v>195</v>
      </c>
      <c r="B26" s="45" t="s">
        <v>196</v>
      </c>
      <c r="C26" s="23" t="s">
        <v>197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157</v>
      </c>
      <c r="AC26" s="42" t="s">
        <v>157</v>
      </c>
      <c r="AD26" s="42" t="s">
        <v>157</v>
      </c>
      <c r="AE26" s="42" t="s">
        <v>157</v>
      </c>
      <c r="AF26" s="42" t="s">
        <v>157</v>
      </c>
      <c r="AG26" s="42" t="s">
        <v>157</v>
      </c>
      <c r="AH26" s="42" t="s">
        <v>157</v>
      </c>
      <c r="AI26" s="42" t="s">
        <v>157</v>
      </c>
      <c r="AJ26" s="42" t="s">
        <v>157</v>
      </c>
      <c r="AK26" s="42" t="s">
        <v>157</v>
      </c>
      <c r="AL26" s="42" t="s">
        <v>157</v>
      </c>
      <c r="AM26" s="42" t="s">
        <v>157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198</v>
      </c>
    </row>
    <row r="2" spans="1:1" s="19" customFormat="1" ht="15" customHeight="1">
      <c r="A2" s="18" t="s">
        <v>199</v>
      </c>
    </row>
    <row r="3" spans="1:1" s="19" customFormat="1" ht="15" customHeight="1">
      <c r="A3" s="18" t="s">
        <v>200</v>
      </c>
    </row>
    <row r="4" spans="1:1" s="19" customFormat="1" ht="15" customHeight="1">
      <c r="A4" s="18" t="s">
        <v>201</v>
      </c>
    </row>
    <row r="5" spans="1:1" s="19" customFormat="1" ht="15" customHeight="1">
      <c r="A5" s="18" t="s">
        <v>202</v>
      </c>
    </row>
    <row r="6" spans="1:1" s="19" customFormat="1" ht="15" customHeight="1">
      <c r="A6" s="18" t="s">
        <v>203</v>
      </c>
    </row>
    <row r="7" spans="1:1" s="19" customFormat="1" ht="15" customHeight="1">
      <c r="A7" s="18" t="s">
        <v>204</v>
      </c>
    </row>
    <row r="8" spans="1:1" s="19" customFormat="1" ht="15" customHeight="1">
      <c r="A8" s="18" t="s">
        <v>205</v>
      </c>
    </row>
    <row r="9" spans="1:1" s="19" customFormat="1" ht="15" customHeight="1">
      <c r="A9" s="18" t="s">
        <v>206</v>
      </c>
    </row>
    <row r="10" spans="1:1" s="19" customFormat="1" ht="15" customHeight="1">
      <c r="A10" s="18" t="s">
        <v>207</v>
      </c>
    </row>
    <row r="11" spans="1:1" s="19" customFormat="1" ht="15" customHeight="1">
      <c r="A11" s="18" t="s">
        <v>208</v>
      </c>
    </row>
    <row r="12" spans="1:1" s="19" customFormat="1" ht="15" customHeight="1">
      <c r="A12" s="18" t="s">
        <v>209</v>
      </c>
    </row>
    <row r="13" spans="1:1" s="19" customFormat="1" ht="15" customHeight="1">
      <c r="A13" s="18" t="s">
        <v>210</v>
      </c>
    </row>
    <row r="14" spans="1:1" s="19" customFormat="1" ht="15" customHeight="1">
      <c r="A14" s="18" t="s">
        <v>211</v>
      </c>
    </row>
    <row r="15" spans="1:1" s="19" customFormat="1" ht="15" customHeight="1">
      <c r="A15" s="18" t="s">
        <v>212</v>
      </c>
    </row>
    <row r="16" spans="1:1" s="19" customFormat="1" ht="15" customHeight="1">
      <c r="A16" s="18" t="s">
        <v>213</v>
      </c>
    </row>
    <row r="17" spans="1:1" s="19" customFormat="1" ht="15" customHeight="1">
      <c r="A17" s="18" t="s">
        <v>214</v>
      </c>
    </row>
    <row r="18" spans="1:1" s="19" customFormat="1" ht="15" customHeight="1">
      <c r="A18" s="18" t="s">
        <v>215</v>
      </c>
    </row>
    <row r="19" spans="1:1" s="19" customFormat="1" ht="15" customHeight="1">
      <c r="A19" s="18" t="s">
        <v>216</v>
      </c>
    </row>
    <row r="20" spans="1:1" s="19" customFormat="1" ht="15" customHeight="1">
      <c r="A20" s="18" t="s">
        <v>217</v>
      </c>
    </row>
    <row r="21" spans="1:1" s="19" customFormat="1" ht="15" customHeight="1">
      <c r="A21" s="18" t="s">
        <v>218</v>
      </c>
    </row>
    <row r="22" spans="1:1" s="19" customFormat="1" ht="15" customHeight="1">
      <c r="A22" s="18" t="s">
        <v>219</v>
      </c>
    </row>
    <row r="23" spans="1:1" s="19" customFormat="1" ht="15" customHeight="1">
      <c r="A23" s="18" t="s">
        <v>220</v>
      </c>
    </row>
    <row r="24" spans="1:1" s="19" customFormat="1" ht="15" customHeight="1">
      <c r="A24" s="18" t="s">
        <v>221</v>
      </c>
    </row>
    <row r="25" spans="1:1" s="19" customFormat="1" ht="15" customHeight="1">
      <c r="A25" s="18" t="s">
        <v>222</v>
      </c>
    </row>
    <row r="26" spans="1:1" s="19" customFormat="1" ht="15" customHeight="1">
      <c r="A26" s="18" t="s">
        <v>223</v>
      </c>
    </row>
    <row r="27" spans="1:1" s="19" customFormat="1" ht="15" customHeight="1">
      <c r="A27" s="18" t="s">
        <v>224</v>
      </c>
    </row>
    <row r="28" spans="1:1" s="19" customFormat="1" ht="15" customHeight="1">
      <c r="A28" s="18" t="s">
        <v>225</v>
      </c>
    </row>
    <row r="29" spans="1:1" s="19" customFormat="1" ht="15" customHeight="1">
      <c r="A29" s="18" t="s">
        <v>226</v>
      </c>
    </row>
    <row r="30" spans="1:1" s="19" customFormat="1" ht="15" customHeight="1">
      <c r="A30" s="18" t="s">
        <v>227</v>
      </c>
    </row>
    <row r="31" spans="1:1" s="19" customFormat="1" ht="15" customHeight="1">
      <c r="A31" s="18" t="s">
        <v>228</v>
      </c>
    </row>
    <row r="32" spans="1:1" s="19" customFormat="1" ht="15" customHeight="1">
      <c r="A32" s="18" t="s">
        <v>229</v>
      </c>
    </row>
    <row r="33" spans="1:1" s="19" customFormat="1" ht="15" customHeight="1">
      <c r="A33" s="18" t="s">
        <v>230</v>
      </c>
    </row>
    <row r="34" spans="1:1" s="19" customFormat="1" ht="15" customHeight="1">
      <c r="A34" s="18" t="s">
        <v>231</v>
      </c>
    </row>
    <row r="35" spans="1:1" s="19" customFormat="1" ht="15" customHeight="1">
      <c r="A35" s="18" t="s">
        <v>232</v>
      </c>
    </row>
    <row r="36" spans="1:1" s="19" customFormat="1" ht="15" customHeight="1">
      <c r="A36" s="18" t="s">
        <v>233</v>
      </c>
    </row>
    <row r="37" spans="1:1" s="19" customFormat="1" ht="15" customHeight="1">
      <c r="A37" s="18" t="s">
        <v>234</v>
      </c>
    </row>
    <row r="38" spans="1:1" s="19" customFormat="1" ht="15" customHeight="1">
      <c r="A38" s="18" t="s">
        <v>235</v>
      </c>
    </row>
    <row r="39" spans="1:1" s="19" customFormat="1" ht="15" customHeight="1">
      <c r="A39" s="18" t="s">
        <v>236</v>
      </c>
    </row>
    <row r="40" spans="1:1" s="19" customFormat="1" ht="15" customHeight="1">
      <c r="A40" s="18" t="s">
        <v>237</v>
      </c>
    </row>
    <row r="41" spans="1:1" s="19" customFormat="1" ht="15" customHeight="1">
      <c r="A41" s="18" t="s">
        <v>238</v>
      </c>
    </row>
    <row r="42" spans="1:1" s="19" customFormat="1" ht="15" customHeight="1">
      <c r="A42" s="18" t="s">
        <v>239</v>
      </c>
    </row>
    <row r="43" spans="1:1" s="19" customFormat="1" ht="15" customHeight="1">
      <c r="A43" s="18" t="s">
        <v>240</v>
      </c>
    </row>
    <row r="44" spans="1:1" s="19" customFormat="1" ht="15" customHeight="1">
      <c r="A44" s="18" t="s">
        <v>241</v>
      </c>
    </row>
    <row r="45" spans="1:1" s="19" customFormat="1" ht="15" customHeight="1">
      <c r="A45" s="18" t="s">
        <v>242</v>
      </c>
    </row>
    <row r="46" spans="1:1" s="19" customFormat="1" ht="15" customHeight="1">
      <c r="A46" s="18" t="s">
        <v>243</v>
      </c>
    </row>
    <row r="47" spans="1:1" s="19" customFormat="1" ht="15" customHeight="1">
      <c r="A47" s="18" t="s">
        <v>244</v>
      </c>
    </row>
    <row r="48" spans="1:1" s="19" customFormat="1" ht="15" customHeight="1">
      <c r="A48" s="18" t="s">
        <v>245</v>
      </c>
    </row>
    <row r="49" spans="1:1" s="19" customFormat="1" ht="15" customHeight="1">
      <c r="A49" s="18" t="s">
        <v>246</v>
      </c>
    </row>
    <row r="50" spans="1:1" s="19" customFormat="1" ht="15" customHeight="1">
      <c r="A50" s="18" t="s">
        <v>247</v>
      </c>
    </row>
    <row r="51" spans="1:1" s="19" customFormat="1" ht="15" customHeight="1">
      <c r="A51" s="18" t="s">
        <v>248</v>
      </c>
    </row>
    <row r="52" spans="1:1" s="19" customFormat="1" ht="15" customHeight="1">
      <c r="A52" s="18" t="s">
        <v>249</v>
      </c>
    </row>
    <row r="53" spans="1:1" s="19" customFormat="1" ht="15" customHeight="1">
      <c r="A53" s="18" t="s">
        <v>250</v>
      </c>
    </row>
    <row r="54" spans="1:1" s="19" customFormat="1" ht="15" customHeight="1">
      <c r="A54" s="18" t="s">
        <v>251</v>
      </c>
    </row>
    <row r="55" spans="1:1" s="19" customFormat="1" ht="15" customHeight="1">
      <c r="A55" s="18" t="s">
        <v>252</v>
      </c>
    </row>
    <row r="56" spans="1:1" s="19" customFormat="1" ht="15" customHeight="1">
      <c r="A56" s="18" t="s">
        <v>253</v>
      </c>
    </row>
    <row r="57" spans="1:1" s="19" customFormat="1" ht="15" customHeight="1">
      <c r="A57" s="18" t="s">
        <v>254</v>
      </c>
    </row>
    <row r="58" spans="1:1" s="19" customFormat="1" ht="15" customHeight="1">
      <c r="A58" s="18" t="s">
        <v>255</v>
      </c>
    </row>
    <row r="59" spans="1:1" s="19" customFormat="1" ht="15" customHeight="1">
      <c r="A59" s="18" t="s">
        <v>256</v>
      </c>
    </row>
    <row r="60" spans="1:1" s="19" customFormat="1" ht="15" customHeight="1">
      <c r="A60" s="18" t="s">
        <v>257</v>
      </c>
    </row>
    <row r="61" spans="1:1" s="19" customFormat="1" ht="15" customHeight="1">
      <c r="A61" s="18" t="s">
        <v>258</v>
      </c>
    </row>
    <row r="62" spans="1:1" s="19" customFormat="1" ht="15" customHeight="1">
      <c r="A62" s="18" t="s">
        <v>2</v>
      </c>
    </row>
    <row r="63" spans="1:1" s="19" customFormat="1" ht="15" customHeight="1">
      <c r="A63" s="18" t="s">
        <v>259</v>
      </c>
    </row>
    <row r="64" spans="1:1" s="19" customFormat="1" ht="15" customHeight="1">
      <c r="A64" s="18" t="s">
        <v>260</v>
      </c>
    </row>
    <row r="65" spans="1:1" s="19" customFormat="1" ht="15" customHeight="1">
      <c r="A65" s="18" t="s">
        <v>261</v>
      </c>
    </row>
    <row r="66" spans="1:1" s="19" customFormat="1" ht="15" customHeight="1">
      <c r="A66" s="18" t="s">
        <v>262</v>
      </c>
    </row>
    <row r="67" spans="1:1" s="19" customFormat="1" ht="15" customHeight="1">
      <c r="A67" s="18" t="s">
        <v>263</v>
      </c>
    </row>
    <row r="68" spans="1:1" s="19" customFormat="1" ht="15" customHeight="1">
      <c r="A68" s="18" t="s">
        <v>264</v>
      </c>
    </row>
    <row r="69" spans="1:1" s="19" customFormat="1" ht="15" customHeight="1">
      <c r="A69" s="18" t="s">
        <v>265</v>
      </c>
    </row>
    <row r="70" spans="1:1" s="19" customFormat="1" ht="15" customHeight="1">
      <c r="A70" s="18" t="s">
        <v>266</v>
      </c>
    </row>
    <row r="71" spans="1:1" s="19" customFormat="1" ht="15" customHeight="1">
      <c r="A71" s="18" t="s">
        <v>267</v>
      </c>
    </row>
    <row r="72" spans="1:1" s="19" customFormat="1" ht="15" customHeight="1">
      <c r="A72" s="18" t="s">
        <v>268</v>
      </c>
    </row>
    <row r="73" spans="1:1" s="19" customFormat="1" ht="15" customHeight="1">
      <c r="A73" s="18" t="s">
        <v>269</v>
      </c>
    </row>
    <row r="74" spans="1:1" s="19" customFormat="1" ht="15" customHeight="1">
      <c r="A74" s="18" t="s">
        <v>270</v>
      </c>
    </row>
    <row r="75" spans="1:1" s="19" customFormat="1" ht="15" customHeight="1">
      <c r="A75" s="18" t="s">
        <v>271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64CC017EA214804897D575EBA393776E" ma:contentTypeVersion="" ma:contentTypeDescription="" ma:contentTypeScope="" ma:versionID="29b3bd811855c8cbc6728c6a7e132106">
  <xsd:schema xmlns:xsd="http://www.w3.org/2001/XMLSchema" xmlns:xs="http://www.w3.org/2001/XMLSchema" xmlns:p="http://schemas.microsoft.com/office/2006/metadata/properties" xmlns:ns1="http://schemas.microsoft.com/sharepoint/v3" xmlns:ns2="71E79C84-5053-4F77-9517-9F3EBD5AA5D6" targetNamespace="http://schemas.microsoft.com/office/2006/metadata/properties" ma:root="true" ma:fieldsID="0c9c921437041e25b13b94fa046bb80a" ns1:_="" ns2:_="">
    <xsd:import namespace="http://schemas.microsoft.com/sharepoint/v3"/>
    <xsd:import namespace="71E79C84-5053-4F77-9517-9F3EBD5AA5D6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79C84-5053-4F77-9517-9F3EBD5AA5D6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71E79C84-5053-4F77-9517-9F3EBD5AA5D6" xsi:nil="true"/>
    <xd_ProgID xmlns="http://schemas.microsoft.com/sharepoint/v3" xsi:nil="true"/>
    <Comments xmlns="71E79C84-5053-4F77-9517-9F3EBD5AA5D6" xsi:nil="true"/>
    <needDetail xmlns="71E79C84-5053-4F77-9517-9F3EBD5AA5D6" xsi:nil="true"/>
  </documentManagement>
</p:properties>
</file>

<file path=customXml/itemProps1.xml><?xml version="1.0" encoding="utf-8"?>
<ds:datastoreItem xmlns:ds="http://schemas.openxmlformats.org/officeDocument/2006/customXml" ds:itemID="{8C5600C6-B394-4E0B-AA5E-2AE01E2EE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E79C84-5053-4F77-9517-9F3EBD5AA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sharepoint/v3"/>
    <ds:schemaRef ds:uri="http://purl.org/dc/terms/"/>
    <ds:schemaRef ds:uri="71E79C84-5053-4F77-9517-9F3EBD5AA5D6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2021-03-13T09:48:53Z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0x0101006CB92C11A11C4849B1A04E87CB5CBA3E0064CC017EA214804897D575EBA393776E</vt:lpwstr>
  </property>
</Properties>
</file>