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daukantiene\Desktop\rezultatai\"/>
    </mc:Choice>
  </mc:AlternateContent>
  <bookViews>
    <workbookView xWindow="0" yWindow="0" windowWidth="28800" windowHeight="1233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71026"/>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29" i="2" l="1"/>
  <c r="O129" i="2"/>
  <c r="P129" i="2"/>
  <c r="Q129" i="2"/>
  <c r="R129" i="2"/>
  <c r="N605" i="2"/>
  <c r="N597" i="2"/>
  <c r="N598" i="2"/>
  <c r="N599" i="2"/>
  <c r="N600" i="2"/>
  <c r="N601" i="2"/>
  <c r="N602" i="2"/>
  <c r="N603" i="2"/>
  <c r="N604" i="2"/>
  <c r="N596" i="2"/>
  <c r="N580" i="2"/>
  <c r="N581" i="2"/>
  <c r="N582" i="2"/>
  <c r="N583" i="2"/>
  <c r="N584" i="2"/>
  <c r="N585" i="2"/>
  <c r="N586" i="2"/>
  <c r="N587" i="2"/>
  <c r="N588" i="2"/>
  <c r="N579" i="2"/>
  <c r="N563" i="2"/>
  <c r="N564" i="2"/>
  <c r="N565" i="2"/>
  <c r="N566" i="2"/>
  <c r="N567" i="2"/>
  <c r="N568" i="2"/>
  <c r="N569" i="2"/>
  <c r="N570" i="2"/>
  <c r="N571" i="2"/>
  <c r="N562" i="2"/>
  <c r="N546" i="2"/>
  <c r="N547" i="2"/>
  <c r="N548" i="2"/>
  <c r="N549" i="2"/>
  <c r="N550" i="2"/>
  <c r="N551" i="2"/>
  <c r="N552" i="2"/>
  <c r="N553" i="2"/>
  <c r="N554" i="2"/>
  <c r="N545" i="2"/>
  <c r="N529" i="2"/>
  <c r="N530" i="2"/>
  <c r="N531" i="2"/>
  <c r="N532" i="2"/>
  <c r="N533" i="2"/>
  <c r="N534" i="2"/>
  <c r="N535" i="2"/>
  <c r="N536" i="2"/>
  <c r="N537" i="2"/>
  <c r="N528" i="2"/>
  <c r="N512" i="2"/>
  <c r="N513" i="2"/>
  <c r="N514" i="2"/>
  <c r="N515" i="2"/>
  <c r="N516" i="2"/>
  <c r="N517" i="2"/>
  <c r="N518" i="2"/>
  <c r="N519" i="2"/>
  <c r="N520" i="2"/>
  <c r="N511" i="2"/>
  <c r="N495" i="2"/>
  <c r="N496" i="2"/>
  <c r="N497" i="2"/>
  <c r="N498" i="2"/>
  <c r="N499" i="2"/>
  <c r="N500" i="2"/>
  <c r="N501" i="2"/>
  <c r="N502" i="2"/>
  <c r="N503" i="2"/>
  <c r="N494" i="2"/>
  <c r="N478" i="2"/>
  <c r="N479" i="2"/>
  <c r="N480" i="2"/>
  <c r="N481" i="2"/>
  <c r="N482" i="2"/>
  <c r="N483" i="2"/>
  <c r="N484" i="2"/>
  <c r="N485" i="2"/>
  <c r="N486" i="2"/>
  <c r="N477" i="2"/>
  <c r="N461" i="2"/>
  <c r="N462" i="2"/>
  <c r="N463" i="2"/>
  <c r="N464" i="2"/>
  <c r="N465" i="2"/>
  <c r="N466" i="2"/>
  <c r="N467" i="2"/>
  <c r="N468" i="2"/>
  <c r="N469" i="2"/>
  <c r="N460" i="2"/>
  <c r="N444" i="2"/>
  <c r="N445" i="2"/>
  <c r="N446" i="2"/>
  <c r="N447" i="2"/>
  <c r="N448" i="2"/>
  <c r="N449" i="2"/>
  <c r="N450" i="2"/>
  <c r="N451" i="2"/>
  <c r="N452" i="2"/>
  <c r="N443" i="2"/>
  <c r="N427" i="2"/>
  <c r="N428" i="2"/>
  <c r="N429" i="2"/>
  <c r="N430" i="2"/>
  <c r="N431" i="2"/>
  <c r="N432" i="2"/>
  <c r="N433" i="2"/>
  <c r="N434" i="2"/>
  <c r="N435" i="2"/>
  <c r="N426" i="2"/>
  <c r="N408" i="2"/>
  <c r="N409" i="2"/>
  <c r="N410" i="2"/>
  <c r="N411" i="2"/>
  <c r="N412" i="2"/>
  <c r="N413" i="2"/>
  <c r="N414" i="2"/>
  <c r="N415" i="2"/>
  <c r="N416" i="2"/>
  <c r="N407" i="2"/>
  <c r="N391" i="2"/>
  <c r="N392" i="2"/>
  <c r="N393" i="2"/>
  <c r="N394" i="2"/>
  <c r="N395" i="2"/>
  <c r="N396" i="2"/>
  <c r="N397" i="2"/>
  <c r="N398" i="2"/>
  <c r="N399" i="2"/>
  <c r="N390" i="2"/>
  <c r="N374" i="2"/>
  <c r="N375" i="2"/>
  <c r="N376" i="2"/>
  <c r="N377" i="2"/>
  <c r="N378" i="2"/>
  <c r="N379" i="2"/>
  <c r="N380" i="2"/>
  <c r="N381" i="2"/>
  <c r="N382" i="2"/>
  <c r="N373" i="2"/>
  <c r="N357" i="2"/>
  <c r="N358" i="2"/>
  <c r="N359" i="2"/>
  <c r="N360" i="2"/>
  <c r="N361" i="2"/>
  <c r="N362" i="2"/>
  <c r="N363" i="2"/>
  <c r="N364" i="2"/>
  <c r="N365" i="2"/>
  <c r="N341" i="2"/>
  <c r="N342" i="2"/>
  <c r="N343" i="2"/>
  <c r="N344" i="2"/>
  <c r="N345" i="2"/>
  <c r="N346" i="2"/>
  <c r="N347" i="2"/>
  <c r="N348" i="2"/>
  <c r="N349" i="2"/>
  <c r="N326" i="2"/>
  <c r="N327" i="2"/>
  <c r="N328" i="2"/>
  <c r="N329" i="2"/>
  <c r="N330" i="2"/>
  <c r="N331" i="2"/>
  <c r="N332" i="2"/>
  <c r="N333" i="2"/>
  <c r="N325" i="2"/>
  <c r="N309" i="2"/>
  <c r="N310" i="2"/>
  <c r="N311" i="2"/>
  <c r="N312" i="2"/>
  <c r="N313" i="2"/>
  <c r="N314" i="2"/>
  <c r="N315" i="2"/>
  <c r="N316" i="2"/>
  <c r="N317" i="2"/>
  <c r="N308" i="2"/>
  <c r="N292" i="2"/>
  <c r="N293" i="2"/>
  <c r="N294" i="2"/>
  <c r="N295" i="2"/>
  <c r="N296" i="2"/>
  <c r="N297" i="2"/>
  <c r="N298" i="2"/>
  <c r="N299" i="2"/>
  <c r="N300" i="2"/>
  <c r="N291" i="2"/>
  <c r="N277" i="2"/>
  <c r="N278" i="2"/>
  <c r="N279" i="2"/>
  <c r="N280" i="2"/>
  <c r="N281" i="2"/>
  <c r="N282" i="2"/>
  <c r="N283" i="2"/>
  <c r="N284" i="2"/>
  <c r="N285" i="2"/>
  <c r="N276" i="2"/>
  <c r="N261" i="2"/>
  <c r="N262" i="2"/>
  <c r="N263" i="2"/>
  <c r="N264" i="2"/>
  <c r="N265" i="2"/>
  <c r="N266" i="2"/>
  <c r="N267" i="2"/>
  <c r="N268" i="2"/>
  <c r="N269" i="2"/>
  <c r="N260" i="2"/>
  <c r="N244" i="2"/>
  <c r="N245" i="2"/>
  <c r="N246" i="2"/>
  <c r="N247" i="2"/>
  <c r="N248" i="2"/>
  <c r="N249" i="2"/>
  <c r="N250" i="2"/>
  <c r="N251" i="2"/>
  <c r="N252" i="2"/>
  <c r="N243" i="2"/>
  <c r="N228" i="2"/>
  <c r="N229" i="2"/>
  <c r="N230" i="2"/>
  <c r="N231" i="2"/>
  <c r="N232" i="2"/>
  <c r="N233" i="2"/>
  <c r="N234" i="2"/>
  <c r="N235" i="2"/>
  <c r="N227" i="2"/>
  <c r="N219" i="2"/>
  <c r="N211" i="2"/>
  <c r="N212" i="2"/>
  <c r="N213" i="2"/>
  <c r="N214" i="2"/>
  <c r="N215" i="2"/>
  <c r="N216" i="2"/>
  <c r="N217" i="2"/>
  <c r="N218" i="2"/>
  <c r="N210" i="2"/>
  <c r="N194" i="2"/>
  <c r="N195" i="2"/>
  <c r="N196" i="2"/>
  <c r="N197" i="2"/>
  <c r="N198" i="2"/>
  <c r="N199" i="2"/>
  <c r="N200" i="2"/>
  <c r="N201" i="2"/>
  <c r="N202" i="2"/>
  <c r="N193" i="2"/>
  <c r="N177" i="2"/>
  <c r="N178" i="2"/>
  <c r="N179" i="2"/>
  <c r="N180" i="2"/>
  <c r="N181" i="2"/>
  <c r="N182" i="2"/>
  <c r="N183" i="2"/>
  <c r="N184" i="2"/>
  <c r="N185" i="2"/>
  <c r="N176" i="2"/>
  <c r="N160" i="2"/>
  <c r="N161" i="2"/>
  <c r="N162" i="2"/>
  <c r="N163" i="2"/>
  <c r="N164" i="2"/>
  <c r="N165" i="2"/>
  <c r="N166" i="2"/>
  <c r="N167" i="2"/>
  <c r="N168" i="2"/>
  <c r="N159" i="2"/>
  <c r="N143" i="2"/>
  <c r="N144" i="2"/>
  <c r="N145" i="2"/>
  <c r="N146" i="2"/>
  <c r="N147" i="2"/>
  <c r="N148" i="2"/>
  <c r="N149" i="2"/>
  <c r="N150" i="2"/>
  <c r="N151" i="2"/>
  <c r="N142" i="2"/>
  <c r="N125" i="2"/>
  <c r="N126" i="2"/>
  <c r="N127" i="2"/>
  <c r="N128" i="2"/>
  <c r="N130" i="2"/>
  <c r="N131" i="2"/>
  <c r="N132" i="2"/>
  <c r="N133" i="2"/>
  <c r="N134" i="2"/>
  <c r="N124" i="2"/>
  <c r="N108" i="2"/>
  <c r="N109" i="2"/>
  <c r="N110" i="2"/>
  <c r="N111" i="2"/>
  <c r="N112" i="2"/>
  <c r="N113" i="2"/>
  <c r="N114" i="2"/>
  <c r="N115" i="2"/>
  <c r="N116" i="2"/>
  <c r="N107" i="2"/>
  <c r="N91" i="2"/>
  <c r="N92" i="2"/>
  <c r="N93" i="2"/>
  <c r="N94" i="2"/>
  <c r="N95" i="2"/>
  <c r="N96" i="2"/>
  <c r="N97" i="2"/>
  <c r="N98" i="2"/>
  <c r="N99" i="2"/>
  <c r="N90" i="2"/>
  <c r="N74" i="2"/>
  <c r="N75" i="2"/>
  <c r="N76" i="2"/>
  <c r="N77" i="2"/>
  <c r="N78" i="2"/>
  <c r="N79" i="2"/>
  <c r="N80" i="2"/>
  <c r="N81" i="2"/>
  <c r="N82" i="2"/>
  <c r="N73" i="2"/>
  <c r="N57" i="2"/>
  <c r="N58" i="2"/>
  <c r="N59" i="2"/>
  <c r="N60" i="2"/>
  <c r="N61" i="2"/>
  <c r="N62" i="2"/>
  <c r="N63" i="2"/>
  <c r="N64" i="2"/>
  <c r="N65" i="2"/>
  <c r="N56" i="2"/>
  <c r="N38" i="2"/>
  <c r="N39" i="2"/>
  <c r="N40" i="2"/>
  <c r="N41" i="2"/>
  <c r="N42" i="2"/>
  <c r="N43" i="2"/>
  <c r="N44" i="2"/>
  <c r="N45" i="2"/>
  <c r="N46" i="2"/>
  <c r="N37" i="2"/>
  <c r="N20" i="2"/>
  <c r="N21" i="2"/>
  <c r="N22" i="2"/>
  <c r="N23" i="2"/>
  <c r="N24" i="2"/>
  <c r="N25" i="2"/>
  <c r="N26" i="2"/>
  <c r="N27" i="2"/>
  <c r="N28" i="2"/>
  <c r="N19" i="2"/>
  <c r="O605" i="2"/>
  <c r="O597" i="2"/>
  <c r="O598" i="2"/>
  <c r="O599" i="2"/>
  <c r="O600" i="2"/>
  <c r="O601" i="2"/>
  <c r="O602" i="2"/>
  <c r="O603" i="2"/>
  <c r="O604" i="2"/>
  <c r="O596" i="2"/>
  <c r="O580" i="2"/>
  <c r="O581" i="2"/>
  <c r="O582" i="2"/>
  <c r="O583" i="2"/>
  <c r="O584" i="2"/>
  <c r="O585" i="2"/>
  <c r="O586" i="2"/>
  <c r="O587" i="2"/>
  <c r="O588" i="2"/>
  <c r="O579" i="2"/>
  <c r="O563" i="2"/>
  <c r="O564" i="2"/>
  <c r="O565" i="2"/>
  <c r="O566" i="2"/>
  <c r="O567" i="2"/>
  <c r="O568" i="2"/>
  <c r="O569" i="2"/>
  <c r="O570" i="2"/>
  <c r="O571" i="2"/>
  <c r="O562" i="2"/>
  <c r="O546" i="2"/>
  <c r="O547" i="2"/>
  <c r="O548" i="2"/>
  <c r="O549" i="2"/>
  <c r="O550" i="2"/>
  <c r="O551" i="2"/>
  <c r="O552" i="2"/>
  <c r="O553" i="2"/>
  <c r="O554" i="2"/>
  <c r="O545" i="2"/>
  <c r="O529" i="2"/>
  <c r="O530" i="2"/>
  <c r="O531" i="2"/>
  <c r="O532" i="2"/>
  <c r="O533" i="2"/>
  <c r="O534" i="2"/>
  <c r="O535" i="2"/>
  <c r="O536" i="2"/>
  <c r="O537" i="2"/>
  <c r="O528" i="2"/>
  <c r="O512" i="2"/>
  <c r="O513" i="2"/>
  <c r="O514" i="2"/>
  <c r="O515" i="2"/>
  <c r="O516" i="2"/>
  <c r="O517" i="2"/>
  <c r="O518" i="2"/>
  <c r="O519" i="2"/>
  <c r="O520" i="2"/>
  <c r="O511" i="2"/>
  <c r="O495" i="2"/>
  <c r="O496" i="2"/>
  <c r="O497" i="2"/>
  <c r="O498" i="2"/>
  <c r="O499" i="2"/>
  <c r="O500" i="2"/>
  <c r="O501" i="2"/>
  <c r="O502" i="2"/>
  <c r="O503" i="2"/>
  <c r="O494" i="2"/>
  <c r="O478" i="2"/>
  <c r="O479" i="2"/>
  <c r="O480" i="2"/>
  <c r="O481" i="2"/>
  <c r="O482" i="2"/>
  <c r="O483" i="2"/>
  <c r="O484" i="2"/>
  <c r="O485" i="2"/>
  <c r="O486" i="2"/>
  <c r="O477" i="2"/>
  <c r="O461" i="2"/>
  <c r="O462" i="2"/>
  <c r="O463" i="2"/>
  <c r="O464" i="2"/>
  <c r="O465" i="2"/>
  <c r="O466" i="2"/>
  <c r="O467" i="2"/>
  <c r="O468" i="2"/>
  <c r="O469" i="2"/>
  <c r="O460" i="2"/>
  <c r="O444" i="2"/>
  <c r="O445" i="2"/>
  <c r="O446" i="2"/>
  <c r="O447" i="2"/>
  <c r="O448" i="2"/>
  <c r="O449" i="2"/>
  <c r="O450" i="2"/>
  <c r="O451" i="2"/>
  <c r="O452" i="2"/>
  <c r="O443" i="2"/>
  <c r="O427" i="2"/>
  <c r="O428" i="2"/>
  <c r="O429" i="2"/>
  <c r="O430" i="2"/>
  <c r="O431" i="2"/>
  <c r="O432" i="2"/>
  <c r="O433" i="2"/>
  <c r="O434" i="2"/>
  <c r="O435" i="2"/>
  <c r="O426" i="2"/>
  <c r="O408" i="2"/>
  <c r="O409" i="2"/>
  <c r="O410" i="2"/>
  <c r="O411" i="2"/>
  <c r="O412" i="2"/>
  <c r="O413" i="2"/>
  <c r="O414" i="2"/>
  <c r="O415" i="2"/>
  <c r="O416" i="2"/>
  <c r="O407" i="2"/>
  <c r="O391" i="2"/>
  <c r="O392" i="2"/>
  <c r="O393" i="2"/>
  <c r="O394" i="2"/>
  <c r="O395" i="2"/>
  <c r="O396" i="2"/>
  <c r="O397" i="2"/>
  <c r="O398" i="2"/>
  <c r="O399" i="2"/>
  <c r="O390" i="2"/>
  <c r="O374" i="2"/>
  <c r="O375" i="2"/>
  <c r="O376" i="2"/>
  <c r="O377" i="2"/>
  <c r="O378" i="2"/>
  <c r="O379" i="2"/>
  <c r="O380" i="2"/>
  <c r="O381" i="2"/>
  <c r="O382" i="2"/>
  <c r="O373" i="2"/>
  <c r="O357" i="2"/>
  <c r="O358" i="2"/>
  <c r="O359" i="2"/>
  <c r="O360" i="2"/>
  <c r="O361" i="2"/>
  <c r="O362" i="2"/>
  <c r="O363" i="2"/>
  <c r="O364" i="2"/>
  <c r="O365" i="2"/>
  <c r="O341" i="2"/>
  <c r="O342" i="2"/>
  <c r="O343" i="2"/>
  <c r="O344" i="2"/>
  <c r="O345" i="2"/>
  <c r="O346" i="2"/>
  <c r="O347" i="2"/>
  <c r="O348" i="2"/>
  <c r="O349" i="2"/>
  <c r="O326" i="2"/>
  <c r="O327" i="2"/>
  <c r="O328" i="2"/>
  <c r="O329" i="2"/>
  <c r="O330" i="2"/>
  <c r="O331" i="2"/>
  <c r="O332" i="2"/>
  <c r="O333" i="2"/>
  <c r="O325" i="2"/>
  <c r="O309" i="2"/>
  <c r="O310" i="2"/>
  <c r="O311" i="2"/>
  <c r="O312" i="2"/>
  <c r="O313" i="2"/>
  <c r="O314" i="2"/>
  <c r="O315" i="2"/>
  <c r="O316" i="2"/>
  <c r="O317" i="2"/>
  <c r="O308" i="2"/>
  <c r="O292" i="2"/>
  <c r="O293" i="2"/>
  <c r="O294" i="2"/>
  <c r="O295" i="2"/>
  <c r="O296" i="2"/>
  <c r="O297" i="2"/>
  <c r="O298" i="2"/>
  <c r="O299" i="2"/>
  <c r="O300" i="2"/>
  <c r="O291" i="2"/>
  <c r="O277" i="2"/>
  <c r="O278" i="2"/>
  <c r="O279" i="2"/>
  <c r="O280" i="2"/>
  <c r="O281" i="2"/>
  <c r="O282" i="2"/>
  <c r="O283" i="2"/>
  <c r="O284" i="2"/>
  <c r="O285" i="2"/>
  <c r="O276" i="2"/>
  <c r="O261" i="2"/>
  <c r="O262" i="2"/>
  <c r="O263" i="2"/>
  <c r="O264" i="2"/>
  <c r="O265" i="2"/>
  <c r="O266" i="2"/>
  <c r="O267" i="2"/>
  <c r="O268" i="2"/>
  <c r="O269" i="2"/>
  <c r="O260" i="2"/>
  <c r="O244" i="2"/>
  <c r="O245" i="2"/>
  <c r="O246" i="2"/>
  <c r="O247" i="2"/>
  <c r="O248" i="2"/>
  <c r="O249" i="2"/>
  <c r="O250" i="2"/>
  <c r="O251" i="2"/>
  <c r="O252" i="2"/>
  <c r="O243" i="2"/>
  <c r="O228" i="2"/>
  <c r="O229" i="2"/>
  <c r="O230" i="2"/>
  <c r="O231" i="2"/>
  <c r="O232" i="2"/>
  <c r="O233" i="2"/>
  <c r="O234" i="2"/>
  <c r="O235" i="2"/>
  <c r="O227" i="2"/>
  <c r="O211" i="2"/>
  <c r="O212" i="2"/>
  <c r="O213" i="2"/>
  <c r="O214" i="2"/>
  <c r="O215" i="2"/>
  <c r="O216" i="2"/>
  <c r="O217" i="2"/>
  <c r="O218" i="2"/>
  <c r="O219" i="2"/>
  <c r="O210" i="2"/>
  <c r="O194" i="2"/>
  <c r="O195" i="2"/>
  <c r="O196" i="2"/>
  <c r="O197" i="2"/>
  <c r="O198" i="2"/>
  <c r="O199" i="2"/>
  <c r="O200" i="2"/>
  <c r="O201" i="2"/>
  <c r="O202" i="2"/>
  <c r="O193" i="2"/>
  <c r="O177" i="2"/>
  <c r="O178" i="2"/>
  <c r="O179" i="2"/>
  <c r="O180" i="2"/>
  <c r="O181" i="2"/>
  <c r="O182" i="2"/>
  <c r="O183" i="2"/>
  <c r="O184" i="2"/>
  <c r="O185" i="2"/>
  <c r="O176" i="2"/>
  <c r="O160" i="2"/>
  <c r="O161" i="2"/>
  <c r="O162" i="2"/>
  <c r="O163" i="2"/>
  <c r="O164" i="2"/>
  <c r="O165" i="2"/>
  <c r="O166" i="2"/>
  <c r="O167" i="2"/>
  <c r="O168" i="2"/>
  <c r="O159" i="2"/>
  <c r="O143" i="2"/>
  <c r="O144" i="2"/>
  <c r="O145" i="2"/>
  <c r="O146" i="2"/>
  <c r="O147" i="2"/>
  <c r="O148" i="2"/>
  <c r="O149" i="2"/>
  <c r="O150" i="2"/>
  <c r="O151" i="2"/>
  <c r="O142" i="2"/>
  <c r="O125" i="2"/>
  <c r="O126" i="2"/>
  <c r="O127" i="2"/>
  <c r="O128" i="2"/>
  <c r="O130" i="2"/>
  <c r="O131" i="2"/>
  <c r="O132" i="2"/>
  <c r="O133" i="2"/>
  <c r="O134" i="2"/>
  <c r="O124" i="2"/>
  <c r="O108" i="2"/>
  <c r="O109" i="2"/>
  <c r="O110" i="2"/>
  <c r="O111" i="2"/>
  <c r="O112" i="2"/>
  <c r="O113" i="2"/>
  <c r="O114" i="2"/>
  <c r="O115" i="2"/>
  <c r="O116" i="2"/>
  <c r="O107" i="2"/>
  <c r="O91" i="2"/>
  <c r="O92" i="2"/>
  <c r="O93" i="2"/>
  <c r="O94" i="2"/>
  <c r="O95" i="2"/>
  <c r="O96" i="2"/>
  <c r="O97" i="2"/>
  <c r="O98" i="2"/>
  <c r="O99" i="2"/>
  <c r="O90" i="2"/>
  <c r="O74" i="2"/>
  <c r="O75" i="2"/>
  <c r="O76" i="2"/>
  <c r="O77" i="2"/>
  <c r="O78" i="2"/>
  <c r="O79" i="2"/>
  <c r="O80" i="2"/>
  <c r="O81" i="2"/>
  <c r="O82" i="2"/>
  <c r="O73" i="2"/>
  <c r="O57" i="2"/>
  <c r="O58" i="2"/>
  <c r="O59" i="2"/>
  <c r="O60" i="2"/>
  <c r="O61" i="2"/>
  <c r="O62" i="2"/>
  <c r="O63" i="2"/>
  <c r="O64" i="2"/>
  <c r="O65" i="2"/>
  <c r="O56" i="2"/>
  <c r="O38" i="2"/>
  <c r="O39" i="2"/>
  <c r="O40" i="2"/>
  <c r="O41" i="2"/>
  <c r="O42" i="2"/>
  <c r="O43" i="2"/>
  <c r="O44" i="2"/>
  <c r="O45" i="2"/>
  <c r="O46" i="2"/>
  <c r="O37" i="2"/>
  <c r="O20" i="2"/>
  <c r="O21" i="2"/>
  <c r="O22" i="2"/>
  <c r="O23" i="2"/>
  <c r="O24" i="2"/>
  <c r="O25" i="2"/>
  <c r="O26" i="2"/>
  <c r="O27" i="2"/>
  <c r="O28" i="2"/>
  <c r="AN26" i="13"/>
  <c r="U26" i="13"/>
  <c r="V26" i="13"/>
  <c r="W26" i="13"/>
  <c r="X26" i="13"/>
  <c r="Y26" i="13"/>
  <c r="Z26" i="13"/>
  <c r="AA26" i="13"/>
  <c r="M26" i="13"/>
  <c r="N26" i="13"/>
  <c r="O26" i="13"/>
  <c r="P26" i="13"/>
  <c r="Q26" i="13"/>
  <c r="R26" i="13"/>
  <c r="S26" i="13"/>
  <c r="AN25" i="13"/>
  <c r="M25" i="13"/>
  <c r="N25" i="13"/>
  <c r="O25" i="13"/>
  <c r="P25" i="13"/>
  <c r="Q25" i="13"/>
  <c r="R25" i="13"/>
  <c r="S25" i="13"/>
  <c r="AN24" i="13"/>
  <c r="M24" i="13"/>
  <c r="N24" i="13"/>
  <c r="O24" i="13"/>
  <c r="P24" i="13"/>
  <c r="Q24" i="13"/>
  <c r="R24" i="13"/>
  <c r="S24" i="13"/>
  <c r="AN23" i="13"/>
  <c r="M23" i="13"/>
  <c r="N23" i="13"/>
  <c r="O23" i="13"/>
  <c r="P23" i="13"/>
  <c r="Q23" i="13"/>
  <c r="R23" i="13"/>
  <c r="S23" i="13"/>
  <c r="AN22" i="13"/>
  <c r="M22" i="13"/>
  <c r="N22" i="13"/>
  <c r="O22" i="13"/>
  <c r="P22" i="13"/>
  <c r="Q22" i="13"/>
  <c r="R22" i="13"/>
  <c r="S22" i="13"/>
  <c r="AN21" i="13"/>
  <c r="M21" i="13"/>
  <c r="N21" i="13"/>
  <c r="O21" i="13"/>
  <c r="P21" i="13"/>
  <c r="Q21" i="13"/>
  <c r="R21" i="13"/>
  <c r="S21" i="13"/>
  <c r="AN20" i="13"/>
  <c r="M20" i="13"/>
  <c r="N20" i="13"/>
  <c r="O20" i="13"/>
  <c r="P20" i="13"/>
  <c r="Q20" i="13"/>
  <c r="R20" i="13"/>
  <c r="S20" i="13"/>
  <c r="AN19" i="13"/>
  <c r="U19" i="13"/>
  <c r="V19" i="13"/>
  <c r="W19" i="13"/>
  <c r="X19" i="13"/>
  <c r="Y19" i="13"/>
  <c r="Z19" i="13"/>
  <c r="AA19" i="13"/>
  <c r="M19" i="13"/>
  <c r="N19" i="13"/>
  <c r="O19" i="13"/>
  <c r="P19" i="13"/>
  <c r="Q19" i="13"/>
  <c r="R19" i="13"/>
  <c r="S19" i="13"/>
  <c r="AN18" i="13"/>
  <c r="AC18" i="13"/>
  <c r="AD18" i="13"/>
  <c r="AE18" i="13"/>
  <c r="AF18" i="13"/>
  <c r="AG18" i="13"/>
  <c r="AH18" i="13"/>
  <c r="AI18" i="13"/>
  <c r="U18" i="13"/>
  <c r="V18" i="13"/>
  <c r="W18" i="13"/>
  <c r="X18" i="13"/>
  <c r="Y18" i="13"/>
  <c r="Z18" i="13"/>
  <c r="AA18" i="13"/>
  <c r="M18" i="13"/>
  <c r="N18" i="13"/>
  <c r="O18" i="13"/>
  <c r="P18" i="13"/>
  <c r="Q18" i="13"/>
  <c r="R18" i="13"/>
  <c r="S18" i="13"/>
  <c r="AN17" i="13"/>
  <c r="U17" i="13"/>
  <c r="V17" i="13"/>
  <c r="W17" i="13"/>
  <c r="X17" i="13"/>
  <c r="Y17" i="13"/>
  <c r="Z17" i="13"/>
  <c r="AA17" i="13"/>
  <c r="M17" i="13"/>
  <c r="N17" i="13"/>
  <c r="O17" i="13"/>
  <c r="P17" i="13"/>
  <c r="Q17" i="13"/>
  <c r="R17" i="13"/>
  <c r="S17" i="13"/>
  <c r="AN16" i="13"/>
  <c r="AN15" i="13"/>
  <c r="U15" i="13"/>
  <c r="V15" i="13"/>
  <c r="W15" i="13"/>
  <c r="X15" i="13"/>
  <c r="Y15" i="13"/>
  <c r="Z15" i="13"/>
  <c r="AA15" i="13"/>
  <c r="M15" i="13"/>
  <c r="N15" i="13"/>
  <c r="O15" i="13"/>
  <c r="P15" i="13"/>
  <c r="Q15" i="13"/>
  <c r="R15" i="13"/>
  <c r="S15" i="13"/>
  <c r="AN14" i="13"/>
  <c r="AC14" i="13"/>
  <c r="AD14" i="13"/>
  <c r="AE14" i="13"/>
  <c r="AF14" i="13"/>
  <c r="AG14" i="13"/>
  <c r="AH14" i="13"/>
  <c r="AI14" i="13"/>
  <c r="U14" i="13"/>
  <c r="V14" i="13"/>
  <c r="W14" i="13"/>
  <c r="X14" i="13"/>
  <c r="Y14" i="13"/>
  <c r="Z14" i="13"/>
  <c r="AA14" i="13"/>
  <c r="M14" i="13"/>
  <c r="N14" i="13"/>
  <c r="O14" i="13"/>
  <c r="P14" i="13"/>
  <c r="Q14" i="13"/>
  <c r="R14" i="13"/>
  <c r="S14" i="13"/>
  <c r="AN13" i="13"/>
  <c r="M13" i="13"/>
  <c r="N13" i="13"/>
  <c r="O13" i="13"/>
  <c r="P13" i="13"/>
  <c r="Q13" i="13"/>
  <c r="R13" i="13"/>
  <c r="S13" i="13"/>
  <c r="AN12" i="13"/>
  <c r="U12" i="13"/>
  <c r="V12" i="13"/>
  <c r="W12" i="13"/>
  <c r="X12" i="13"/>
  <c r="Y12" i="13"/>
  <c r="Z12" i="13"/>
  <c r="AA12" i="13"/>
  <c r="M12" i="13"/>
  <c r="N12" i="13"/>
  <c r="O12" i="13"/>
  <c r="P12" i="13"/>
  <c r="Q12" i="13"/>
  <c r="R12" i="13"/>
  <c r="S12" i="13"/>
  <c r="AN11" i="13"/>
  <c r="AC11" i="13"/>
  <c r="AD11" i="13"/>
  <c r="AE11" i="13"/>
  <c r="AF11" i="13"/>
  <c r="AG11" i="13"/>
  <c r="AH11" i="13"/>
  <c r="AI11" i="13"/>
  <c r="U11" i="13"/>
  <c r="V11" i="13"/>
  <c r="W11" i="13"/>
  <c r="X11" i="13"/>
  <c r="Y11" i="13"/>
  <c r="Z11" i="13"/>
  <c r="AA11" i="13"/>
  <c r="M11" i="13"/>
  <c r="N11" i="13"/>
  <c r="O11" i="13"/>
  <c r="P11" i="13"/>
  <c r="Q11" i="13"/>
  <c r="R11" i="13"/>
  <c r="S11" i="13"/>
  <c r="AN10" i="13"/>
  <c r="P597" i="2"/>
  <c r="Q597" i="2"/>
  <c r="R597" i="2"/>
  <c r="P598" i="2"/>
  <c r="Q598" i="2"/>
  <c r="R598" i="2"/>
  <c r="P599" i="2"/>
  <c r="P600" i="2"/>
  <c r="Q600" i="2"/>
  <c r="R600" i="2"/>
  <c r="P601" i="2"/>
  <c r="Q601" i="2"/>
  <c r="R601" i="2"/>
  <c r="P602" i="2"/>
  <c r="Q602" i="2"/>
  <c r="R602" i="2"/>
  <c r="P603" i="2"/>
  <c r="Q603" i="2"/>
  <c r="R603" i="2"/>
  <c r="P604" i="2"/>
  <c r="Q604" i="2"/>
  <c r="R604" i="2"/>
  <c r="P605" i="2"/>
  <c r="Q605" i="2"/>
  <c r="R605" i="2"/>
  <c r="P596" i="2"/>
  <c r="P580" i="2"/>
  <c r="Q580" i="2"/>
  <c r="R580" i="2"/>
  <c r="P581" i="2"/>
  <c r="Q581" i="2"/>
  <c r="R581" i="2"/>
  <c r="P582" i="2"/>
  <c r="Q582" i="2"/>
  <c r="R582" i="2"/>
  <c r="P583" i="2"/>
  <c r="Q583" i="2"/>
  <c r="R583" i="2"/>
  <c r="P584" i="2"/>
  <c r="Q584" i="2"/>
  <c r="R584" i="2"/>
  <c r="P585" i="2"/>
  <c r="Q585" i="2"/>
  <c r="R585" i="2"/>
  <c r="P586" i="2"/>
  <c r="P587" i="2"/>
  <c r="Q587" i="2"/>
  <c r="R587" i="2"/>
  <c r="P588" i="2"/>
  <c r="Q588" i="2"/>
  <c r="R588" i="2"/>
  <c r="P579" i="2"/>
  <c r="Q579" i="2"/>
  <c r="R579" i="2"/>
  <c r="P563" i="2"/>
  <c r="Q563" i="2"/>
  <c r="R563" i="2"/>
  <c r="P564" i="2"/>
  <c r="Q564" i="2"/>
  <c r="R564" i="2"/>
  <c r="P565" i="2"/>
  <c r="P566" i="2"/>
  <c r="Q566" i="2"/>
  <c r="R566" i="2"/>
  <c r="P567" i="2"/>
  <c r="Q567" i="2"/>
  <c r="R567" i="2"/>
  <c r="P568" i="2"/>
  <c r="Q568" i="2"/>
  <c r="R568" i="2"/>
  <c r="P569" i="2"/>
  <c r="Q569" i="2"/>
  <c r="R569" i="2"/>
  <c r="P570" i="2"/>
  <c r="Q570" i="2"/>
  <c r="R570" i="2"/>
  <c r="P571" i="2"/>
  <c r="Q571" i="2"/>
  <c r="R571" i="2"/>
  <c r="P562" i="2"/>
  <c r="P546" i="2"/>
  <c r="Q546" i="2"/>
  <c r="R546" i="2"/>
  <c r="P547" i="2"/>
  <c r="Q547" i="2"/>
  <c r="R547" i="2"/>
  <c r="P548" i="2"/>
  <c r="Q548" i="2"/>
  <c r="R548" i="2"/>
  <c r="P549" i="2"/>
  <c r="Q549" i="2"/>
  <c r="R549" i="2"/>
  <c r="P550" i="2"/>
  <c r="Q550" i="2"/>
  <c r="R550" i="2"/>
  <c r="P551" i="2"/>
  <c r="Q551" i="2"/>
  <c r="R551" i="2"/>
  <c r="P552" i="2"/>
  <c r="P553" i="2"/>
  <c r="Q553" i="2"/>
  <c r="R553" i="2"/>
  <c r="P554" i="2"/>
  <c r="Q554" i="2"/>
  <c r="R554" i="2"/>
  <c r="P545" i="2"/>
  <c r="Q545" i="2"/>
  <c r="R545" i="2"/>
  <c r="P529" i="2"/>
  <c r="Q529" i="2"/>
  <c r="R529" i="2"/>
  <c r="P530" i="2"/>
  <c r="Q530" i="2"/>
  <c r="R530" i="2"/>
  <c r="P531" i="2"/>
  <c r="P532" i="2"/>
  <c r="Q532" i="2"/>
  <c r="R532" i="2"/>
  <c r="P533" i="2"/>
  <c r="Q533" i="2"/>
  <c r="R533" i="2"/>
  <c r="P534" i="2"/>
  <c r="Q534" i="2"/>
  <c r="R534" i="2"/>
  <c r="P535" i="2"/>
  <c r="Q535" i="2"/>
  <c r="R535" i="2"/>
  <c r="P536" i="2"/>
  <c r="Q536" i="2"/>
  <c r="R536" i="2"/>
  <c r="P537" i="2"/>
  <c r="Q537" i="2"/>
  <c r="R537" i="2"/>
  <c r="P528" i="2"/>
  <c r="P512" i="2"/>
  <c r="Q512" i="2"/>
  <c r="R512" i="2"/>
  <c r="P513" i="2"/>
  <c r="Q513" i="2"/>
  <c r="R513" i="2"/>
  <c r="P514" i="2"/>
  <c r="Q514" i="2"/>
  <c r="R514" i="2"/>
  <c r="P515" i="2"/>
  <c r="Q515" i="2"/>
  <c r="R515" i="2"/>
  <c r="P516" i="2"/>
  <c r="Q516" i="2"/>
  <c r="R516" i="2"/>
  <c r="P517" i="2"/>
  <c r="Q517" i="2"/>
  <c r="R517" i="2"/>
  <c r="P518" i="2"/>
  <c r="P519" i="2"/>
  <c r="Q519" i="2"/>
  <c r="R519" i="2"/>
  <c r="P520" i="2"/>
  <c r="Q520" i="2"/>
  <c r="R520" i="2"/>
  <c r="P511" i="2"/>
  <c r="Q511" i="2"/>
  <c r="R511" i="2"/>
  <c r="P495" i="2"/>
  <c r="Q495" i="2"/>
  <c r="R495" i="2"/>
  <c r="P496" i="2"/>
  <c r="Q496" i="2"/>
  <c r="R496" i="2"/>
  <c r="P497" i="2"/>
  <c r="P498" i="2"/>
  <c r="Q498" i="2"/>
  <c r="R498" i="2"/>
  <c r="P499" i="2"/>
  <c r="Q499" i="2"/>
  <c r="R499" i="2"/>
  <c r="P500" i="2"/>
  <c r="Q500" i="2"/>
  <c r="R500" i="2"/>
  <c r="P501" i="2"/>
  <c r="Q501" i="2"/>
  <c r="R501" i="2"/>
  <c r="P502" i="2"/>
  <c r="Q502" i="2"/>
  <c r="R502" i="2"/>
  <c r="P503" i="2"/>
  <c r="Q503" i="2"/>
  <c r="R503" i="2"/>
  <c r="P494" i="2"/>
  <c r="P478" i="2"/>
  <c r="Q478" i="2"/>
  <c r="R478" i="2"/>
  <c r="P479" i="2"/>
  <c r="Q479" i="2"/>
  <c r="R479" i="2"/>
  <c r="P480" i="2"/>
  <c r="Q480" i="2"/>
  <c r="R480" i="2"/>
  <c r="P481" i="2"/>
  <c r="Q481" i="2"/>
  <c r="R481" i="2"/>
  <c r="P482" i="2"/>
  <c r="Q482" i="2"/>
  <c r="R482" i="2"/>
  <c r="P483" i="2"/>
  <c r="Q483" i="2"/>
  <c r="R483" i="2"/>
  <c r="P484" i="2"/>
  <c r="P485" i="2"/>
  <c r="Q485" i="2"/>
  <c r="R485" i="2"/>
  <c r="P486" i="2"/>
  <c r="Q486" i="2"/>
  <c r="R486" i="2"/>
  <c r="P477" i="2"/>
  <c r="Q477" i="2"/>
  <c r="R477" i="2"/>
  <c r="P461" i="2"/>
  <c r="Q461" i="2"/>
  <c r="R461" i="2"/>
  <c r="P462" i="2"/>
  <c r="Q462" i="2"/>
  <c r="R462" i="2"/>
  <c r="P463" i="2"/>
  <c r="P464" i="2"/>
  <c r="Q464" i="2"/>
  <c r="R464" i="2"/>
  <c r="P465" i="2"/>
  <c r="Q465" i="2"/>
  <c r="R465" i="2"/>
  <c r="P466" i="2"/>
  <c r="P467" i="2"/>
  <c r="Q467" i="2"/>
  <c r="R467" i="2"/>
  <c r="P468" i="2"/>
  <c r="Q468" i="2"/>
  <c r="R468" i="2"/>
  <c r="P469" i="2"/>
  <c r="Q469" i="2"/>
  <c r="R469" i="2"/>
  <c r="P460" i="2"/>
  <c r="P444" i="2"/>
  <c r="Q444" i="2"/>
  <c r="R444" i="2"/>
  <c r="P445" i="2"/>
  <c r="Q445" i="2"/>
  <c r="R445" i="2"/>
  <c r="P446" i="2"/>
  <c r="Q446" i="2"/>
  <c r="R446" i="2"/>
  <c r="P447" i="2"/>
  <c r="Q447" i="2"/>
  <c r="R447" i="2"/>
  <c r="P448" i="2"/>
  <c r="Q448" i="2"/>
  <c r="R448" i="2"/>
  <c r="P449" i="2"/>
  <c r="Q449" i="2"/>
  <c r="R449" i="2"/>
  <c r="P450" i="2"/>
  <c r="P451" i="2"/>
  <c r="Q451" i="2"/>
  <c r="R451" i="2"/>
  <c r="P452" i="2"/>
  <c r="Q452" i="2"/>
  <c r="R452" i="2"/>
  <c r="P443" i="2"/>
  <c r="Q443" i="2"/>
  <c r="R443" i="2"/>
  <c r="P427" i="2"/>
  <c r="Q427" i="2"/>
  <c r="R427" i="2"/>
  <c r="P428" i="2"/>
  <c r="Q428" i="2"/>
  <c r="R428" i="2"/>
  <c r="P429" i="2"/>
  <c r="P430" i="2"/>
  <c r="Q430" i="2"/>
  <c r="R430" i="2"/>
  <c r="P431" i="2"/>
  <c r="Q431" i="2"/>
  <c r="R431" i="2"/>
  <c r="P432" i="2"/>
  <c r="Q432" i="2"/>
  <c r="R432" i="2"/>
  <c r="P433" i="2"/>
  <c r="P434" i="2"/>
  <c r="Q434" i="2"/>
  <c r="R434" i="2"/>
  <c r="P435" i="2"/>
  <c r="Q435" i="2"/>
  <c r="R435" i="2"/>
  <c r="P426" i="2"/>
  <c r="P408" i="2"/>
  <c r="Q408" i="2"/>
  <c r="R408" i="2"/>
  <c r="P409" i="2"/>
  <c r="Q409" i="2"/>
  <c r="R409" i="2"/>
  <c r="P410" i="2"/>
  <c r="Q410" i="2"/>
  <c r="R410" i="2"/>
  <c r="P411" i="2"/>
  <c r="Q411" i="2"/>
  <c r="R411" i="2"/>
  <c r="P412" i="2"/>
  <c r="Q412" i="2"/>
  <c r="R412" i="2"/>
  <c r="P413" i="2"/>
  <c r="Q413" i="2"/>
  <c r="R413" i="2"/>
  <c r="P414" i="2"/>
  <c r="P415" i="2"/>
  <c r="Q415" i="2"/>
  <c r="R415" i="2"/>
  <c r="P416" i="2"/>
  <c r="Q416" i="2"/>
  <c r="R416" i="2"/>
  <c r="P407" i="2"/>
  <c r="Q407" i="2"/>
  <c r="R407" i="2"/>
  <c r="P391" i="2"/>
  <c r="Q391" i="2"/>
  <c r="R391" i="2"/>
  <c r="P392" i="2"/>
  <c r="Q392" i="2"/>
  <c r="R392" i="2"/>
  <c r="P393" i="2"/>
  <c r="P394" i="2"/>
  <c r="Q394" i="2"/>
  <c r="R394" i="2"/>
  <c r="P395" i="2"/>
  <c r="Q395" i="2"/>
  <c r="R395" i="2"/>
  <c r="P396" i="2"/>
  <c r="Q396" i="2"/>
  <c r="R396" i="2"/>
  <c r="P397" i="2"/>
  <c r="Q397" i="2"/>
  <c r="R397" i="2"/>
  <c r="P398" i="2"/>
  <c r="Q398" i="2"/>
  <c r="R398" i="2"/>
  <c r="P399" i="2"/>
  <c r="Q399" i="2"/>
  <c r="R399" i="2"/>
  <c r="P390" i="2"/>
  <c r="P374" i="2"/>
  <c r="Q374" i="2"/>
  <c r="R374" i="2"/>
  <c r="P375" i="2"/>
  <c r="Q375" i="2"/>
  <c r="R375" i="2"/>
  <c r="P376" i="2"/>
  <c r="Q376" i="2"/>
  <c r="R376" i="2"/>
  <c r="P377" i="2"/>
  <c r="Q377" i="2"/>
  <c r="R377" i="2"/>
  <c r="P378" i="2"/>
  <c r="Q378" i="2"/>
  <c r="R378" i="2"/>
  <c r="P379" i="2"/>
  <c r="Q379" i="2"/>
  <c r="R379" i="2"/>
  <c r="P380" i="2"/>
  <c r="P381" i="2"/>
  <c r="Q381" i="2"/>
  <c r="R381" i="2"/>
  <c r="P382" i="2"/>
  <c r="Q382" i="2"/>
  <c r="R382" i="2"/>
  <c r="P373" i="2"/>
  <c r="Q373" i="2"/>
  <c r="R373" i="2"/>
  <c r="P357" i="2"/>
  <c r="Q357" i="2"/>
  <c r="R357" i="2"/>
  <c r="P358" i="2"/>
  <c r="Q358" i="2"/>
  <c r="R358" i="2"/>
  <c r="P359" i="2"/>
  <c r="P360" i="2"/>
  <c r="Q360" i="2"/>
  <c r="R360" i="2"/>
  <c r="P361" i="2"/>
  <c r="Q361" i="2"/>
  <c r="R361" i="2"/>
  <c r="P362" i="2"/>
  <c r="Q362" i="2"/>
  <c r="R362" i="2"/>
  <c r="P363" i="2"/>
  <c r="Q363" i="2"/>
  <c r="R363" i="2"/>
  <c r="P364" i="2"/>
  <c r="Q364" i="2"/>
  <c r="R364" i="2"/>
  <c r="P365" i="2"/>
  <c r="Q365" i="2"/>
  <c r="R365" i="2"/>
  <c r="P341" i="2"/>
  <c r="Q341" i="2"/>
  <c r="R341" i="2"/>
  <c r="P342" i="2"/>
  <c r="Q342" i="2"/>
  <c r="R342" i="2"/>
  <c r="P343" i="2"/>
  <c r="Q343" i="2"/>
  <c r="R343" i="2"/>
  <c r="P344" i="2"/>
  <c r="Q344" i="2"/>
  <c r="R344" i="2"/>
  <c r="P345" i="2"/>
  <c r="Q345" i="2"/>
  <c r="R345" i="2"/>
  <c r="P346" i="2"/>
  <c r="Q346" i="2"/>
  <c r="R346" i="2"/>
  <c r="P347" i="2"/>
  <c r="P348" i="2"/>
  <c r="Q348" i="2"/>
  <c r="R348" i="2"/>
  <c r="P349" i="2"/>
  <c r="Q349" i="2"/>
  <c r="R349" i="2"/>
  <c r="P326" i="2"/>
  <c r="Q326" i="2"/>
  <c r="R326" i="2"/>
  <c r="P327" i="2"/>
  <c r="Q327" i="2"/>
  <c r="R327" i="2"/>
  <c r="P328" i="2"/>
  <c r="P329" i="2"/>
  <c r="Q329" i="2"/>
  <c r="R329" i="2"/>
  <c r="P330" i="2"/>
  <c r="Q330" i="2"/>
  <c r="R330" i="2"/>
  <c r="P331" i="2"/>
  <c r="Q331" i="2"/>
  <c r="R331" i="2"/>
  <c r="P332" i="2"/>
  <c r="Q332" i="2"/>
  <c r="R332" i="2"/>
  <c r="P333" i="2"/>
  <c r="Q333" i="2"/>
  <c r="R333" i="2"/>
  <c r="P325" i="2"/>
  <c r="P309" i="2"/>
  <c r="Q309" i="2"/>
  <c r="R309" i="2"/>
  <c r="P310" i="2"/>
  <c r="Q310" i="2"/>
  <c r="R310" i="2"/>
  <c r="P311" i="2"/>
  <c r="Q311" i="2"/>
  <c r="R311" i="2"/>
  <c r="P312" i="2"/>
  <c r="Q312" i="2"/>
  <c r="R312" i="2"/>
  <c r="P313" i="2"/>
  <c r="Q313" i="2"/>
  <c r="R313" i="2"/>
  <c r="P314" i="2"/>
  <c r="Q314" i="2"/>
  <c r="R314" i="2"/>
  <c r="P315" i="2"/>
  <c r="Q315" i="2"/>
  <c r="R315" i="2"/>
  <c r="P316" i="2"/>
  <c r="Q316" i="2"/>
  <c r="R316" i="2"/>
  <c r="P317" i="2"/>
  <c r="Q317" i="2"/>
  <c r="R317" i="2"/>
  <c r="P308" i="2"/>
  <c r="P292" i="2"/>
  <c r="Q292" i="2"/>
  <c r="R292" i="2"/>
  <c r="P293" i="2"/>
  <c r="Q293" i="2"/>
  <c r="R293" i="2"/>
  <c r="P294" i="2"/>
  <c r="Q294" i="2"/>
  <c r="R294" i="2"/>
  <c r="P295" i="2"/>
  <c r="Q295" i="2"/>
  <c r="R295" i="2"/>
  <c r="P296" i="2"/>
  <c r="Q296" i="2"/>
  <c r="R296" i="2"/>
  <c r="P297" i="2"/>
  <c r="Q297" i="2"/>
  <c r="R297" i="2"/>
  <c r="P298" i="2"/>
  <c r="P299" i="2"/>
  <c r="Q299" i="2"/>
  <c r="R299" i="2"/>
  <c r="P300" i="2"/>
  <c r="Q300" i="2"/>
  <c r="R300" i="2"/>
  <c r="P291" i="2"/>
  <c r="Q291" i="2"/>
  <c r="R291" i="2"/>
  <c r="P277" i="2"/>
  <c r="Q277" i="2"/>
  <c r="R277" i="2"/>
  <c r="P278" i="2"/>
  <c r="Q278" i="2"/>
  <c r="R278" i="2"/>
  <c r="P279" i="2"/>
  <c r="P280" i="2"/>
  <c r="Q280" i="2"/>
  <c r="R280" i="2"/>
  <c r="P281" i="2"/>
  <c r="Q281" i="2"/>
  <c r="R281" i="2"/>
  <c r="P282" i="2"/>
  <c r="P283" i="2"/>
  <c r="Q283" i="2"/>
  <c r="R283" i="2"/>
  <c r="P284" i="2"/>
  <c r="Q284" i="2"/>
  <c r="R284" i="2"/>
  <c r="P285" i="2"/>
  <c r="Q285" i="2"/>
  <c r="R285" i="2"/>
  <c r="P276" i="2"/>
  <c r="P261" i="2"/>
  <c r="Q261" i="2"/>
  <c r="R261" i="2"/>
  <c r="P262" i="2"/>
  <c r="Q262" i="2"/>
  <c r="R262" i="2"/>
  <c r="P263" i="2"/>
  <c r="Q263" i="2"/>
  <c r="R263" i="2"/>
  <c r="P264" i="2"/>
  <c r="Q264" i="2"/>
  <c r="R264" i="2"/>
  <c r="P265" i="2"/>
  <c r="Q265" i="2"/>
  <c r="R265" i="2"/>
  <c r="P266" i="2"/>
  <c r="Q266" i="2"/>
  <c r="R266" i="2"/>
  <c r="P267" i="2"/>
  <c r="P268" i="2"/>
  <c r="Q268" i="2"/>
  <c r="R268" i="2"/>
  <c r="P269" i="2"/>
  <c r="Q269" i="2"/>
  <c r="R269" i="2"/>
  <c r="P260" i="2"/>
  <c r="Q260" i="2"/>
  <c r="R260" i="2"/>
  <c r="P244" i="2"/>
  <c r="Q244" i="2"/>
  <c r="R244" i="2"/>
  <c r="P245" i="2"/>
  <c r="Q245" i="2"/>
  <c r="R245" i="2"/>
  <c r="P246" i="2"/>
  <c r="P247" i="2"/>
  <c r="Q247" i="2"/>
  <c r="R247" i="2"/>
  <c r="P248" i="2"/>
  <c r="Q248" i="2"/>
  <c r="R248" i="2"/>
  <c r="P249" i="2"/>
  <c r="Q249" i="2"/>
  <c r="R249" i="2"/>
  <c r="P250" i="2"/>
  <c r="Q250" i="2"/>
  <c r="R250" i="2"/>
  <c r="P251" i="2"/>
  <c r="Q251" i="2"/>
  <c r="R251" i="2"/>
  <c r="P252" i="2"/>
  <c r="Q252" i="2"/>
  <c r="R252" i="2"/>
  <c r="P243" i="2"/>
  <c r="Q243" i="2"/>
  <c r="R243" i="2"/>
  <c r="P228" i="2"/>
  <c r="Q228" i="2"/>
  <c r="R228" i="2"/>
  <c r="P229" i="2"/>
  <c r="Q229" i="2"/>
  <c r="R229" i="2"/>
  <c r="P230" i="2"/>
  <c r="Q230" i="2"/>
  <c r="R230" i="2"/>
  <c r="P231" i="2"/>
  <c r="Q231" i="2"/>
  <c r="R231" i="2"/>
  <c r="P232" i="2"/>
  <c r="Q232" i="2"/>
  <c r="R232" i="2"/>
  <c r="P233" i="2"/>
  <c r="P234" i="2"/>
  <c r="Q234" i="2"/>
  <c r="R234" i="2"/>
  <c r="P235" i="2"/>
  <c r="Q235" i="2"/>
  <c r="R235" i="2"/>
  <c r="P227" i="2"/>
  <c r="Q227" i="2"/>
  <c r="R227" i="2"/>
  <c r="P211" i="2"/>
  <c r="Q211" i="2"/>
  <c r="R211" i="2"/>
  <c r="P212" i="2"/>
  <c r="Q212" i="2"/>
  <c r="R212" i="2"/>
  <c r="P213" i="2"/>
  <c r="Q213" i="2"/>
  <c r="R213" i="2"/>
  <c r="P214" i="2"/>
  <c r="Q214" i="2"/>
  <c r="R214" i="2"/>
  <c r="P215" i="2"/>
  <c r="Q215" i="2"/>
  <c r="R215" i="2"/>
  <c r="P216" i="2"/>
  <c r="Q216" i="2"/>
  <c r="R216" i="2"/>
  <c r="P217" i="2"/>
  <c r="P218" i="2"/>
  <c r="Q218" i="2"/>
  <c r="R218" i="2"/>
  <c r="P219" i="2"/>
  <c r="Q219" i="2"/>
  <c r="R219" i="2"/>
  <c r="P210" i="2"/>
  <c r="Q210" i="2"/>
  <c r="R210" i="2"/>
  <c r="P194" i="2"/>
  <c r="Q194" i="2"/>
  <c r="R194" i="2"/>
  <c r="P195" i="2"/>
  <c r="Q195" i="2"/>
  <c r="R195" i="2"/>
  <c r="P196" i="2"/>
  <c r="Q196" i="2"/>
  <c r="R196" i="2"/>
  <c r="P197" i="2"/>
  <c r="Q197" i="2"/>
  <c r="R197" i="2"/>
  <c r="P198" i="2"/>
  <c r="Q198" i="2"/>
  <c r="R198" i="2"/>
  <c r="P199" i="2"/>
  <c r="Q199" i="2"/>
  <c r="R199" i="2"/>
  <c r="P200" i="2"/>
  <c r="P201" i="2"/>
  <c r="Q201" i="2"/>
  <c r="R201" i="2"/>
  <c r="P202" i="2"/>
  <c r="Q202" i="2"/>
  <c r="R202" i="2"/>
  <c r="P193" i="2"/>
  <c r="P177" i="2"/>
  <c r="Q177" i="2"/>
  <c r="R177" i="2"/>
  <c r="P178" i="2"/>
  <c r="Q178" i="2"/>
  <c r="R178" i="2"/>
  <c r="P179" i="2"/>
  <c r="Q179" i="2"/>
  <c r="R179" i="2"/>
  <c r="P180" i="2"/>
  <c r="Q180" i="2"/>
  <c r="R180" i="2"/>
  <c r="P181" i="2"/>
  <c r="Q181" i="2"/>
  <c r="R181" i="2"/>
  <c r="P182" i="2"/>
  <c r="Q182" i="2"/>
  <c r="R182" i="2"/>
  <c r="P183" i="2"/>
  <c r="P184" i="2"/>
  <c r="Q184" i="2"/>
  <c r="R184" i="2"/>
  <c r="P185" i="2"/>
  <c r="Q185" i="2"/>
  <c r="R185" i="2"/>
  <c r="P176" i="2"/>
  <c r="Q176" i="2"/>
  <c r="R176" i="2"/>
  <c r="P160" i="2"/>
  <c r="Q160" i="2"/>
  <c r="R160" i="2"/>
  <c r="P161" i="2"/>
  <c r="Q161" i="2"/>
  <c r="R161" i="2"/>
  <c r="P162" i="2"/>
  <c r="P163" i="2"/>
  <c r="Q163" i="2"/>
  <c r="R163" i="2"/>
  <c r="P164" i="2"/>
  <c r="Q164" i="2"/>
  <c r="R164" i="2"/>
  <c r="P165" i="2"/>
  <c r="Q165" i="2"/>
  <c r="R165" i="2"/>
  <c r="P166" i="2"/>
  <c r="Q166" i="2"/>
  <c r="R166" i="2"/>
  <c r="P167" i="2"/>
  <c r="Q167" i="2"/>
  <c r="R167" i="2"/>
  <c r="P168" i="2"/>
  <c r="Q168" i="2"/>
  <c r="R168" i="2"/>
  <c r="P159" i="2"/>
  <c r="P143" i="2"/>
  <c r="Q143" i="2"/>
  <c r="R143" i="2"/>
  <c r="P144" i="2"/>
  <c r="Q144" i="2"/>
  <c r="R144" i="2"/>
  <c r="P145" i="2"/>
  <c r="Q145" i="2"/>
  <c r="R145" i="2"/>
  <c r="P146" i="2"/>
  <c r="Q146" i="2"/>
  <c r="R146" i="2"/>
  <c r="P147" i="2"/>
  <c r="Q147" i="2"/>
  <c r="R147" i="2"/>
  <c r="P148" i="2"/>
  <c r="Q148" i="2"/>
  <c r="R148" i="2"/>
  <c r="P149" i="2"/>
  <c r="P150" i="2"/>
  <c r="Q150" i="2"/>
  <c r="R150" i="2"/>
  <c r="P151" i="2"/>
  <c r="Q151" i="2"/>
  <c r="R151" i="2"/>
  <c r="P142" i="2"/>
  <c r="Q142" i="2"/>
  <c r="R142" i="2"/>
  <c r="P125" i="2"/>
  <c r="Q125" i="2"/>
  <c r="R125" i="2"/>
  <c r="P126" i="2"/>
  <c r="P127" i="2"/>
  <c r="Q127" i="2"/>
  <c r="R127" i="2"/>
  <c r="P128" i="2"/>
  <c r="Q128" i="2"/>
  <c r="R128" i="2"/>
  <c r="P130" i="2"/>
  <c r="P131" i="2"/>
  <c r="P132" i="2"/>
  <c r="Q132" i="2"/>
  <c r="R132" i="2"/>
  <c r="P133" i="2"/>
  <c r="Q133" i="2"/>
  <c r="R133" i="2"/>
  <c r="P134" i="2"/>
  <c r="P124" i="2"/>
  <c r="Q124" i="2"/>
  <c r="R124" i="2"/>
  <c r="P108" i="2"/>
  <c r="Q108" i="2"/>
  <c r="R108" i="2"/>
  <c r="P109" i="2"/>
  <c r="Q109" i="2"/>
  <c r="R109" i="2"/>
  <c r="P110" i="2"/>
  <c r="P111" i="2"/>
  <c r="Q111" i="2"/>
  <c r="R111" i="2"/>
  <c r="P112" i="2"/>
  <c r="Q112" i="2"/>
  <c r="R112" i="2"/>
  <c r="P113" i="2"/>
  <c r="P114" i="2"/>
  <c r="Q114" i="2"/>
  <c r="R114" i="2"/>
  <c r="P115" i="2"/>
  <c r="Q115" i="2"/>
  <c r="R115" i="2"/>
  <c r="P116" i="2"/>
  <c r="Q116" i="2"/>
  <c r="R116" i="2"/>
  <c r="P107" i="2"/>
  <c r="Q107" i="2"/>
  <c r="R107" i="2"/>
  <c r="P91" i="2"/>
  <c r="Q91" i="2"/>
  <c r="R91" i="2"/>
  <c r="P92" i="2"/>
  <c r="Q92" i="2"/>
  <c r="R92" i="2"/>
  <c r="P93" i="2"/>
  <c r="P94" i="2"/>
  <c r="Q94" i="2"/>
  <c r="R94" i="2"/>
  <c r="P95" i="2"/>
  <c r="Q95" i="2"/>
  <c r="R95" i="2"/>
  <c r="P96" i="2"/>
  <c r="Q96" i="2"/>
  <c r="R96" i="2"/>
  <c r="P97" i="2"/>
  <c r="Q97" i="2"/>
  <c r="R97" i="2"/>
  <c r="P98" i="2"/>
  <c r="Q98" i="2"/>
  <c r="R98" i="2"/>
  <c r="P99" i="2"/>
  <c r="Q99" i="2"/>
  <c r="R99" i="2"/>
  <c r="P90" i="2"/>
  <c r="Q90" i="2"/>
  <c r="R90" i="2"/>
  <c r="P74" i="2"/>
  <c r="Q74" i="2"/>
  <c r="R74" i="2"/>
  <c r="P75" i="2"/>
  <c r="Q75" i="2"/>
  <c r="R75" i="2"/>
  <c r="P76" i="2"/>
  <c r="P77" i="2"/>
  <c r="Q77" i="2"/>
  <c r="R77" i="2"/>
  <c r="P78" i="2"/>
  <c r="Q78" i="2"/>
  <c r="R78" i="2"/>
  <c r="P79" i="2"/>
  <c r="Q79" i="2"/>
  <c r="R79" i="2"/>
  <c r="P80" i="2"/>
  <c r="Q80" i="2"/>
  <c r="R80" i="2"/>
  <c r="P81" i="2"/>
  <c r="Q81" i="2"/>
  <c r="R81" i="2"/>
  <c r="P82" i="2"/>
  <c r="Q82" i="2"/>
  <c r="R82" i="2"/>
  <c r="P73" i="2"/>
  <c r="P57" i="2"/>
  <c r="Q57" i="2"/>
  <c r="R57" i="2"/>
  <c r="P58" i="2"/>
  <c r="Q58" i="2"/>
  <c r="R58" i="2"/>
  <c r="P59" i="2"/>
  <c r="Q59" i="2"/>
  <c r="R59" i="2"/>
  <c r="P60" i="2"/>
  <c r="Q60" i="2"/>
  <c r="R60" i="2"/>
  <c r="P61" i="2"/>
  <c r="Q61" i="2"/>
  <c r="R61" i="2"/>
  <c r="P62" i="2"/>
  <c r="Q62" i="2"/>
  <c r="R62" i="2"/>
  <c r="P63" i="2"/>
  <c r="P64" i="2"/>
  <c r="Q64" i="2"/>
  <c r="R64" i="2"/>
  <c r="P65" i="2"/>
  <c r="Q65" i="2"/>
  <c r="R65" i="2"/>
  <c r="P56" i="2"/>
  <c r="Q56" i="2"/>
  <c r="R56" i="2"/>
  <c r="P38" i="2"/>
  <c r="Q38" i="2"/>
  <c r="R38" i="2"/>
  <c r="P39" i="2"/>
  <c r="P40" i="2"/>
  <c r="Q40" i="2"/>
  <c r="R40" i="2"/>
  <c r="P41" i="2"/>
  <c r="Q41" i="2"/>
  <c r="R41" i="2"/>
  <c r="P42" i="2"/>
  <c r="Q42" i="2"/>
  <c r="R42" i="2"/>
  <c r="P43" i="2"/>
  <c r="Q43" i="2"/>
  <c r="R43" i="2"/>
  <c r="P44" i="2"/>
  <c r="P45" i="2"/>
  <c r="Q45" i="2"/>
  <c r="R45" i="2"/>
  <c r="P46" i="2"/>
  <c r="Q46" i="2"/>
  <c r="R46" i="2"/>
  <c r="P37" i="2"/>
  <c r="Q37" i="2"/>
  <c r="R37" i="2"/>
  <c r="P28" i="2"/>
  <c r="Q28" i="2"/>
  <c r="R28" i="2"/>
  <c r="P20" i="2"/>
  <c r="Q20" i="2"/>
  <c r="R20" i="2"/>
  <c r="P21" i="2"/>
  <c r="Q21" i="2"/>
  <c r="R21" i="2"/>
  <c r="P22" i="2"/>
  <c r="P23" i="2"/>
  <c r="Q23" i="2"/>
  <c r="R23" i="2"/>
  <c r="P24" i="2"/>
  <c r="Q24" i="2"/>
  <c r="R24" i="2"/>
  <c r="P25" i="2"/>
  <c r="Q25" i="2"/>
  <c r="R25" i="2"/>
  <c r="P26" i="2"/>
  <c r="Q26" i="2"/>
  <c r="R26" i="2"/>
  <c r="P27" i="2"/>
  <c r="Q27" i="2"/>
  <c r="R27" i="2"/>
  <c r="O19" i="2"/>
  <c r="Q193" i="2"/>
  <c r="R193" i="2"/>
  <c r="Q93" i="2"/>
  <c r="R93" i="2"/>
  <c r="Q113" i="2"/>
  <c r="R113" i="2"/>
  <c r="Q110" i="2"/>
  <c r="R110" i="2"/>
  <c r="Q183" i="2"/>
  <c r="R183" i="2"/>
  <c r="Q200" i="2"/>
  <c r="R200" i="2"/>
  <c r="Q217" i="2"/>
  <c r="R217" i="2"/>
  <c r="R220" i="2"/>
  <c r="Q380" i="2"/>
  <c r="R380" i="2"/>
  <c r="R383" i="2"/>
  <c r="Q393" i="2"/>
  <c r="R393" i="2"/>
  <c r="Q426" i="2"/>
  <c r="R426" i="2"/>
  <c r="Q429" i="2"/>
  <c r="R429" i="2"/>
  <c r="Q460" i="2"/>
  <c r="R460" i="2"/>
  <c r="Q466" i="2"/>
  <c r="R466" i="2"/>
  <c r="Q463" i="2"/>
  <c r="R463" i="2"/>
  <c r="Q586" i="2"/>
  <c r="R586" i="2"/>
  <c r="R589" i="2"/>
  <c r="Q599" i="2"/>
  <c r="R599" i="2"/>
  <c r="Q22" i="2"/>
  <c r="R22" i="2"/>
  <c r="Q44" i="2"/>
  <c r="R44" i="2"/>
  <c r="Q134" i="2"/>
  <c r="R134" i="2"/>
  <c r="Q131" i="2"/>
  <c r="R131" i="2"/>
  <c r="Q518" i="2"/>
  <c r="R518" i="2"/>
  <c r="R521" i="2"/>
  <c r="Q596" i="2"/>
  <c r="R596" i="2"/>
  <c r="Q565" i="2"/>
  <c r="R565" i="2"/>
  <c r="Q562" i="2"/>
  <c r="R562" i="2"/>
  <c r="Q552" i="2"/>
  <c r="R552" i="2"/>
  <c r="R555" i="2"/>
  <c r="Q531" i="2"/>
  <c r="R531" i="2"/>
  <c r="Q528" i="2"/>
  <c r="R528" i="2"/>
  <c r="Q497" i="2"/>
  <c r="R497" i="2"/>
  <c r="Q494" i="2"/>
  <c r="R494" i="2"/>
  <c r="Q484" i="2"/>
  <c r="R484" i="2"/>
  <c r="R487" i="2"/>
  <c r="Q450" i="2"/>
  <c r="R450" i="2"/>
  <c r="R453" i="2"/>
  <c r="Q433" i="2"/>
  <c r="R433" i="2"/>
  <c r="Q414" i="2"/>
  <c r="R414" i="2"/>
  <c r="R417" i="2"/>
  <c r="Q390" i="2"/>
  <c r="R390" i="2"/>
  <c r="Q359" i="2"/>
  <c r="R359" i="2"/>
  <c r="Q347" i="2"/>
  <c r="R347" i="2"/>
  <c r="R350" i="2"/>
  <c r="Q328" i="2"/>
  <c r="R328" i="2"/>
  <c r="Q325" i="2"/>
  <c r="R325" i="2"/>
  <c r="Q308" i="2"/>
  <c r="R308" i="2"/>
  <c r="R318" i="2"/>
  <c r="Q298" i="2"/>
  <c r="R298" i="2"/>
  <c r="R301" i="2"/>
  <c r="Q282" i="2"/>
  <c r="R282" i="2"/>
  <c r="Q279" i="2"/>
  <c r="R279" i="2"/>
  <c r="Q276" i="2"/>
  <c r="R276" i="2"/>
  <c r="Q267" i="2"/>
  <c r="R267" i="2"/>
  <c r="R270" i="2"/>
  <c r="Q246" i="2"/>
  <c r="R246" i="2"/>
  <c r="R253" i="2"/>
  <c r="Q233" i="2"/>
  <c r="R233" i="2"/>
  <c r="R236" i="2"/>
  <c r="Q162" i="2"/>
  <c r="R162" i="2"/>
  <c r="Q159" i="2"/>
  <c r="R159" i="2"/>
  <c r="Q149" i="2"/>
  <c r="R149" i="2"/>
  <c r="R152" i="2"/>
  <c r="Q130" i="2"/>
  <c r="R130" i="2"/>
  <c r="Q126" i="2"/>
  <c r="R126" i="2"/>
  <c r="Q76" i="2"/>
  <c r="R76" i="2"/>
  <c r="Q73" i="2"/>
  <c r="R73" i="2"/>
  <c r="Q63" i="2"/>
  <c r="R63" i="2"/>
  <c r="Q39" i="2"/>
  <c r="R39" i="2"/>
  <c r="R117" i="2"/>
  <c r="R135" i="2"/>
  <c r="R203" i="2"/>
  <c r="R606" i="2"/>
  <c r="R470" i="2"/>
  <c r="R436" i="2"/>
  <c r="R400" i="2"/>
  <c r="R572" i="2"/>
  <c r="R538" i="2"/>
  <c r="R504" i="2"/>
  <c r="R366" i="2"/>
  <c r="R334" i="2"/>
  <c r="R169" i="2"/>
  <c r="R83" i="2"/>
  <c r="P19" i="2"/>
  <c r="Q19" i="2"/>
  <c r="R29" i="2"/>
  <c r="R47" i="2"/>
  <c r="R610" i="2"/>
</calcChain>
</file>

<file path=xl/comments1.xml><?xml version="1.0" encoding="utf-8"?>
<comments xmlns="http://schemas.openxmlformats.org/spreadsheetml/2006/main">
  <authors>
    <author>Edgaras Abušovas</author>
    <author>...</author>
    <author>Papartė Gintarė</author>
  </authors>
  <commentList>
    <comment ref="A5" authorId="0" shapeId="0">
      <text>
        <r>
          <rPr>
            <b/>
            <sz val="9"/>
            <color indexed="81"/>
            <rFont val="Tahoma"/>
            <family val="2"/>
            <charset val="186"/>
          </rPr>
          <t>Pareiškėjo pavadinimas pasirenkamas iš sąrašo</t>
        </r>
      </text>
    </comment>
    <comment ref="C13" authorId="1" shapeId="0">
      <text>
        <r>
          <rPr>
            <sz val="9"/>
            <color indexed="81"/>
            <rFont val="Tahoma"/>
            <charset val="1"/>
          </rPr>
          <t xml:space="preserve">
Įrašyti patiems</t>
        </r>
      </text>
    </comment>
    <comment ref="D13" authorId="1" shapeId="0">
      <text>
        <r>
          <rPr>
            <b/>
            <sz val="9"/>
            <color indexed="81"/>
            <rFont val="Tahoma"/>
            <family val="2"/>
            <charset val="186"/>
          </rPr>
          <t xml:space="preserve">Pasirinkti iš sąrašo langelyje
</t>
        </r>
      </text>
    </comment>
    <comment ref="E13" authorId="1" shapeId="0">
      <text>
        <r>
          <rPr>
            <b/>
            <sz val="9"/>
            <color indexed="81"/>
            <rFont val="Tahoma"/>
            <charset val="1"/>
          </rPr>
          <t>Įrašyti patiems</t>
        </r>
      </text>
    </comment>
    <comment ref="F14" authorId="1" shapeId="0">
      <text>
        <r>
          <rPr>
            <b/>
            <sz val="9"/>
            <color indexed="81"/>
            <rFont val="Tahoma"/>
            <charset val="1"/>
          </rPr>
          <t xml:space="preserve">Pasirinkti iš sąrašo langelyje
</t>
        </r>
        <r>
          <rPr>
            <sz val="9"/>
            <color indexed="81"/>
            <rFont val="Tahoma"/>
            <charset val="1"/>
          </rPr>
          <t xml:space="preserve">
</t>
        </r>
      </text>
    </comment>
    <comment ref="G14" authorId="1" shapeId="0">
      <text>
        <r>
          <rPr>
            <b/>
            <sz val="9"/>
            <color indexed="81"/>
            <rFont val="Tahoma"/>
            <charset val="1"/>
          </rPr>
          <t xml:space="preserve">Pasirinkti iš sąrašo langelyje
</t>
        </r>
        <r>
          <rPr>
            <sz val="9"/>
            <color indexed="81"/>
            <rFont val="Tahoma"/>
            <charset val="1"/>
          </rPr>
          <t xml:space="preserve">
</t>
        </r>
      </text>
    </comment>
    <comment ref="H14" authorId="1" shapeId="0">
      <text>
        <r>
          <rPr>
            <b/>
            <sz val="9"/>
            <color indexed="81"/>
            <rFont val="Tahoma"/>
            <charset val="1"/>
          </rPr>
          <t xml:space="preserve">Pasirinkti iš sąrašo langelyje
</t>
        </r>
        <r>
          <rPr>
            <sz val="9"/>
            <color indexed="81"/>
            <rFont val="Tahoma"/>
            <charset val="1"/>
          </rPr>
          <t xml:space="preserve">
</t>
        </r>
      </text>
    </comment>
    <comment ref="J14" authorId="1" shapeId="0">
      <text>
        <r>
          <rPr>
            <b/>
            <sz val="9"/>
            <color indexed="81"/>
            <rFont val="Tahoma"/>
            <charset val="1"/>
          </rPr>
          <t>Įrašyti patiems</t>
        </r>
        <r>
          <rPr>
            <sz val="9"/>
            <color indexed="81"/>
            <rFont val="Tahoma"/>
            <charset val="1"/>
          </rPr>
          <t xml:space="preserve">
</t>
        </r>
      </text>
    </comment>
    <comment ref="L14" authorId="1" shapeId="0">
      <text>
        <r>
          <rPr>
            <b/>
            <sz val="9"/>
            <color indexed="81"/>
            <rFont val="Tahoma"/>
            <charset val="1"/>
          </rPr>
          <t>Įrašyti patiems</t>
        </r>
      </text>
    </comment>
    <comment ref="M14" authorId="1" shapeId="0">
      <text>
        <r>
          <rPr>
            <b/>
            <sz val="9"/>
            <color indexed="81"/>
            <rFont val="Tahoma"/>
            <charset val="1"/>
          </rPr>
          <t xml:space="preserve">Pasirinkti iš sąrašo langelyje
</t>
        </r>
        <r>
          <rPr>
            <sz val="9"/>
            <color indexed="81"/>
            <rFont val="Tahoma"/>
            <charset val="1"/>
          </rPr>
          <t xml:space="preserve">
</t>
        </r>
      </text>
    </comment>
    <comment ref="A53" authorId="2" shapeId="0">
      <text>
        <r>
          <rPr>
            <b/>
            <sz val="9"/>
            <color indexed="81"/>
            <rFont val="Tahoma"/>
            <family val="2"/>
          </rPr>
          <t>Papartė Gintarė:</t>
        </r>
        <r>
          <rPr>
            <sz val="9"/>
            <color indexed="81"/>
            <rFont val="Tahoma"/>
            <family val="2"/>
          </rPr>
          <t xml:space="preserve">
Jaunučių amžiaus grupės varžybos nėra vertinamos.</t>
        </r>
      </text>
    </comment>
    <comment ref="A88" authorId="2" shapeId="0">
      <text>
        <r>
          <rPr>
            <b/>
            <sz val="9"/>
            <color indexed="81"/>
            <rFont val="Tahoma"/>
            <family val="2"/>
          </rPr>
          <t>Papartė Gintarė:</t>
        </r>
        <r>
          <rPr>
            <sz val="9"/>
            <color indexed="81"/>
            <rFont val="Tahoma"/>
            <family val="2"/>
          </rPr>
          <t xml:space="preserve">
jeigu sporto šakoje vykdomos kelios tos pačios amžiaus kategorijos (jaunių, jaunimo ar suaugusiųjų), tačiau skirtingų amžiaus grupių tarptautinės aukšto meistriškumo sporto varžybos, tai vertinami tik vyresnės amžiaus grupės atitinkamos amžiaus kategorijos (jaunių, jaunimo ar suaugusiųjų) tarptautinėse aukšto meistriškumo sporto varžybose sportininkų (komandų) pasiekti rezultatai, pvz., jeigu vykdomas Europos jaunimo iki 20 m. sunkiosios atletikos čempionatas ir Europos jaunimo iki 23 m. sunkiosios atletikos čempionatas, tai bus vertinami tik antrajame čempionate pasiekti rezultatai.</t>
        </r>
      </text>
    </comment>
    <comment ref="A173" authorId="2" shapeId="0">
      <text>
        <r>
          <rPr>
            <b/>
            <sz val="9"/>
            <color indexed="81"/>
            <rFont val="Tahoma"/>
            <family val="2"/>
          </rPr>
          <t>Papartė Gintarė:</t>
        </r>
        <r>
          <rPr>
            <sz val="9"/>
            <color indexed="81"/>
            <rFont val="Tahoma"/>
            <family val="2"/>
          </rPr>
          <t xml:space="preserve">
jeigu sporto šakoje vykdomos kelios tos pačios amžiaus kategorijos (jaunių, jaunimo ar suaugusiųjų), tačiau skirtingų amžiaus grupių tarptautinės aukšto meistriškumo sporto varžybos, tai vertinami tik vyresnės amžiaus grupės atitinkamos amžiaus kategorijos (jaunių, jaunimo ar suaugusiųjų) tarptautinėse aukšto meistriškumo sporto varžybose sportininkų (komandų) pasiekti rezultatai, pvz., jeigu vykdomas Europos jaunimo iki 20 m. sunkiosios atletikos čempionatas ir Europos jaunimo iki 23 m. sunkiosios atletikos čempionatas, tai bus vertinami tik antrajame čempionate pasiekti rezultatai.</t>
        </r>
      </text>
    </comment>
    <comment ref="A273" authorId="2" shapeId="0">
      <text>
        <r>
          <rPr>
            <b/>
            <sz val="9"/>
            <color indexed="81"/>
            <rFont val="Tahoma"/>
            <family val="2"/>
          </rPr>
          <t>Papartė Gintarė:</t>
        </r>
        <r>
          <rPr>
            <sz val="9"/>
            <color indexed="81"/>
            <rFont val="Tahoma"/>
            <family val="2"/>
          </rPr>
          <t xml:space="preserve">
jeigu sporto šakoje vykdomos kelios tos pačios amžiaus kategorijos (jaunių, jaunimo ar suaugusiųjų), tačiau skirtingų amžiaus grupių tarptautinės aukšto meistriškumo sporto varžybos, tai vertinami tik vyresnės amžiaus grupės atitinkamos amžiaus kategorijos (jaunių, jaunimo ar suaugusiųjų) tarptautinėse aukšto meistriškumo sporto varžybose sportininkų (komandų) pasiekti rezultatai, pvz., jeigu vykdomas Europos jaunimo iki 20 m. sunkiosios atletikos čempionatas ir Europos jaunimo iki 23 m. sunkiosios atletikos čempionatas, tai bus vertinami tik antrajame čempionate pasiekti rezultatai.</t>
        </r>
      </text>
    </comment>
    <comment ref="A387" authorId="2" shapeId="0">
      <text>
        <r>
          <rPr>
            <b/>
            <sz val="9"/>
            <color indexed="81"/>
            <rFont val="Tahoma"/>
            <family val="2"/>
          </rPr>
          <t>Papartė Gintarė:</t>
        </r>
        <r>
          <rPr>
            <sz val="9"/>
            <color indexed="81"/>
            <rFont val="Tahoma"/>
            <family val="2"/>
          </rPr>
          <t xml:space="preserve">
jeigu sporto šakoje vykdomos kelios tos pačios amžiaus kategorijos (jaunių, jaunimo ar suaugusiųjų), tačiau skirtingų amžiaus grupių tarptautinės aukšto meistriškumo sporto varžybos, tai vertinami tik vyresnės amžiaus grupės atitinkamos amžiaus kategorijos (jaunių, jaunimo ar suaugusiųjų) tarptautinėse aukšto meistriškumo sporto varžybose sportininkų (komandų) pasiekti rezultatai, pvz., jeigu vykdomas Europos jaunimo iki 20 m. sunkiosios atletikos čempionatas ir Europos jaunimo iki 23 m. sunkiosios atletikos čempionatas, tai bus vertinami tik antrajame čempionate pasiekti rezultatai.</t>
        </r>
      </text>
    </comment>
  </commentList>
</comments>
</file>

<file path=xl/sharedStrings.xml><?xml version="1.0" encoding="utf-8"?>
<sst xmlns="http://schemas.openxmlformats.org/spreadsheetml/2006/main" count="1091" uniqueCount="300">
  <si>
    <t>202    m.                                     d.</t>
  </si>
  <si>
    <t>Pareiškėjas:</t>
  </si>
  <si>
    <t>Lietuvos sunkiosios atletikos federacija</t>
  </si>
  <si>
    <t xml:space="preserve">           (Pareiškėjo pavadinimas)</t>
  </si>
  <si>
    <t>Sportininkų g. 46, Klaipėda, +370 46 410904, satletika@lsaf.lt</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</si>
  <si>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</si>
  <si>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</si>
  <si>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</si>
  <si>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</si>
  <si>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</si>
  <si>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</si>
  <si>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</si>
  <si>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</si>
  <si>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</si>
  <si>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</si>
  <si>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</si>
  <si>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</si>
  <si>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</si>
  <si>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</si>
  <si>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</si>
  <si>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</si>
  <si>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</si>
  <si>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</si>
  <si>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</si>
  <si>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</si>
  <si>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</si>
  <si>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2016 m. Europos sunkiosios atletikos čempionatas</t>
  </si>
  <si>
    <t xml:space="preserve">(sporto renginio pavadinimas) </t>
  </si>
  <si>
    <t>Aleksandra Stepanova</t>
  </si>
  <si>
    <t>Dvikovė</t>
  </si>
  <si>
    <t>olimpinė</t>
  </si>
  <si>
    <t>EČ</t>
  </si>
  <si>
    <t>Ne</t>
  </si>
  <si>
    <t xml:space="preserve"> </t>
  </si>
  <si>
    <t>Taip</t>
  </si>
  <si>
    <t>Irmantas Kačinskas</t>
  </si>
  <si>
    <t>Žygimantas Stanulis</t>
  </si>
  <si>
    <t>Tomas Li-čin-chai</t>
  </si>
  <si>
    <t>Arnas Šidiškis</t>
  </si>
  <si>
    <t>Sergej Lichovoj</t>
  </si>
  <si>
    <t>Iš viso:</t>
  </si>
  <si>
    <t>PRIDEDAMA. https://www.iwf.net/results/results-by-events/?event=350</t>
  </si>
  <si>
    <t>                                     (pridedamos pasiekimus tarptautinėse aukšto meistriškumo sporto varžybose patvirtinančių protokolų kopijos (arba pateikiama nuoroda į interneto svetainę, kurioje su šiais protokolais galima būtų susipažinti)</t>
  </si>
  <si>
    <t>2016 m. Olimpinės žaidynės</t>
  </si>
  <si>
    <t>Nuoroda į protokolą:</t>
  </si>
  <si>
    <t>Aurimas Didžbalis</t>
  </si>
  <si>
    <t>OŽ</t>
  </si>
  <si>
    <t>PRIDEDAMA. http://www.iwf.net/results/results-by-events/?event=362</t>
  </si>
  <si>
    <t>                                     (pridedamos pasiekimus tarptautinėse sporto varžybose patvirtinančių protokolų kopijos (arba pateikiama nuoroda į interneto svetainę, kurioje su šiais protokolais galima būtų susipažinti)</t>
  </si>
  <si>
    <t>2016 m. Europos janučių iki 15 m. sunkiosios atletikos čempionatas</t>
  </si>
  <si>
    <t>Gabrielė Čiunkaitė</t>
  </si>
  <si>
    <t>JčEČ</t>
  </si>
  <si>
    <t>Povilas Valskis</t>
  </si>
  <si>
    <t>Karolis Stonkus</t>
  </si>
  <si>
    <t>PRIDEDAMA. http://result.ewfed.com/eventlist/e/92</t>
  </si>
  <si>
    <t>2016 m. Europos jaunių iki 17 m. sunkiosios atletikos čempionatas</t>
  </si>
  <si>
    <t>Deimantė Jakovlevaitė</t>
  </si>
  <si>
    <t>JnEČ</t>
  </si>
  <si>
    <t>PRIDEDAMA. http://result.ewfed.com/eventlist/e/93</t>
  </si>
  <si>
    <t>2016 m. Europos jaunimo iki 20 m. sunkiosios atletikos čempionatas</t>
  </si>
  <si>
    <t>Vincentas Skirka</t>
  </si>
  <si>
    <t>JEČ</t>
  </si>
  <si>
    <t>Domantas Kmieliauskas</t>
  </si>
  <si>
    <t>Deivydas Jucius</t>
  </si>
  <si>
    <t>PRIDEDAMA. http://result.ewfed.com/eventlist/e/94</t>
  </si>
  <si>
    <t>2016 m. Europos jaunimo iki 23 m. sunkiosios atletikos čempionatas</t>
  </si>
  <si>
    <t>Nuoroda į protokolą:????</t>
  </si>
  <si>
    <t>Mantas Vitkauskas</t>
  </si>
  <si>
    <t>Laurynas Antanaitis</t>
  </si>
  <si>
    <t>Radvilas Bakūnas</t>
  </si>
  <si>
    <t>Ernestas Sudentas</t>
  </si>
  <si>
    <t>PRIDEDAMA. http://result.ewfed.com/eventlist/e/95</t>
  </si>
  <si>
    <t>2017 m. Europos sunkiosios atletikos čempionatas</t>
  </si>
  <si>
    <t>Martynas Sasnauskas</t>
  </si>
  <si>
    <t>Vincas Šlevinskis</t>
  </si>
  <si>
    <t>PRIDEDAMA. http://result.ewfed.com/eventlist/e/96</t>
  </si>
  <si>
    <t>2017 m. pasaulio jaunių iki 17 m. sunkiosios atletikos čempionatas</t>
  </si>
  <si>
    <t>JnPČ</t>
  </si>
  <si>
    <t>PRIDEDAMA. http://www.iwf.net/results/results-by-events/?event=378</t>
  </si>
  <si>
    <t>2017 m. Europos jaunių iki 17 m. sunkiosios atletikos čempionatas</t>
  </si>
  <si>
    <t>Mindaugas Janulevičius</t>
  </si>
  <si>
    <t>Darius Galdikas</t>
  </si>
  <si>
    <t>PRIDEDAMA. http://result.ewfed.com/eventlist/e/97</t>
  </si>
  <si>
    <t>2017 m. Europos jaunimo iki 20 m. sunkiosios atletikos čempionatas</t>
  </si>
  <si>
    <t>Karolis Andrijauskas</t>
  </si>
  <si>
    <t>PRIDEDAMA. http://result.ewfed.com/eventlist/e/101</t>
  </si>
  <si>
    <t>2017 m. Europos jaunimo iki 23 m. sunkiosios atletikos čempionatas</t>
  </si>
  <si>
    <t>PRIDEDAMA.  http://result.ewfed.com/eventlist/e/102</t>
  </si>
  <si>
    <t>2017 m. pasaulio sunkiosios atletikos čempionatas</t>
  </si>
  <si>
    <t>PČ</t>
  </si>
  <si>
    <t>1 (kas 4 m. 1 k. nerengiamos)</t>
  </si>
  <si>
    <t>PRIDEDAMA. http://www.iwf.net/results/results-by-events/?event=405</t>
  </si>
  <si>
    <t>2018 m. Europos sunkiosios atletikos čempionatas</t>
  </si>
  <si>
    <t>PRIDEDAMA. https://www.iwf.net/results/results-by-events/?event=418</t>
  </si>
  <si>
    <t>2018 m. pasaulio jaunimo sunkiosios atletikos čempionatas</t>
  </si>
  <si>
    <t>JPČ</t>
  </si>
  <si>
    <t>PRIDEDAMA. https://www.iwf.net/results/results-by-events/?event=432</t>
  </si>
  <si>
    <t>2018 m. Europos jaunių iki 17 m. sunkiosios atletikos čempionatas</t>
  </si>
  <si>
    <t>Lukas Švežas</t>
  </si>
  <si>
    <t>Žilvinas Žilinskas</t>
  </si>
  <si>
    <t>Benjaminas Orlovas</t>
  </si>
  <si>
    <t>PRIDEDAMA. http://result.ewfed.com/eventlist/e/105</t>
  </si>
  <si>
    <t>2018 m. Europos jaunimo iki 20 m. sunkiosios atletikos čempionatas</t>
  </si>
  <si>
    <t>Mantas Knietas</t>
  </si>
  <si>
    <t>2018 m. Europos jaunimo iki 23 m. sunkiosios atletikos čempionatas</t>
  </si>
  <si>
    <t>PRIDEDAMA.http://result.ewfed.com/eventlist/e/108</t>
  </si>
  <si>
    <t>2018 m. jaunimo olimpinės žaidynės</t>
  </si>
  <si>
    <t>JOŽ</t>
  </si>
  <si>
    <t>PRIDEDAMA. https://www.iwf.net/results/results-by-events/?event=440</t>
  </si>
  <si>
    <t>2018 m. pasaulio sunkiosios atletikos čempionatas</t>
  </si>
  <si>
    <t>PRIDEDAMA. https://www.iwf.net/new_bw/results_by_events/?event=441</t>
  </si>
  <si>
    <t>2019 m. Europos sunkiosios atletikos čempionatas</t>
  </si>
  <si>
    <t>PRIDEDAMA. https://www.iwf.net/new_bw/results_by_events/?event=452</t>
  </si>
  <si>
    <t>2019 m. pasaulio sunkiosios atletikos čempionatas</t>
  </si>
  <si>
    <t>Gintarė Bražaitė</t>
  </si>
  <si>
    <t>Lijana Jakaitė</t>
  </si>
  <si>
    <t>PRIDEDAMA. https://www.iwf.net/new_bw/results_by_events/?event=472</t>
  </si>
  <si>
    <t>2019 m. Europos jaunimo iki 23 m. sunkiosios atletikos čempionatas</t>
  </si>
  <si>
    <t>PRIDEDAMA. https://www.iwf.net/new_bw/results_by_events/?event=483</t>
  </si>
  <si>
    <t>`</t>
  </si>
  <si>
    <t>2019 m. Europos jaunių iki 15 m. sunkiosios atletikos čempionatas</t>
  </si>
  <si>
    <t>Kotryna Selezniova</t>
  </si>
  <si>
    <t>Milena Norvilaitė</t>
  </si>
  <si>
    <t>Deivydas Barkus</t>
  </si>
  <si>
    <t>Airidas Kmieliauskas</t>
  </si>
  <si>
    <t>PRIDEDAMA. http://result.ewfed.com/eventlist/e/113</t>
  </si>
  <si>
    <t>2019 m. Europos jaunių iki 17 m. sunkiosios atletikos čempionatas</t>
  </si>
  <si>
    <t>Edgaras Zinkevičius</t>
  </si>
  <si>
    <t>PRIDEDAMA. http://result.ewfed.com/eventlist/e/114</t>
  </si>
  <si>
    <t>PASTABA: Dėl Covid-19 Pandemijos 2020 m. nevyko šie sunkiosios atletikos čempionatai: Europos, Europos jaunimo iki 20 ir 23, Europos jaunių iki 15 ir 17, Pasaulio jaunimo iki 20, Pasaulio jaunių iki 17 m, Olimpinės žaidynės.</t>
  </si>
  <si>
    <t>201     m. ___________________________________</t>
  </si>
  <si>
    <t>PRIDEDAMA. ____________________________________________________________________________________________________</t>
  </si>
  <si>
    <t>Bendra sporto šakos gauta taškų suma</t>
  </si>
  <si>
    <t>*Pildo tik į olimpinių žaidynių programą neįtrauktų sporto šakų pareiškėjai</t>
  </si>
  <si>
    <t>Pareiškėjo vardu:</t>
  </si>
  <si>
    <r>
      <t xml:space="preserve">L.E.P. Prezidentas                                                 _________________                                                           </t>
    </r>
    <r>
      <rPr>
        <u/>
        <sz val="12"/>
        <color theme="1"/>
        <rFont val="Times New Roman"/>
        <family val="1"/>
        <charset val="186"/>
      </rPr>
      <t>Vytautas Čepas</t>
    </r>
  </si>
  <si>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</si>
  <si>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</si>
  <si>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</si>
  <si>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</si>
  <si>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</si>
  <si>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</si>
  <si>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</si>
  <si>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</si>
  <si>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</si>
  <si>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</si>
  <si>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</si>
  <si>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</si>
  <si>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</si>
  <si>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</si>
  <si>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</si>
  <si>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</si>
  <si>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</si>
  <si>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</si>
  <si>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</si>
  <si>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</si>
  <si>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</si>
  <si>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</si>
  <si>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</si>
  <si>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</si>
  <si>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</si>
  <si>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</si>
  <si>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</si>
  <si>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</si>
  <si>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</si>
  <si>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</si>
  <si>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</si>
  <si>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</si>
  <si>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</si>
  <si>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</si>
  <si>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</si>
  <si>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</si>
  <si>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</si>
  <si>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</si>
  <si>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</si>
  <si>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</si>
  <si>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</si>
  <si>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</si>
  <si>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</si>
  <si>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</si>
  <si>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</si>
  <si>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</si>
  <si>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</si>
  <si>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</si>
  <si>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Olimpinės žaidynės</t>
  </si>
  <si>
    <t>2.</t>
  </si>
  <si>
    <t>Pasaulio čempionatas</t>
  </si>
  <si>
    <t>-</t>
  </si>
  <si>
    <t>3.</t>
  </si>
  <si>
    <t>Europos čempionatas</t>
  </si>
  <si>
    <t>4.</t>
  </si>
  <si>
    <t>PČneol</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</si>
  <si>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</si>
  <si>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</si>
  <si>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</si>
  <si>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</si>
  <si>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</si>
  <si>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Jaunimo olimpinės žaidynės</t>
  </si>
  <si>
    <t>7.</t>
  </si>
  <si>
    <t>EČneol</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</si>
  <si>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</si>
  <si>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</si>
  <si>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</si>
  <si>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</si>
  <si>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</si>
  <si>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</si>
  <si>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</si>
  <si>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</si>
  <si>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Pasaulio jaunimo čempionatas</t>
  </si>
  <si>
    <t>11.</t>
  </si>
  <si>
    <t>Pasaulio jaunių čempionatas</t>
  </si>
  <si>
    <t>12.</t>
  </si>
  <si>
    <t>Europos jaunimo čempionatas</t>
  </si>
  <si>
    <t>13.</t>
  </si>
  <si>
    <t>JEOF</t>
  </si>
  <si>
    <t>Europos jaunimo olimpinis festivalis</t>
  </si>
  <si>
    <t>14.</t>
  </si>
  <si>
    <t>Europos jaunių čempionatas</t>
  </si>
  <si>
    <t>15.</t>
  </si>
  <si>
    <t>JčPČ</t>
  </si>
  <si>
    <t>Pasaulio jaunučių čempionatas</t>
  </si>
  <si>
    <t>16.</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</si>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</sst>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charset val="1"/>
    </font>
    <font>
      <b/>
      <sz val="9"/>
      <color indexed="81"/>
      <name val="Tahoma"/>
      <charset val="1"/>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2"/>
      <color theme="1"/>
      <name val="Times New Roman"/>
      <family val="1"/>
      <charset val="186"/>
    </font>
    <font>
      <strike/>
      <sz val="11"/>
      <name val="Times New Roman"/>
      <family val="1"/>
      <charset val="186"/>
    </font>
    <font>
      <strike/>
      <vertAlign val="superscript"/>
      <sz val="11"/>
      <name val="Times New Roman"/>
      <family val="1"/>
      <charset val="186"/>
    </font>
    <font>
      <i/>
      <strike/>
      <sz val="11"/>
      <name val="Times New Roman"/>
      <family val="1"/>
      <charset val="186"/>
    </font>
    <font>
      <b/>
      <strike/>
      <sz val="11"/>
      <name val="Times New Roman"/>
      <family val="1"/>
      <charset val="186"/>
    </font>
    <font>
      <strike/>
      <sz val="12"/>
      <color theme="1"/>
      <name val="Times New Roman"/>
      <family val="1"/>
      <charset val="186"/>
    </font>
    <font>
      <strike/>
      <sz val="8"/>
      <color theme="1"/>
      <name val="Times New Roman"/>
      <family val="1"/>
      <charset val="186"/>
    </font>
    <font>
      <sz val="9"/>
      <color indexed="81"/>
      <name val="Tahoma"/>
      <family val="2"/>
    </font>
    <font>
      <b/>
      <sz val="9"/>
      <color indexed="81"/>
      <name val="Tahoma"/>
      <family val="2"/>
    </font>
    <font>
      <b/>
      <sz val="15"/>
      <color theme="1"/>
      <name val="Times New Roman"/>
      <family val="1"/>
      <charset val="186"/>
    </font>
  </fonts>
  <fills count="6">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2">
    <xf numFmtId="0" fontId="0" fillId="0" borderId="0"/>
    <xf numFmtId="0" fontId="10" fillId="0" borderId="0"/>
  </cellStyleXfs>
  <cellXfs count="149">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3" fillId="0" borderId="2" xfId="0" applyFont="1" applyBorder="1" applyAlignment="1">
      <alignment horizontal="left" vertical="center"/>
    </xf>
    <xf numFmtId="0" fontId="3" fillId="0" borderId="2" xfId="0" applyFont="1" applyBorder="1" applyAlignment="1">
      <alignment horizontal="center" vertical="center"/>
    </xf>
    <xf numFmtId="0" fontId="32" fillId="0" borderId="0" xfId="0" applyFont="1" applyAlignment="1">
      <alignment vertical="center"/>
    </xf>
    <xf numFmtId="0" fontId="33" fillId="0" borderId="3" xfId="0" applyFont="1" applyBorder="1" applyAlignment="1">
      <alignment vertical="center" wrapText="1"/>
    </xf>
    <xf numFmtId="0" fontId="32" fillId="0" borderId="2" xfId="0" applyFont="1" applyBorder="1" applyAlignment="1">
      <alignment horizontal="center" vertical="center" wrapText="1"/>
    </xf>
    <xf numFmtId="0" fontId="32" fillId="0" borderId="2" xfId="0" applyFont="1" applyBorder="1" applyAlignment="1">
      <alignment horizontal="center" vertical="center" shrinkToFit="1"/>
    </xf>
    <xf numFmtId="2" fontId="34" fillId="0" borderId="2" xfId="0" applyNumberFormat="1" applyFont="1" applyBorder="1" applyAlignment="1">
      <alignment horizontal="center" vertical="center" wrapText="1"/>
    </xf>
    <xf numFmtId="2" fontId="34" fillId="0" borderId="1" xfId="0" applyNumberFormat="1" applyFont="1" applyBorder="1" applyAlignment="1">
      <alignment horizontal="center" vertical="center" wrapText="1"/>
    </xf>
    <xf numFmtId="2" fontId="35" fillId="0" borderId="1" xfId="0" applyNumberFormat="1" applyFont="1" applyBorder="1" applyAlignment="1">
      <alignment horizontal="center" vertical="center" wrapText="1"/>
    </xf>
    <xf numFmtId="2" fontId="35" fillId="3" borderId="2" xfId="0" applyNumberFormat="1" applyFont="1" applyFill="1" applyBorder="1" applyAlignment="1">
      <alignment horizontal="center" vertical="center" wrapText="1"/>
    </xf>
    <xf numFmtId="2" fontId="35" fillId="0" borderId="2" xfId="0" applyNumberFormat="1" applyFont="1" applyBorder="1" applyAlignment="1">
      <alignment vertical="center"/>
    </xf>
    <xf numFmtId="0" fontId="36" fillId="0" borderId="0" xfId="0" applyFont="1" applyAlignment="1">
      <alignment vertical="center"/>
    </xf>
    <xf numFmtId="0" fontId="32" fillId="0" borderId="0" xfId="0" applyFont="1" applyBorder="1" applyAlignment="1">
      <alignment horizontal="right" vertical="center" wrapText="1"/>
    </xf>
    <xf numFmtId="2" fontId="35" fillId="0" borderId="0" xfId="0" applyNumberFormat="1" applyFont="1" applyBorder="1" applyAlignment="1">
      <alignment vertical="center"/>
    </xf>
    <xf numFmtId="0" fontId="37" fillId="0" borderId="0" xfId="0" applyFont="1" applyAlignment="1">
      <alignment vertical="center"/>
    </xf>
    <xf numFmtId="0" fontId="32" fillId="0" borderId="8" xfId="0" applyFont="1" applyBorder="1" applyAlignment="1">
      <alignment horizontal="right" vertical="center" wrapText="1"/>
    </xf>
    <xf numFmtId="0" fontId="3" fillId="0" borderId="0" xfId="0" applyFont="1" applyBorder="1" applyAlignment="1">
      <alignment horizontal="left" vertical="center" wrapText="1"/>
    </xf>
    <xf numFmtId="0" fontId="32"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8" xfId="0" applyFont="1" applyBorder="1" applyAlignment="1">
      <alignment horizontal="left" vertical="center" wrapText="1"/>
    </xf>
    <xf numFmtId="0" fontId="32" fillId="0" borderId="0" xfId="0" applyFont="1" applyBorder="1" applyAlignment="1">
      <alignment horizontal="left" vertical="center" wrapText="1"/>
    </xf>
    <xf numFmtId="0" fontId="32" fillId="0" borderId="18" xfId="0" applyFont="1" applyBorder="1" applyAlignment="1">
      <alignment horizontal="right" vertical="center" wrapText="1"/>
    </xf>
    <xf numFmtId="0" fontId="32" fillId="0" borderId="4" xfId="0" applyFont="1" applyBorder="1" applyAlignment="1">
      <alignment horizontal="right" vertical="center" wrapText="1"/>
    </xf>
    <xf numFmtId="0" fontId="32" fillId="0" borderId="17" xfId="0" applyFont="1" applyBorder="1" applyAlignment="1">
      <alignment horizontal="right" vertical="center" wrapText="1"/>
    </xf>
    <xf numFmtId="0" fontId="40"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32" fillId="0" borderId="1" xfId="0" applyFont="1" applyBorder="1" applyAlignment="1">
      <alignment horizontal="right" vertical="center" wrapText="1"/>
    </xf>
    <xf numFmtId="0" fontId="32" fillId="0" borderId="11" xfId="0" applyFont="1" applyBorder="1" applyAlignment="1">
      <alignment horizontal="right" vertical="center" wrapText="1"/>
    </xf>
    <xf numFmtId="0" fontId="32" fillId="0" borderId="15" xfId="0" applyFont="1" applyBorder="1" applyAlignment="1">
      <alignment horizontal="right" vertical="center" wrapText="1"/>
    </xf>
    <xf numFmtId="0" fontId="4" fillId="0" borderId="0" xfId="0" applyFont="1" applyAlignment="1">
      <alignment horizontal="left" vertical="center"/>
    </xf>
    <xf numFmtId="0" fontId="3" fillId="0" borderId="3" xfId="0" applyFont="1" applyBorder="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cellXfs>
  <cellStyles count="2">
    <cellStyle name="Įprastas" xfId="0" builtinId="0"/>
    <cellStyle name="Normal 2" xfId="1"/>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S622"/>
  <sheetViews>
    <sheetView tabSelected="1" topLeftCell="A111" zoomScaleNormal="100" workbookViewId="0">
      <selection activeCell="A136" sqref="A136"/>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9.140625" style="1" customWidth="1"/>
    <col min="19" max="16384" width="9.140625" style="1"/>
  </cols>
  <sheetData>
    <row r="1" spans="1:18" s="8" customFormat="1" ht="15.75">
      <c r="D1" s="76"/>
      <c r="E1" s="76"/>
      <c r="F1" s="76"/>
      <c r="G1" s="76"/>
      <c r="H1" s="76"/>
      <c r="I1" s="76"/>
      <c r="J1" s="76"/>
      <c r="K1" s="76"/>
      <c r="L1" s="76"/>
      <c r="N1" s="2"/>
      <c r="O1" s="2"/>
      <c r="P1" s="2"/>
      <c r="Q1" s="2"/>
    </row>
    <row r="2" spans="1:18" s="8" customFormat="1" ht="15.75">
      <c r="B2" s="8" t="s">
        <v>0</v>
      </c>
      <c r="D2" s="76"/>
      <c r="E2" s="76"/>
      <c r="F2" s="76"/>
      <c r="G2" s="76"/>
      <c r="H2" s="76"/>
      <c r="I2" s="76"/>
      <c r="J2" s="76"/>
      <c r="K2" s="76"/>
      <c r="L2" s="76"/>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124" t="s">
        <v>2</v>
      </c>
      <c r="B5" s="125"/>
      <c r="C5" s="125"/>
      <c r="D5" s="125"/>
      <c r="E5" s="125"/>
      <c r="F5" s="125"/>
      <c r="G5" s="125"/>
      <c r="H5" s="125"/>
      <c r="I5" s="125"/>
      <c r="J5" s="125"/>
      <c r="K5" s="125"/>
      <c r="L5" s="125"/>
      <c r="M5" s="125"/>
      <c r="N5" s="125"/>
      <c r="O5" s="125"/>
      <c r="P5" s="125"/>
      <c r="Q5" s="125"/>
      <c r="R5" s="8"/>
    </row>
    <row r="6" spans="1:18" ht="18.75">
      <c r="A6" s="131" t="s">
        <v>3</v>
      </c>
      <c r="B6" s="106"/>
      <c r="C6" s="106"/>
      <c r="D6" s="106"/>
      <c r="E6" s="106"/>
      <c r="F6" s="106"/>
      <c r="G6" s="106"/>
      <c r="H6" s="106"/>
      <c r="I6" s="106"/>
      <c r="J6" s="106"/>
      <c r="K6" s="106"/>
      <c r="L6" s="106"/>
      <c r="M6" s="106"/>
      <c r="N6" s="106"/>
      <c r="O6" s="106"/>
      <c r="P6" s="106"/>
      <c r="Q6" s="106"/>
      <c r="R6" s="8"/>
    </row>
    <row r="7" spans="1:18" s="8" customFormat="1" ht="15.75">
      <c r="A7" s="76"/>
      <c r="B7" s="105" t="s">
        <v>4</v>
      </c>
      <c r="C7" s="105"/>
      <c r="D7" s="105"/>
      <c r="E7" s="105"/>
      <c r="F7" s="105"/>
      <c r="G7" s="105"/>
      <c r="H7" s="105"/>
      <c r="I7" s="46"/>
      <c r="J7" s="46"/>
      <c r="K7" s="46"/>
      <c r="L7" s="46"/>
      <c r="M7" s="46"/>
      <c r="N7" s="46"/>
      <c r="O7" s="46"/>
      <c r="P7" s="46"/>
      <c r="Q7" s="46"/>
    </row>
    <row r="8" spans="1:18" s="8" customFormat="1" ht="18">
      <c r="A8" s="76"/>
      <c r="B8" s="106" t="s">
        <v>5</v>
      </c>
      <c r="C8" s="106"/>
      <c r="D8" s="106"/>
      <c r="E8" s="46"/>
      <c r="F8" s="46"/>
      <c r="G8" s="46"/>
      <c r="H8" s="46"/>
      <c r="I8" s="46"/>
      <c r="J8" s="46"/>
      <c r="K8" s="46"/>
      <c r="L8" s="46"/>
      <c r="M8" s="46"/>
      <c r="N8" s="46"/>
      <c r="O8" s="46"/>
      <c r="P8" s="46"/>
      <c r="Q8" s="46"/>
    </row>
    <row r="9" spans="1:18" s="8" customFormat="1" ht="15.75">
      <c r="A9" s="76"/>
      <c r="B9" s="48">
        <v>190685619</v>
      </c>
      <c r="C9" s="46"/>
      <c r="D9" s="46"/>
      <c r="E9" s="46"/>
      <c r="F9" s="46"/>
      <c r="G9" s="46"/>
      <c r="H9" s="46"/>
      <c r="I9" s="46"/>
      <c r="J9" s="46"/>
      <c r="K9" s="46"/>
      <c r="L9" s="46"/>
      <c r="M9" s="46"/>
      <c r="N9" s="46"/>
      <c r="O9" s="46"/>
      <c r="P9" s="46"/>
      <c r="Q9" s="46"/>
    </row>
    <row r="10" spans="1:18" s="8" customFormat="1" ht="18">
      <c r="A10" s="76"/>
      <c r="B10" s="75" t="s">
        <v>6</v>
      </c>
      <c r="C10" s="46"/>
      <c r="D10" s="46"/>
      <c r="E10" s="46"/>
      <c r="F10" s="46"/>
      <c r="G10" s="46"/>
      <c r="H10" s="46"/>
      <c r="I10" s="46"/>
      <c r="J10" s="46"/>
      <c r="K10" s="46"/>
      <c r="L10" s="46"/>
      <c r="M10" s="46"/>
      <c r="N10" s="46"/>
      <c r="O10" s="46"/>
      <c r="P10" s="46"/>
      <c r="Q10" s="46"/>
    </row>
    <row r="11" spans="1:18" s="8" customFormat="1" ht="16.899999999999999" customHeight="1">
      <c r="A11" s="107" t="s">
        <v>7</v>
      </c>
      <c r="B11" s="107"/>
      <c r="C11" s="107"/>
      <c r="D11" s="107"/>
      <c r="E11" s="107"/>
      <c r="F11" s="107"/>
      <c r="G11" s="107"/>
      <c r="H11" s="107"/>
      <c r="I11" s="107"/>
      <c r="J11" s="107"/>
      <c r="K11" s="107"/>
      <c r="L11" s="107"/>
      <c r="M11" s="107"/>
      <c r="N11" s="107"/>
      <c r="O11" s="107"/>
      <c r="P11" s="107"/>
      <c r="Q11" s="107"/>
      <c r="R11" s="107"/>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111" t="s">
        <v>8</v>
      </c>
      <c r="B13" s="112" t="s">
        <v>9</v>
      </c>
      <c r="C13" s="112" t="s">
        <v>10</v>
      </c>
      <c r="D13" s="112" t="s">
        <v>11</v>
      </c>
      <c r="E13" s="113" t="s">
        <v>12</v>
      </c>
      <c r="F13" s="128"/>
      <c r="G13" s="129"/>
      <c r="H13" s="129"/>
      <c r="I13" s="129"/>
      <c r="J13" s="129"/>
      <c r="K13" s="129"/>
      <c r="L13" s="129"/>
      <c r="M13" s="129"/>
      <c r="N13" s="129"/>
      <c r="O13" s="130"/>
      <c r="P13" s="132" t="s">
        <v>13</v>
      </c>
      <c r="Q13" s="116" t="s">
        <v>14</v>
      </c>
      <c r="R13" s="108" t="s">
        <v>15</v>
      </c>
    </row>
    <row r="14" spans="1:18" s="8" customFormat="1" ht="45" customHeight="1">
      <c r="A14" s="111"/>
      <c r="B14" s="112"/>
      <c r="C14" s="112"/>
      <c r="D14" s="112"/>
      <c r="E14" s="115"/>
      <c r="F14" s="113" t="s">
        <v>16</v>
      </c>
      <c r="G14" s="113" t="s">
        <v>17</v>
      </c>
      <c r="H14" s="113" t="s">
        <v>18</v>
      </c>
      <c r="I14" s="134" t="s">
        <v>19</v>
      </c>
      <c r="J14" s="113" t="s">
        <v>20</v>
      </c>
      <c r="K14" s="113" t="s">
        <v>21</v>
      </c>
      <c r="L14" s="113" t="s">
        <v>22</v>
      </c>
      <c r="M14" s="113" t="s">
        <v>23</v>
      </c>
      <c r="N14" s="126" t="s">
        <v>24</v>
      </c>
      <c r="O14" s="126" t="s">
        <v>25</v>
      </c>
      <c r="P14" s="133"/>
      <c r="Q14" s="117"/>
      <c r="R14" s="109"/>
    </row>
    <row r="15" spans="1:18" s="8" customFormat="1" ht="76.150000000000006" customHeight="1">
      <c r="A15" s="111"/>
      <c r="B15" s="112"/>
      <c r="C15" s="112"/>
      <c r="D15" s="112"/>
      <c r="E15" s="114"/>
      <c r="F15" s="114"/>
      <c r="G15" s="114"/>
      <c r="H15" s="114"/>
      <c r="I15" s="135"/>
      <c r="J15" s="114"/>
      <c r="K15" s="114"/>
      <c r="L15" s="114"/>
      <c r="M15" s="114"/>
      <c r="N15" s="127"/>
      <c r="O15" s="127"/>
      <c r="P15" s="133"/>
      <c r="Q15" s="118"/>
      <c r="R15" s="110"/>
    </row>
    <row r="16" spans="1:18" s="8" customFormat="1" ht="5.45" customHeight="1">
      <c r="A16" s="14"/>
      <c r="B16" s="15"/>
      <c r="C16" s="15"/>
      <c r="D16" s="15"/>
      <c r="E16" s="15"/>
      <c r="F16" s="15"/>
      <c r="G16" s="15"/>
      <c r="H16" s="15"/>
      <c r="I16" s="15"/>
      <c r="J16" s="15"/>
      <c r="K16" s="15"/>
      <c r="L16" s="15"/>
      <c r="M16" s="15"/>
      <c r="N16" s="15"/>
      <c r="O16" s="15"/>
      <c r="P16" s="15"/>
      <c r="Q16" s="15"/>
      <c r="R16" s="16"/>
    </row>
    <row r="17" spans="1:19" ht="15" customHeight="1">
      <c r="A17" s="83" t="s">
        <v>26</v>
      </c>
      <c r="B17" s="84"/>
      <c r="C17" s="84"/>
      <c r="D17" s="84"/>
      <c r="E17" s="84"/>
      <c r="F17" s="84"/>
      <c r="G17" s="84"/>
      <c r="H17" s="84"/>
      <c r="I17" s="84"/>
      <c r="J17" s="84"/>
      <c r="K17" s="84"/>
      <c r="L17" s="84"/>
      <c r="M17" s="84"/>
      <c r="N17" s="84"/>
      <c r="O17" s="84"/>
      <c r="P17" s="84"/>
      <c r="Q17" s="72"/>
      <c r="R17" s="8"/>
      <c r="S17" s="8"/>
    </row>
    <row r="18" spans="1:19" ht="16.899999999999999" customHeight="1">
      <c r="A18" s="85" t="s">
        <v>27</v>
      </c>
      <c r="B18" s="86"/>
      <c r="C18" s="86"/>
      <c r="D18" s="50"/>
      <c r="E18" s="50"/>
      <c r="F18" s="50"/>
      <c r="G18" s="50"/>
      <c r="H18" s="50"/>
      <c r="I18" s="50"/>
      <c r="J18" s="50"/>
      <c r="K18" s="50"/>
      <c r="L18" s="50"/>
      <c r="M18" s="50"/>
      <c r="N18" s="50"/>
      <c r="O18" s="50"/>
      <c r="P18" s="50"/>
      <c r="Q18" s="72"/>
      <c r="R18" s="8"/>
      <c r="S18" s="8"/>
    </row>
    <row r="19" spans="1:19">
      <c r="A19" s="77">
        <v>1</v>
      </c>
      <c r="B19" s="77" t="s">
        <v>28</v>
      </c>
      <c r="C19" s="12" t="s">
        <v>29</v>
      </c>
      <c r="D19" s="77" t="s">
        <v>30</v>
      </c>
      <c r="E19" s="77">
        <v>1</v>
      </c>
      <c r="F19" s="77" t="s">
        <v>31</v>
      </c>
      <c r="G19" s="77">
        <v>1</v>
      </c>
      <c r="H19" s="77" t="s">
        <v>32</v>
      </c>
      <c r="I19" s="77" t="s">
        <v>33</v>
      </c>
      <c r="J19" s="77">
        <v>24</v>
      </c>
      <c r="K19" s="77"/>
      <c r="L19" s="77">
        <v>18</v>
      </c>
      <c r="M19" s="77" t="s">
        <v>34</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23.98</v>
      </c>
      <c r="O19" s="9">
        <f>IF(F19="OŽ",N19,IF(H19="Ne",IF(J19*0.3&lt;J19-L19,N19,0),IF(J19*0.1&lt;J19-L19,N19,0)))</f>
        <v>0</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0</v>
      </c>
      <c r="Q19" s="11">
        <f>IF(ISERROR(P19*100/N19),0,(P19*100/N19))</f>
        <v>0</v>
      </c>
      <c r="R19" s="10">
        <v>0</v>
      </c>
      <c r="S19" s="20"/>
    </row>
    <row r="20" spans="1:19">
      <c r="A20" s="77">
        <v>2</v>
      </c>
      <c r="B20" s="77" t="s">
        <v>35</v>
      </c>
      <c r="C20" s="12" t="s">
        <v>29</v>
      </c>
      <c r="D20" s="77" t="s">
        <v>30</v>
      </c>
      <c r="E20" s="77">
        <v>1</v>
      </c>
      <c r="F20" s="77" t="s">
        <v>31</v>
      </c>
      <c r="G20" s="77">
        <v>1</v>
      </c>
      <c r="H20" s="77" t="s">
        <v>32</v>
      </c>
      <c r="I20" s="77"/>
      <c r="J20" s="77">
        <v>29</v>
      </c>
      <c r="K20" s="77"/>
      <c r="L20" s="77">
        <v>19</v>
      </c>
      <c r="M20" s="77" t="s">
        <v>34</v>
      </c>
      <c r="N20" s="3">
        <f t="shared" ref="N20:N28" si="0">(IF(F20="OŽ",IF(L20=1,550.8,IF(L20=2,426.38,IF(L20=3,342.14,IF(L20=4,181.44,IF(L20=5,168.48,IF(L20=6,155.52,IF(L20=7,148.5,IF(L20=8,144,0))))))))+IF(L20&lt;=8,0,IF(L20&lt;=16,137.7,IF(L20&lt;=24,108,IF(L20&lt;=32,80.1,IF(L20&lt;=36,52.2,0)))))-IF(L20&lt;=8,0,IF(L20&lt;=16,(L20-9)*2.754,IF(L20&lt;=24,(L20-17)* 2.754,IF(L20&lt;=32,(L20-25)* 2.754,IF(L20&lt;=36,(L20-33)*2.754,0))))),0)+IF(F20="PČ",IF(L20=1,449,IF(L20=2,314.6,IF(L20=3,238,IF(L20=4,172,IF(L20=5,159,IF(L20=6,145,IF(L20=7,132,IF(L20=8,119,0))))))))+IF(L20&lt;=8,0,IF(L20&lt;=16,88,IF(L20&lt;=24,55,IF(L20&lt;=32,22,0))))-IF(L20&lt;=8,0,IF(L20&lt;=16,(L20-9)*2.245,IF(L20&lt;=24,(L20-17)*2.245,IF(L20&lt;=32,(L20-25)*2.245,0)))),0)+IF(F20="PČneol",IF(L20=1,85,IF(L20=2,64.61,IF(L20=3,50.76,IF(L20=4,16.25,IF(L20=5,15,IF(L20=6,13.75,IF(L20=7,12.5,IF(L20=8,11.25,0))))))))+IF(L20&lt;=8,0,IF(L20&lt;=16,9,0))-IF(L20&lt;=8,0,IF(L20&lt;=16,(L20-9)*0.425,0)),0)+IF(F20="PŽ",IF(L20=1,85,IF(L20=2,59.5,IF(L20=3,45,IF(L20=4,32.5,IF(L20=5,30,IF(L20=6,27.5,IF(L20=7,25,IF(L20=8,22.5,0))))))))+IF(L20&lt;=8,0,IF(L20&lt;=16,19,IF(L20&lt;=24,13,IF(L20&lt;=32,8,0))))-IF(L20&lt;=8,0,IF(L20&lt;=16,(L20-9)*0.425,IF(L20&lt;=24,(L20-17)*0.425,IF(L20&lt;=32,(L20-25)*0.425,0)))),0)+IF(F20="EČ",IF(L20=1,204,IF(L20=2,156.24,IF(L20=3,123.84,IF(L20=4,72,IF(L20=5,66,IF(L20=6,60,IF(L20=7,54,IF(L20=8,48,0))))))))+IF(L20&lt;=8,0,IF(L20&lt;=16,40,IF(L20&lt;=24,25,0)))-IF(L20&lt;=8,0,IF(L20&lt;=16,(L20-9)*1.02,IF(L20&lt;=24,(L20-17)*1.02,0))),0)+IF(F20="EČneol",IF(L20=1,68,IF(L20=2,51.69,IF(L20=3,40.61,IF(L20=4,13,IF(L20=5,12,IF(L20=6,11,IF(L20=7,10,IF(L20=8,9,0)))))))))+IF(F20="EŽ",IF(L20=1,68,IF(L20=2,47.6,IF(L20=3,36,IF(L20=4,18,IF(L20=5,16.5,IF(L20=6,15,IF(L20=7,13.5,IF(L20=8,12,0))))))))+IF(L20&lt;=8,0,IF(L20&lt;=16,10,IF(L20&lt;=24,6,0)))-IF(L20&lt;=8,0,IF(L20&lt;=16,(L20-9)*0.34,IF(L20&lt;=24,(L20-17)*0.34,0))),0)+IF(F20="PT",IF(L20=1,68,IF(L20=2,52.08,IF(L20=3,41.28,IF(L20=4,24,IF(L20=5,22,IF(L20=6,20,IF(L20=7,18,IF(L20=8,16,0))))))))+IF(L20&lt;=8,0,IF(L20&lt;=16,13,IF(L20&lt;=24,9,IF(L20&lt;=32,4,0))))-IF(L20&lt;=8,0,IF(L20&lt;=16,(L20-9)*0.34,IF(L20&lt;=24,(L20-17)*0.34,IF(L20&lt;=32,(L20-25)*0.34,0)))),0)+IF(F20="JOŽ",IF(L20=1,85,IF(L20=2,59.5,IF(L20=3,45,IF(L20=4,32.5,IF(L20=5,30,IF(L20=6,27.5,IF(L20=7,25,IF(L20=8,22.5,0))))))))+IF(L20&lt;=8,0,IF(L20&lt;=16,19,IF(L20&lt;=24,13,0)))-IF(L20&lt;=8,0,IF(L20&lt;=16,(L20-9)*0.425,IF(L20&lt;=24,(L20-17)*0.425,0))),0)+IF(F20="JPČ",IF(L20=1,68,IF(L20=2,47.6,IF(L20=3,36,IF(L20=4,26,IF(L20=5,24,IF(L20=6,22,IF(L20=7,20,IF(L20=8,18,0))))))))+IF(L20&lt;=8,0,IF(L20&lt;=16,13,IF(L20&lt;=24,9,0)))-IF(L20&lt;=8,0,IF(L20&lt;=16,(L20-9)*0.34,IF(L20&lt;=24,(L20-17)*0.34,0))),0)+IF(F20="JEČ",IF(L20=1,34,IF(L20=2,26.04,IF(L20=3,20.6,IF(L20=4,12,IF(L20=5,11,IF(L20=6,10,IF(L20=7,9,IF(L20=8,8,0))))))))+IF(L20&lt;=8,0,IF(L20&lt;=16,6,0))-IF(L20&lt;=8,0,IF(L20&lt;=16,(L20-9)*0.17,0)),0)+IF(F20="JEOF",IF(L20=1,34,IF(L20=2,26.04,IF(L20=3,20.6,IF(L20=4,12,IF(L20=5,11,IF(L20=6,10,IF(L20=7,9,IF(L20=8,8,0))))))))+IF(L20&lt;=8,0,IF(L20&lt;=16,6,0))-IF(L20&lt;=8,0,IF(L20&lt;=16,(L20-9)*0.17,0)),0)+IF(F20="JnPČ",IF(L20=1,51,IF(L20=2,35.7,IF(L20=3,27,IF(L20=4,19.5,IF(L20=5,18,IF(L20=6,16.5,IF(L20=7,15,IF(L20=8,13.5,0))))))))+IF(L20&lt;=8,0,IF(L20&lt;=16,10,0))-IF(L20&lt;=8,0,IF(L20&lt;=16,(L20-9)*0.255,0)),0)+IF(F20="JnEČ",IF(L20=1,25.5,IF(L20=2,19.53,IF(L20=3,15.48,IF(L20=4,9,IF(L20=5,8.25,IF(L20=6,7.5,IF(L20=7,6.75,IF(L20=8,6,0))))))))+IF(L20&lt;=8,0,IF(L20&lt;=16,5,0))-IF(L20&lt;=8,0,IF(L20&lt;=16,(L20-9)*0.1275,0)),0)+IF(F20="JčPČ",IF(L20=1,21.25,IF(L20=2,14.5,IF(L20=3,11.5,IF(L20=4,7,IF(L20=5,6.5,IF(L20=6,6,IF(L20=7,5.5,IF(L20=8,5,0))))))))+IF(L20&lt;=8,0,IF(L20&lt;=16,4,0))-IF(L20&lt;=8,0,IF(L20&lt;=16,(L20-9)*0.10625,0)),0)+IF(F20="JčEČ",IF(L20=1,17,IF(L20=2,13.02,IF(L20=3,10.32,IF(L20=4,6,IF(L20=5,5.5,IF(L20=6,5,IF(L20=7,4.5,IF(L20=8,4,0))))))))+IF(L20&lt;=8,0,IF(L20&lt;=16,3,0))-IF(L20&lt;=8,0,IF(L20&lt;=16,(L20-9)*0.085,0)),0)+IF(F20="NEAK",IF(L20=1,11.48,IF(L20=2,8.79,IF(L20=3,6.97,IF(L20=4,4.05,IF(L20=5,3.71,IF(L20=6,3.38,IF(L20=7,3.04,IF(L20=8,2.7,0))))))))+IF(L20&lt;=8,0,IF(L20&lt;=16,2,IF(L20&lt;=24,1.3,0)))-IF(L20&lt;=8,0,IF(L20&lt;=16,(L20-9)*0.0574,IF(L20&lt;=24,(L20-17)*0.0574,0))),0))*IF(L20&lt;0,1,IF(OR(F20="PČ",F20="PŽ",F20="PT"),IF(J20&lt;32,J20/32,1),1))* IF(L20&lt;0,1,IF(OR(F20="EČ",F20="EŽ",F20="JOŽ",F20="JPČ",F20="NEAK"),IF(J20&lt;24,J20/24,1),1))*IF(L20&lt;0,1,IF(OR(F20="PČneol",F20="JEČ",F20="JEOF",F20="JnPČ",F20="JnEČ",F20="JčPČ",F20="JčEČ"),IF(J20&lt;16,J20/16,1),1))*IF(L20&lt;0,1,IF(F20="EČneol",IF(J20&lt;8,J20/8,1),1))</f>
        <v>22.96</v>
      </c>
      <c r="O20" s="9">
        <f t="shared" ref="O20:O28" si="1">IF(F20="OŽ",N20,IF(H20="Ne",IF(J20*0.3&lt;J20-L20,N20,0),IF(J20*0.1&lt;J20-L20,N20,0)))</f>
        <v>22.96</v>
      </c>
      <c r="P20" s="4">
        <f t="shared" ref="P20:P28" si="2">IF(O20=0,0,IF(F20="OŽ",IF(L20&gt;35,0,IF(J20&gt;35,(36-L20)*1.836,((36-L20)-(36-J20))*1.836)),0)+IF(F20="PČ",IF(L20&gt;31,0,IF(J20&gt;31,(32-L20)*1.347,((32-L20)-(32-J20))*1.347)),0)+ IF(F20="PČneol",IF(L20&gt;15,0,IF(J20&gt;15,(16-L20)*0.255,((16-L20)-(16-J20))*0.255)),0)+IF(F20="PŽ",IF(L20&gt;31,0,IF(J20&gt;31,(32-L20)*0.255,((32-L20)-(32-J20))*0.255)),0)+IF(F20="EČ",IF(L20&gt;23,0,IF(J20&gt;23,(24-L20)*0.612,((24-L20)-(24-J20))*0.612)),0)+IF(F20="EČneol",IF(L20&gt;7,0,IF(J20&gt;7,(8-L20)*0.204,((8-L20)-(8-J20))*0.204)),0)+IF(F20="EŽ",IF(L20&gt;23,0,IF(J20&gt;23,(24-L20)*0.204,((24-L20)-(24-J20))*0.204)),0)+IF(F20="PT",IF(L20&gt;31,0,IF(J20&gt;31,(32-L20)*0.204,((32-L20)-(32-J20))*0.204)),0)+IF(F20="JOŽ",IF(L20&gt;23,0,IF(J20&gt;23,(24-L20)*0.255,((24-L20)-(24-J20))*0.255)),0)+IF(F20="JPČ",IF(L20&gt;23,0,IF(J20&gt;23,(24-L20)*0.204,((24-L20)-(24-J20))*0.204)),0)+IF(F20="JEČ",IF(L20&gt;15,0,IF(J20&gt;15,(16-L20)*0.102,((16-L20)-(16-J20))*0.102)),0)+IF(F20="JEOF",IF(L20&gt;15,0,IF(J20&gt;15,(16-L20)*0.102,((16-L20)-(16-J20))*0.102)),0)+IF(F20="JnPČ",IF(L20&gt;15,0,IF(J20&gt;15,(16-L20)*0.153,((16-L20)-(16-J20))*0.153)),0)+IF(F20="JnEČ",IF(L20&gt;15,0,IF(J20&gt;15,(16-L20)*0.0765,((16-L20)-(16-J20))*0.0765)),0)+IF(F20="JčPČ",IF(L20&gt;15,0,IF(J20&gt;15,(16-L20)*0.06375,((16-L20)-(16-J20))*0.06375)),0)+IF(F20="JčEČ",IF(L20&gt;15,0,IF(J20&gt;15,(16-L20)*0.051,((16-L20)-(16-J20))*0.051)),0)+IF(F20="NEAK",IF(L20&gt;23,0,IF(J20&gt;23,(24-L20)*0.03444,((24-L20)-(24-J20))*0.03444)),0))</f>
        <v>3.06</v>
      </c>
      <c r="Q20" s="11">
        <f t="shared" ref="Q20:Q28" si="3">IF(ISERROR(P20*100/N20),0,(P20*100/N20))</f>
        <v>13.327526132404181</v>
      </c>
      <c r="R20" s="10">
        <f t="shared" ref="R20:R28" si="4">IF(Q20&lt;=30,O20+P20,O20+O20*0.3)*IF(G20=1,0.4,IF(G20=2,0.75,IF(G20="1 (kas 4 m. 1 k. nerengiamos)",0.52,1)))*IF(D20="olimpinė",1,IF(M20="Ne",0.5,1))*IF(OR(A$5="Lietuvos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federacija"),IF(OR(J20&lt;8,K20&lt;16),0,1),1)*E20*IF(I20&lt;=1,1,1/I20)*IF(OR(A$5="Lietuvos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10.408000000000001</v>
      </c>
      <c r="S20" s="20"/>
    </row>
    <row r="21" spans="1:19">
      <c r="A21" s="77">
        <v>3</v>
      </c>
      <c r="B21" s="77" t="s">
        <v>36</v>
      </c>
      <c r="C21" s="12" t="s">
        <v>29</v>
      </c>
      <c r="D21" s="77" t="s">
        <v>30</v>
      </c>
      <c r="E21" s="77">
        <v>1</v>
      </c>
      <c r="F21" s="77" t="s">
        <v>31</v>
      </c>
      <c r="G21" s="77">
        <v>1</v>
      </c>
      <c r="H21" s="77" t="s">
        <v>32</v>
      </c>
      <c r="I21" s="77"/>
      <c r="J21" s="77">
        <v>30</v>
      </c>
      <c r="K21" s="77"/>
      <c r="L21" s="77">
        <v>2</v>
      </c>
      <c r="M21" s="77" t="s">
        <v>34</v>
      </c>
      <c r="N21" s="3">
        <f t="shared" si="0"/>
        <v>156.24</v>
      </c>
      <c r="O21" s="9">
        <f t="shared" si="1"/>
        <v>156.24</v>
      </c>
      <c r="P21" s="4">
        <f t="shared" si="2"/>
        <v>13.464</v>
      </c>
      <c r="Q21" s="11">
        <f t="shared" si="3"/>
        <v>8.6175115207373274</v>
      </c>
      <c r="R21" s="10">
        <f t="shared" si="4"/>
        <v>67.881600000000006</v>
      </c>
      <c r="S21" s="8"/>
    </row>
    <row r="22" spans="1:19">
      <c r="A22" s="77">
        <v>4</v>
      </c>
      <c r="B22" s="77" t="s">
        <v>37</v>
      </c>
      <c r="C22" s="12" t="s">
        <v>29</v>
      </c>
      <c r="D22" s="77" t="s">
        <v>30</v>
      </c>
      <c r="E22" s="77">
        <v>1</v>
      </c>
      <c r="F22" s="77" t="s">
        <v>31</v>
      </c>
      <c r="G22" s="77">
        <v>1</v>
      </c>
      <c r="H22" s="77" t="s">
        <v>32</v>
      </c>
      <c r="I22" s="77"/>
      <c r="J22" s="77">
        <v>30</v>
      </c>
      <c r="K22" s="77"/>
      <c r="L22" s="77">
        <v>13</v>
      </c>
      <c r="M22" s="77" t="s">
        <v>34</v>
      </c>
      <c r="N22" s="3">
        <f t="shared" si="0"/>
        <v>35.92</v>
      </c>
      <c r="O22" s="9">
        <f t="shared" si="1"/>
        <v>35.92</v>
      </c>
      <c r="P22" s="4">
        <f t="shared" si="2"/>
        <v>6.7320000000000002</v>
      </c>
      <c r="Q22" s="11">
        <f t="shared" si="3"/>
        <v>18.741648106904233</v>
      </c>
      <c r="R22" s="10">
        <f t="shared" si="4"/>
        <v>17.0608</v>
      </c>
      <c r="S22" s="8"/>
    </row>
    <row r="23" spans="1:19">
      <c r="A23" s="77">
        <v>5</v>
      </c>
      <c r="B23" s="77" t="s">
        <v>38</v>
      </c>
      <c r="C23" s="12" t="s">
        <v>29</v>
      </c>
      <c r="D23" s="77" t="s">
        <v>30</v>
      </c>
      <c r="E23" s="77">
        <v>1</v>
      </c>
      <c r="F23" s="77" t="s">
        <v>31</v>
      </c>
      <c r="G23" s="77">
        <v>1</v>
      </c>
      <c r="H23" s="77" t="s">
        <v>32</v>
      </c>
      <c r="I23" s="77"/>
      <c r="J23" s="77">
        <v>31</v>
      </c>
      <c r="K23" s="77"/>
      <c r="L23" s="77">
        <v>15</v>
      </c>
      <c r="M23" s="77" t="s">
        <v>34</v>
      </c>
      <c r="N23" s="3">
        <f t="shared" si="0"/>
        <v>33.880000000000003</v>
      </c>
      <c r="O23" s="9">
        <f t="shared" si="1"/>
        <v>33.880000000000003</v>
      </c>
      <c r="P23" s="4">
        <f t="shared" si="2"/>
        <v>5.508</v>
      </c>
      <c r="Q23" s="11">
        <f t="shared" si="3"/>
        <v>16.257378984651709</v>
      </c>
      <c r="R23" s="10">
        <f t="shared" si="4"/>
        <v>15.755200000000002</v>
      </c>
      <c r="S23" s="8"/>
    </row>
    <row r="24" spans="1:19">
      <c r="A24" s="77">
        <v>6</v>
      </c>
      <c r="B24" s="77" t="s">
        <v>39</v>
      </c>
      <c r="C24" s="12" t="s">
        <v>29</v>
      </c>
      <c r="D24" s="77" t="s">
        <v>30</v>
      </c>
      <c r="E24" s="77">
        <v>1</v>
      </c>
      <c r="F24" s="77" t="s">
        <v>31</v>
      </c>
      <c r="G24" s="77">
        <v>1</v>
      </c>
      <c r="H24" s="77" t="s">
        <v>32</v>
      </c>
      <c r="I24" s="77"/>
      <c r="J24" s="77">
        <v>31</v>
      </c>
      <c r="K24" s="77"/>
      <c r="L24" s="77">
        <v>14</v>
      </c>
      <c r="M24" s="77" t="s">
        <v>34</v>
      </c>
      <c r="N24" s="3">
        <f t="shared" si="0"/>
        <v>34.9</v>
      </c>
      <c r="O24" s="9">
        <f t="shared" si="1"/>
        <v>34.9</v>
      </c>
      <c r="P24" s="4">
        <f t="shared" si="2"/>
        <v>6.12</v>
      </c>
      <c r="Q24" s="11">
        <f t="shared" si="3"/>
        <v>17.535816618911177</v>
      </c>
      <c r="R24" s="10">
        <f t="shared" si="4"/>
        <v>16.407999999999998</v>
      </c>
      <c r="S24" s="8"/>
    </row>
    <row r="25" spans="1:19" hidden="1">
      <c r="A25" s="77">
        <v>7</v>
      </c>
      <c r="B25" s="77"/>
      <c r="C25" s="12"/>
      <c r="D25" s="77"/>
      <c r="E25" s="77"/>
      <c r="F25" s="77"/>
      <c r="G25" s="77"/>
      <c r="H25" s="77"/>
      <c r="I25" s="77"/>
      <c r="J25" s="77"/>
      <c r="K25" s="77"/>
      <c r="L25" s="77"/>
      <c r="M25" s="77"/>
      <c r="N25" s="3">
        <f t="shared" si="0"/>
        <v>0</v>
      </c>
      <c r="O25" s="9">
        <f t="shared" si="1"/>
        <v>0</v>
      </c>
      <c r="P25" s="4">
        <f t="shared" si="2"/>
        <v>0</v>
      </c>
      <c r="Q25" s="11">
        <f t="shared" si="3"/>
        <v>0</v>
      </c>
      <c r="R25" s="10">
        <f t="shared" si="4"/>
        <v>0</v>
      </c>
      <c r="S25" s="8"/>
    </row>
    <row r="26" spans="1:19" hidden="1">
      <c r="A26" s="77">
        <v>8</v>
      </c>
      <c r="B26" s="77"/>
      <c r="C26" s="12"/>
      <c r="D26" s="77"/>
      <c r="E26" s="77"/>
      <c r="F26" s="77"/>
      <c r="G26" s="77"/>
      <c r="H26" s="77"/>
      <c r="I26" s="77"/>
      <c r="J26" s="77"/>
      <c r="K26" s="77"/>
      <c r="L26" s="77"/>
      <c r="M26" s="77"/>
      <c r="N26" s="3">
        <f t="shared" si="0"/>
        <v>0</v>
      </c>
      <c r="O26" s="9">
        <f t="shared" si="1"/>
        <v>0</v>
      </c>
      <c r="P26" s="4">
        <f t="shared" si="2"/>
        <v>0</v>
      </c>
      <c r="Q26" s="11">
        <f t="shared" si="3"/>
        <v>0</v>
      </c>
      <c r="R26" s="10">
        <f t="shared" si="4"/>
        <v>0</v>
      </c>
      <c r="S26" s="8"/>
    </row>
    <row r="27" spans="1:19" hidden="1">
      <c r="A27" s="77">
        <v>9</v>
      </c>
      <c r="B27" s="77"/>
      <c r="C27" s="12"/>
      <c r="D27" s="77"/>
      <c r="E27" s="77"/>
      <c r="F27" s="77"/>
      <c r="G27" s="77"/>
      <c r="H27" s="77"/>
      <c r="I27" s="77"/>
      <c r="J27" s="77"/>
      <c r="K27" s="77"/>
      <c r="L27" s="77"/>
      <c r="M27" s="77"/>
      <c r="N27" s="3">
        <f t="shared" si="0"/>
        <v>0</v>
      </c>
      <c r="O27" s="9">
        <f t="shared" si="1"/>
        <v>0</v>
      </c>
      <c r="P27" s="4">
        <f t="shared" si="2"/>
        <v>0</v>
      </c>
      <c r="Q27" s="11">
        <f t="shared" si="3"/>
        <v>0</v>
      </c>
      <c r="R27" s="10">
        <f t="shared" si="4"/>
        <v>0</v>
      </c>
      <c r="S27" s="8"/>
    </row>
    <row r="28" spans="1:19" hidden="1">
      <c r="A28" s="77">
        <v>10</v>
      </c>
      <c r="B28" s="77"/>
      <c r="C28" s="12"/>
      <c r="D28" s="77"/>
      <c r="E28" s="77"/>
      <c r="F28" s="77"/>
      <c r="G28" s="77"/>
      <c r="H28" s="77"/>
      <c r="I28" s="77"/>
      <c r="J28" s="77"/>
      <c r="K28" s="77"/>
      <c r="L28" s="77"/>
      <c r="M28" s="77"/>
      <c r="N28" s="3">
        <f t="shared" si="0"/>
        <v>0</v>
      </c>
      <c r="O28" s="9">
        <f t="shared" si="1"/>
        <v>0</v>
      </c>
      <c r="P28" s="4">
        <f t="shared" si="2"/>
        <v>0</v>
      </c>
      <c r="Q28" s="11">
        <f t="shared" si="3"/>
        <v>0</v>
      </c>
      <c r="R28" s="10">
        <f t="shared" si="4"/>
        <v>0</v>
      </c>
      <c r="S28" s="8"/>
    </row>
    <row r="29" spans="1:19" s="8" customFormat="1" ht="15.75" customHeight="1">
      <c r="A29" s="121" t="s">
        <v>40</v>
      </c>
      <c r="B29" s="122"/>
      <c r="C29" s="122"/>
      <c r="D29" s="122"/>
      <c r="E29" s="122"/>
      <c r="F29" s="122"/>
      <c r="G29" s="122"/>
      <c r="H29" s="122"/>
      <c r="I29" s="122"/>
      <c r="J29" s="122"/>
      <c r="K29" s="122"/>
      <c r="L29" s="122"/>
      <c r="M29" s="122"/>
      <c r="N29" s="122"/>
      <c r="O29" s="122"/>
      <c r="P29" s="122"/>
      <c r="Q29" s="123"/>
      <c r="R29" s="10">
        <f>SUM(R19:R28)</f>
        <v>127.51360000000001</v>
      </c>
    </row>
    <row r="30" spans="1:19" s="8" customFormat="1" ht="15" customHeight="1">
      <c r="A30" s="14"/>
      <c r="B30" s="15"/>
      <c r="C30" s="15"/>
      <c r="D30" s="15"/>
      <c r="E30" s="15"/>
      <c r="F30" s="15"/>
      <c r="G30" s="15"/>
      <c r="H30" s="15"/>
      <c r="I30" s="15"/>
      <c r="J30" s="15"/>
      <c r="K30" s="15"/>
      <c r="L30" s="15"/>
      <c r="M30" s="15"/>
      <c r="N30" s="15"/>
      <c r="O30" s="15"/>
      <c r="P30" s="15"/>
      <c r="Q30" s="15"/>
      <c r="R30" s="16"/>
    </row>
    <row r="31" spans="1:19" s="8" customFormat="1" ht="15" customHeight="1">
      <c r="A31" s="24" t="s">
        <v>41</v>
      </c>
      <c r="B31" s="24"/>
      <c r="C31" s="15"/>
      <c r="D31" s="15"/>
      <c r="E31" s="15"/>
      <c r="F31" s="15"/>
      <c r="G31" s="15"/>
      <c r="H31" s="15"/>
      <c r="I31" s="15"/>
      <c r="J31" s="15"/>
      <c r="K31" s="15"/>
      <c r="L31" s="15"/>
      <c r="M31" s="15"/>
      <c r="N31" s="15"/>
      <c r="O31" s="15"/>
      <c r="P31" s="15"/>
      <c r="Q31" s="15"/>
      <c r="R31" s="16"/>
    </row>
    <row r="32" spans="1:19" s="8" customFormat="1" ht="15" customHeight="1">
      <c r="A32" s="49" t="s">
        <v>42</v>
      </c>
      <c r="B32" s="49"/>
      <c r="C32" s="49"/>
      <c r="D32" s="49"/>
      <c r="E32" s="49"/>
      <c r="F32" s="49"/>
      <c r="G32" s="49"/>
      <c r="H32" s="49"/>
      <c r="I32" s="49"/>
      <c r="J32" s="15"/>
      <c r="K32" s="15"/>
      <c r="L32" s="15"/>
      <c r="M32" s="15"/>
      <c r="N32" s="15"/>
      <c r="O32" s="15"/>
      <c r="P32" s="15"/>
      <c r="Q32" s="15"/>
      <c r="R32" s="16"/>
    </row>
    <row r="33" spans="1:18" s="8" customFormat="1" ht="15" customHeight="1">
      <c r="A33" s="49"/>
      <c r="B33" s="49"/>
      <c r="C33" s="49"/>
      <c r="D33" s="49"/>
      <c r="E33" s="49"/>
      <c r="F33" s="49"/>
      <c r="G33" s="49"/>
      <c r="H33" s="49"/>
      <c r="I33" s="49"/>
      <c r="J33" s="15"/>
      <c r="K33" s="15"/>
      <c r="L33" s="15"/>
      <c r="M33" s="15"/>
      <c r="N33" s="15"/>
      <c r="O33" s="15"/>
      <c r="P33" s="15"/>
      <c r="Q33" s="15"/>
      <c r="R33" s="16"/>
    </row>
    <row r="34" spans="1:18" s="8" customFormat="1" ht="15" customHeight="1">
      <c r="A34" s="83" t="s">
        <v>43</v>
      </c>
      <c r="B34" s="84"/>
      <c r="C34" s="84"/>
      <c r="D34" s="84"/>
      <c r="E34" s="84"/>
      <c r="F34" s="84"/>
      <c r="G34" s="84"/>
      <c r="H34" s="84"/>
      <c r="I34" s="84"/>
      <c r="J34" s="84"/>
      <c r="K34" s="84"/>
      <c r="L34" s="84"/>
      <c r="M34" s="84"/>
      <c r="N34" s="84"/>
      <c r="O34" s="84"/>
      <c r="P34" s="84"/>
      <c r="Q34" s="72"/>
    </row>
    <row r="35" spans="1:18" s="8" customFormat="1" ht="16.899999999999999" customHeight="1">
      <c r="A35" s="85" t="s">
        <v>27</v>
      </c>
      <c r="B35" s="86"/>
      <c r="C35" s="86"/>
      <c r="D35" s="50"/>
      <c r="E35" s="50"/>
      <c r="F35" s="50"/>
      <c r="G35" s="50"/>
      <c r="H35" s="50"/>
      <c r="I35" s="50"/>
      <c r="J35" s="50"/>
      <c r="K35" s="50"/>
      <c r="L35" s="50"/>
      <c r="M35" s="50"/>
      <c r="N35" s="50"/>
      <c r="O35" s="50"/>
      <c r="P35" s="50"/>
      <c r="Q35" s="72"/>
    </row>
    <row r="36" spans="1:18" s="8" customFormat="1">
      <c r="A36" s="83" t="s">
        <v>44</v>
      </c>
      <c r="B36" s="84"/>
      <c r="C36" s="84"/>
      <c r="D36" s="84"/>
      <c r="E36" s="84"/>
      <c r="F36" s="84"/>
      <c r="G36" s="84"/>
      <c r="H36" s="84"/>
      <c r="I36" s="84"/>
      <c r="J36" s="84"/>
      <c r="K36" s="84"/>
      <c r="L36" s="84"/>
      <c r="M36" s="84"/>
      <c r="N36" s="84"/>
      <c r="O36" s="84"/>
      <c r="P36" s="84"/>
      <c r="Q36" s="72"/>
    </row>
    <row r="37" spans="1:18" s="8" customFormat="1">
      <c r="A37" s="77">
        <v>1</v>
      </c>
      <c r="B37" s="77" t="s">
        <v>45</v>
      </c>
      <c r="C37" s="12" t="s">
        <v>29</v>
      </c>
      <c r="D37" s="77" t="s">
        <v>30</v>
      </c>
      <c r="E37" s="77">
        <v>1</v>
      </c>
      <c r="F37" s="77" t="s">
        <v>46</v>
      </c>
      <c r="G37" s="77">
        <v>4</v>
      </c>
      <c r="H37" s="77" t="s">
        <v>32</v>
      </c>
      <c r="I37" s="77"/>
      <c r="J37" s="77">
        <v>18</v>
      </c>
      <c r="K37" s="77"/>
      <c r="L37" s="77">
        <v>3</v>
      </c>
      <c r="M37" s="77" t="s">
        <v>34</v>
      </c>
      <c r="N37" s="3">
        <f t="shared" ref="N37:N46" si="5">(IF(F37="OŽ",IF(L37=1,550.8,IF(L37=2,426.38,IF(L37=3,342.14,IF(L37=4,181.44,IF(L37=5,168.48,IF(L37=6,155.52,IF(L37=7,148.5,IF(L37=8,144,0))))))))+IF(L37&lt;=8,0,IF(L37&lt;=16,137.7,IF(L37&lt;=24,108,IF(L37&lt;=32,80.1,IF(L37&lt;=36,52.2,0)))))-IF(L37&lt;=8,0,IF(L37&lt;=16,(L37-9)*2.754,IF(L37&lt;=24,(L37-17)* 2.754,IF(L37&lt;=32,(L37-25)* 2.754,IF(L37&lt;=36,(L37-33)*2.754,0))))),0)+IF(F37="PČ",IF(L37=1,449,IF(L37=2,314.6,IF(L37=3,238,IF(L37=4,172,IF(L37=5,159,IF(L37=6,145,IF(L37=7,132,IF(L37=8,119,0))))))))+IF(L37&lt;=8,0,IF(L37&lt;=16,88,IF(L37&lt;=24,55,IF(L37&lt;=32,22,0))))-IF(L37&lt;=8,0,IF(L37&lt;=16,(L37-9)*2.245,IF(L37&lt;=24,(L37-17)*2.245,IF(L37&lt;=32,(L37-25)*2.245,0)))),0)+IF(F37="PČneol",IF(L37=1,85,IF(L37=2,64.61,IF(L37=3,50.76,IF(L37=4,16.25,IF(L37=5,15,IF(L37=6,13.75,IF(L37=7,12.5,IF(L37=8,11.25,0))))))))+IF(L37&lt;=8,0,IF(L37&lt;=16,9,0))-IF(L37&lt;=8,0,IF(L37&lt;=16,(L37-9)*0.425,0)),0)+IF(F37="PŽ",IF(L37=1,85,IF(L37=2,59.5,IF(L37=3,45,IF(L37=4,32.5,IF(L37=5,30,IF(L37=6,27.5,IF(L37=7,25,IF(L37=8,22.5,0))))))))+IF(L37&lt;=8,0,IF(L37&lt;=16,19,IF(L37&lt;=24,13,IF(L37&lt;=32,8,0))))-IF(L37&lt;=8,0,IF(L37&lt;=16,(L37-9)*0.425,IF(L37&lt;=24,(L37-17)*0.425,IF(L37&lt;=32,(L37-25)*0.425,0)))),0)+IF(F37="EČ",IF(L37=1,204,IF(L37=2,156.24,IF(L37=3,123.84,IF(L37=4,72,IF(L37=5,66,IF(L37=6,60,IF(L37=7,54,IF(L37=8,48,0))))))))+IF(L37&lt;=8,0,IF(L37&lt;=16,40,IF(L37&lt;=24,25,0)))-IF(L37&lt;=8,0,IF(L37&lt;=16,(L37-9)*1.02,IF(L37&lt;=24,(L37-17)*1.02,0))),0)+IF(F37="EČneol",IF(L37=1,68,IF(L37=2,51.69,IF(L37=3,40.61,IF(L37=4,13,IF(L37=5,12,IF(L37=6,11,IF(L37=7,10,IF(L37=8,9,0)))))))))+IF(F37="EŽ",IF(L37=1,68,IF(L37=2,47.6,IF(L37=3,36,IF(L37=4,18,IF(L37=5,16.5,IF(L37=6,15,IF(L37=7,13.5,IF(L37=8,12,0))))))))+IF(L37&lt;=8,0,IF(L37&lt;=16,10,IF(L37&lt;=24,6,0)))-IF(L37&lt;=8,0,IF(L37&lt;=16,(L37-9)*0.34,IF(L37&lt;=24,(L37-17)*0.34,0))),0)+IF(F37="PT",IF(L37=1,68,IF(L37=2,52.08,IF(L37=3,41.28,IF(L37=4,24,IF(L37=5,22,IF(L37=6,20,IF(L37=7,18,IF(L37=8,16,0))))))))+IF(L37&lt;=8,0,IF(L37&lt;=16,13,IF(L37&lt;=24,9,IF(L37&lt;=32,4,0))))-IF(L37&lt;=8,0,IF(L37&lt;=16,(L37-9)*0.34,IF(L37&lt;=24,(L37-17)*0.34,IF(L37&lt;=32,(L37-25)*0.34,0)))),0)+IF(F37="JOŽ",IF(L37=1,85,IF(L37=2,59.5,IF(L37=3,45,IF(L37=4,32.5,IF(L37=5,30,IF(L37=6,27.5,IF(L37=7,25,IF(L37=8,22.5,0))))))))+IF(L37&lt;=8,0,IF(L37&lt;=16,19,IF(L37&lt;=24,13,0)))-IF(L37&lt;=8,0,IF(L37&lt;=16,(L37-9)*0.425,IF(L37&lt;=24,(L37-17)*0.425,0))),0)+IF(F37="JPČ",IF(L37=1,68,IF(L37=2,47.6,IF(L37=3,36,IF(L37=4,26,IF(L37=5,24,IF(L37=6,22,IF(L37=7,20,IF(L37=8,18,0))))))))+IF(L37&lt;=8,0,IF(L37&lt;=16,13,IF(L37&lt;=24,9,0)))-IF(L37&lt;=8,0,IF(L37&lt;=16,(L37-9)*0.34,IF(L37&lt;=24,(L37-17)*0.34,0))),0)+IF(F37="JEČ",IF(L37=1,34,IF(L37=2,26.04,IF(L37=3,20.6,IF(L37=4,12,IF(L37=5,11,IF(L37=6,10,IF(L37=7,9,IF(L37=8,8,0))))))))+IF(L37&lt;=8,0,IF(L37&lt;=16,6,0))-IF(L37&lt;=8,0,IF(L37&lt;=16,(L37-9)*0.17,0)),0)+IF(F37="JEOF",IF(L37=1,34,IF(L37=2,26.04,IF(L37=3,20.6,IF(L37=4,12,IF(L37=5,11,IF(L37=6,10,IF(L37=7,9,IF(L37=8,8,0))))))))+IF(L37&lt;=8,0,IF(L37&lt;=16,6,0))-IF(L37&lt;=8,0,IF(L37&lt;=16,(L37-9)*0.17,0)),0)+IF(F37="JnPČ",IF(L37=1,51,IF(L37=2,35.7,IF(L37=3,27,IF(L37=4,19.5,IF(L37=5,18,IF(L37=6,16.5,IF(L37=7,15,IF(L37=8,13.5,0))))))))+IF(L37&lt;=8,0,IF(L37&lt;=16,10,0))-IF(L37&lt;=8,0,IF(L37&lt;=16,(L37-9)*0.255,0)),0)+IF(F37="JnEČ",IF(L37=1,25.5,IF(L37=2,19.53,IF(L37=3,15.48,IF(L37=4,9,IF(L37=5,8.25,IF(L37=6,7.5,IF(L37=7,6.75,IF(L37=8,6,0))))))))+IF(L37&lt;=8,0,IF(L37&lt;=16,5,0))-IF(L37&lt;=8,0,IF(L37&lt;=16,(L37-9)*0.1275,0)),0)+IF(F37="JčPČ",IF(L37=1,21.25,IF(L37=2,14.5,IF(L37=3,11.5,IF(L37=4,7,IF(L37=5,6.5,IF(L37=6,6,IF(L37=7,5.5,IF(L37=8,5,0))))))))+IF(L37&lt;=8,0,IF(L37&lt;=16,4,0))-IF(L37&lt;=8,0,IF(L37&lt;=16,(L37-9)*0.10625,0)),0)+IF(F37="JčEČ",IF(L37=1,17,IF(L37=2,13.02,IF(L37=3,10.32,IF(L37=4,6,IF(L37=5,5.5,IF(L37=6,5,IF(L37=7,4.5,IF(L37=8,4,0))))))))+IF(L37&lt;=8,0,IF(L37&lt;=16,3,0))-IF(L37&lt;=8,0,IF(L37&lt;=16,(L37-9)*0.085,0)),0)+IF(F37="NEAK",IF(L37=1,11.48,IF(L37=2,8.79,IF(L37=3,6.97,IF(L37=4,4.05,IF(L37=5,3.71,IF(L37=6,3.38,IF(L37=7,3.04,IF(L37=8,2.7,0))))))))+IF(L37&lt;=8,0,IF(L37&lt;=16,2,IF(L37&lt;=24,1.3,0)))-IF(L37&lt;=8,0,IF(L37&lt;=16,(L37-9)*0.0574,IF(L37&lt;=24,(L37-17)*0.0574,0))),0))*IF(L37&lt;0,1,IF(OR(F37="PČ",F37="PŽ",F37="PT"),IF(J37&lt;32,J37/32,1),1))* IF(L37&lt;0,1,IF(OR(F37="EČ",F37="EŽ",F37="JOŽ",F37="JPČ",F37="NEAK"),IF(J37&lt;24,J37/24,1),1))*IF(L37&lt;0,1,IF(OR(F37="PČneol",F37="JEČ",F37="JEOF",F37="JnPČ",F37="JnEČ",F37="JčPČ",F37="JčEČ"),IF(J37&lt;16,J37/16,1),1))*IF(L37&lt;0,1,IF(F37="EČneol",IF(J37&lt;8,J37/8,1),1))</f>
        <v>342.14</v>
      </c>
      <c r="O37" s="9">
        <f t="shared" ref="O37:O46" si="6">IF(F37="OŽ",N37,IF(H37="Ne",IF(J37*0.3&lt;J37-L37,N37,0),IF(J37*0.1&lt;J37-L37,N37,0)))</f>
        <v>342.14</v>
      </c>
      <c r="P37" s="4">
        <f>IF(O37=0,0,IF(F37="OŽ",IF(L37&gt;35,0,IF(J37&gt;35,(36-L37)*1.836,((36-L37)-(36-J37))*1.836)),0)+IF(F37="PČ",IF(L37&gt;31,0,IF(J37&gt;31,(32-L37)*1.347,((32-L37)-(32-J37))*1.347)),0)+ IF(F37="PČneol",IF(L37&gt;15,0,IF(J37&gt;15,(16-L37)*0.255,((16-L37)-(16-J37))*0.255)),0)+IF(F37="PŽ",IF(L37&gt;31,0,IF(J37&gt;31,(32-L37)*0.255,((32-L37)-(32-J37))*0.255)),0)+IF(F37="EČ",IF(L37&gt;23,0,IF(J37&gt;23,(24-L37)*0.612,((24-L37)-(24-J37))*0.612)),0)+IF(F37="EČneol",IF(L37&gt;7,0,IF(J37&gt;7,(8-L37)*0.204,((8-L37)-(8-J37))*0.204)),0)+IF(F37="EŽ",IF(L37&gt;23,0,IF(J37&gt;23,(24-L37)*0.204,((24-L37)-(24-J37))*0.204)),0)+IF(F37="PT",IF(L37&gt;31,0,IF(J37&gt;31,(32-L37)*0.204,((32-L37)-(32-J37))*0.204)),0)+IF(F37="JOŽ",IF(L37&gt;23,0,IF(J37&gt;23,(24-L37)*0.255,((24-L37)-(24-J37))*0.255)),0)+IF(F37="JPČ",IF(L37&gt;23,0,IF(J37&gt;23,(24-L37)*0.204,((24-L37)-(24-J37))*0.204)),0)+IF(F37="JEČ",IF(L37&gt;15,0,IF(J37&gt;15,(16-L37)*0.102,((16-L37)-(16-J37))*0.102)),0)+IF(F37="JEOF",IF(L37&gt;15,0,IF(J37&gt;15,(16-L37)*0.102,((16-L37)-(16-J37))*0.102)),0)+IF(F37="JnPČ",IF(L37&gt;15,0,IF(J37&gt;15,(16-L37)*0.153,((16-L37)-(16-J37))*0.153)),0)+IF(F37="JnEČ",IF(L37&gt;15,0,IF(J37&gt;15,(16-L37)*0.0765,((16-L37)-(16-J37))*0.0765)),0)+IF(F37="JčPČ",IF(L37&gt;15,0,IF(J37&gt;15,(16-L37)*0.06375,((16-L37)-(16-J37))*0.06375)),0)+IF(F37="JčEČ",IF(L37&gt;15,0,IF(J37&gt;15,(16-L37)*0.051,((16-L37)-(16-J37))*0.051)),0)+IF(F37="NEAK",IF(L37&gt;23,0,IF(J37&gt;23,(24-L37)*0.03444,((24-L37)-(24-J37))*0.03444)),0))</f>
        <v>27.540000000000003</v>
      </c>
      <c r="Q37" s="11">
        <f>IF(ISERROR(P37*100/N37),0,(P37*100/N37))</f>
        <v>8.0493365289062968</v>
      </c>
      <c r="R37" s="10">
        <f t="shared" ref="R37:R46" si="7">IF(Q37&lt;=30,O37+P37,O37+O37*0.3)*IF(G37=1,0.4,IF(G37=2,0.75,IF(G37="1 (kas 4 m. 1 k. nerengiamos)",0.52,1)))*IF(D37="olimpinė",1,IF(M37="Ne",0.5,1))*IF(OR(A$5="Lietuvos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federacija"),IF(OR(J37&lt;8,K37&lt;16),0,1),1)*E37*IF(I37&lt;=1,1,1/I37)*IF(OR(A$5="Lietuvos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369.68</v>
      </c>
    </row>
    <row r="38" spans="1:18" s="8" customFormat="1" hidden="1">
      <c r="A38" s="77">
        <v>2</v>
      </c>
      <c r="B38" s="77"/>
      <c r="C38" s="12"/>
      <c r="D38" s="77"/>
      <c r="E38" s="77"/>
      <c r="F38" s="77"/>
      <c r="G38" s="77"/>
      <c r="H38" s="77"/>
      <c r="I38" s="77"/>
      <c r="J38" s="77"/>
      <c r="K38" s="77"/>
      <c r="L38" s="77"/>
      <c r="M38" s="77"/>
      <c r="N38" s="3">
        <f t="shared" si="5"/>
        <v>0</v>
      </c>
      <c r="O38" s="9">
        <f t="shared" si="6"/>
        <v>0</v>
      </c>
      <c r="P38" s="4">
        <f t="shared" ref="P38:P46" si="8">IF(O38=0,0,IF(F38="OŽ",IF(L38&gt;35,0,IF(J38&gt;35,(36-L38)*1.836,((36-L38)-(36-J38))*1.836)),0)+IF(F38="PČ",IF(L38&gt;31,0,IF(J38&gt;31,(32-L38)*1.347,((32-L38)-(32-J38))*1.347)),0)+ IF(F38="PČneol",IF(L38&gt;15,0,IF(J38&gt;15,(16-L38)*0.255,((16-L38)-(16-J38))*0.255)),0)+IF(F38="PŽ",IF(L38&gt;31,0,IF(J38&gt;31,(32-L38)*0.255,((32-L38)-(32-J38))*0.255)),0)+IF(F38="EČ",IF(L38&gt;23,0,IF(J38&gt;23,(24-L38)*0.612,((24-L38)-(24-J38))*0.612)),0)+IF(F38="EČneol",IF(L38&gt;7,0,IF(J38&gt;7,(8-L38)*0.204,((8-L38)-(8-J38))*0.204)),0)+IF(F38="EŽ",IF(L38&gt;23,0,IF(J38&gt;23,(24-L38)*0.204,((24-L38)-(24-J38))*0.204)),0)+IF(F38="PT",IF(L38&gt;31,0,IF(J38&gt;31,(32-L38)*0.204,((32-L38)-(32-J38))*0.204)),0)+IF(F38="JOŽ",IF(L38&gt;23,0,IF(J38&gt;23,(24-L38)*0.255,((24-L38)-(24-J38))*0.255)),0)+IF(F38="JPČ",IF(L38&gt;23,0,IF(J38&gt;23,(24-L38)*0.204,((24-L38)-(24-J38))*0.204)),0)+IF(F38="JEČ",IF(L38&gt;15,0,IF(J38&gt;15,(16-L38)*0.102,((16-L38)-(16-J38))*0.102)),0)+IF(F38="JEOF",IF(L38&gt;15,0,IF(J38&gt;15,(16-L38)*0.102,((16-L38)-(16-J38))*0.102)),0)+IF(F38="JnPČ",IF(L38&gt;15,0,IF(J38&gt;15,(16-L38)*0.153,((16-L38)-(16-J38))*0.153)),0)+IF(F38="JnEČ",IF(L38&gt;15,0,IF(J38&gt;15,(16-L38)*0.0765,((16-L38)-(16-J38))*0.0765)),0)+IF(F38="JčPČ",IF(L38&gt;15,0,IF(J38&gt;15,(16-L38)*0.06375,((16-L38)-(16-J38))*0.06375)),0)+IF(F38="JčEČ",IF(L38&gt;15,0,IF(J38&gt;15,(16-L38)*0.051,((16-L38)-(16-J38))*0.051)),0)+IF(F38="NEAK",IF(L38&gt;23,0,IF(J38&gt;23,(24-L38)*0.03444,((24-L38)-(24-J38))*0.03444)),0))</f>
        <v>0</v>
      </c>
      <c r="Q38" s="11">
        <f t="shared" ref="Q38:Q46" si="9">IF(ISERROR(P38*100/N38),0,(P38*100/N38))</f>
        <v>0</v>
      </c>
      <c r="R38" s="10">
        <f t="shared" si="7"/>
        <v>0</v>
      </c>
    </row>
    <row r="39" spans="1:18" s="8" customFormat="1" hidden="1">
      <c r="A39" s="77">
        <v>3</v>
      </c>
      <c r="B39" s="77"/>
      <c r="C39" s="12"/>
      <c r="D39" s="77"/>
      <c r="E39" s="77"/>
      <c r="F39" s="77"/>
      <c r="G39" s="77"/>
      <c r="H39" s="77"/>
      <c r="I39" s="77"/>
      <c r="J39" s="77"/>
      <c r="K39" s="77"/>
      <c r="L39" s="77"/>
      <c r="M39" s="77"/>
      <c r="N39" s="3">
        <f t="shared" si="5"/>
        <v>0</v>
      </c>
      <c r="O39" s="9">
        <f t="shared" si="6"/>
        <v>0</v>
      </c>
      <c r="P39" s="4">
        <f t="shared" si="8"/>
        <v>0</v>
      </c>
      <c r="Q39" s="11">
        <f t="shared" si="9"/>
        <v>0</v>
      </c>
      <c r="R39" s="10">
        <f t="shared" si="7"/>
        <v>0</v>
      </c>
    </row>
    <row r="40" spans="1:18" s="8" customFormat="1" hidden="1">
      <c r="A40" s="77">
        <v>4</v>
      </c>
      <c r="B40" s="77"/>
      <c r="C40" s="12"/>
      <c r="D40" s="77"/>
      <c r="E40" s="77"/>
      <c r="F40" s="77"/>
      <c r="G40" s="77"/>
      <c r="H40" s="77"/>
      <c r="I40" s="77"/>
      <c r="J40" s="77"/>
      <c r="K40" s="77"/>
      <c r="L40" s="77"/>
      <c r="M40" s="77"/>
      <c r="N40" s="3">
        <f t="shared" si="5"/>
        <v>0</v>
      </c>
      <c r="O40" s="9">
        <f t="shared" si="6"/>
        <v>0</v>
      </c>
      <c r="P40" s="4">
        <f t="shared" si="8"/>
        <v>0</v>
      </c>
      <c r="Q40" s="11">
        <f t="shared" si="9"/>
        <v>0</v>
      </c>
      <c r="R40" s="10">
        <f t="shared" si="7"/>
        <v>0</v>
      </c>
    </row>
    <row r="41" spans="1:18" s="8" customFormat="1" hidden="1">
      <c r="A41" s="77">
        <v>5</v>
      </c>
      <c r="B41" s="77"/>
      <c r="C41" s="12"/>
      <c r="D41" s="77"/>
      <c r="E41" s="77"/>
      <c r="F41" s="77"/>
      <c r="G41" s="77"/>
      <c r="H41" s="77"/>
      <c r="I41" s="77"/>
      <c r="J41" s="77"/>
      <c r="K41" s="77"/>
      <c r="L41" s="77"/>
      <c r="M41" s="77"/>
      <c r="N41" s="3">
        <f t="shared" si="5"/>
        <v>0</v>
      </c>
      <c r="O41" s="9">
        <f t="shared" si="6"/>
        <v>0</v>
      </c>
      <c r="P41" s="4">
        <f t="shared" si="8"/>
        <v>0</v>
      </c>
      <c r="Q41" s="11">
        <f t="shared" si="9"/>
        <v>0</v>
      </c>
      <c r="R41" s="10">
        <f t="shared" si="7"/>
        <v>0</v>
      </c>
    </row>
    <row r="42" spans="1:18" s="8" customFormat="1" hidden="1">
      <c r="A42" s="77">
        <v>6</v>
      </c>
      <c r="B42" s="77"/>
      <c r="C42" s="12"/>
      <c r="D42" s="77"/>
      <c r="E42" s="77"/>
      <c r="F42" s="77"/>
      <c r="G42" s="77"/>
      <c r="H42" s="77"/>
      <c r="I42" s="77"/>
      <c r="J42" s="77"/>
      <c r="K42" s="77"/>
      <c r="L42" s="77"/>
      <c r="M42" s="77"/>
      <c r="N42" s="3">
        <f t="shared" si="5"/>
        <v>0</v>
      </c>
      <c r="O42" s="9">
        <f t="shared" si="6"/>
        <v>0</v>
      </c>
      <c r="P42" s="4">
        <f t="shared" si="8"/>
        <v>0</v>
      </c>
      <c r="Q42" s="11">
        <f t="shared" si="9"/>
        <v>0</v>
      </c>
      <c r="R42" s="10">
        <f t="shared" si="7"/>
        <v>0</v>
      </c>
    </row>
    <row r="43" spans="1:18" s="8" customFormat="1" hidden="1">
      <c r="A43" s="77">
        <v>7</v>
      </c>
      <c r="B43" s="77"/>
      <c r="C43" s="12"/>
      <c r="D43" s="77"/>
      <c r="E43" s="77"/>
      <c r="F43" s="77"/>
      <c r="G43" s="77"/>
      <c r="H43" s="77"/>
      <c r="I43" s="77"/>
      <c r="J43" s="77"/>
      <c r="K43" s="77"/>
      <c r="L43" s="77"/>
      <c r="M43" s="77"/>
      <c r="N43" s="3">
        <f t="shared" si="5"/>
        <v>0</v>
      </c>
      <c r="O43" s="9">
        <f t="shared" si="6"/>
        <v>0</v>
      </c>
      <c r="P43" s="4">
        <f t="shared" si="8"/>
        <v>0</v>
      </c>
      <c r="Q43" s="11">
        <f t="shared" si="9"/>
        <v>0</v>
      </c>
      <c r="R43" s="10">
        <f t="shared" si="7"/>
        <v>0</v>
      </c>
    </row>
    <row r="44" spans="1:18" s="8" customFormat="1" hidden="1">
      <c r="A44" s="77">
        <v>8</v>
      </c>
      <c r="B44" s="77"/>
      <c r="C44" s="12"/>
      <c r="D44" s="77"/>
      <c r="E44" s="77"/>
      <c r="F44" s="77"/>
      <c r="G44" s="77"/>
      <c r="H44" s="77"/>
      <c r="I44" s="77"/>
      <c r="J44" s="77"/>
      <c r="K44" s="77"/>
      <c r="L44" s="77"/>
      <c r="M44" s="77"/>
      <c r="N44" s="3">
        <f t="shared" si="5"/>
        <v>0</v>
      </c>
      <c r="O44" s="9">
        <f t="shared" si="6"/>
        <v>0</v>
      </c>
      <c r="P44" s="4">
        <f t="shared" si="8"/>
        <v>0</v>
      </c>
      <c r="Q44" s="11">
        <f t="shared" si="9"/>
        <v>0</v>
      </c>
      <c r="R44" s="10">
        <f t="shared" si="7"/>
        <v>0</v>
      </c>
    </row>
    <row r="45" spans="1:18" s="8" customFormat="1" hidden="1">
      <c r="A45" s="77">
        <v>9</v>
      </c>
      <c r="B45" s="77"/>
      <c r="C45" s="12"/>
      <c r="D45" s="77"/>
      <c r="E45" s="77"/>
      <c r="F45" s="77"/>
      <c r="G45" s="77"/>
      <c r="H45" s="77"/>
      <c r="I45" s="77"/>
      <c r="J45" s="77"/>
      <c r="K45" s="77"/>
      <c r="L45" s="77"/>
      <c r="M45" s="77"/>
      <c r="N45" s="3">
        <f t="shared" si="5"/>
        <v>0</v>
      </c>
      <c r="O45" s="9">
        <f t="shared" si="6"/>
        <v>0</v>
      </c>
      <c r="P45" s="4">
        <f t="shared" si="8"/>
        <v>0</v>
      </c>
      <c r="Q45" s="11">
        <f t="shared" si="9"/>
        <v>0</v>
      </c>
      <c r="R45" s="10">
        <f t="shared" si="7"/>
        <v>0</v>
      </c>
    </row>
    <row r="46" spans="1:18" s="8" customFormat="1" hidden="1">
      <c r="A46" s="77">
        <v>10</v>
      </c>
      <c r="B46" s="77"/>
      <c r="C46" s="12"/>
      <c r="D46" s="77"/>
      <c r="E46" s="77"/>
      <c r="F46" s="77"/>
      <c r="G46" s="77"/>
      <c r="H46" s="77"/>
      <c r="I46" s="77"/>
      <c r="J46" s="77"/>
      <c r="K46" s="77"/>
      <c r="L46" s="77"/>
      <c r="M46" s="77"/>
      <c r="N46" s="3">
        <f t="shared" si="5"/>
        <v>0</v>
      </c>
      <c r="O46" s="9">
        <f t="shared" si="6"/>
        <v>0</v>
      </c>
      <c r="P46" s="4">
        <f t="shared" si="8"/>
        <v>0</v>
      </c>
      <c r="Q46" s="11">
        <f t="shared" si="9"/>
        <v>0</v>
      </c>
      <c r="R46" s="10">
        <f t="shared" si="7"/>
        <v>0</v>
      </c>
    </row>
    <row r="47" spans="1:18" s="8" customFormat="1" ht="15.75" customHeight="1">
      <c r="A47" s="121" t="s">
        <v>40</v>
      </c>
      <c r="B47" s="122"/>
      <c r="C47" s="122"/>
      <c r="D47" s="122"/>
      <c r="E47" s="122"/>
      <c r="F47" s="122"/>
      <c r="G47" s="122"/>
      <c r="H47" s="122"/>
      <c r="I47" s="122"/>
      <c r="J47" s="122"/>
      <c r="K47" s="122"/>
      <c r="L47" s="122"/>
      <c r="M47" s="122"/>
      <c r="N47" s="122"/>
      <c r="O47" s="122"/>
      <c r="P47" s="122"/>
      <c r="Q47" s="123"/>
      <c r="R47" s="10">
        <f>SUM(R37:R46)</f>
        <v>369.68</v>
      </c>
    </row>
    <row r="48" spans="1:18" s="8" customFormat="1" ht="15.75" customHeight="1">
      <c r="A48" s="14"/>
      <c r="B48" s="15"/>
      <c r="C48" s="15"/>
      <c r="D48" s="15"/>
      <c r="E48" s="15"/>
      <c r="F48" s="15"/>
      <c r="G48" s="15"/>
      <c r="H48" s="15"/>
      <c r="I48" s="15"/>
      <c r="J48" s="15"/>
      <c r="K48" s="15"/>
      <c r="L48" s="15"/>
      <c r="M48" s="15"/>
      <c r="N48" s="15"/>
      <c r="O48" s="15"/>
      <c r="P48" s="15"/>
      <c r="Q48" s="15"/>
      <c r="R48" s="16"/>
    </row>
    <row r="49" spans="1:19" s="8" customFormat="1" ht="15.75" customHeight="1">
      <c r="A49" s="24" t="s">
        <v>47</v>
      </c>
      <c r="B49" s="24"/>
      <c r="C49" s="15"/>
      <c r="D49" s="15"/>
      <c r="E49" s="15"/>
      <c r="F49" s="15"/>
      <c r="G49" s="15"/>
      <c r="H49" s="15"/>
      <c r="I49" s="15"/>
      <c r="J49" s="15"/>
      <c r="K49" s="15"/>
      <c r="L49" s="15"/>
      <c r="M49" s="15"/>
      <c r="N49" s="15"/>
      <c r="O49" s="15"/>
      <c r="P49" s="15"/>
      <c r="Q49" s="15"/>
      <c r="R49" s="16"/>
    </row>
    <row r="50" spans="1:19" s="8" customFormat="1" ht="15.75" customHeight="1">
      <c r="A50" s="49" t="s">
        <v>48</v>
      </c>
      <c r="B50" s="49"/>
      <c r="C50" s="49"/>
      <c r="D50" s="49"/>
      <c r="E50" s="49"/>
      <c r="F50" s="49"/>
      <c r="G50" s="49"/>
      <c r="H50" s="49"/>
      <c r="I50" s="49"/>
      <c r="J50" s="15"/>
      <c r="K50" s="15"/>
      <c r="L50" s="15"/>
      <c r="M50" s="15"/>
      <c r="N50" s="15"/>
      <c r="O50" s="15"/>
      <c r="P50" s="15"/>
      <c r="Q50" s="15"/>
      <c r="R50" s="16"/>
    </row>
    <row r="51" spans="1:19" s="8" customFormat="1" ht="15.75" customHeight="1">
      <c r="A51" s="49"/>
      <c r="B51" s="49"/>
      <c r="C51" s="49"/>
      <c r="D51" s="49"/>
      <c r="E51" s="49"/>
      <c r="F51" s="49"/>
      <c r="G51" s="49"/>
      <c r="H51" s="49"/>
      <c r="I51" s="49"/>
      <c r="J51" s="15"/>
      <c r="K51" s="15"/>
      <c r="L51" s="15"/>
      <c r="M51" s="15"/>
      <c r="N51" s="15"/>
      <c r="O51" s="15"/>
      <c r="P51" s="15"/>
      <c r="Q51" s="15"/>
      <c r="R51" s="16"/>
    </row>
    <row r="52" spans="1:19" s="8" customFormat="1" ht="5.45" customHeight="1">
      <c r="A52" s="14"/>
      <c r="B52" s="15"/>
      <c r="C52" s="15"/>
      <c r="D52" s="15"/>
      <c r="E52" s="15"/>
      <c r="F52" s="15"/>
      <c r="G52" s="15"/>
      <c r="H52" s="15"/>
      <c r="I52" s="15"/>
      <c r="J52" s="15"/>
      <c r="K52" s="15"/>
      <c r="L52" s="15"/>
      <c r="M52" s="15"/>
      <c r="N52" s="15"/>
      <c r="O52" s="15"/>
      <c r="P52" s="15"/>
      <c r="Q52" s="15"/>
      <c r="R52" s="16"/>
    </row>
    <row r="53" spans="1:19" s="8" customFormat="1" ht="13.9" hidden="1" customHeight="1">
      <c r="A53" s="89" t="s">
        <v>49</v>
      </c>
      <c r="B53" s="90"/>
      <c r="C53" s="90"/>
      <c r="D53" s="90"/>
      <c r="E53" s="90"/>
      <c r="F53" s="90"/>
      <c r="G53" s="90"/>
      <c r="H53" s="90"/>
      <c r="I53" s="90"/>
      <c r="J53" s="90"/>
      <c r="K53" s="90"/>
      <c r="L53" s="90"/>
      <c r="M53" s="90"/>
      <c r="N53" s="90"/>
      <c r="O53" s="90"/>
      <c r="P53" s="90"/>
      <c r="Q53" s="73"/>
      <c r="R53" s="58"/>
      <c r="S53" s="58"/>
    </row>
    <row r="54" spans="1:19" s="8" customFormat="1" ht="13.9" hidden="1" customHeight="1">
      <c r="A54" s="87" t="s">
        <v>27</v>
      </c>
      <c r="B54" s="88"/>
      <c r="C54" s="88"/>
      <c r="D54" s="59"/>
      <c r="E54" s="59"/>
      <c r="F54" s="59"/>
      <c r="G54" s="59"/>
      <c r="H54" s="59"/>
      <c r="I54" s="59"/>
      <c r="J54" s="59"/>
      <c r="K54" s="59"/>
      <c r="L54" s="59"/>
      <c r="M54" s="59"/>
      <c r="N54" s="59"/>
      <c r="O54" s="59"/>
      <c r="P54" s="59"/>
      <c r="Q54" s="73"/>
      <c r="R54" s="58"/>
      <c r="S54" s="58"/>
    </row>
    <row r="55" spans="1:19" s="8" customFormat="1" hidden="1">
      <c r="A55" s="89" t="s">
        <v>44</v>
      </c>
      <c r="B55" s="90"/>
      <c r="C55" s="90"/>
      <c r="D55" s="90"/>
      <c r="E55" s="90"/>
      <c r="F55" s="90"/>
      <c r="G55" s="90"/>
      <c r="H55" s="90"/>
      <c r="I55" s="90"/>
      <c r="J55" s="90"/>
      <c r="K55" s="90"/>
      <c r="L55" s="90"/>
      <c r="M55" s="90"/>
      <c r="N55" s="90"/>
      <c r="O55" s="90"/>
      <c r="P55" s="90"/>
      <c r="Q55" s="73"/>
      <c r="R55" s="58"/>
      <c r="S55" s="58"/>
    </row>
    <row r="56" spans="1:19" s="8" customFormat="1" hidden="1">
      <c r="A56" s="60">
        <v>1</v>
      </c>
      <c r="B56" s="60" t="s">
        <v>50</v>
      </c>
      <c r="C56" s="61" t="s">
        <v>29</v>
      </c>
      <c r="D56" s="60" t="s">
        <v>30</v>
      </c>
      <c r="E56" s="60">
        <v>1</v>
      </c>
      <c r="F56" s="60" t="s">
        <v>51</v>
      </c>
      <c r="G56" s="60">
        <v>1</v>
      </c>
      <c r="H56" s="60" t="s">
        <v>32</v>
      </c>
      <c r="I56" s="60"/>
      <c r="J56" s="60">
        <v>8</v>
      </c>
      <c r="K56" s="60"/>
      <c r="L56" s="60">
        <v>6</v>
      </c>
      <c r="M56" s="60" t="s">
        <v>34</v>
      </c>
      <c r="N56" s="62">
        <f t="shared" ref="N56:N65" si="10">(IF(F56="OŽ",IF(L56=1,550.8,IF(L56=2,426.38,IF(L56=3,342.14,IF(L56=4,181.44,IF(L56=5,168.48,IF(L56=6,155.52,IF(L56=7,148.5,IF(L56=8,144,0))))))))+IF(L56&lt;=8,0,IF(L56&lt;=16,137.7,IF(L56&lt;=24,108,IF(L56&lt;=32,80.1,IF(L56&lt;=36,52.2,0)))))-IF(L56&lt;=8,0,IF(L56&lt;=16,(L56-9)*2.754,IF(L56&lt;=24,(L56-17)* 2.754,IF(L56&lt;=32,(L56-25)* 2.754,IF(L56&lt;=36,(L56-33)*2.754,0))))),0)+IF(F56="PČ",IF(L56=1,449,IF(L56=2,314.6,IF(L56=3,238,IF(L56=4,172,IF(L56=5,159,IF(L56=6,145,IF(L56=7,132,IF(L56=8,119,0))))))))+IF(L56&lt;=8,0,IF(L56&lt;=16,88,IF(L56&lt;=24,55,IF(L56&lt;=32,22,0))))-IF(L56&lt;=8,0,IF(L56&lt;=16,(L56-9)*2.245,IF(L56&lt;=24,(L56-17)*2.245,IF(L56&lt;=32,(L56-25)*2.245,0)))),0)+IF(F56="PČneol",IF(L56=1,85,IF(L56=2,64.61,IF(L56=3,50.76,IF(L56=4,16.25,IF(L56=5,15,IF(L56=6,13.75,IF(L56=7,12.5,IF(L56=8,11.25,0))))))))+IF(L56&lt;=8,0,IF(L56&lt;=16,9,0))-IF(L56&lt;=8,0,IF(L56&lt;=16,(L56-9)*0.425,0)),0)+IF(F56="PŽ",IF(L56=1,85,IF(L56=2,59.5,IF(L56=3,45,IF(L56=4,32.5,IF(L56=5,30,IF(L56=6,27.5,IF(L56=7,25,IF(L56=8,22.5,0))))))))+IF(L56&lt;=8,0,IF(L56&lt;=16,19,IF(L56&lt;=24,13,IF(L56&lt;=32,8,0))))-IF(L56&lt;=8,0,IF(L56&lt;=16,(L56-9)*0.425,IF(L56&lt;=24,(L56-17)*0.425,IF(L56&lt;=32,(L56-25)*0.425,0)))),0)+IF(F56="EČ",IF(L56=1,204,IF(L56=2,156.24,IF(L56=3,123.84,IF(L56=4,72,IF(L56=5,66,IF(L56=6,60,IF(L56=7,54,IF(L56=8,48,0))))))))+IF(L56&lt;=8,0,IF(L56&lt;=16,40,IF(L56&lt;=24,25,0)))-IF(L56&lt;=8,0,IF(L56&lt;=16,(L56-9)*1.02,IF(L56&lt;=24,(L56-17)*1.02,0))),0)+IF(F56="EČneol",IF(L56=1,68,IF(L56=2,51.69,IF(L56=3,40.61,IF(L56=4,13,IF(L56=5,12,IF(L56=6,11,IF(L56=7,10,IF(L56=8,9,0)))))))))+IF(F56="EŽ",IF(L56=1,68,IF(L56=2,47.6,IF(L56=3,36,IF(L56=4,18,IF(L56=5,16.5,IF(L56=6,15,IF(L56=7,13.5,IF(L56=8,12,0))))))))+IF(L56&lt;=8,0,IF(L56&lt;=16,10,IF(L56&lt;=24,6,0)))-IF(L56&lt;=8,0,IF(L56&lt;=16,(L56-9)*0.34,IF(L56&lt;=24,(L56-17)*0.34,0))),0)+IF(F56="PT",IF(L56=1,68,IF(L56=2,52.08,IF(L56=3,41.28,IF(L56=4,24,IF(L56=5,22,IF(L56=6,20,IF(L56=7,18,IF(L56=8,16,0))))))))+IF(L56&lt;=8,0,IF(L56&lt;=16,13,IF(L56&lt;=24,9,IF(L56&lt;=32,4,0))))-IF(L56&lt;=8,0,IF(L56&lt;=16,(L56-9)*0.34,IF(L56&lt;=24,(L56-17)*0.34,IF(L56&lt;=32,(L56-25)*0.34,0)))),0)+IF(F56="JOŽ",IF(L56=1,85,IF(L56=2,59.5,IF(L56=3,45,IF(L56=4,32.5,IF(L56=5,30,IF(L56=6,27.5,IF(L56=7,25,IF(L56=8,22.5,0))))))))+IF(L56&lt;=8,0,IF(L56&lt;=16,19,IF(L56&lt;=24,13,0)))-IF(L56&lt;=8,0,IF(L56&lt;=16,(L56-9)*0.425,IF(L56&lt;=24,(L56-17)*0.425,0))),0)+IF(F56="JPČ",IF(L56=1,68,IF(L56=2,47.6,IF(L56=3,36,IF(L56=4,26,IF(L56=5,24,IF(L56=6,22,IF(L56=7,20,IF(L56=8,18,0))))))))+IF(L56&lt;=8,0,IF(L56&lt;=16,13,IF(L56&lt;=24,9,0)))-IF(L56&lt;=8,0,IF(L56&lt;=16,(L56-9)*0.34,IF(L56&lt;=24,(L56-17)*0.34,0))),0)+IF(F56="JEČ",IF(L56=1,34,IF(L56=2,26.04,IF(L56=3,20.6,IF(L56=4,12,IF(L56=5,11,IF(L56=6,10,IF(L56=7,9,IF(L56=8,8,0))))))))+IF(L56&lt;=8,0,IF(L56&lt;=16,6,0))-IF(L56&lt;=8,0,IF(L56&lt;=16,(L56-9)*0.17,0)),0)+IF(F56="JEOF",IF(L56=1,34,IF(L56=2,26.04,IF(L56=3,20.6,IF(L56=4,12,IF(L56=5,11,IF(L56=6,10,IF(L56=7,9,IF(L56=8,8,0))))))))+IF(L56&lt;=8,0,IF(L56&lt;=16,6,0))-IF(L56&lt;=8,0,IF(L56&lt;=16,(L56-9)*0.17,0)),0)+IF(F56="JnPČ",IF(L56=1,51,IF(L56=2,35.7,IF(L56=3,27,IF(L56=4,19.5,IF(L56=5,18,IF(L56=6,16.5,IF(L56=7,15,IF(L56=8,13.5,0))))))))+IF(L56&lt;=8,0,IF(L56&lt;=16,10,0))-IF(L56&lt;=8,0,IF(L56&lt;=16,(L56-9)*0.255,0)),0)+IF(F56="JnEČ",IF(L56=1,25.5,IF(L56=2,19.53,IF(L56=3,15.48,IF(L56=4,9,IF(L56=5,8.25,IF(L56=6,7.5,IF(L56=7,6.75,IF(L56=8,6,0))))))))+IF(L56&lt;=8,0,IF(L56&lt;=16,5,0))-IF(L56&lt;=8,0,IF(L56&lt;=16,(L56-9)*0.1275,0)),0)+IF(F56="JčPČ",IF(L56=1,21.25,IF(L56=2,14.5,IF(L56=3,11.5,IF(L56=4,7,IF(L56=5,6.5,IF(L56=6,6,IF(L56=7,5.5,IF(L56=8,5,0))))))))+IF(L56&lt;=8,0,IF(L56&lt;=16,4,0))-IF(L56&lt;=8,0,IF(L56&lt;=16,(L56-9)*0.10625,0)),0)+IF(F56="JčEČ",IF(L56=1,17,IF(L56=2,13.02,IF(L56=3,10.32,IF(L56=4,6,IF(L56=5,5.5,IF(L56=6,5,IF(L56=7,4.5,IF(L56=8,4,0))))))))+IF(L56&lt;=8,0,IF(L56&lt;=16,3,0))-IF(L56&lt;=8,0,IF(L56&lt;=16,(L56-9)*0.085,0)),0)+IF(F56="NEAK",IF(L56=1,11.48,IF(L56=2,8.79,IF(L56=3,6.97,IF(L56=4,4.05,IF(L56=5,3.71,IF(L56=6,3.38,IF(L56=7,3.04,IF(L56=8,2.7,0))))))))+IF(L56&lt;=8,0,IF(L56&lt;=16,2,IF(L56&lt;=24,1.3,0)))-IF(L56&lt;=8,0,IF(L56&lt;=16,(L56-9)*0.0574,IF(L56&lt;=24,(L56-17)*0.0574,0))),0))*IF(L56&lt;0,1,IF(OR(F56="PČ",F56="PŽ",F56="PT"),IF(J56&lt;32,J56/32,1),1))* IF(L56&lt;0,1,IF(OR(F56="EČ",F56="EŽ",F56="JOŽ",F56="JPČ",F56="NEAK"),IF(J56&lt;24,J56/24,1),1))*IF(L56&lt;0,1,IF(OR(F56="PČneol",F56="JEČ",F56="JEOF",F56="JnPČ",F56="JnEČ",F56="JčPČ",F56="JčEČ"),IF(J56&lt;16,J56/16,1),1))*IF(L56&lt;0,1,IF(F56="EČneol",IF(J56&lt;8,J56/8,1),1))</f>
        <v>2.5</v>
      </c>
      <c r="O56" s="63">
        <f t="shared" ref="O56:O65" si="11">IF(F56="OŽ",N56,IF(H56="Ne",IF(J56*0.3&lt;J56-L56,N56,0),IF(J56*0.1&lt;J56-L56,N56,0)))</f>
        <v>0</v>
      </c>
      <c r="P56" s="64">
        <f t="shared" ref="P56" si="12">IF(O56=0,0,IF(F56="OŽ",IF(L56&gt;35,0,IF(J56&gt;35,(36-L56)*1.836,((36-L56)-(36-J56))*1.836)),0)+IF(F56="PČ",IF(L56&gt;31,0,IF(J56&gt;31,(32-L56)*1.347,((32-L56)-(32-J56))*1.347)),0)+ IF(F56="PČneol",IF(L56&gt;15,0,IF(J56&gt;15,(16-L56)*0.255,((16-L56)-(16-J56))*0.255)),0)+IF(F56="PŽ",IF(L56&gt;31,0,IF(J56&gt;31,(32-L56)*0.255,((32-L56)-(32-J56))*0.255)),0)+IF(F56="EČ",IF(L56&gt;23,0,IF(J56&gt;23,(24-L56)*0.612,((24-L56)-(24-J56))*0.612)),0)+IF(F56="EČneol",IF(L56&gt;7,0,IF(J56&gt;7,(8-L56)*0.204,((8-L56)-(8-J56))*0.204)),0)+IF(F56="EŽ",IF(L56&gt;23,0,IF(J56&gt;23,(24-L56)*0.204,((24-L56)-(24-J56))*0.204)),0)+IF(F56="PT",IF(L56&gt;31,0,IF(J56&gt;31,(32-L56)*0.204,((32-L56)-(32-J56))*0.204)),0)+IF(F56="JOŽ",IF(L56&gt;23,0,IF(J56&gt;23,(24-L56)*0.255,((24-L56)-(24-J56))*0.255)),0)+IF(F56="JPČ",IF(L56&gt;23,0,IF(J56&gt;23,(24-L56)*0.204,((24-L56)-(24-J56))*0.204)),0)+IF(F56="JEČ",IF(L56&gt;15,0,IF(J56&gt;15,(16-L56)*0.102,((16-L56)-(16-J56))*0.102)),0)+IF(F56="JEOF",IF(L56&gt;15,0,IF(J56&gt;15,(16-L56)*0.102,((16-L56)-(16-J56))*0.102)),0)+IF(F56="JnPČ",IF(L56&gt;15,0,IF(J56&gt;15,(16-L56)*0.153,((16-L56)-(16-J56))*0.153)),0)+IF(F56="JnEČ",IF(L56&gt;15,0,IF(J56&gt;15,(16-L56)*0.0765,((16-L56)-(16-J56))*0.0765)),0)+IF(F56="JčPČ",IF(L56&gt;15,0,IF(J56&gt;15,(16-L56)*0.06375,((16-L56)-(16-J56))*0.06375)),0)+IF(F56="JčEČ",IF(L56&gt;15,0,IF(J56&gt;15,(16-L56)*0.051,((16-L56)-(16-J56))*0.051)),0)+IF(F56="NEAK",IF(L56&gt;23,0,IF(J56&gt;23,(24-L56)*0.03444,((24-L56)-(24-J56))*0.03444)),0))</f>
        <v>0</v>
      </c>
      <c r="Q56" s="65">
        <f t="shared" ref="Q56" si="13">IF(ISERROR(P56*100/N56),0,(P56*100/N56))</f>
        <v>0</v>
      </c>
      <c r="R56" s="66">
        <f t="shared" ref="R56:R65" si="14">IF(Q56&lt;=30,O56+P56,O56+O56*0.3)*IF(G56=1,0.4,IF(G56=2,0.75,IF(G56="1 (kas 4 m. 1 k. nerengiamos)",0.52,1)))*IF(D56="olimpinė",1,IF(M56="Ne",0.5,1))*IF(OR(A$5="Lietuvos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federacija"),IF(OR(J56&lt;8,K56&lt;16),0,1),1)*E56*IF(I56&lt;=1,1,1/I56)*IF(OR(A$5="Lietuvos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56" s="58"/>
    </row>
    <row r="57" spans="1:19" s="8" customFormat="1" hidden="1">
      <c r="A57" s="60">
        <v>2</v>
      </c>
      <c r="B57" s="60" t="s">
        <v>52</v>
      </c>
      <c r="C57" s="61" t="s">
        <v>29</v>
      </c>
      <c r="D57" s="60" t="s">
        <v>30</v>
      </c>
      <c r="E57" s="60">
        <v>1</v>
      </c>
      <c r="F57" s="60" t="s">
        <v>51</v>
      </c>
      <c r="G57" s="60">
        <v>1</v>
      </c>
      <c r="H57" s="60" t="s">
        <v>32</v>
      </c>
      <c r="I57" s="60"/>
      <c r="J57" s="60">
        <v>10</v>
      </c>
      <c r="K57" s="60"/>
      <c r="L57" s="60">
        <v>4</v>
      </c>
      <c r="M57" s="60" t="s">
        <v>34</v>
      </c>
      <c r="N57" s="62">
        <f t="shared" si="10"/>
        <v>3.75</v>
      </c>
      <c r="O57" s="63">
        <f t="shared" si="11"/>
        <v>3.75</v>
      </c>
      <c r="P57" s="64">
        <f t="shared" ref="P57:P65" si="15">IF(O57=0,0,IF(F57="OŽ",IF(L57&gt;35,0,IF(J57&gt;35,(36-L57)*1.836,((36-L57)-(36-J57))*1.836)),0)+IF(F57="PČ",IF(L57&gt;31,0,IF(J57&gt;31,(32-L57)*1.347,((32-L57)-(32-J57))*1.347)),0)+ IF(F57="PČneol",IF(L57&gt;15,0,IF(J57&gt;15,(16-L57)*0.255,((16-L57)-(16-J57))*0.255)),0)+IF(F57="PŽ",IF(L57&gt;31,0,IF(J57&gt;31,(32-L57)*0.255,((32-L57)-(32-J57))*0.255)),0)+IF(F57="EČ",IF(L57&gt;23,0,IF(J57&gt;23,(24-L57)*0.612,((24-L57)-(24-J57))*0.612)),0)+IF(F57="EČneol",IF(L57&gt;7,0,IF(J57&gt;7,(8-L57)*0.204,((8-L57)-(8-J57))*0.204)),0)+IF(F57="EŽ",IF(L57&gt;23,0,IF(J57&gt;23,(24-L57)*0.204,((24-L57)-(24-J57))*0.204)),0)+IF(F57="PT",IF(L57&gt;31,0,IF(J57&gt;31,(32-L57)*0.204,((32-L57)-(32-J57))*0.204)),0)+IF(F57="JOŽ",IF(L57&gt;23,0,IF(J57&gt;23,(24-L57)*0.255,((24-L57)-(24-J57))*0.255)),0)+IF(F57="JPČ",IF(L57&gt;23,0,IF(J57&gt;23,(24-L57)*0.204,((24-L57)-(24-J57))*0.204)),0)+IF(F57="JEČ",IF(L57&gt;15,0,IF(J57&gt;15,(16-L57)*0.102,((16-L57)-(16-J57))*0.102)),0)+IF(F57="JEOF",IF(L57&gt;15,0,IF(J57&gt;15,(16-L57)*0.102,((16-L57)-(16-J57))*0.102)),0)+IF(F57="JnPČ",IF(L57&gt;15,0,IF(J57&gt;15,(16-L57)*0.153,((16-L57)-(16-J57))*0.153)),0)+IF(F57="JnEČ",IF(L57&gt;15,0,IF(J57&gt;15,(16-L57)*0.0765,((16-L57)-(16-J57))*0.0765)),0)+IF(F57="JčPČ",IF(L57&gt;15,0,IF(J57&gt;15,(16-L57)*0.06375,((16-L57)-(16-J57))*0.06375)),0)+IF(F57="JčEČ",IF(L57&gt;15,0,IF(J57&gt;15,(16-L57)*0.051,((16-L57)-(16-J57))*0.051)),0)+IF(F57="NEAK",IF(L57&gt;23,0,IF(J57&gt;23,(24-L57)*0.03444,((24-L57)-(24-J57))*0.03444)),0))</f>
        <v>0.30599999999999999</v>
      </c>
      <c r="Q57" s="65">
        <f t="shared" ref="Q57:Q65" si="16">IF(ISERROR(P57*100/N57),0,(P57*100/N57))</f>
        <v>8.16</v>
      </c>
      <c r="R57" s="66">
        <f t="shared" si="14"/>
        <v>1.6224000000000001</v>
      </c>
      <c r="S57" s="58"/>
    </row>
    <row r="58" spans="1:19" s="8" customFormat="1" hidden="1">
      <c r="A58" s="60">
        <v>3</v>
      </c>
      <c r="B58" s="60" t="s">
        <v>53</v>
      </c>
      <c r="C58" s="61" t="s">
        <v>29</v>
      </c>
      <c r="D58" s="60" t="s">
        <v>30</v>
      </c>
      <c r="E58" s="60">
        <v>1</v>
      </c>
      <c r="F58" s="60" t="s">
        <v>51</v>
      </c>
      <c r="G58" s="60">
        <v>1</v>
      </c>
      <c r="H58" s="60" t="s">
        <v>32</v>
      </c>
      <c r="I58" s="60"/>
      <c r="J58" s="60">
        <v>9</v>
      </c>
      <c r="K58" s="60"/>
      <c r="L58" s="60">
        <v>8</v>
      </c>
      <c r="M58" s="60" t="s">
        <v>34</v>
      </c>
      <c r="N58" s="62">
        <f t="shared" si="10"/>
        <v>2.25</v>
      </c>
      <c r="O58" s="63">
        <f t="shared" si="11"/>
        <v>0</v>
      </c>
      <c r="P58" s="64">
        <f t="shared" si="15"/>
        <v>0</v>
      </c>
      <c r="Q58" s="65">
        <f t="shared" si="16"/>
        <v>0</v>
      </c>
      <c r="R58" s="66">
        <f t="shared" si="14"/>
        <v>0</v>
      </c>
      <c r="S58" s="58"/>
    </row>
    <row r="59" spans="1:19" s="8" customFormat="1" hidden="1">
      <c r="A59" s="60">
        <v>4</v>
      </c>
      <c r="B59" s="60"/>
      <c r="C59" s="61"/>
      <c r="D59" s="60"/>
      <c r="E59" s="60"/>
      <c r="F59" s="60"/>
      <c r="G59" s="60"/>
      <c r="H59" s="60"/>
      <c r="I59" s="60"/>
      <c r="J59" s="60"/>
      <c r="K59" s="60"/>
      <c r="L59" s="60"/>
      <c r="M59" s="60"/>
      <c r="N59" s="62">
        <f t="shared" si="10"/>
        <v>0</v>
      </c>
      <c r="O59" s="63">
        <f t="shared" si="11"/>
        <v>0</v>
      </c>
      <c r="P59" s="64">
        <f t="shared" si="15"/>
        <v>0</v>
      </c>
      <c r="Q59" s="65">
        <f t="shared" si="16"/>
        <v>0</v>
      </c>
      <c r="R59" s="66">
        <f t="shared" si="14"/>
        <v>0</v>
      </c>
      <c r="S59" s="58"/>
    </row>
    <row r="60" spans="1:19" s="8" customFormat="1" hidden="1">
      <c r="A60" s="60">
        <v>5</v>
      </c>
      <c r="B60" s="60"/>
      <c r="C60" s="61"/>
      <c r="D60" s="60"/>
      <c r="E60" s="60"/>
      <c r="F60" s="60"/>
      <c r="G60" s="60"/>
      <c r="H60" s="60"/>
      <c r="I60" s="60"/>
      <c r="J60" s="60"/>
      <c r="K60" s="60"/>
      <c r="L60" s="60"/>
      <c r="M60" s="60"/>
      <c r="N60" s="62">
        <f t="shared" si="10"/>
        <v>0</v>
      </c>
      <c r="O60" s="63">
        <f t="shared" si="11"/>
        <v>0</v>
      </c>
      <c r="P60" s="64">
        <f t="shared" si="15"/>
        <v>0</v>
      </c>
      <c r="Q60" s="65">
        <f t="shared" si="16"/>
        <v>0</v>
      </c>
      <c r="R60" s="66">
        <f t="shared" si="14"/>
        <v>0</v>
      </c>
      <c r="S60" s="58"/>
    </row>
    <row r="61" spans="1:19" s="8" customFormat="1" hidden="1">
      <c r="A61" s="60">
        <v>6</v>
      </c>
      <c r="B61" s="60"/>
      <c r="C61" s="61"/>
      <c r="D61" s="60"/>
      <c r="E61" s="60"/>
      <c r="F61" s="60"/>
      <c r="G61" s="60"/>
      <c r="H61" s="60"/>
      <c r="I61" s="60"/>
      <c r="J61" s="60"/>
      <c r="K61" s="60"/>
      <c r="L61" s="60"/>
      <c r="M61" s="60"/>
      <c r="N61" s="62">
        <f t="shared" si="10"/>
        <v>0</v>
      </c>
      <c r="O61" s="63">
        <f t="shared" si="11"/>
        <v>0</v>
      </c>
      <c r="P61" s="64">
        <f t="shared" si="15"/>
        <v>0</v>
      </c>
      <c r="Q61" s="65">
        <f t="shared" si="16"/>
        <v>0</v>
      </c>
      <c r="R61" s="66">
        <f t="shared" si="14"/>
        <v>0</v>
      </c>
      <c r="S61" s="58"/>
    </row>
    <row r="62" spans="1:19" s="8" customFormat="1" hidden="1">
      <c r="A62" s="60">
        <v>7</v>
      </c>
      <c r="B62" s="60"/>
      <c r="C62" s="61"/>
      <c r="D62" s="60"/>
      <c r="E62" s="60"/>
      <c r="F62" s="60"/>
      <c r="G62" s="60"/>
      <c r="H62" s="60"/>
      <c r="I62" s="60"/>
      <c r="J62" s="60"/>
      <c r="K62" s="60"/>
      <c r="L62" s="60"/>
      <c r="M62" s="60"/>
      <c r="N62" s="62">
        <f t="shared" si="10"/>
        <v>0</v>
      </c>
      <c r="O62" s="63">
        <f t="shared" si="11"/>
        <v>0</v>
      </c>
      <c r="P62" s="64">
        <f t="shared" si="15"/>
        <v>0</v>
      </c>
      <c r="Q62" s="65">
        <f t="shared" si="16"/>
        <v>0</v>
      </c>
      <c r="R62" s="66">
        <f t="shared" si="14"/>
        <v>0</v>
      </c>
      <c r="S62" s="58"/>
    </row>
    <row r="63" spans="1:19" s="8" customFormat="1" hidden="1">
      <c r="A63" s="60">
        <v>8</v>
      </c>
      <c r="B63" s="60"/>
      <c r="C63" s="61"/>
      <c r="D63" s="60"/>
      <c r="E63" s="60"/>
      <c r="F63" s="60"/>
      <c r="G63" s="60"/>
      <c r="H63" s="60"/>
      <c r="I63" s="60"/>
      <c r="J63" s="60"/>
      <c r="K63" s="60"/>
      <c r="L63" s="60"/>
      <c r="M63" s="60"/>
      <c r="N63" s="62">
        <f t="shared" si="10"/>
        <v>0</v>
      </c>
      <c r="O63" s="63">
        <f t="shared" si="11"/>
        <v>0</v>
      </c>
      <c r="P63" s="64">
        <f t="shared" si="15"/>
        <v>0</v>
      </c>
      <c r="Q63" s="65">
        <f t="shared" si="16"/>
        <v>0</v>
      </c>
      <c r="R63" s="66">
        <f t="shared" si="14"/>
        <v>0</v>
      </c>
      <c r="S63" s="58"/>
    </row>
    <row r="64" spans="1:19" s="8" customFormat="1" hidden="1">
      <c r="A64" s="60">
        <v>9</v>
      </c>
      <c r="B64" s="60"/>
      <c r="C64" s="61"/>
      <c r="D64" s="60"/>
      <c r="E64" s="60"/>
      <c r="F64" s="60"/>
      <c r="G64" s="60"/>
      <c r="H64" s="60"/>
      <c r="I64" s="60"/>
      <c r="J64" s="60"/>
      <c r="K64" s="60"/>
      <c r="L64" s="60"/>
      <c r="M64" s="60"/>
      <c r="N64" s="62">
        <f t="shared" si="10"/>
        <v>0</v>
      </c>
      <c r="O64" s="63">
        <f t="shared" si="11"/>
        <v>0</v>
      </c>
      <c r="P64" s="64">
        <f t="shared" si="15"/>
        <v>0</v>
      </c>
      <c r="Q64" s="65">
        <f t="shared" si="16"/>
        <v>0</v>
      </c>
      <c r="R64" s="66">
        <f t="shared" si="14"/>
        <v>0</v>
      </c>
      <c r="S64" s="58"/>
    </row>
    <row r="65" spans="1:19" s="8" customFormat="1" hidden="1">
      <c r="A65" s="60">
        <v>10</v>
      </c>
      <c r="B65" s="60"/>
      <c r="C65" s="61"/>
      <c r="D65" s="60"/>
      <c r="E65" s="60"/>
      <c r="F65" s="60"/>
      <c r="G65" s="60"/>
      <c r="H65" s="60"/>
      <c r="I65" s="60"/>
      <c r="J65" s="60"/>
      <c r="K65" s="60"/>
      <c r="L65" s="60"/>
      <c r="M65" s="60"/>
      <c r="N65" s="62">
        <f t="shared" si="10"/>
        <v>0</v>
      </c>
      <c r="O65" s="63">
        <f t="shared" si="11"/>
        <v>0</v>
      </c>
      <c r="P65" s="64">
        <f t="shared" si="15"/>
        <v>0</v>
      </c>
      <c r="Q65" s="65">
        <f t="shared" si="16"/>
        <v>0</v>
      </c>
      <c r="R65" s="66">
        <f t="shared" si="14"/>
        <v>0</v>
      </c>
      <c r="S65" s="58"/>
    </row>
    <row r="66" spans="1:19" s="8" customFormat="1" ht="15.75" hidden="1" customHeight="1">
      <c r="A66" s="91" t="s">
        <v>40</v>
      </c>
      <c r="B66" s="92"/>
      <c r="C66" s="92"/>
      <c r="D66" s="92"/>
      <c r="E66" s="92"/>
      <c r="F66" s="92"/>
      <c r="G66" s="92"/>
      <c r="H66" s="92"/>
      <c r="I66" s="92"/>
      <c r="J66" s="92"/>
      <c r="K66" s="92"/>
      <c r="L66" s="92"/>
      <c r="M66" s="92"/>
      <c r="N66" s="92"/>
      <c r="O66" s="92"/>
      <c r="P66" s="92"/>
      <c r="Q66" s="93"/>
      <c r="R66" s="66"/>
      <c r="S66" s="58"/>
    </row>
    <row r="67" spans="1:19" s="8" customFormat="1" ht="15.75" hidden="1" customHeight="1">
      <c r="A67" s="67" t="s">
        <v>54</v>
      </c>
      <c r="B67" s="67"/>
      <c r="C67" s="68"/>
      <c r="D67" s="68"/>
      <c r="E67" s="68"/>
      <c r="F67" s="68"/>
      <c r="G67" s="68"/>
      <c r="H67" s="68"/>
      <c r="I67" s="68"/>
      <c r="J67" s="68"/>
      <c r="K67" s="68"/>
      <c r="L67" s="68"/>
      <c r="M67" s="68"/>
      <c r="N67" s="68"/>
      <c r="O67" s="68"/>
      <c r="P67" s="68"/>
      <c r="Q67" s="68"/>
      <c r="R67" s="69"/>
      <c r="S67" s="58"/>
    </row>
    <row r="68" spans="1:19" s="8" customFormat="1" ht="15.75" hidden="1" customHeight="1">
      <c r="A68" s="70" t="s">
        <v>48</v>
      </c>
      <c r="B68" s="70"/>
      <c r="C68" s="70"/>
      <c r="D68" s="70"/>
      <c r="E68" s="70"/>
      <c r="F68" s="70"/>
      <c r="G68" s="70"/>
      <c r="H68" s="70"/>
      <c r="I68" s="70"/>
      <c r="J68" s="68"/>
      <c r="K68" s="68"/>
      <c r="L68" s="68"/>
      <c r="M68" s="68"/>
      <c r="N68" s="68"/>
      <c r="O68" s="68"/>
      <c r="P68" s="68"/>
      <c r="Q68" s="68"/>
      <c r="R68" s="69"/>
      <c r="S68" s="58"/>
    </row>
    <row r="69" spans="1:19" s="8" customFormat="1" ht="15.75" customHeight="1">
      <c r="A69" s="49"/>
      <c r="B69" s="49"/>
      <c r="C69" s="49"/>
      <c r="D69" s="49"/>
      <c r="E69" s="49"/>
      <c r="F69" s="49"/>
      <c r="G69" s="49"/>
      <c r="H69" s="49"/>
      <c r="I69" s="49"/>
      <c r="J69" s="15"/>
      <c r="K69" s="15"/>
      <c r="L69" s="15"/>
      <c r="M69" s="15"/>
      <c r="N69" s="15"/>
      <c r="O69" s="15"/>
      <c r="P69" s="15"/>
      <c r="Q69" s="15"/>
      <c r="R69" s="16"/>
    </row>
    <row r="70" spans="1:19" s="8" customFormat="1" ht="15.75" customHeight="1">
      <c r="A70" s="83" t="s">
        <v>55</v>
      </c>
      <c r="B70" s="84"/>
      <c r="C70" s="84"/>
      <c r="D70" s="84"/>
      <c r="E70" s="84"/>
      <c r="F70" s="84"/>
      <c r="G70" s="84"/>
      <c r="H70" s="84"/>
      <c r="I70" s="84"/>
      <c r="J70" s="84"/>
      <c r="K70" s="84"/>
      <c r="L70" s="84"/>
      <c r="M70" s="84"/>
      <c r="N70" s="84"/>
      <c r="O70" s="84"/>
      <c r="P70" s="84"/>
      <c r="Q70" s="72"/>
    </row>
    <row r="71" spans="1:19" ht="15.75" customHeight="1">
      <c r="A71" s="85" t="s">
        <v>27</v>
      </c>
      <c r="B71" s="86"/>
      <c r="C71" s="86"/>
      <c r="D71" s="50"/>
      <c r="E71" s="50"/>
      <c r="F71" s="50"/>
      <c r="G71" s="50"/>
      <c r="H71" s="50"/>
      <c r="I71" s="50"/>
      <c r="J71" s="50"/>
      <c r="K71" s="50"/>
      <c r="L71" s="50"/>
      <c r="M71" s="50"/>
      <c r="N71" s="50"/>
      <c r="O71" s="50"/>
      <c r="P71" s="50"/>
      <c r="Q71" s="72"/>
      <c r="R71" s="8"/>
      <c r="S71" s="8"/>
    </row>
    <row r="72" spans="1:19" ht="15.75" customHeight="1">
      <c r="A72" s="83" t="s">
        <v>44</v>
      </c>
      <c r="B72" s="84"/>
      <c r="C72" s="84"/>
      <c r="D72" s="84"/>
      <c r="E72" s="84"/>
      <c r="F72" s="84"/>
      <c r="G72" s="84"/>
      <c r="H72" s="84"/>
      <c r="I72" s="84"/>
      <c r="J72" s="84"/>
      <c r="K72" s="84"/>
      <c r="L72" s="84"/>
      <c r="M72" s="84"/>
      <c r="N72" s="84"/>
      <c r="O72" s="84"/>
      <c r="P72" s="84"/>
      <c r="Q72" s="72"/>
      <c r="R72" s="8"/>
      <c r="S72" s="8"/>
    </row>
    <row r="73" spans="1:19" s="7" customFormat="1">
      <c r="A73" s="77">
        <v>1</v>
      </c>
      <c r="B73" s="77" t="s">
        <v>56</v>
      </c>
      <c r="C73" s="12" t="s">
        <v>29</v>
      </c>
      <c r="D73" s="77" t="s">
        <v>30</v>
      </c>
      <c r="E73" s="77">
        <v>1</v>
      </c>
      <c r="F73" s="77" t="s">
        <v>57</v>
      </c>
      <c r="G73" s="77">
        <v>1</v>
      </c>
      <c r="H73" s="77" t="s">
        <v>32</v>
      </c>
      <c r="I73" s="77"/>
      <c r="J73" s="77">
        <v>13</v>
      </c>
      <c r="K73" s="77"/>
      <c r="L73" s="77">
        <v>13</v>
      </c>
      <c r="M73" s="77" t="s">
        <v>34</v>
      </c>
      <c r="N73" s="3">
        <f t="shared" ref="N73:N82" si="17">(IF(F73="OŽ",IF(L73=1,550.8,IF(L73=2,426.38,IF(L73=3,342.14,IF(L73=4,181.44,IF(L73=5,168.48,IF(L73=6,155.52,IF(L73=7,148.5,IF(L73=8,144,0))))))))+IF(L73&lt;=8,0,IF(L73&lt;=16,137.7,IF(L73&lt;=24,108,IF(L73&lt;=32,80.1,IF(L73&lt;=36,52.2,0)))))-IF(L73&lt;=8,0,IF(L73&lt;=16,(L73-9)*2.754,IF(L73&lt;=24,(L73-17)* 2.754,IF(L73&lt;=32,(L73-25)* 2.754,IF(L73&lt;=36,(L73-33)*2.754,0))))),0)+IF(F73="PČ",IF(L73=1,449,IF(L73=2,314.6,IF(L73=3,238,IF(L73=4,172,IF(L73=5,159,IF(L73=6,145,IF(L73=7,132,IF(L73=8,119,0))))))))+IF(L73&lt;=8,0,IF(L73&lt;=16,88,IF(L73&lt;=24,55,IF(L73&lt;=32,22,0))))-IF(L73&lt;=8,0,IF(L73&lt;=16,(L73-9)*2.245,IF(L73&lt;=24,(L73-17)*2.245,IF(L73&lt;=32,(L73-25)*2.245,0)))),0)+IF(F73="PČneol",IF(L73=1,85,IF(L73=2,64.61,IF(L73=3,50.76,IF(L73=4,16.25,IF(L73=5,15,IF(L73=6,13.75,IF(L73=7,12.5,IF(L73=8,11.25,0))))))))+IF(L73&lt;=8,0,IF(L73&lt;=16,9,0))-IF(L73&lt;=8,0,IF(L73&lt;=16,(L73-9)*0.425,0)),0)+IF(F73="PŽ",IF(L73=1,85,IF(L73=2,59.5,IF(L73=3,45,IF(L73=4,32.5,IF(L73=5,30,IF(L73=6,27.5,IF(L73=7,25,IF(L73=8,22.5,0))))))))+IF(L73&lt;=8,0,IF(L73&lt;=16,19,IF(L73&lt;=24,13,IF(L73&lt;=32,8,0))))-IF(L73&lt;=8,0,IF(L73&lt;=16,(L73-9)*0.425,IF(L73&lt;=24,(L73-17)*0.425,IF(L73&lt;=32,(L73-25)*0.425,0)))),0)+IF(F73="EČ",IF(L73=1,204,IF(L73=2,156.24,IF(L73=3,123.84,IF(L73=4,72,IF(L73=5,66,IF(L73=6,60,IF(L73=7,54,IF(L73=8,48,0))))))))+IF(L73&lt;=8,0,IF(L73&lt;=16,40,IF(L73&lt;=24,25,0)))-IF(L73&lt;=8,0,IF(L73&lt;=16,(L73-9)*1.02,IF(L73&lt;=24,(L73-17)*1.02,0))),0)+IF(F73="EČneol",IF(L73=1,68,IF(L73=2,51.69,IF(L73=3,40.61,IF(L73=4,13,IF(L73=5,12,IF(L73=6,11,IF(L73=7,10,IF(L73=8,9,0)))))))))+IF(F73="EŽ",IF(L73=1,68,IF(L73=2,47.6,IF(L73=3,36,IF(L73=4,18,IF(L73=5,16.5,IF(L73=6,15,IF(L73=7,13.5,IF(L73=8,12,0))))))))+IF(L73&lt;=8,0,IF(L73&lt;=16,10,IF(L73&lt;=24,6,0)))-IF(L73&lt;=8,0,IF(L73&lt;=16,(L73-9)*0.34,IF(L73&lt;=24,(L73-17)*0.34,0))),0)+IF(F73="PT",IF(L73=1,68,IF(L73=2,52.08,IF(L73=3,41.28,IF(L73=4,24,IF(L73=5,22,IF(L73=6,20,IF(L73=7,18,IF(L73=8,16,0))))))))+IF(L73&lt;=8,0,IF(L73&lt;=16,13,IF(L73&lt;=24,9,IF(L73&lt;=32,4,0))))-IF(L73&lt;=8,0,IF(L73&lt;=16,(L73-9)*0.34,IF(L73&lt;=24,(L73-17)*0.34,IF(L73&lt;=32,(L73-25)*0.34,0)))),0)+IF(F73="JOŽ",IF(L73=1,85,IF(L73=2,59.5,IF(L73=3,45,IF(L73=4,32.5,IF(L73=5,30,IF(L73=6,27.5,IF(L73=7,25,IF(L73=8,22.5,0))))))))+IF(L73&lt;=8,0,IF(L73&lt;=16,19,IF(L73&lt;=24,13,0)))-IF(L73&lt;=8,0,IF(L73&lt;=16,(L73-9)*0.425,IF(L73&lt;=24,(L73-17)*0.425,0))),0)+IF(F73="JPČ",IF(L73=1,68,IF(L73=2,47.6,IF(L73=3,36,IF(L73=4,26,IF(L73=5,24,IF(L73=6,22,IF(L73=7,20,IF(L73=8,18,0))))))))+IF(L73&lt;=8,0,IF(L73&lt;=16,13,IF(L73&lt;=24,9,0)))-IF(L73&lt;=8,0,IF(L73&lt;=16,(L73-9)*0.34,IF(L73&lt;=24,(L73-17)*0.34,0))),0)+IF(F73="JEČ",IF(L73=1,34,IF(L73=2,26.04,IF(L73=3,20.6,IF(L73=4,12,IF(L73=5,11,IF(L73=6,10,IF(L73=7,9,IF(L73=8,8,0))))))))+IF(L73&lt;=8,0,IF(L73&lt;=16,6,0))-IF(L73&lt;=8,0,IF(L73&lt;=16,(L73-9)*0.17,0)),0)+IF(F73="JEOF",IF(L73=1,34,IF(L73=2,26.04,IF(L73=3,20.6,IF(L73=4,12,IF(L73=5,11,IF(L73=6,10,IF(L73=7,9,IF(L73=8,8,0))))))))+IF(L73&lt;=8,0,IF(L73&lt;=16,6,0))-IF(L73&lt;=8,0,IF(L73&lt;=16,(L73-9)*0.17,0)),0)+IF(F73="JnPČ",IF(L73=1,51,IF(L73=2,35.7,IF(L73=3,27,IF(L73=4,19.5,IF(L73=5,18,IF(L73=6,16.5,IF(L73=7,15,IF(L73=8,13.5,0))))))))+IF(L73&lt;=8,0,IF(L73&lt;=16,10,0))-IF(L73&lt;=8,0,IF(L73&lt;=16,(L73-9)*0.255,0)),0)+IF(F73="JnEČ",IF(L73=1,25.5,IF(L73=2,19.53,IF(L73=3,15.48,IF(L73=4,9,IF(L73=5,8.25,IF(L73=6,7.5,IF(L73=7,6.75,IF(L73=8,6,0))))))))+IF(L73&lt;=8,0,IF(L73&lt;=16,5,0))-IF(L73&lt;=8,0,IF(L73&lt;=16,(L73-9)*0.1275,0)),0)+IF(F73="JčPČ",IF(L73=1,21.25,IF(L73=2,14.5,IF(L73=3,11.5,IF(L73=4,7,IF(L73=5,6.5,IF(L73=6,6,IF(L73=7,5.5,IF(L73=8,5,0))))))))+IF(L73&lt;=8,0,IF(L73&lt;=16,4,0))-IF(L73&lt;=8,0,IF(L73&lt;=16,(L73-9)*0.10625,0)),0)+IF(F73="JčEČ",IF(L73=1,17,IF(L73=2,13.02,IF(L73=3,10.32,IF(L73=4,6,IF(L73=5,5.5,IF(L73=6,5,IF(L73=7,4.5,IF(L73=8,4,0))))))))+IF(L73&lt;=8,0,IF(L73&lt;=16,3,0))-IF(L73&lt;=8,0,IF(L73&lt;=16,(L73-9)*0.085,0)),0)+IF(F73="NEAK",IF(L73=1,11.48,IF(L73=2,8.79,IF(L73=3,6.97,IF(L73=4,4.05,IF(L73=5,3.71,IF(L73=6,3.38,IF(L73=7,3.04,IF(L73=8,2.7,0))))))))+IF(L73&lt;=8,0,IF(L73&lt;=16,2,IF(L73&lt;=24,1.3,0)))-IF(L73&lt;=8,0,IF(L73&lt;=16,(L73-9)*0.0574,IF(L73&lt;=24,(L73-17)*0.0574,0))),0))*IF(L73&lt;0,1,IF(OR(F73="PČ",F73="PŽ",F73="PT"),IF(J73&lt;32,J73/32,1),1))* IF(L73&lt;0,1,IF(OR(F73="EČ",F73="EŽ",F73="JOŽ",F73="JPČ",F73="NEAK"),IF(J73&lt;24,J73/24,1),1))*IF(L73&lt;0,1,IF(OR(F73="PČneol",F73="JEČ",F73="JEOF",F73="JnPČ",F73="JnEČ",F73="JčPČ",F73="JčEČ"),IF(J73&lt;16,J73/16,1),1))*IF(L73&lt;0,1,IF(F73="EČneol",IF(J73&lt;8,J73/8,1),1))</f>
        <v>3.6481250000000003</v>
      </c>
      <c r="O73" s="9">
        <f t="shared" ref="O73:O82" si="18">IF(F73="OŽ",N73,IF(H73="Ne",IF(J73*0.3&lt;J73-L73,N73,0),IF(J73*0.1&lt;J73-L73,N73,0)))</f>
        <v>0</v>
      </c>
      <c r="P73" s="4">
        <f t="shared" ref="P73" si="19">IF(O73=0,0,IF(F73="OŽ",IF(L73&gt;35,0,IF(J73&gt;35,(36-L73)*1.836,((36-L73)-(36-J73))*1.836)),0)+IF(F73="PČ",IF(L73&gt;31,0,IF(J73&gt;31,(32-L73)*1.347,((32-L73)-(32-J73))*1.347)),0)+ IF(F73="PČneol",IF(L73&gt;15,0,IF(J73&gt;15,(16-L73)*0.255,((16-L73)-(16-J73))*0.255)),0)+IF(F73="PŽ",IF(L73&gt;31,0,IF(J73&gt;31,(32-L73)*0.255,((32-L73)-(32-J73))*0.255)),0)+IF(F73="EČ",IF(L73&gt;23,0,IF(J73&gt;23,(24-L73)*0.612,((24-L73)-(24-J73))*0.612)),0)+IF(F73="EČneol",IF(L73&gt;7,0,IF(J73&gt;7,(8-L73)*0.204,((8-L73)-(8-J73))*0.204)),0)+IF(F73="EŽ",IF(L73&gt;23,0,IF(J73&gt;23,(24-L73)*0.204,((24-L73)-(24-J73))*0.204)),0)+IF(F73="PT",IF(L73&gt;31,0,IF(J73&gt;31,(32-L73)*0.204,((32-L73)-(32-J73))*0.204)),0)+IF(F73="JOŽ",IF(L73&gt;23,0,IF(J73&gt;23,(24-L73)*0.255,((24-L73)-(24-J73))*0.255)),0)+IF(F73="JPČ",IF(L73&gt;23,0,IF(J73&gt;23,(24-L73)*0.204,((24-L73)-(24-J73))*0.204)),0)+IF(F73="JEČ",IF(L73&gt;15,0,IF(J73&gt;15,(16-L73)*0.102,((16-L73)-(16-J73))*0.102)),0)+IF(F73="JEOF",IF(L73&gt;15,0,IF(J73&gt;15,(16-L73)*0.102,((16-L73)-(16-J73))*0.102)),0)+IF(F73="JnPČ",IF(L73&gt;15,0,IF(J73&gt;15,(16-L73)*0.153,((16-L73)-(16-J73))*0.153)),0)+IF(F73="JnEČ",IF(L73&gt;15,0,IF(J73&gt;15,(16-L73)*0.0765,((16-L73)-(16-J73))*0.0765)),0)+IF(F73="JčPČ",IF(L73&gt;15,0,IF(J73&gt;15,(16-L73)*0.06375,((16-L73)-(16-J73))*0.06375)),0)+IF(F73="JčEČ",IF(L73&gt;15,0,IF(J73&gt;15,(16-L73)*0.051,((16-L73)-(16-J73))*0.051)),0)+IF(F73="NEAK",IF(L73&gt;23,0,IF(J73&gt;23,(24-L73)*0.03444,((24-L73)-(24-J73))*0.03444)),0))</f>
        <v>0</v>
      </c>
      <c r="Q73" s="11">
        <f t="shared" ref="Q73" si="20">IF(ISERROR(P73*100/N73),0,(P73*100/N73))</f>
        <v>0</v>
      </c>
      <c r="R73" s="10">
        <f t="shared" ref="R73:R82" si="21">IF(Q73&lt;=30,O73+P73,O73+O73*0.3)*IF(G73=1,0.4,IF(G73=2,0.75,IF(G73="1 (kas 4 m. 1 k. nerengiamos)",0.52,1)))*IF(D73="olimpinė",1,IF(M73="Ne",0.5,1))*IF(OR(A$5="Lietuvos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federacija"),IF(OR(J73&lt;8,K73&lt;16),0,1),1)*E73*IF(I73&lt;=1,1,1/I73)*IF(OR(A$5="Lietuvos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73" s="8"/>
    </row>
    <row r="74" spans="1:19" hidden="1">
      <c r="A74" s="77">
        <v>2</v>
      </c>
      <c r="B74" s="77"/>
      <c r="C74" s="12"/>
      <c r="D74" s="77"/>
      <c r="E74" s="77"/>
      <c r="F74" s="77"/>
      <c r="G74" s="77"/>
      <c r="H74" s="77"/>
      <c r="I74" s="77"/>
      <c r="J74" s="77"/>
      <c r="K74" s="77"/>
      <c r="L74" s="77"/>
      <c r="M74" s="77"/>
      <c r="N74" s="3">
        <f t="shared" si="17"/>
        <v>0</v>
      </c>
      <c r="O74" s="9">
        <f t="shared" si="18"/>
        <v>0</v>
      </c>
      <c r="P74" s="4">
        <f t="shared" ref="P74:P82" si="22">IF(O74=0,0,IF(F74="OŽ",IF(L74&gt;35,0,IF(J74&gt;35,(36-L74)*1.836,((36-L74)-(36-J74))*1.836)),0)+IF(F74="PČ",IF(L74&gt;31,0,IF(J74&gt;31,(32-L74)*1.347,((32-L74)-(32-J74))*1.347)),0)+ IF(F74="PČneol",IF(L74&gt;15,0,IF(J74&gt;15,(16-L74)*0.255,((16-L74)-(16-J74))*0.255)),0)+IF(F74="PŽ",IF(L74&gt;31,0,IF(J74&gt;31,(32-L74)*0.255,((32-L74)-(32-J74))*0.255)),0)+IF(F74="EČ",IF(L74&gt;23,0,IF(J74&gt;23,(24-L74)*0.612,((24-L74)-(24-J74))*0.612)),0)+IF(F74="EČneol",IF(L74&gt;7,0,IF(J74&gt;7,(8-L74)*0.204,((8-L74)-(8-J74))*0.204)),0)+IF(F74="EŽ",IF(L74&gt;23,0,IF(J74&gt;23,(24-L74)*0.204,((24-L74)-(24-J74))*0.204)),0)+IF(F74="PT",IF(L74&gt;31,0,IF(J74&gt;31,(32-L74)*0.204,((32-L74)-(32-J74))*0.204)),0)+IF(F74="JOŽ",IF(L74&gt;23,0,IF(J74&gt;23,(24-L74)*0.255,((24-L74)-(24-J74))*0.255)),0)+IF(F74="JPČ",IF(L74&gt;23,0,IF(J74&gt;23,(24-L74)*0.204,((24-L74)-(24-J74))*0.204)),0)+IF(F74="JEČ",IF(L74&gt;15,0,IF(J74&gt;15,(16-L74)*0.102,((16-L74)-(16-J74))*0.102)),0)+IF(F74="JEOF",IF(L74&gt;15,0,IF(J74&gt;15,(16-L74)*0.102,((16-L74)-(16-J74))*0.102)),0)+IF(F74="JnPČ",IF(L74&gt;15,0,IF(J74&gt;15,(16-L74)*0.153,((16-L74)-(16-J74))*0.153)),0)+IF(F74="JnEČ",IF(L74&gt;15,0,IF(J74&gt;15,(16-L74)*0.0765,((16-L74)-(16-J74))*0.0765)),0)+IF(F74="JčPČ",IF(L74&gt;15,0,IF(J74&gt;15,(16-L74)*0.06375,((16-L74)-(16-J74))*0.06375)),0)+IF(F74="JčEČ",IF(L74&gt;15,0,IF(J74&gt;15,(16-L74)*0.051,((16-L74)-(16-J74))*0.051)),0)+IF(F74="NEAK",IF(L74&gt;23,0,IF(J74&gt;23,(24-L74)*0.03444,((24-L74)-(24-J74))*0.03444)),0))</f>
        <v>0</v>
      </c>
      <c r="Q74" s="11">
        <f t="shared" ref="Q74:Q82" si="23">IF(ISERROR(P74*100/N74),0,(P74*100/N74))</f>
        <v>0</v>
      </c>
      <c r="R74" s="10">
        <f t="shared" si="21"/>
        <v>0</v>
      </c>
      <c r="S74" s="8"/>
    </row>
    <row r="75" spans="1:19" s="8" customFormat="1" hidden="1">
      <c r="A75" s="77">
        <v>3</v>
      </c>
      <c r="B75" s="77"/>
      <c r="C75" s="12"/>
      <c r="D75" s="77"/>
      <c r="E75" s="77"/>
      <c r="F75" s="77"/>
      <c r="G75" s="77"/>
      <c r="H75" s="77"/>
      <c r="I75" s="77"/>
      <c r="J75" s="77"/>
      <c r="K75" s="77"/>
      <c r="L75" s="77"/>
      <c r="M75" s="77"/>
      <c r="N75" s="3">
        <f t="shared" si="17"/>
        <v>0</v>
      </c>
      <c r="O75" s="9">
        <f t="shared" si="18"/>
        <v>0</v>
      </c>
      <c r="P75" s="4">
        <f t="shared" si="22"/>
        <v>0</v>
      </c>
      <c r="Q75" s="11">
        <f t="shared" si="23"/>
        <v>0</v>
      </c>
      <c r="R75" s="10">
        <f t="shared" si="21"/>
        <v>0</v>
      </c>
    </row>
    <row r="76" spans="1:19" s="8" customFormat="1" hidden="1">
      <c r="A76" s="77">
        <v>4</v>
      </c>
      <c r="B76" s="77"/>
      <c r="C76" s="12"/>
      <c r="D76" s="77"/>
      <c r="E76" s="77"/>
      <c r="F76" s="77"/>
      <c r="G76" s="77"/>
      <c r="H76" s="77"/>
      <c r="I76" s="77"/>
      <c r="J76" s="77"/>
      <c r="K76" s="77"/>
      <c r="L76" s="77"/>
      <c r="M76" s="77"/>
      <c r="N76" s="3">
        <f t="shared" si="17"/>
        <v>0</v>
      </c>
      <c r="O76" s="9">
        <f t="shared" si="18"/>
        <v>0</v>
      </c>
      <c r="P76" s="4">
        <f t="shared" si="22"/>
        <v>0</v>
      </c>
      <c r="Q76" s="11">
        <f t="shared" si="23"/>
        <v>0</v>
      </c>
      <c r="R76" s="10">
        <f t="shared" si="21"/>
        <v>0</v>
      </c>
    </row>
    <row r="77" spans="1:19" s="8" customFormat="1" hidden="1">
      <c r="A77" s="77">
        <v>5</v>
      </c>
      <c r="B77" s="77"/>
      <c r="C77" s="12"/>
      <c r="D77" s="77"/>
      <c r="E77" s="77"/>
      <c r="F77" s="77"/>
      <c r="G77" s="77"/>
      <c r="H77" s="77"/>
      <c r="I77" s="77"/>
      <c r="J77" s="77"/>
      <c r="K77" s="77"/>
      <c r="L77" s="77"/>
      <c r="M77" s="77"/>
      <c r="N77" s="3">
        <f t="shared" si="17"/>
        <v>0</v>
      </c>
      <c r="O77" s="9">
        <f t="shared" si="18"/>
        <v>0</v>
      </c>
      <c r="P77" s="4">
        <f t="shared" si="22"/>
        <v>0</v>
      </c>
      <c r="Q77" s="11">
        <f t="shared" si="23"/>
        <v>0</v>
      </c>
      <c r="R77" s="10">
        <f t="shared" si="21"/>
        <v>0</v>
      </c>
    </row>
    <row r="78" spans="1:19" hidden="1">
      <c r="A78" s="77">
        <v>6</v>
      </c>
      <c r="B78" s="77"/>
      <c r="C78" s="12"/>
      <c r="D78" s="77"/>
      <c r="E78" s="77"/>
      <c r="F78" s="77"/>
      <c r="G78" s="77"/>
      <c r="H78" s="77"/>
      <c r="I78" s="77"/>
      <c r="J78" s="77"/>
      <c r="K78" s="77"/>
      <c r="L78" s="77"/>
      <c r="M78" s="77"/>
      <c r="N78" s="3">
        <f t="shared" si="17"/>
        <v>0</v>
      </c>
      <c r="O78" s="9">
        <f t="shared" si="18"/>
        <v>0</v>
      </c>
      <c r="P78" s="4">
        <f t="shared" si="22"/>
        <v>0</v>
      </c>
      <c r="Q78" s="11">
        <f t="shared" si="23"/>
        <v>0</v>
      </c>
      <c r="R78" s="10">
        <f t="shared" si="21"/>
        <v>0</v>
      </c>
      <c r="S78" s="8"/>
    </row>
    <row r="79" spans="1:19" hidden="1">
      <c r="A79" s="77">
        <v>7</v>
      </c>
      <c r="B79" s="77"/>
      <c r="C79" s="12"/>
      <c r="D79" s="77"/>
      <c r="E79" s="77"/>
      <c r="F79" s="77"/>
      <c r="G79" s="77"/>
      <c r="H79" s="77"/>
      <c r="I79" s="77"/>
      <c r="J79" s="77"/>
      <c r="K79" s="77"/>
      <c r="L79" s="77"/>
      <c r="M79" s="77"/>
      <c r="N79" s="3">
        <f t="shared" si="17"/>
        <v>0</v>
      </c>
      <c r="O79" s="9">
        <f t="shared" si="18"/>
        <v>0</v>
      </c>
      <c r="P79" s="4">
        <f t="shared" si="22"/>
        <v>0</v>
      </c>
      <c r="Q79" s="11">
        <f t="shared" si="23"/>
        <v>0</v>
      </c>
      <c r="R79" s="10">
        <f t="shared" si="21"/>
        <v>0</v>
      </c>
      <c r="S79" s="8"/>
    </row>
    <row r="80" spans="1:19" hidden="1">
      <c r="A80" s="77">
        <v>8</v>
      </c>
      <c r="B80" s="77"/>
      <c r="C80" s="12"/>
      <c r="D80" s="77"/>
      <c r="E80" s="77"/>
      <c r="F80" s="77"/>
      <c r="G80" s="77"/>
      <c r="H80" s="77"/>
      <c r="I80" s="77"/>
      <c r="J80" s="77"/>
      <c r="K80" s="77"/>
      <c r="L80" s="77"/>
      <c r="M80" s="77"/>
      <c r="N80" s="3">
        <f t="shared" si="17"/>
        <v>0</v>
      </c>
      <c r="O80" s="9">
        <f t="shared" si="18"/>
        <v>0</v>
      </c>
      <c r="P80" s="4">
        <f t="shared" si="22"/>
        <v>0</v>
      </c>
      <c r="Q80" s="11">
        <f t="shared" si="23"/>
        <v>0</v>
      </c>
      <c r="R80" s="10">
        <f t="shared" si="21"/>
        <v>0</v>
      </c>
      <c r="S80" s="8"/>
    </row>
    <row r="81" spans="1:19" hidden="1">
      <c r="A81" s="77">
        <v>9</v>
      </c>
      <c r="B81" s="77"/>
      <c r="C81" s="12"/>
      <c r="D81" s="77"/>
      <c r="E81" s="77"/>
      <c r="F81" s="77"/>
      <c r="G81" s="77"/>
      <c r="H81" s="77"/>
      <c r="I81" s="77"/>
      <c r="J81" s="77"/>
      <c r="K81" s="77"/>
      <c r="L81" s="77"/>
      <c r="M81" s="77"/>
      <c r="N81" s="3">
        <f t="shared" si="17"/>
        <v>0</v>
      </c>
      <c r="O81" s="9">
        <f t="shared" si="18"/>
        <v>0</v>
      </c>
      <c r="P81" s="4">
        <f t="shared" si="22"/>
        <v>0</v>
      </c>
      <c r="Q81" s="11">
        <f t="shared" si="23"/>
        <v>0</v>
      </c>
      <c r="R81" s="10">
        <f t="shared" si="21"/>
        <v>0</v>
      </c>
      <c r="S81" s="8"/>
    </row>
    <row r="82" spans="1:19" hidden="1">
      <c r="A82" s="77">
        <v>10</v>
      </c>
      <c r="B82" s="77"/>
      <c r="C82" s="12"/>
      <c r="D82" s="77"/>
      <c r="E82" s="77"/>
      <c r="F82" s="77"/>
      <c r="G82" s="77"/>
      <c r="H82" s="77"/>
      <c r="I82" s="77"/>
      <c r="J82" s="77"/>
      <c r="K82" s="77"/>
      <c r="L82" s="77"/>
      <c r="M82" s="77"/>
      <c r="N82" s="3">
        <f t="shared" si="17"/>
        <v>0</v>
      </c>
      <c r="O82" s="9">
        <f t="shared" si="18"/>
        <v>0</v>
      </c>
      <c r="P82" s="4">
        <f t="shared" si="22"/>
        <v>0</v>
      </c>
      <c r="Q82" s="11">
        <f t="shared" si="23"/>
        <v>0</v>
      </c>
      <c r="R82" s="10">
        <f t="shared" si="21"/>
        <v>0</v>
      </c>
      <c r="S82" s="8"/>
    </row>
    <row r="83" spans="1:19">
      <c r="A83" s="121" t="s">
        <v>40</v>
      </c>
      <c r="B83" s="122"/>
      <c r="C83" s="122"/>
      <c r="D83" s="122"/>
      <c r="E83" s="122"/>
      <c r="F83" s="122"/>
      <c r="G83" s="122"/>
      <c r="H83" s="122"/>
      <c r="I83" s="122"/>
      <c r="J83" s="122"/>
      <c r="K83" s="122"/>
      <c r="L83" s="122"/>
      <c r="M83" s="122"/>
      <c r="N83" s="122"/>
      <c r="O83" s="122"/>
      <c r="P83" s="122"/>
      <c r="Q83" s="123"/>
      <c r="R83" s="10">
        <f>SUM(R73:R82)</f>
        <v>0</v>
      </c>
      <c r="S83" s="8"/>
    </row>
    <row r="84" spans="1:19">
      <c r="A84" s="14"/>
      <c r="B84" s="15"/>
      <c r="C84" s="15"/>
      <c r="D84" s="15"/>
      <c r="E84" s="15"/>
      <c r="F84" s="15"/>
      <c r="G84" s="15"/>
      <c r="H84" s="15"/>
      <c r="I84" s="15"/>
      <c r="J84" s="15"/>
      <c r="K84" s="15"/>
      <c r="L84" s="15"/>
      <c r="M84" s="15"/>
      <c r="N84" s="15"/>
      <c r="O84" s="15"/>
      <c r="P84" s="15"/>
      <c r="Q84" s="15"/>
      <c r="R84" s="16"/>
      <c r="S84" s="8"/>
    </row>
    <row r="85" spans="1:19" ht="15.75">
      <c r="A85" s="24" t="s">
        <v>58</v>
      </c>
      <c r="B85" s="24"/>
      <c r="C85" s="15"/>
      <c r="D85" s="15"/>
      <c r="E85" s="15"/>
      <c r="F85" s="15"/>
      <c r="G85" s="15"/>
      <c r="H85" s="15"/>
      <c r="I85" s="15"/>
      <c r="J85" s="15"/>
      <c r="K85" s="15"/>
      <c r="L85" s="15"/>
      <c r="M85" s="15"/>
      <c r="N85" s="15"/>
      <c r="O85" s="15"/>
      <c r="P85" s="15"/>
      <c r="Q85" s="15"/>
      <c r="R85" s="16"/>
      <c r="S85" s="8"/>
    </row>
    <row r="86" spans="1:19">
      <c r="A86" s="49" t="s">
        <v>48</v>
      </c>
      <c r="B86" s="49"/>
      <c r="C86" s="49"/>
      <c r="D86" s="49"/>
      <c r="E86" s="49"/>
      <c r="F86" s="49"/>
      <c r="G86" s="49"/>
      <c r="H86" s="49"/>
      <c r="I86" s="49"/>
      <c r="J86" s="15"/>
      <c r="K86" s="15"/>
      <c r="L86" s="15"/>
      <c r="M86" s="15"/>
      <c r="N86" s="15"/>
      <c r="O86" s="15"/>
      <c r="P86" s="15"/>
      <c r="Q86" s="15"/>
      <c r="R86" s="16"/>
      <c r="S86" s="8"/>
    </row>
    <row r="87" spans="1:19" s="8" customFormat="1">
      <c r="A87" s="49"/>
      <c r="B87" s="49"/>
      <c r="C87" s="49"/>
      <c r="D87" s="49"/>
      <c r="E87" s="49"/>
      <c r="F87" s="49"/>
      <c r="G87" s="49"/>
      <c r="H87" s="49"/>
      <c r="I87" s="49"/>
      <c r="J87" s="15"/>
      <c r="K87" s="15"/>
      <c r="L87" s="15"/>
      <c r="M87" s="15"/>
      <c r="N87" s="15"/>
      <c r="O87" s="15"/>
      <c r="P87" s="15"/>
      <c r="Q87" s="15"/>
      <c r="R87" s="16"/>
    </row>
    <row r="88" spans="1:19" ht="15" hidden="1" customHeight="1">
      <c r="A88" s="89" t="s">
        <v>59</v>
      </c>
      <c r="B88" s="90"/>
      <c r="C88" s="90"/>
      <c r="D88" s="90"/>
      <c r="E88" s="90"/>
      <c r="F88" s="90"/>
      <c r="G88" s="90"/>
      <c r="H88" s="90"/>
      <c r="I88" s="90"/>
      <c r="J88" s="90"/>
      <c r="K88" s="90"/>
      <c r="L88" s="90"/>
      <c r="M88" s="90"/>
      <c r="N88" s="90"/>
      <c r="O88" s="90"/>
      <c r="P88" s="90"/>
      <c r="Q88" s="73"/>
      <c r="R88" s="58"/>
      <c r="S88" s="8"/>
    </row>
    <row r="89" spans="1:19" ht="18" hidden="1">
      <c r="A89" s="87" t="s">
        <v>27</v>
      </c>
      <c r="B89" s="88"/>
      <c r="C89" s="88"/>
      <c r="D89" s="59"/>
      <c r="E89" s="59"/>
      <c r="F89" s="59"/>
      <c r="G89" s="59"/>
      <c r="H89" s="59"/>
      <c r="I89" s="59"/>
      <c r="J89" s="59"/>
      <c r="K89" s="59"/>
      <c r="L89" s="59"/>
      <c r="M89" s="59"/>
      <c r="N89" s="59"/>
      <c r="O89" s="59"/>
      <c r="P89" s="59"/>
      <c r="Q89" s="73"/>
      <c r="R89" s="58"/>
      <c r="S89" s="8"/>
    </row>
    <row r="90" spans="1:19" hidden="1">
      <c r="A90" s="60">
        <v>1</v>
      </c>
      <c r="B90" s="60" t="s">
        <v>60</v>
      </c>
      <c r="C90" s="61" t="s">
        <v>29</v>
      </c>
      <c r="D90" s="60" t="s">
        <v>30</v>
      </c>
      <c r="E90" s="60">
        <v>1</v>
      </c>
      <c r="F90" s="60" t="s">
        <v>61</v>
      </c>
      <c r="G90" s="60">
        <v>1</v>
      </c>
      <c r="H90" s="60" t="s">
        <v>32</v>
      </c>
      <c r="I90" s="60"/>
      <c r="J90" s="60">
        <v>15</v>
      </c>
      <c r="K90" s="60"/>
      <c r="L90" s="60">
        <v>13</v>
      </c>
      <c r="M90" s="60" t="s">
        <v>34</v>
      </c>
      <c r="N90" s="62">
        <f t="shared" ref="N90:N99" si="24">(IF(F90="OŽ",IF(L90=1,550.8,IF(L90=2,426.38,IF(L90=3,342.14,IF(L90=4,181.44,IF(L90=5,168.48,IF(L90=6,155.52,IF(L90=7,148.5,IF(L90=8,144,0))))))))+IF(L90&lt;=8,0,IF(L90&lt;=16,137.7,IF(L90&lt;=24,108,IF(L90&lt;=32,80.1,IF(L90&lt;=36,52.2,0)))))-IF(L90&lt;=8,0,IF(L90&lt;=16,(L90-9)*2.754,IF(L90&lt;=24,(L90-17)* 2.754,IF(L90&lt;=32,(L90-25)* 2.754,IF(L90&lt;=36,(L90-33)*2.754,0))))),0)+IF(F90="PČ",IF(L90=1,449,IF(L90=2,314.6,IF(L90=3,238,IF(L90=4,172,IF(L90=5,159,IF(L90=6,145,IF(L90=7,132,IF(L90=8,119,0))))))))+IF(L90&lt;=8,0,IF(L90&lt;=16,88,IF(L90&lt;=24,55,IF(L90&lt;=32,22,0))))-IF(L90&lt;=8,0,IF(L90&lt;=16,(L90-9)*2.245,IF(L90&lt;=24,(L90-17)*2.245,IF(L90&lt;=32,(L90-25)*2.245,0)))),0)+IF(F90="PČneol",IF(L90=1,85,IF(L90=2,64.61,IF(L90=3,50.76,IF(L90=4,16.25,IF(L90=5,15,IF(L90=6,13.75,IF(L90=7,12.5,IF(L90=8,11.25,0))))))))+IF(L90&lt;=8,0,IF(L90&lt;=16,9,0))-IF(L90&lt;=8,0,IF(L90&lt;=16,(L90-9)*0.425,0)),0)+IF(F90="PŽ",IF(L90=1,85,IF(L90=2,59.5,IF(L90=3,45,IF(L90=4,32.5,IF(L90=5,30,IF(L90=6,27.5,IF(L90=7,25,IF(L90=8,22.5,0))))))))+IF(L90&lt;=8,0,IF(L90&lt;=16,19,IF(L90&lt;=24,13,IF(L90&lt;=32,8,0))))-IF(L90&lt;=8,0,IF(L90&lt;=16,(L90-9)*0.425,IF(L90&lt;=24,(L90-17)*0.425,IF(L90&lt;=32,(L90-25)*0.425,0)))),0)+IF(F90="EČ",IF(L90=1,204,IF(L90=2,156.24,IF(L90=3,123.84,IF(L90=4,72,IF(L90=5,66,IF(L90=6,60,IF(L90=7,54,IF(L90=8,48,0))))))))+IF(L90&lt;=8,0,IF(L90&lt;=16,40,IF(L90&lt;=24,25,0)))-IF(L90&lt;=8,0,IF(L90&lt;=16,(L90-9)*1.02,IF(L90&lt;=24,(L90-17)*1.02,0))),0)+IF(F90="EČneol",IF(L90=1,68,IF(L90=2,51.69,IF(L90=3,40.61,IF(L90=4,13,IF(L90=5,12,IF(L90=6,11,IF(L90=7,10,IF(L90=8,9,0)))))))))+IF(F90="EŽ",IF(L90=1,68,IF(L90=2,47.6,IF(L90=3,36,IF(L90=4,18,IF(L90=5,16.5,IF(L90=6,15,IF(L90=7,13.5,IF(L90=8,12,0))))))))+IF(L90&lt;=8,0,IF(L90&lt;=16,10,IF(L90&lt;=24,6,0)))-IF(L90&lt;=8,0,IF(L90&lt;=16,(L90-9)*0.34,IF(L90&lt;=24,(L90-17)*0.34,0))),0)+IF(F90="PT",IF(L90=1,68,IF(L90=2,52.08,IF(L90=3,41.28,IF(L90=4,24,IF(L90=5,22,IF(L90=6,20,IF(L90=7,18,IF(L90=8,16,0))))))))+IF(L90&lt;=8,0,IF(L90&lt;=16,13,IF(L90&lt;=24,9,IF(L90&lt;=32,4,0))))-IF(L90&lt;=8,0,IF(L90&lt;=16,(L90-9)*0.34,IF(L90&lt;=24,(L90-17)*0.34,IF(L90&lt;=32,(L90-25)*0.34,0)))),0)+IF(F90="JOŽ",IF(L90=1,85,IF(L90=2,59.5,IF(L90=3,45,IF(L90=4,32.5,IF(L90=5,30,IF(L90=6,27.5,IF(L90=7,25,IF(L90=8,22.5,0))))))))+IF(L90&lt;=8,0,IF(L90&lt;=16,19,IF(L90&lt;=24,13,0)))-IF(L90&lt;=8,0,IF(L90&lt;=16,(L90-9)*0.425,IF(L90&lt;=24,(L90-17)*0.425,0))),0)+IF(F90="JPČ",IF(L90=1,68,IF(L90=2,47.6,IF(L90=3,36,IF(L90=4,26,IF(L90=5,24,IF(L90=6,22,IF(L90=7,20,IF(L90=8,18,0))))))))+IF(L90&lt;=8,0,IF(L90&lt;=16,13,IF(L90&lt;=24,9,0)))-IF(L90&lt;=8,0,IF(L90&lt;=16,(L90-9)*0.34,IF(L90&lt;=24,(L90-17)*0.34,0))),0)+IF(F90="JEČ",IF(L90=1,34,IF(L90=2,26.04,IF(L90=3,20.6,IF(L90=4,12,IF(L90=5,11,IF(L90=6,10,IF(L90=7,9,IF(L90=8,8,0))))))))+IF(L90&lt;=8,0,IF(L90&lt;=16,6,0))-IF(L90&lt;=8,0,IF(L90&lt;=16,(L90-9)*0.17,0)),0)+IF(F90="JEOF",IF(L90=1,34,IF(L90=2,26.04,IF(L90=3,20.6,IF(L90=4,12,IF(L90=5,11,IF(L90=6,10,IF(L90=7,9,IF(L90=8,8,0))))))))+IF(L90&lt;=8,0,IF(L90&lt;=16,6,0))-IF(L90&lt;=8,0,IF(L90&lt;=16,(L90-9)*0.17,0)),0)+IF(F90="JnPČ",IF(L90=1,51,IF(L90=2,35.7,IF(L90=3,27,IF(L90=4,19.5,IF(L90=5,18,IF(L90=6,16.5,IF(L90=7,15,IF(L90=8,13.5,0))))))))+IF(L90&lt;=8,0,IF(L90&lt;=16,10,0))-IF(L90&lt;=8,0,IF(L90&lt;=16,(L90-9)*0.255,0)),0)+IF(F90="JnEČ",IF(L90=1,25.5,IF(L90=2,19.53,IF(L90=3,15.48,IF(L90=4,9,IF(L90=5,8.25,IF(L90=6,7.5,IF(L90=7,6.75,IF(L90=8,6,0))))))))+IF(L90&lt;=8,0,IF(L90&lt;=16,5,0))-IF(L90&lt;=8,0,IF(L90&lt;=16,(L90-9)*0.1275,0)),0)+IF(F90="JčPČ",IF(L90=1,21.25,IF(L90=2,14.5,IF(L90=3,11.5,IF(L90=4,7,IF(L90=5,6.5,IF(L90=6,6,IF(L90=7,5.5,IF(L90=8,5,0))))))))+IF(L90&lt;=8,0,IF(L90&lt;=16,4,0))-IF(L90&lt;=8,0,IF(L90&lt;=16,(L90-9)*0.10625,0)),0)+IF(F90="JčEČ",IF(L90=1,17,IF(L90=2,13.02,IF(L90=3,10.32,IF(L90=4,6,IF(L90=5,5.5,IF(L90=6,5,IF(L90=7,4.5,IF(L90=8,4,0))))))))+IF(L90&lt;=8,0,IF(L90&lt;=16,3,0))-IF(L90&lt;=8,0,IF(L90&lt;=16,(L90-9)*0.085,0)),0)+IF(F90="NEAK",IF(L90=1,11.48,IF(L90=2,8.79,IF(L90=3,6.97,IF(L90=4,4.05,IF(L90=5,3.71,IF(L90=6,3.38,IF(L90=7,3.04,IF(L90=8,2.7,0))))))))+IF(L90&lt;=8,0,IF(L90&lt;=16,2,IF(L90&lt;=24,1.3,0)))-IF(L90&lt;=8,0,IF(L90&lt;=16,(L90-9)*0.0574,IF(L90&lt;=24,(L90-17)*0.0574,0))),0))*IF(L90&lt;0,1,IF(OR(F90="PČ",F90="PŽ",F90="PT"),IF(J90&lt;32,J90/32,1),1))* IF(L90&lt;0,1,IF(OR(F90="EČ",F90="EŽ",F90="JOŽ",F90="JPČ",F90="NEAK"),IF(J90&lt;24,J90/24,1),1))*IF(L90&lt;0,1,IF(OR(F90="PČneol",F90="JEČ",F90="JEOF",F90="JnPČ",F90="JnEČ",F90="JčPČ",F90="JčEČ"),IF(J90&lt;16,J90/16,1),1))*IF(L90&lt;0,1,IF(F90="EČneol",IF(J90&lt;8,J90/8,1),1))</f>
        <v>4.9875000000000007</v>
      </c>
      <c r="O90" s="63">
        <f t="shared" ref="O90:O99" si="25">IF(F90="OŽ",N90,IF(H90="Ne",IF(J90*0.3&lt;J90-L90,N90,0),IF(J90*0.1&lt;J90-L90,N90,0)))</f>
        <v>0</v>
      </c>
      <c r="P90" s="64">
        <f t="shared" ref="P90" si="26">IF(O90=0,0,IF(F90="OŽ",IF(L90&gt;35,0,IF(J90&gt;35,(36-L90)*1.836,((36-L90)-(36-J90))*1.836)),0)+IF(F90="PČ",IF(L90&gt;31,0,IF(J90&gt;31,(32-L90)*1.347,((32-L90)-(32-J90))*1.347)),0)+ IF(F90="PČneol",IF(L90&gt;15,0,IF(J90&gt;15,(16-L90)*0.255,((16-L90)-(16-J90))*0.255)),0)+IF(F90="PŽ",IF(L90&gt;31,0,IF(J90&gt;31,(32-L90)*0.255,((32-L90)-(32-J90))*0.255)),0)+IF(F90="EČ",IF(L90&gt;23,0,IF(J90&gt;23,(24-L90)*0.612,((24-L90)-(24-J90))*0.612)),0)+IF(F90="EČneol",IF(L90&gt;7,0,IF(J90&gt;7,(8-L90)*0.204,((8-L90)-(8-J90))*0.204)),0)+IF(F90="EŽ",IF(L90&gt;23,0,IF(J90&gt;23,(24-L90)*0.204,((24-L90)-(24-J90))*0.204)),0)+IF(F90="PT",IF(L90&gt;31,0,IF(J90&gt;31,(32-L90)*0.204,((32-L90)-(32-J90))*0.204)),0)+IF(F90="JOŽ",IF(L90&gt;23,0,IF(J90&gt;23,(24-L90)*0.255,((24-L90)-(24-J90))*0.255)),0)+IF(F90="JPČ",IF(L90&gt;23,0,IF(J90&gt;23,(24-L90)*0.204,((24-L90)-(24-J90))*0.204)),0)+IF(F90="JEČ",IF(L90&gt;15,0,IF(J90&gt;15,(16-L90)*0.102,((16-L90)-(16-J90))*0.102)),0)+IF(F90="JEOF",IF(L90&gt;15,0,IF(J90&gt;15,(16-L90)*0.102,((16-L90)-(16-J90))*0.102)),0)+IF(F90="JnPČ",IF(L90&gt;15,0,IF(J90&gt;15,(16-L90)*0.153,((16-L90)-(16-J90))*0.153)),0)+IF(F90="JnEČ",IF(L90&gt;15,0,IF(J90&gt;15,(16-L90)*0.0765,((16-L90)-(16-J90))*0.0765)),0)+IF(F90="JčPČ",IF(L90&gt;15,0,IF(J90&gt;15,(16-L90)*0.06375,((16-L90)-(16-J90))*0.06375)),0)+IF(F90="JčEČ",IF(L90&gt;15,0,IF(J90&gt;15,(16-L90)*0.051,((16-L90)-(16-J90))*0.051)),0)+IF(F90="NEAK",IF(L90&gt;23,0,IF(J90&gt;23,(24-L90)*0.03444,((24-L90)-(24-J90))*0.03444)),0))</f>
        <v>0</v>
      </c>
      <c r="Q90" s="65">
        <f t="shared" ref="Q90" si="27">IF(ISERROR(P90*100/N90),0,(P90*100/N90))</f>
        <v>0</v>
      </c>
      <c r="R90" s="66">
        <f t="shared" ref="R90:R99" si="28">IF(Q90&lt;=30,O90+P90,O90+O90*0.3)*IF(G90=1,0.4,IF(G90=2,0.75,IF(G90="1 (kas 4 m. 1 k. nerengiamos)",0.52,1)))*IF(D90="olimpinė",1,IF(M90="Ne",0.5,1))*IF(OR(A$5="Lietuvos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federacija"),IF(OR(J90&lt;8,K90&lt;16),0,1),1)*E90*IF(I90&lt;=1,1,1/I90)*IF(OR(A$5="Lietuvos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90" s="8"/>
    </row>
    <row r="91" spans="1:19" hidden="1">
      <c r="A91" s="60">
        <v>2</v>
      </c>
      <c r="B91" s="60" t="s">
        <v>62</v>
      </c>
      <c r="C91" s="61" t="s">
        <v>29</v>
      </c>
      <c r="D91" s="60" t="s">
        <v>30</v>
      </c>
      <c r="E91" s="60">
        <v>1</v>
      </c>
      <c r="F91" s="60" t="s">
        <v>61</v>
      </c>
      <c r="G91" s="60">
        <v>1</v>
      </c>
      <c r="H91" s="60" t="s">
        <v>32</v>
      </c>
      <c r="I91" s="60"/>
      <c r="J91" s="60">
        <v>17</v>
      </c>
      <c r="K91" s="60"/>
      <c r="L91" s="60">
        <v>14</v>
      </c>
      <c r="M91" s="60" t="s">
        <v>34</v>
      </c>
      <c r="N91" s="62">
        <f t="shared" si="24"/>
        <v>5.15</v>
      </c>
      <c r="O91" s="63">
        <f t="shared" si="25"/>
        <v>0</v>
      </c>
      <c r="P91" s="64">
        <f t="shared" ref="P91:P99" si="29">IF(O91=0,0,IF(F91="OŽ",IF(L91&gt;35,0,IF(J91&gt;35,(36-L91)*1.836,((36-L91)-(36-J91))*1.836)),0)+IF(F91="PČ",IF(L91&gt;31,0,IF(J91&gt;31,(32-L91)*1.347,((32-L91)-(32-J91))*1.347)),0)+ IF(F91="PČneol",IF(L91&gt;15,0,IF(J91&gt;15,(16-L91)*0.255,((16-L91)-(16-J91))*0.255)),0)+IF(F91="PŽ",IF(L91&gt;31,0,IF(J91&gt;31,(32-L91)*0.255,((32-L91)-(32-J91))*0.255)),0)+IF(F91="EČ",IF(L91&gt;23,0,IF(J91&gt;23,(24-L91)*0.612,((24-L91)-(24-J91))*0.612)),0)+IF(F91="EČneol",IF(L91&gt;7,0,IF(J91&gt;7,(8-L91)*0.204,((8-L91)-(8-J91))*0.204)),0)+IF(F91="EŽ",IF(L91&gt;23,0,IF(J91&gt;23,(24-L91)*0.204,((24-L91)-(24-J91))*0.204)),0)+IF(F91="PT",IF(L91&gt;31,0,IF(J91&gt;31,(32-L91)*0.204,((32-L91)-(32-J91))*0.204)),0)+IF(F91="JOŽ",IF(L91&gt;23,0,IF(J91&gt;23,(24-L91)*0.255,((24-L91)-(24-J91))*0.255)),0)+IF(F91="JPČ",IF(L91&gt;23,0,IF(J91&gt;23,(24-L91)*0.204,((24-L91)-(24-J91))*0.204)),0)+IF(F91="JEČ",IF(L91&gt;15,0,IF(J91&gt;15,(16-L91)*0.102,((16-L91)-(16-J91))*0.102)),0)+IF(F91="JEOF",IF(L91&gt;15,0,IF(J91&gt;15,(16-L91)*0.102,((16-L91)-(16-J91))*0.102)),0)+IF(F91="JnPČ",IF(L91&gt;15,0,IF(J91&gt;15,(16-L91)*0.153,((16-L91)-(16-J91))*0.153)),0)+IF(F91="JnEČ",IF(L91&gt;15,0,IF(J91&gt;15,(16-L91)*0.0765,((16-L91)-(16-J91))*0.0765)),0)+IF(F91="JčPČ",IF(L91&gt;15,0,IF(J91&gt;15,(16-L91)*0.06375,((16-L91)-(16-J91))*0.06375)),0)+IF(F91="JčEČ",IF(L91&gt;15,0,IF(J91&gt;15,(16-L91)*0.051,((16-L91)-(16-J91))*0.051)),0)+IF(F91="NEAK",IF(L91&gt;23,0,IF(J91&gt;23,(24-L91)*0.03444,((24-L91)-(24-J91))*0.03444)),0))</f>
        <v>0</v>
      </c>
      <c r="Q91" s="65">
        <f t="shared" ref="Q91:Q99" si="30">IF(ISERROR(P91*100/N91),0,(P91*100/N91))</f>
        <v>0</v>
      </c>
      <c r="R91" s="66">
        <f t="shared" si="28"/>
        <v>0</v>
      </c>
      <c r="S91" s="7"/>
    </row>
    <row r="92" spans="1:19" hidden="1">
      <c r="A92" s="60">
        <v>3</v>
      </c>
      <c r="B92" s="60" t="s">
        <v>63</v>
      </c>
      <c r="C92" s="61" t="s">
        <v>29</v>
      </c>
      <c r="D92" s="60" t="s">
        <v>30</v>
      </c>
      <c r="E92" s="60">
        <v>1</v>
      </c>
      <c r="F92" s="60" t="s">
        <v>61</v>
      </c>
      <c r="G92" s="60">
        <v>1</v>
      </c>
      <c r="H92" s="60" t="s">
        <v>32</v>
      </c>
      <c r="I92" s="60"/>
      <c r="J92" s="60">
        <v>12</v>
      </c>
      <c r="K92" s="60"/>
      <c r="L92" s="60">
        <v>10</v>
      </c>
      <c r="M92" s="60" t="s">
        <v>34</v>
      </c>
      <c r="N92" s="62">
        <f t="shared" si="24"/>
        <v>4.3725000000000005</v>
      </c>
      <c r="O92" s="63">
        <f t="shared" si="25"/>
        <v>0</v>
      </c>
      <c r="P92" s="64">
        <f t="shared" si="29"/>
        <v>0</v>
      </c>
      <c r="Q92" s="65">
        <f t="shared" si="30"/>
        <v>0</v>
      </c>
      <c r="R92" s="66">
        <f t="shared" si="28"/>
        <v>0</v>
      </c>
      <c r="S92" s="8"/>
    </row>
    <row r="93" spans="1:19" hidden="1">
      <c r="A93" s="60">
        <v>4</v>
      </c>
      <c r="B93" s="60"/>
      <c r="C93" s="61"/>
      <c r="D93" s="60"/>
      <c r="E93" s="60"/>
      <c r="F93" s="60"/>
      <c r="G93" s="60"/>
      <c r="H93" s="60"/>
      <c r="I93" s="60"/>
      <c r="J93" s="60"/>
      <c r="K93" s="60"/>
      <c r="L93" s="60"/>
      <c r="M93" s="60"/>
      <c r="N93" s="62">
        <f t="shared" si="24"/>
        <v>0</v>
      </c>
      <c r="O93" s="63">
        <f t="shared" si="25"/>
        <v>0</v>
      </c>
      <c r="P93" s="64">
        <f t="shared" si="29"/>
        <v>0</v>
      </c>
      <c r="Q93" s="65">
        <f t="shared" si="30"/>
        <v>0</v>
      </c>
      <c r="R93" s="66">
        <f t="shared" si="28"/>
        <v>0</v>
      </c>
      <c r="S93" s="8"/>
    </row>
    <row r="94" spans="1:19" hidden="1">
      <c r="A94" s="60">
        <v>5</v>
      </c>
      <c r="B94" s="60"/>
      <c r="C94" s="61"/>
      <c r="D94" s="60"/>
      <c r="E94" s="60"/>
      <c r="F94" s="60"/>
      <c r="G94" s="60"/>
      <c r="H94" s="60"/>
      <c r="I94" s="60"/>
      <c r="J94" s="60"/>
      <c r="K94" s="60"/>
      <c r="L94" s="60"/>
      <c r="M94" s="60"/>
      <c r="N94" s="62">
        <f t="shared" si="24"/>
        <v>0</v>
      </c>
      <c r="O94" s="63">
        <f t="shared" si="25"/>
        <v>0</v>
      </c>
      <c r="P94" s="64">
        <f t="shared" si="29"/>
        <v>0</v>
      </c>
      <c r="Q94" s="65">
        <f t="shared" si="30"/>
        <v>0</v>
      </c>
      <c r="R94" s="66">
        <f t="shared" si="28"/>
        <v>0</v>
      </c>
      <c r="S94" s="8"/>
    </row>
    <row r="95" spans="1:19" hidden="1">
      <c r="A95" s="60">
        <v>6</v>
      </c>
      <c r="B95" s="60"/>
      <c r="C95" s="61"/>
      <c r="D95" s="60"/>
      <c r="E95" s="60"/>
      <c r="F95" s="60"/>
      <c r="G95" s="60"/>
      <c r="H95" s="60"/>
      <c r="I95" s="60"/>
      <c r="J95" s="60"/>
      <c r="K95" s="60"/>
      <c r="L95" s="60"/>
      <c r="M95" s="60"/>
      <c r="N95" s="62">
        <f t="shared" si="24"/>
        <v>0</v>
      </c>
      <c r="O95" s="63">
        <f t="shared" si="25"/>
        <v>0</v>
      </c>
      <c r="P95" s="64">
        <f t="shared" si="29"/>
        <v>0</v>
      </c>
      <c r="Q95" s="65">
        <f t="shared" si="30"/>
        <v>0</v>
      </c>
      <c r="R95" s="66">
        <f t="shared" si="28"/>
        <v>0</v>
      </c>
      <c r="S95" s="8"/>
    </row>
    <row r="96" spans="1:19" hidden="1">
      <c r="A96" s="60">
        <v>7</v>
      </c>
      <c r="B96" s="60"/>
      <c r="C96" s="61"/>
      <c r="D96" s="60"/>
      <c r="E96" s="60"/>
      <c r="F96" s="60"/>
      <c r="G96" s="60"/>
      <c r="H96" s="60"/>
      <c r="I96" s="60"/>
      <c r="J96" s="60"/>
      <c r="K96" s="60"/>
      <c r="L96" s="60"/>
      <c r="M96" s="60"/>
      <c r="N96" s="62">
        <f t="shared" si="24"/>
        <v>0</v>
      </c>
      <c r="O96" s="63">
        <f t="shared" si="25"/>
        <v>0</v>
      </c>
      <c r="P96" s="64">
        <f t="shared" si="29"/>
        <v>0</v>
      </c>
      <c r="Q96" s="65">
        <f t="shared" si="30"/>
        <v>0</v>
      </c>
      <c r="R96" s="66">
        <f t="shared" si="28"/>
        <v>0</v>
      </c>
      <c r="S96" s="8"/>
    </row>
    <row r="97" spans="1:18" hidden="1">
      <c r="A97" s="60">
        <v>8</v>
      </c>
      <c r="B97" s="60"/>
      <c r="C97" s="61"/>
      <c r="D97" s="60"/>
      <c r="E97" s="60"/>
      <c r="F97" s="60"/>
      <c r="G97" s="60"/>
      <c r="H97" s="60"/>
      <c r="I97" s="60"/>
      <c r="J97" s="60"/>
      <c r="K97" s="60"/>
      <c r="L97" s="60"/>
      <c r="M97" s="60"/>
      <c r="N97" s="62">
        <f t="shared" si="24"/>
        <v>0</v>
      </c>
      <c r="O97" s="63">
        <f t="shared" si="25"/>
        <v>0</v>
      </c>
      <c r="P97" s="64">
        <f t="shared" si="29"/>
        <v>0</v>
      </c>
      <c r="Q97" s="65">
        <f t="shared" si="30"/>
        <v>0</v>
      </c>
      <c r="R97" s="66">
        <f t="shared" si="28"/>
        <v>0</v>
      </c>
    </row>
    <row r="98" spans="1:18" hidden="1">
      <c r="A98" s="60">
        <v>9</v>
      </c>
      <c r="B98" s="60"/>
      <c r="C98" s="61"/>
      <c r="D98" s="60"/>
      <c r="E98" s="60"/>
      <c r="F98" s="60"/>
      <c r="G98" s="60"/>
      <c r="H98" s="60"/>
      <c r="I98" s="60"/>
      <c r="J98" s="60"/>
      <c r="K98" s="60"/>
      <c r="L98" s="60"/>
      <c r="M98" s="60"/>
      <c r="N98" s="62">
        <f t="shared" si="24"/>
        <v>0</v>
      </c>
      <c r="O98" s="63">
        <f t="shared" si="25"/>
        <v>0</v>
      </c>
      <c r="P98" s="64">
        <f t="shared" si="29"/>
        <v>0</v>
      </c>
      <c r="Q98" s="65">
        <f t="shared" si="30"/>
        <v>0</v>
      </c>
      <c r="R98" s="66">
        <f t="shared" si="28"/>
        <v>0</v>
      </c>
    </row>
    <row r="99" spans="1:18" hidden="1">
      <c r="A99" s="60">
        <v>10</v>
      </c>
      <c r="B99" s="60"/>
      <c r="C99" s="61"/>
      <c r="D99" s="60"/>
      <c r="E99" s="60"/>
      <c r="F99" s="60"/>
      <c r="G99" s="60"/>
      <c r="H99" s="60"/>
      <c r="I99" s="60"/>
      <c r="J99" s="60"/>
      <c r="K99" s="60"/>
      <c r="L99" s="60"/>
      <c r="M99" s="60"/>
      <c r="N99" s="62">
        <f t="shared" si="24"/>
        <v>0</v>
      </c>
      <c r="O99" s="63">
        <f t="shared" si="25"/>
        <v>0</v>
      </c>
      <c r="P99" s="64">
        <f t="shared" si="29"/>
        <v>0</v>
      </c>
      <c r="Q99" s="65">
        <f t="shared" si="30"/>
        <v>0</v>
      </c>
      <c r="R99" s="66">
        <f t="shared" si="28"/>
        <v>0</v>
      </c>
    </row>
    <row r="100" spans="1:18" hidden="1">
      <c r="A100" s="101" t="s">
        <v>40</v>
      </c>
      <c r="B100" s="102"/>
      <c r="C100" s="102"/>
      <c r="D100" s="102"/>
      <c r="E100" s="102"/>
      <c r="F100" s="102"/>
      <c r="G100" s="102"/>
      <c r="H100" s="102"/>
      <c r="I100" s="102"/>
      <c r="J100" s="102"/>
      <c r="K100" s="102"/>
      <c r="L100" s="102"/>
      <c r="M100" s="102"/>
      <c r="N100" s="102"/>
      <c r="O100" s="102"/>
      <c r="P100" s="102"/>
      <c r="Q100" s="103"/>
      <c r="R100" s="66"/>
    </row>
    <row r="101" spans="1:18" hidden="1">
      <c r="A101" s="71"/>
      <c r="B101" s="68"/>
      <c r="C101" s="68"/>
      <c r="D101" s="68"/>
      <c r="E101" s="68"/>
      <c r="F101" s="68"/>
      <c r="G101" s="68"/>
      <c r="H101" s="68"/>
      <c r="I101" s="68"/>
      <c r="J101" s="68"/>
      <c r="K101" s="68"/>
      <c r="L101" s="68"/>
      <c r="M101" s="68"/>
      <c r="N101" s="68"/>
      <c r="O101" s="68"/>
      <c r="P101" s="68"/>
      <c r="Q101" s="68"/>
      <c r="R101" s="69"/>
    </row>
    <row r="102" spans="1:18" ht="15.75" hidden="1">
      <c r="A102" s="67" t="s">
        <v>64</v>
      </c>
      <c r="B102" s="67"/>
      <c r="C102" s="68"/>
      <c r="D102" s="68"/>
      <c r="E102" s="68"/>
      <c r="F102" s="68"/>
      <c r="G102" s="68"/>
      <c r="H102" s="68"/>
      <c r="I102" s="68"/>
      <c r="J102" s="68"/>
      <c r="K102" s="68"/>
      <c r="L102" s="68"/>
      <c r="M102" s="68"/>
      <c r="N102" s="68"/>
      <c r="O102" s="68"/>
      <c r="P102" s="68"/>
      <c r="Q102" s="68"/>
      <c r="R102" s="69"/>
    </row>
    <row r="103" spans="1:18" hidden="1">
      <c r="A103" s="70" t="s">
        <v>48</v>
      </c>
      <c r="B103" s="70"/>
      <c r="C103" s="70"/>
      <c r="D103" s="70"/>
      <c r="E103" s="70"/>
      <c r="F103" s="70"/>
      <c r="G103" s="70"/>
      <c r="H103" s="70"/>
      <c r="I103" s="70"/>
      <c r="J103" s="68"/>
      <c r="K103" s="68"/>
      <c r="L103" s="68"/>
      <c r="M103" s="68"/>
      <c r="N103" s="68"/>
      <c r="O103" s="68"/>
      <c r="P103" s="68"/>
      <c r="Q103" s="68"/>
      <c r="R103" s="69"/>
    </row>
    <row r="104" spans="1:18" ht="15" customHeight="1">
      <c r="A104" s="83" t="s">
        <v>65</v>
      </c>
      <c r="B104" s="84"/>
      <c r="C104" s="84"/>
      <c r="D104" s="84"/>
      <c r="E104" s="84"/>
      <c r="F104" s="84"/>
      <c r="G104" s="84"/>
      <c r="H104" s="84"/>
      <c r="I104" s="84"/>
      <c r="J104" s="84"/>
      <c r="K104" s="84"/>
      <c r="L104" s="84"/>
      <c r="M104" s="84"/>
      <c r="N104" s="84"/>
      <c r="O104" s="84"/>
      <c r="P104" s="84"/>
      <c r="Q104" s="72"/>
      <c r="R104" s="8"/>
    </row>
    <row r="105" spans="1:18" ht="18">
      <c r="A105" s="85" t="s">
        <v>27</v>
      </c>
      <c r="B105" s="86"/>
      <c r="C105" s="86"/>
      <c r="D105" s="50"/>
      <c r="E105" s="50"/>
      <c r="F105" s="50"/>
      <c r="G105" s="50"/>
      <c r="H105" s="50"/>
      <c r="I105" s="50"/>
      <c r="J105" s="50"/>
      <c r="K105" s="50"/>
      <c r="L105" s="50"/>
      <c r="M105" s="50"/>
      <c r="N105" s="50"/>
      <c r="O105" s="50"/>
      <c r="P105" s="50"/>
      <c r="Q105" s="72"/>
      <c r="R105" s="8"/>
    </row>
    <row r="106" spans="1:18">
      <c r="A106" s="83" t="s">
        <v>66</v>
      </c>
      <c r="B106" s="84"/>
      <c r="C106" s="84"/>
      <c r="D106" s="84"/>
      <c r="E106" s="84"/>
      <c r="F106" s="84"/>
      <c r="G106" s="84"/>
      <c r="H106" s="84"/>
      <c r="I106" s="84"/>
      <c r="J106" s="84"/>
      <c r="K106" s="84"/>
      <c r="L106" s="84"/>
      <c r="M106" s="84"/>
      <c r="N106" s="84"/>
      <c r="O106" s="84"/>
      <c r="P106" s="84"/>
      <c r="Q106" s="72"/>
      <c r="R106" s="8"/>
    </row>
    <row r="107" spans="1:18">
      <c r="A107" s="77">
        <v>1</v>
      </c>
      <c r="B107" s="77" t="s">
        <v>67</v>
      </c>
      <c r="C107" s="12" t="s">
        <v>29</v>
      </c>
      <c r="D107" s="77" t="s">
        <v>30</v>
      </c>
      <c r="E107" s="77">
        <v>1</v>
      </c>
      <c r="F107" s="77" t="s">
        <v>61</v>
      </c>
      <c r="G107" s="77">
        <v>1</v>
      </c>
      <c r="H107" s="77" t="s">
        <v>32</v>
      </c>
      <c r="I107" s="77"/>
      <c r="J107" s="77">
        <v>10</v>
      </c>
      <c r="K107" s="77"/>
      <c r="L107" s="77">
        <v>8</v>
      </c>
      <c r="M107" s="77" t="s">
        <v>34</v>
      </c>
      <c r="N107" s="3">
        <f t="shared" ref="N107:N116" si="31">(IF(F107="OŽ",IF(L107=1,550.8,IF(L107=2,426.38,IF(L107=3,342.14,IF(L107=4,181.44,IF(L107=5,168.48,IF(L107=6,155.52,IF(L107=7,148.5,IF(L107=8,144,0))))))))+IF(L107&lt;=8,0,IF(L107&lt;=16,137.7,IF(L107&lt;=24,108,IF(L107&lt;=32,80.1,IF(L107&lt;=36,52.2,0)))))-IF(L107&lt;=8,0,IF(L107&lt;=16,(L107-9)*2.754,IF(L107&lt;=24,(L107-17)* 2.754,IF(L107&lt;=32,(L107-25)* 2.754,IF(L107&lt;=36,(L107-33)*2.754,0))))),0)+IF(F107="PČ",IF(L107=1,449,IF(L107=2,314.6,IF(L107=3,238,IF(L107=4,172,IF(L107=5,159,IF(L107=6,145,IF(L107=7,132,IF(L107=8,119,0))))))))+IF(L107&lt;=8,0,IF(L107&lt;=16,88,IF(L107&lt;=24,55,IF(L107&lt;=32,22,0))))-IF(L107&lt;=8,0,IF(L107&lt;=16,(L107-9)*2.245,IF(L107&lt;=24,(L107-17)*2.245,IF(L107&lt;=32,(L107-25)*2.245,0)))),0)+IF(F107="PČneol",IF(L107=1,85,IF(L107=2,64.61,IF(L107=3,50.76,IF(L107=4,16.25,IF(L107=5,15,IF(L107=6,13.75,IF(L107=7,12.5,IF(L107=8,11.25,0))))))))+IF(L107&lt;=8,0,IF(L107&lt;=16,9,0))-IF(L107&lt;=8,0,IF(L107&lt;=16,(L107-9)*0.425,0)),0)+IF(F107="PŽ",IF(L107=1,85,IF(L107=2,59.5,IF(L107=3,45,IF(L107=4,32.5,IF(L107=5,30,IF(L107=6,27.5,IF(L107=7,25,IF(L107=8,22.5,0))))))))+IF(L107&lt;=8,0,IF(L107&lt;=16,19,IF(L107&lt;=24,13,IF(L107&lt;=32,8,0))))-IF(L107&lt;=8,0,IF(L107&lt;=16,(L107-9)*0.425,IF(L107&lt;=24,(L107-17)*0.425,IF(L107&lt;=32,(L107-25)*0.425,0)))),0)+IF(F107="EČ",IF(L107=1,204,IF(L107=2,156.24,IF(L107=3,123.84,IF(L107=4,72,IF(L107=5,66,IF(L107=6,60,IF(L107=7,54,IF(L107=8,48,0))))))))+IF(L107&lt;=8,0,IF(L107&lt;=16,40,IF(L107&lt;=24,25,0)))-IF(L107&lt;=8,0,IF(L107&lt;=16,(L107-9)*1.02,IF(L107&lt;=24,(L107-17)*1.02,0))),0)+IF(F107="EČneol",IF(L107=1,68,IF(L107=2,51.69,IF(L107=3,40.61,IF(L107=4,13,IF(L107=5,12,IF(L107=6,11,IF(L107=7,10,IF(L107=8,9,0)))))))))+IF(F107="EŽ",IF(L107=1,68,IF(L107=2,47.6,IF(L107=3,36,IF(L107=4,18,IF(L107=5,16.5,IF(L107=6,15,IF(L107=7,13.5,IF(L107=8,12,0))))))))+IF(L107&lt;=8,0,IF(L107&lt;=16,10,IF(L107&lt;=24,6,0)))-IF(L107&lt;=8,0,IF(L107&lt;=16,(L107-9)*0.34,IF(L107&lt;=24,(L107-17)*0.34,0))),0)+IF(F107="PT",IF(L107=1,68,IF(L107=2,52.08,IF(L107=3,41.28,IF(L107=4,24,IF(L107=5,22,IF(L107=6,20,IF(L107=7,18,IF(L107=8,16,0))))))))+IF(L107&lt;=8,0,IF(L107&lt;=16,13,IF(L107&lt;=24,9,IF(L107&lt;=32,4,0))))-IF(L107&lt;=8,0,IF(L107&lt;=16,(L107-9)*0.34,IF(L107&lt;=24,(L107-17)*0.34,IF(L107&lt;=32,(L107-25)*0.34,0)))),0)+IF(F107="JOŽ",IF(L107=1,85,IF(L107=2,59.5,IF(L107=3,45,IF(L107=4,32.5,IF(L107=5,30,IF(L107=6,27.5,IF(L107=7,25,IF(L107=8,22.5,0))))))))+IF(L107&lt;=8,0,IF(L107&lt;=16,19,IF(L107&lt;=24,13,0)))-IF(L107&lt;=8,0,IF(L107&lt;=16,(L107-9)*0.425,IF(L107&lt;=24,(L107-17)*0.425,0))),0)+IF(F107="JPČ",IF(L107=1,68,IF(L107=2,47.6,IF(L107=3,36,IF(L107=4,26,IF(L107=5,24,IF(L107=6,22,IF(L107=7,20,IF(L107=8,18,0))))))))+IF(L107&lt;=8,0,IF(L107&lt;=16,13,IF(L107&lt;=24,9,0)))-IF(L107&lt;=8,0,IF(L107&lt;=16,(L107-9)*0.34,IF(L107&lt;=24,(L107-17)*0.34,0))),0)+IF(F107="JEČ",IF(L107=1,34,IF(L107=2,26.04,IF(L107=3,20.6,IF(L107=4,12,IF(L107=5,11,IF(L107=6,10,IF(L107=7,9,IF(L107=8,8,0))))))))+IF(L107&lt;=8,0,IF(L107&lt;=16,6,0))-IF(L107&lt;=8,0,IF(L107&lt;=16,(L107-9)*0.17,0)),0)+IF(F107="JEOF",IF(L107=1,34,IF(L107=2,26.04,IF(L107=3,20.6,IF(L107=4,12,IF(L107=5,11,IF(L107=6,10,IF(L107=7,9,IF(L107=8,8,0))))))))+IF(L107&lt;=8,0,IF(L107&lt;=16,6,0))-IF(L107&lt;=8,0,IF(L107&lt;=16,(L107-9)*0.17,0)),0)+IF(F107="JnPČ",IF(L107=1,51,IF(L107=2,35.7,IF(L107=3,27,IF(L107=4,19.5,IF(L107=5,18,IF(L107=6,16.5,IF(L107=7,15,IF(L107=8,13.5,0))))))))+IF(L107&lt;=8,0,IF(L107&lt;=16,10,0))-IF(L107&lt;=8,0,IF(L107&lt;=16,(L107-9)*0.255,0)),0)+IF(F107="JnEČ",IF(L107=1,25.5,IF(L107=2,19.53,IF(L107=3,15.48,IF(L107=4,9,IF(L107=5,8.25,IF(L107=6,7.5,IF(L107=7,6.75,IF(L107=8,6,0))))))))+IF(L107&lt;=8,0,IF(L107&lt;=16,5,0))-IF(L107&lt;=8,0,IF(L107&lt;=16,(L107-9)*0.1275,0)),0)+IF(F107="JčPČ",IF(L107=1,21.25,IF(L107=2,14.5,IF(L107=3,11.5,IF(L107=4,7,IF(L107=5,6.5,IF(L107=6,6,IF(L107=7,5.5,IF(L107=8,5,0))))))))+IF(L107&lt;=8,0,IF(L107&lt;=16,4,0))-IF(L107&lt;=8,0,IF(L107&lt;=16,(L107-9)*0.10625,0)),0)+IF(F107="JčEČ",IF(L107=1,17,IF(L107=2,13.02,IF(L107=3,10.32,IF(L107=4,6,IF(L107=5,5.5,IF(L107=6,5,IF(L107=7,4.5,IF(L107=8,4,0))))))))+IF(L107&lt;=8,0,IF(L107&lt;=16,3,0))-IF(L107&lt;=8,0,IF(L107&lt;=16,(L107-9)*0.085,0)),0)+IF(F107="NEAK",IF(L107=1,11.48,IF(L107=2,8.79,IF(L107=3,6.97,IF(L107=4,4.05,IF(L107=5,3.71,IF(L107=6,3.38,IF(L107=7,3.04,IF(L107=8,2.7,0))))))))+IF(L107&lt;=8,0,IF(L107&lt;=16,2,IF(L107&lt;=24,1.3,0)))-IF(L107&lt;=8,0,IF(L107&lt;=16,(L107-9)*0.0574,IF(L107&lt;=24,(L107-17)*0.0574,0))),0))*IF(L107&lt;0,1,IF(OR(F107="PČ",F107="PŽ",F107="PT"),IF(J107&lt;32,J107/32,1),1))* IF(L107&lt;0,1,IF(OR(F107="EČ",F107="EŽ",F107="JOŽ",F107="JPČ",F107="NEAK"),IF(J107&lt;24,J107/24,1),1))*IF(L107&lt;0,1,IF(OR(F107="PČneol",F107="JEČ",F107="JEOF",F107="JnPČ",F107="JnEČ",F107="JčPČ",F107="JčEČ"),IF(J107&lt;16,J107/16,1),1))*IF(L107&lt;0,1,IF(F107="EČneol",IF(J107&lt;8,J107/8,1),1))</f>
        <v>5</v>
      </c>
      <c r="O107" s="9">
        <f t="shared" ref="O107:O116" si="32">IF(F107="OŽ",N107,IF(H107="Ne",IF(J107*0.3&lt;J107-L107,N107,0),IF(J107*0.1&lt;J107-L107,N107,0)))</f>
        <v>0</v>
      </c>
      <c r="P107" s="4">
        <f t="shared" ref="P107" si="33">IF(O107=0,0,IF(F107="OŽ",IF(L107&gt;35,0,IF(J107&gt;35,(36-L107)*1.836,((36-L107)-(36-J107))*1.836)),0)+IF(F107="PČ",IF(L107&gt;31,0,IF(J107&gt;31,(32-L107)*1.347,((32-L107)-(32-J107))*1.347)),0)+ IF(F107="PČneol",IF(L107&gt;15,0,IF(J107&gt;15,(16-L107)*0.255,((16-L107)-(16-J107))*0.255)),0)+IF(F107="PŽ",IF(L107&gt;31,0,IF(J107&gt;31,(32-L107)*0.255,((32-L107)-(32-J107))*0.255)),0)+IF(F107="EČ",IF(L107&gt;23,0,IF(J107&gt;23,(24-L107)*0.612,((24-L107)-(24-J107))*0.612)),0)+IF(F107="EČneol",IF(L107&gt;7,0,IF(J107&gt;7,(8-L107)*0.204,((8-L107)-(8-J107))*0.204)),0)+IF(F107="EŽ",IF(L107&gt;23,0,IF(J107&gt;23,(24-L107)*0.204,((24-L107)-(24-J107))*0.204)),0)+IF(F107="PT",IF(L107&gt;31,0,IF(J107&gt;31,(32-L107)*0.204,((32-L107)-(32-J107))*0.204)),0)+IF(F107="JOŽ",IF(L107&gt;23,0,IF(J107&gt;23,(24-L107)*0.255,((24-L107)-(24-J107))*0.255)),0)+IF(F107="JPČ",IF(L107&gt;23,0,IF(J107&gt;23,(24-L107)*0.204,((24-L107)-(24-J107))*0.204)),0)+IF(F107="JEČ",IF(L107&gt;15,0,IF(J107&gt;15,(16-L107)*0.102,((16-L107)-(16-J107))*0.102)),0)+IF(F107="JEOF",IF(L107&gt;15,0,IF(J107&gt;15,(16-L107)*0.102,((16-L107)-(16-J107))*0.102)),0)+IF(F107="JnPČ",IF(L107&gt;15,0,IF(J107&gt;15,(16-L107)*0.153,((16-L107)-(16-J107))*0.153)),0)+IF(F107="JnEČ",IF(L107&gt;15,0,IF(J107&gt;15,(16-L107)*0.0765,((16-L107)-(16-J107))*0.0765)),0)+IF(F107="JčPČ",IF(L107&gt;15,0,IF(J107&gt;15,(16-L107)*0.06375,((16-L107)-(16-J107))*0.06375)),0)+IF(F107="JčEČ",IF(L107&gt;15,0,IF(J107&gt;15,(16-L107)*0.051,((16-L107)-(16-J107))*0.051)),0)+IF(F107="NEAK",IF(L107&gt;23,0,IF(J107&gt;23,(24-L107)*0.03444,((24-L107)-(24-J107))*0.03444)),0))</f>
        <v>0</v>
      </c>
      <c r="Q107" s="11">
        <f t="shared" ref="Q107" si="34">IF(ISERROR(P107*100/N107),0,(P107*100/N107))</f>
        <v>0</v>
      </c>
      <c r="R107" s="10">
        <f t="shared" ref="R107:R116" si="35">IF(Q107&lt;=30,O107+P107,O107+O107*0.3)*IF(G107=1,0.4,IF(G107=2,0.75,IF(G107="1 (kas 4 m. 1 k. nerengiamos)",0.52,1)))*IF(D107="olimpinė",1,IF(M107="Ne",0.5,1))*IF(OR(A$5="Lietuvos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federacija"),IF(OR(J107&lt;8,K107&lt;16),0,1),1)*E107*IF(I107&lt;=1,1,1/I107)*IF(OR(A$5="Lietuvos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08" spans="1:18">
      <c r="A108" s="77">
        <v>2</v>
      </c>
      <c r="B108" s="77" t="s">
        <v>68</v>
      </c>
      <c r="C108" s="12" t="s">
        <v>29</v>
      </c>
      <c r="D108" s="77" t="s">
        <v>30</v>
      </c>
      <c r="E108" s="77">
        <v>1</v>
      </c>
      <c r="F108" s="77" t="s">
        <v>61</v>
      </c>
      <c r="G108" s="77">
        <v>1</v>
      </c>
      <c r="H108" s="77" t="s">
        <v>32</v>
      </c>
      <c r="I108" s="77"/>
      <c r="J108" s="77">
        <v>14</v>
      </c>
      <c r="K108" s="77"/>
      <c r="L108" s="77">
        <v>12</v>
      </c>
      <c r="M108" s="77" t="s">
        <v>34</v>
      </c>
      <c r="N108" s="3">
        <f t="shared" si="31"/>
        <v>4.80375</v>
      </c>
      <c r="O108" s="9">
        <f t="shared" si="32"/>
        <v>0</v>
      </c>
      <c r="P108" s="4">
        <f t="shared" ref="P108:P116" si="36">IF(O108=0,0,IF(F108="OŽ",IF(L108&gt;35,0,IF(J108&gt;35,(36-L108)*1.836,((36-L108)-(36-J108))*1.836)),0)+IF(F108="PČ",IF(L108&gt;31,0,IF(J108&gt;31,(32-L108)*1.347,((32-L108)-(32-J108))*1.347)),0)+ IF(F108="PČneol",IF(L108&gt;15,0,IF(J108&gt;15,(16-L108)*0.255,((16-L108)-(16-J108))*0.255)),0)+IF(F108="PŽ",IF(L108&gt;31,0,IF(J108&gt;31,(32-L108)*0.255,((32-L108)-(32-J108))*0.255)),0)+IF(F108="EČ",IF(L108&gt;23,0,IF(J108&gt;23,(24-L108)*0.612,((24-L108)-(24-J108))*0.612)),0)+IF(F108="EČneol",IF(L108&gt;7,0,IF(J108&gt;7,(8-L108)*0.204,((8-L108)-(8-J108))*0.204)),0)+IF(F108="EŽ",IF(L108&gt;23,0,IF(J108&gt;23,(24-L108)*0.204,((24-L108)-(24-J108))*0.204)),0)+IF(F108="PT",IF(L108&gt;31,0,IF(J108&gt;31,(32-L108)*0.204,((32-L108)-(32-J108))*0.204)),0)+IF(F108="JOŽ",IF(L108&gt;23,0,IF(J108&gt;23,(24-L108)*0.255,((24-L108)-(24-J108))*0.255)),0)+IF(F108="JPČ",IF(L108&gt;23,0,IF(J108&gt;23,(24-L108)*0.204,((24-L108)-(24-J108))*0.204)),0)+IF(F108="JEČ",IF(L108&gt;15,0,IF(J108&gt;15,(16-L108)*0.102,((16-L108)-(16-J108))*0.102)),0)+IF(F108="JEOF",IF(L108&gt;15,0,IF(J108&gt;15,(16-L108)*0.102,((16-L108)-(16-J108))*0.102)),0)+IF(F108="JnPČ",IF(L108&gt;15,0,IF(J108&gt;15,(16-L108)*0.153,((16-L108)-(16-J108))*0.153)),0)+IF(F108="JnEČ",IF(L108&gt;15,0,IF(J108&gt;15,(16-L108)*0.0765,((16-L108)-(16-J108))*0.0765)),0)+IF(F108="JčPČ",IF(L108&gt;15,0,IF(J108&gt;15,(16-L108)*0.06375,((16-L108)-(16-J108))*0.06375)),0)+IF(F108="JčEČ",IF(L108&gt;15,0,IF(J108&gt;15,(16-L108)*0.051,((16-L108)-(16-J108))*0.051)),0)+IF(F108="NEAK",IF(L108&gt;23,0,IF(J108&gt;23,(24-L108)*0.03444,((24-L108)-(24-J108))*0.03444)),0))</f>
        <v>0</v>
      </c>
      <c r="Q108" s="11">
        <f t="shared" ref="Q108:Q116" si="37">IF(ISERROR(P108*100/N108),0,(P108*100/N108))</f>
        <v>0</v>
      </c>
      <c r="R108" s="10">
        <f t="shared" si="35"/>
        <v>0</v>
      </c>
    </row>
    <row r="109" spans="1:18">
      <c r="A109" s="77">
        <v>3</v>
      </c>
      <c r="B109" s="77" t="s">
        <v>37</v>
      </c>
      <c r="C109" s="12" t="s">
        <v>29</v>
      </c>
      <c r="D109" s="77" t="s">
        <v>30</v>
      </c>
      <c r="E109" s="77">
        <v>1</v>
      </c>
      <c r="F109" s="77" t="s">
        <v>61</v>
      </c>
      <c r="G109" s="77">
        <v>1</v>
      </c>
      <c r="H109" s="77" t="s">
        <v>32</v>
      </c>
      <c r="I109" s="77"/>
      <c r="J109" s="77">
        <v>12</v>
      </c>
      <c r="K109" s="77"/>
      <c r="L109" s="77">
        <v>9</v>
      </c>
      <c r="M109" s="77" t="s">
        <v>34</v>
      </c>
      <c r="N109" s="3">
        <f t="shared" si="31"/>
        <v>4.5</v>
      </c>
      <c r="O109" s="9">
        <f t="shared" si="32"/>
        <v>0</v>
      </c>
      <c r="P109" s="4">
        <f t="shared" si="36"/>
        <v>0</v>
      </c>
      <c r="Q109" s="11">
        <f t="shared" si="37"/>
        <v>0</v>
      </c>
      <c r="R109" s="10">
        <f t="shared" si="35"/>
        <v>0</v>
      </c>
    </row>
    <row r="110" spans="1:18">
      <c r="A110" s="77">
        <v>4</v>
      </c>
      <c r="B110" s="77" t="s">
        <v>39</v>
      </c>
      <c r="C110" s="12" t="s">
        <v>29</v>
      </c>
      <c r="D110" s="77" t="s">
        <v>30</v>
      </c>
      <c r="E110" s="77">
        <v>1</v>
      </c>
      <c r="F110" s="77" t="s">
        <v>61</v>
      </c>
      <c r="G110" s="77">
        <v>1</v>
      </c>
      <c r="H110" s="77" t="s">
        <v>32</v>
      </c>
      <c r="I110" s="77"/>
      <c r="J110" s="77">
        <v>14</v>
      </c>
      <c r="K110" s="77"/>
      <c r="L110" s="77">
        <v>5</v>
      </c>
      <c r="M110" s="77" t="s">
        <v>34</v>
      </c>
      <c r="N110" s="3">
        <f t="shared" si="31"/>
        <v>9.625</v>
      </c>
      <c r="O110" s="9">
        <f t="shared" si="32"/>
        <v>9.625</v>
      </c>
      <c r="P110" s="4">
        <f t="shared" si="36"/>
        <v>0.91799999999999993</v>
      </c>
      <c r="Q110" s="11">
        <f t="shared" si="37"/>
        <v>9.5376623376623382</v>
      </c>
      <c r="R110" s="10">
        <f t="shared" si="35"/>
        <v>4.2172000000000001</v>
      </c>
    </row>
    <row r="111" spans="1:18">
      <c r="A111" s="77">
        <v>5</v>
      </c>
      <c r="B111" s="77" t="s">
        <v>69</v>
      </c>
      <c r="C111" s="12" t="s">
        <v>29</v>
      </c>
      <c r="D111" s="77" t="s">
        <v>30</v>
      </c>
      <c r="E111" s="77">
        <v>1</v>
      </c>
      <c r="F111" s="77" t="s">
        <v>61</v>
      </c>
      <c r="G111" s="77">
        <v>1</v>
      </c>
      <c r="H111" s="77" t="s">
        <v>32</v>
      </c>
      <c r="I111" s="77"/>
      <c r="J111" s="77">
        <v>14</v>
      </c>
      <c r="K111" s="77"/>
      <c r="L111" s="77">
        <v>9</v>
      </c>
      <c r="M111" s="77" t="s">
        <v>34</v>
      </c>
      <c r="N111" s="3">
        <f t="shared" si="31"/>
        <v>5.25</v>
      </c>
      <c r="O111" s="9">
        <f t="shared" si="32"/>
        <v>5.25</v>
      </c>
      <c r="P111" s="4">
        <f t="shared" si="36"/>
        <v>0.51</v>
      </c>
      <c r="Q111" s="11">
        <f t="shared" si="37"/>
        <v>9.7142857142857135</v>
      </c>
      <c r="R111" s="10">
        <f t="shared" si="35"/>
        <v>2.3039999999999998</v>
      </c>
    </row>
    <row r="112" spans="1:18">
      <c r="A112" s="77">
        <v>6</v>
      </c>
      <c r="B112" s="77" t="s">
        <v>70</v>
      </c>
      <c r="C112" s="12" t="s">
        <v>29</v>
      </c>
      <c r="D112" s="77" t="s">
        <v>30</v>
      </c>
      <c r="E112" s="77">
        <v>1</v>
      </c>
      <c r="F112" s="77" t="s">
        <v>61</v>
      </c>
      <c r="G112" s="77">
        <v>1</v>
      </c>
      <c r="H112" s="77" t="s">
        <v>32</v>
      </c>
      <c r="I112" s="77"/>
      <c r="J112" s="77">
        <v>13</v>
      </c>
      <c r="K112" s="77"/>
      <c r="L112" s="77">
        <v>12</v>
      </c>
      <c r="M112" s="77" t="s">
        <v>34</v>
      </c>
      <c r="N112" s="3">
        <f t="shared" si="31"/>
        <v>4.4606250000000003</v>
      </c>
      <c r="O112" s="9">
        <f t="shared" si="32"/>
        <v>0</v>
      </c>
      <c r="P112" s="4">
        <f t="shared" si="36"/>
        <v>0</v>
      </c>
      <c r="Q112" s="11">
        <f t="shared" si="37"/>
        <v>0</v>
      </c>
      <c r="R112" s="10">
        <f t="shared" si="35"/>
        <v>0</v>
      </c>
    </row>
    <row r="113" spans="1:18" hidden="1">
      <c r="A113" s="77">
        <v>7</v>
      </c>
      <c r="B113" s="77"/>
      <c r="C113" s="12"/>
      <c r="D113" s="77"/>
      <c r="E113" s="77"/>
      <c r="F113" s="77"/>
      <c r="G113" s="77"/>
      <c r="H113" s="77"/>
      <c r="I113" s="77"/>
      <c r="J113" s="77"/>
      <c r="K113" s="77"/>
      <c r="L113" s="77"/>
      <c r="M113" s="77"/>
      <c r="N113" s="3">
        <f t="shared" si="31"/>
        <v>0</v>
      </c>
      <c r="O113" s="9">
        <f t="shared" si="32"/>
        <v>0</v>
      </c>
      <c r="P113" s="4">
        <f t="shared" si="36"/>
        <v>0</v>
      </c>
      <c r="Q113" s="11">
        <f t="shared" si="37"/>
        <v>0</v>
      </c>
      <c r="R113" s="10">
        <f t="shared" si="35"/>
        <v>0</v>
      </c>
    </row>
    <row r="114" spans="1:18" hidden="1">
      <c r="A114" s="77">
        <v>8</v>
      </c>
      <c r="B114" s="77"/>
      <c r="C114" s="12"/>
      <c r="D114" s="77"/>
      <c r="E114" s="77"/>
      <c r="F114" s="77"/>
      <c r="G114" s="77"/>
      <c r="H114" s="77"/>
      <c r="I114" s="77"/>
      <c r="J114" s="77"/>
      <c r="K114" s="77"/>
      <c r="L114" s="77"/>
      <c r="M114" s="77"/>
      <c r="N114" s="3">
        <f t="shared" si="31"/>
        <v>0</v>
      </c>
      <c r="O114" s="9">
        <f t="shared" si="32"/>
        <v>0</v>
      </c>
      <c r="P114" s="4">
        <f t="shared" si="36"/>
        <v>0</v>
      </c>
      <c r="Q114" s="11">
        <f t="shared" si="37"/>
        <v>0</v>
      </c>
      <c r="R114" s="10">
        <f t="shared" si="35"/>
        <v>0</v>
      </c>
    </row>
    <row r="115" spans="1:18" hidden="1">
      <c r="A115" s="77">
        <v>9</v>
      </c>
      <c r="B115" s="77"/>
      <c r="C115" s="12"/>
      <c r="D115" s="77"/>
      <c r="E115" s="77"/>
      <c r="F115" s="77"/>
      <c r="G115" s="77"/>
      <c r="H115" s="77"/>
      <c r="I115" s="77"/>
      <c r="J115" s="77"/>
      <c r="K115" s="77"/>
      <c r="L115" s="77"/>
      <c r="M115" s="77"/>
      <c r="N115" s="3">
        <f t="shared" si="31"/>
        <v>0</v>
      </c>
      <c r="O115" s="9">
        <f t="shared" si="32"/>
        <v>0</v>
      </c>
      <c r="P115" s="4">
        <f t="shared" si="36"/>
        <v>0</v>
      </c>
      <c r="Q115" s="11">
        <f t="shared" si="37"/>
        <v>0</v>
      </c>
      <c r="R115" s="10">
        <f t="shared" si="35"/>
        <v>0</v>
      </c>
    </row>
    <row r="116" spans="1:18" hidden="1">
      <c r="A116" s="77">
        <v>10</v>
      </c>
      <c r="B116" s="77"/>
      <c r="C116" s="12"/>
      <c r="D116" s="77"/>
      <c r="E116" s="77"/>
      <c r="F116" s="77"/>
      <c r="G116" s="77"/>
      <c r="H116" s="77"/>
      <c r="I116" s="77"/>
      <c r="J116" s="77"/>
      <c r="K116" s="77"/>
      <c r="L116" s="77"/>
      <c r="M116" s="77"/>
      <c r="N116" s="3">
        <f t="shared" si="31"/>
        <v>0</v>
      </c>
      <c r="O116" s="9">
        <f t="shared" si="32"/>
        <v>0</v>
      </c>
      <c r="P116" s="4">
        <f t="shared" si="36"/>
        <v>0</v>
      </c>
      <c r="Q116" s="11">
        <f t="shared" si="37"/>
        <v>0</v>
      </c>
      <c r="R116" s="10">
        <f t="shared" si="35"/>
        <v>0</v>
      </c>
    </row>
    <row r="117" spans="1:18" ht="15" customHeight="1">
      <c r="A117" s="80" t="s">
        <v>40</v>
      </c>
      <c r="B117" s="81"/>
      <c r="C117" s="81"/>
      <c r="D117" s="81"/>
      <c r="E117" s="81"/>
      <c r="F117" s="81"/>
      <c r="G117" s="81"/>
      <c r="H117" s="81"/>
      <c r="I117" s="81"/>
      <c r="J117" s="81"/>
      <c r="K117" s="81"/>
      <c r="L117" s="81"/>
      <c r="M117" s="81"/>
      <c r="N117" s="81"/>
      <c r="O117" s="81"/>
      <c r="P117" s="81"/>
      <c r="Q117" s="82"/>
      <c r="R117" s="10">
        <f>SUM(R107:R116)</f>
        <v>6.5212000000000003</v>
      </c>
    </row>
    <row r="118" spans="1:18" ht="15.75">
      <c r="A118" s="24" t="s">
        <v>71</v>
      </c>
      <c r="B118" s="24"/>
      <c r="C118" s="15"/>
      <c r="D118" s="15"/>
      <c r="E118" s="15"/>
      <c r="F118" s="15"/>
      <c r="G118" s="15"/>
      <c r="H118" s="15"/>
      <c r="I118" s="15"/>
      <c r="J118" s="15"/>
      <c r="K118" s="15"/>
      <c r="L118" s="15"/>
      <c r="M118" s="15"/>
      <c r="N118" s="15"/>
      <c r="O118" s="15"/>
      <c r="P118" s="15"/>
      <c r="Q118" s="15"/>
      <c r="R118" s="16"/>
    </row>
    <row r="119" spans="1:18">
      <c r="A119" s="49" t="s">
        <v>48</v>
      </c>
      <c r="B119" s="49"/>
      <c r="C119" s="49"/>
      <c r="D119" s="49"/>
      <c r="E119" s="49"/>
      <c r="F119" s="49"/>
      <c r="G119" s="49"/>
      <c r="H119" s="49"/>
      <c r="I119" s="49"/>
      <c r="J119" s="15"/>
      <c r="K119" s="15"/>
      <c r="L119" s="15"/>
      <c r="M119" s="15"/>
      <c r="N119" s="15"/>
      <c r="O119" s="15"/>
      <c r="P119" s="15"/>
      <c r="Q119" s="15"/>
      <c r="R119" s="16"/>
    </row>
    <row r="120" spans="1:18" s="8" customFormat="1">
      <c r="A120" s="49"/>
      <c r="B120" s="49"/>
      <c r="C120" s="49"/>
      <c r="D120" s="49"/>
      <c r="E120" s="49"/>
      <c r="F120" s="49"/>
      <c r="G120" s="49"/>
      <c r="H120" s="49"/>
      <c r="I120" s="49"/>
      <c r="J120" s="15"/>
      <c r="K120" s="15"/>
      <c r="L120" s="15"/>
      <c r="M120" s="15"/>
      <c r="N120" s="15"/>
      <c r="O120" s="15"/>
      <c r="P120" s="15"/>
      <c r="Q120" s="15"/>
      <c r="R120" s="16"/>
    </row>
    <row r="121" spans="1:18" ht="15" customHeight="1">
      <c r="A121" s="83" t="s">
        <v>72</v>
      </c>
      <c r="B121" s="84"/>
      <c r="C121" s="84"/>
      <c r="D121" s="84"/>
      <c r="E121" s="84"/>
      <c r="F121" s="84"/>
      <c r="G121" s="84"/>
      <c r="H121" s="84"/>
      <c r="I121" s="84"/>
      <c r="J121" s="84"/>
      <c r="K121" s="84"/>
      <c r="L121" s="84"/>
      <c r="M121" s="84"/>
      <c r="N121" s="84"/>
      <c r="O121" s="84"/>
      <c r="P121" s="84"/>
      <c r="Q121" s="72"/>
      <c r="R121" s="8"/>
    </row>
    <row r="122" spans="1:18" ht="18">
      <c r="A122" s="85" t="s">
        <v>27</v>
      </c>
      <c r="B122" s="86"/>
      <c r="C122" s="86"/>
      <c r="D122" s="50"/>
      <c r="E122" s="50"/>
      <c r="F122" s="50"/>
      <c r="G122" s="50"/>
      <c r="H122" s="50"/>
      <c r="I122" s="50"/>
      <c r="J122" s="50"/>
      <c r="K122" s="50"/>
      <c r="L122" s="50"/>
      <c r="M122" s="50"/>
      <c r="N122" s="50"/>
      <c r="O122" s="50"/>
      <c r="P122" s="50"/>
      <c r="Q122" s="72"/>
      <c r="R122" s="8"/>
    </row>
    <row r="123" spans="1:18">
      <c r="A123" s="83" t="s">
        <v>44</v>
      </c>
      <c r="B123" s="84"/>
      <c r="C123" s="84"/>
      <c r="D123" s="84"/>
      <c r="E123" s="84"/>
      <c r="F123" s="84"/>
      <c r="G123" s="84"/>
      <c r="H123" s="84"/>
      <c r="I123" s="84"/>
      <c r="J123" s="84"/>
      <c r="K123" s="84"/>
      <c r="L123" s="84"/>
      <c r="M123" s="84"/>
      <c r="N123" s="84"/>
      <c r="O123" s="84"/>
      <c r="P123" s="84"/>
      <c r="Q123" s="72"/>
      <c r="R123" s="8"/>
    </row>
    <row r="124" spans="1:18">
      <c r="A124" s="77">
        <v>1</v>
      </c>
      <c r="B124" s="77" t="s">
        <v>73</v>
      </c>
      <c r="C124" s="12" t="s">
        <v>29</v>
      </c>
      <c r="D124" s="77" t="s">
        <v>30</v>
      </c>
      <c r="E124" s="77">
        <v>1</v>
      </c>
      <c r="F124" s="77" t="s">
        <v>31</v>
      </c>
      <c r="G124" s="77">
        <v>1</v>
      </c>
      <c r="H124" s="77" t="s">
        <v>32</v>
      </c>
      <c r="I124" s="77"/>
      <c r="J124" s="77">
        <v>20</v>
      </c>
      <c r="K124" s="77"/>
      <c r="L124" s="77">
        <v>17</v>
      </c>
      <c r="M124" s="77" t="s">
        <v>34</v>
      </c>
      <c r="N124" s="3">
        <f t="shared" ref="N124:N134" si="38">(IF(F124="OŽ",IF(L124=1,550.8,IF(L124=2,426.38,IF(L124=3,342.14,IF(L124=4,181.44,IF(L124=5,168.48,IF(L124=6,155.52,IF(L124=7,148.5,IF(L124=8,144,0))))))))+IF(L124&lt;=8,0,IF(L124&lt;=16,137.7,IF(L124&lt;=24,108,IF(L124&lt;=32,80.1,IF(L124&lt;=36,52.2,0)))))-IF(L124&lt;=8,0,IF(L124&lt;=16,(L124-9)*2.754,IF(L124&lt;=24,(L124-17)* 2.754,IF(L124&lt;=32,(L124-25)* 2.754,IF(L124&lt;=36,(L124-33)*2.754,0))))),0)+IF(F124="PČ",IF(L124=1,449,IF(L124=2,314.6,IF(L124=3,238,IF(L124=4,172,IF(L124=5,159,IF(L124=6,145,IF(L124=7,132,IF(L124=8,119,0))))))))+IF(L124&lt;=8,0,IF(L124&lt;=16,88,IF(L124&lt;=24,55,IF(L124&lt;=32,22,0))))-IF(L124&lt;=8,0,IF(L124&lt;=16,(L124-9)*2.245,IF(L124&lt;=24,(L124-17)*2.245,IF(L124&lt;=32,(L124-25)*2.245,0)))),0)+IF(F124="PČneol",IF(L124=1,85,IF(L124=2,64.61,IF(L124=3,50.76,IF(L124=4,16.25,IF(L124=5,15,IF(L124=6,13.75,IF(L124=7,12.5,IF(L124=8,11.25,0))))))))+IF(L124&lt;=8,0,IF(L124&lt;=16,9,0))-IF(L124&lt;=8,0,IF(L124&lt;=16,(L124-9)*0.425,0)),0)+IF(F124="PŽ",IF(L124=1,85,IF(L124=2,59.5,IF(L124=3,45,IF(L124=4,32.5,IF(L124=5,30,IF(L124=6,27.5,IF(L124=7,25,IF(L124=8,22.5,0))))))))+IF(L124&lt;=8,0,IF(L124&lt;=16,19,IF(L124&lt;=24,13,IF(L124&lt;=32,8,0))))-IF(L124&lt;=8,0,IF(L124&lt;=16,(L124-9)*0.425,IF(L124&lt;=24,(L124-17)*0.425,IF(L124&lt;=32,(L124-25)*0.425,0)))),0)+IF(F124="EČ",IF(L124=1,204,IF(L124=2,156.24,IF(L124=3,123.84,IF(L124=4,72,IF(L124=5,66,IF(L124=6,60,IF(L124=7,54,IF(L124=8,48,0))))))))+IF(L124&lt;=8,0,IF(L124&lt;=16,40,IF(L124&lt;=24,25,0)))-IF(L124&lt;=8,0,IF(L124&lt;=16,(L124-9)*1.02,IF(L124&lt;=24,(L124-17)*1.02,0))),0)+IF(F124="EČneol",IF(L124=1,68,IF(L124=2,51.69,IF(L124=3,40.61,IF(L124=4,13,IF(L124=5,12,IF(L124=6,11,IF(L124=7,10,IF(L124=8,9,0)))))))))+IF(F124="EŽ",IF(L124=1,68,IF(L124=2,47.6,IF(L124=3,36,IF(L124=4,18,IF(L124=5,16.5,IF(L124=6,15,IF(L124=7,13.5,IF(L124=8,12,0))))))))+IF(L124&lt;=8,0,IF(L124&lt;=16,10,IF(L124&lt;=24,6,0)))-IF(L124&lt;=8,0,IF(L124&lt;=16,(L124-9)*0.34,IF(L124&lt;=24,(L124-17)*0.34,0))),0)+IF(F124="PT",IF(L124=1,68,IF(L124=2,52.08,IF(L124=3,41.28,IF(L124=4,24,IF(L124=5,22,IF(L124=6,20,IF(L124=7,18,IF(L124=8,16,0))))))))+IF(L124&lt;=8,0,IF(L124&lt;=16,13,IF(L124&lt;=24,9,IF(L124&lt;=32,4,0))))-IF(L124&lt;=8,0,IF(L124&lt;=16,(L124-9)*0.34,IF(L124&lt;=24,(L124-17)*0.34,IF(L124&lt;=32,(L124-25)*0.34,0)))),0)+IF(F124="JOŽ",IF(L124=1,85,IF(L124=2,59.5,IF(L124=3,45,IF(L124=4,32.5,IF(L124=5,30,IF(L124=6,27.5,IF(L124=7,25,IF(L124=8,22.5,0))))))))+IF(L124&lt;=8,0,IF(L124&lt;=16,19,IF(L124&lt;=24,13,0)))-IF(L124&lt;=8,0,IF(L124&lt;=16,(L124-9)*0.425,IF(L124&lt;=24,(L124-17)*0.425,0))),0)+IF(F124="JPČ",IF(L124=1,68,IF(L124=2,47.6,IF(L124=3,36,IF(L124=4,26,IF(L124=5,24,IF(L124=6,22,IF(L124=7,20,IF(L124=8,18,0))))))))+IF(L124&lt;=8,0,IF(L124&lt;=16,13,IF(L124&lt;=24,9,0)))-IF(L124&lt;=8,0,IF(L124&lt;=16,(L124-9)*0.34,IF(L124&lt;=24,(L124-17)*0.34,0))),0)+IF(F124="JEČ",IF(L124=1,34,IF(L124=2,26.04,IF(L124=3,20.6,IF(L124=4,12,IF(L124=5,11,IF(L124=6,10,IF(L124=7,9,IF(L124=8,8,0))))))))+IF(L124&lt;=8,0,IF(L124&lt;=16,6,0))-IF(L124&lt;=8,0,IF(L124&lt;=16,(L124-9)*0.17,0)),0)+IF(F124="JEOF",IF(L124=1,34,IF(L124=2,26.04,IF(L124=3,20.6,IF(L124=4,12,IF(L124=5,11,IF(L124=6,10,IF(L124=7,9,IF(L124=8,8,0))))))))+IF(L124&lt;=8,0,IF(L124&lt;=16,6,0))-IF(L124&lt;=8,0,IF(L124&lt;=16,(L124-9)*0.17,0)),0)+IF(F124="JnPČ",IF(L124=1,51,IF(L124=2,35.7,IF(L124=3,27,IF(L124=4,19.5,IF(L124=5,18,IF(L124=6,16.5,IF(L124=7,15,IF(L124=8,13.5,0))))))))+IF(L124&lt;=8,0,IF(L124&lt;=16,10,0))-IF(L124&lt;=8,0,IF(L124&lt;=16,(L124-9)*0.255,0)),0)+IF(F124="JnEČ",IF(L124=1,25.5,IF(L124=2,19.53,IF(L124=3,15.48,IF(L124=4,9,IF(L124=5,8.25,IF(L124=6,7.5,IF(L124=7,6.75,IF(L124=8,6,0))))))))+IF(L124&lt;=8,0,IF(L124&lt;=16,5,0))-IF(L124&lt;=8,0,IF(L124&lt;=16,(L124-9)*0.1275,0)),0)+IF(F124="JčPČ",IF(L124=1,21.25,IF(L124=2,14.5,IF(L124=3,11.5,IF(L124=4,7,IF(L124=5,6.5,IF(L124=6,6,IF(L124=7,5.5,IF(L124=8,5,0))))))))+IF(L124&lt;=8,0,IF(L124&lt;=16,4,0))-IF(L124&lt;=8,0,IF(L124&lt;=16,(L124-9)*0.10625,0)),0)+IF(F124="JčEČ",IF(L124=1,17,IF(L124=2,13.02,IF(L124=3,10.32,IF(L124=4,6,IF(L124=5,5.5,IF(L124=6,5,IF(L124=7,4.5,IF(L124=8,4,0))))))))+IF(L124&lt;=8,0,IF(L124&lt;=16,3,0))-IF(L124&lt;=8,0,IF(L124&lt;=16,(L124-9)*0.085,0)),0)+IF(F124="NEAK",IF(L124=1,11.48,IF(L124=2,8.79,IF(L124=3,6.97,IF(L124=4,4.05,IF(L124=5,3.71,IF(L124=6,3.38,IF(L124=7,3.04,IF(L124=8,2.7,0))))))))+IF(L124&lt;=8,0,IF(L124&lt;=16,2,IF(L124&lt;=24,1.3,0)))-IF(L124&lt;=8,0,IF(L124&lt;=16,(L124-9)*0.0574,IF(L124&lt;=24,(L124-17)*0.0574,0))),0))*IF(L124&lt;0,1,IF(OR(F124="PČ",F124="PŽ",F124="PT"),IF(J124&lt;32,J124/32,1),1))* IF(L124&lt;0,1,IF(OR(F124="EČ",F124="EŽ",F124="JOŽ",F124="JPČ",F124="NEAK"),IF(J124&lt;24,J124/24,1),1))*IF(L124&lt;0,1,IF(OR(F124="PČneol",F124="JEČ",F124="JEOF",F124="JnPČ",F124="JnEČ",F124="JčPČ",F124="JčEČ"),IF(J124&lt;16,J124/16,1),1))*IF(L124&lt;0,1,IF(F124="EČneol",IF(J124&lt;8,J124/8,1),1))</f>
        <v>20.833333333333336</v>
      </c>
      <c r="O124" s="9">
        <f t="shared" ref="O124:O134" si="39">IF(F124="OŽ",N124,IF(H124="Ne",IF(J124*0.3&lt;J124-L124,N124,0),IF(J124*0.1&lt;J124-L124,N124,0)))</f>
        <v>0</v>
      </c>
      <c r="P124" s="4">
        <f t="shared" ref="P124" si="40">IF(O124=0,0,IF(F124="OŽ",IF(L124&gt;35,0,IF(J124&gt;35,(36-L124)*1.836,((36-L124)-(36-J124))*1.836)),0)+IF(F124="PČ",IF(L124&gt;31,0,IF(J124&gt;31,(32-L124)*1.347,((32-L124)-(32-J124))*1.347)),0)+ IF(F124="PČneol",IF(L124&gt;15,0,IF(J124&gt;15,(16-L124)*0.255,((16-L124)-(16-J124))*0.255)),0)+IF(F124="PŽ",IF(L124&gt;31,0,IF(J124&gt;31,(32-L124)*0.255,((32-L124)-(32-J124))*0.255)),0)+IF(F124="EČ",IF(L124&gt;23,0,IF(J124&gt;23,(24-L124)*0.612,((24-L124)-(24-J124))*0.612)),0)+IF(F124="EČneol",IF(L124&gt;7,0,IF(J124&gt;7,(8-L124)*0.204,((8-L124)-(8-J124))*0.204)),0)+IF(F124="EŽ",IF(L124&gt;23,0,IF(J124&gt;23,(24-L124)*0.204,((24-L124)-(24-J124))*0.204)),0)+IF(F124="PT",IF(L124&gt;31,0,IF(J124&gt;31,(32-L124)*0.204,((32-L124)-(32-J124))*0.204)),0)+IF(F124="JOŽ",IF(L124&gt;23,0,IF(J124&gt;23,(24-L124)*0.255,((24-L124)-(24-J124))*0.255)),0)+IF(F124="JPČ",IF(L124&gt;23,0,IF(J124&gt;23,(24-L124)*0.204,((24-L124)-(24-J124))*0.204)),0)+IF(F124="JEČ",IF(L124&gt;15,0,IF(J124&gt;15,(16-L124)*0.102,((16-L124)-(16-J124))*0.102)),0)+IF(F124="JEOF",IF(L124&gt;15,0,IF(J124&gt;15,(16-L124)*0.102,((16-L124)-(16-J124))*0.102)),0)+IF(F124="JnPČ",IF(L124&gt;15,0,IF(J124&gt;15,(16-L124)*0.153,((16-L124)-(16-J124))*0.153)),0)+IF(F124="JnEČ",IF(L124&gt;15,0,IF(J124&gt;15,(16-L124)*0.0765,((16-L124)-(16-J124))*0.0765)),0)+IF(F124="JčPČ",IF(L124&gt;15,0,IF(J124&gt;15,(16-L124)*0.06375,((16-L124)-(16-J124))*0.06375)),0)+IF(F124="JčEČ",IF(L124&gt;15,0,IF(J124&gt;15,(16-L124)*0.051,((16-L124)-(16-J124))*0.051)),0)+IF(F124="NEAK",IF(L124&gt;23,0,IF(J124&gt;23,(24-L124)*0.03444,((24-L124)-(24-J124))*0.03444)),0))</f>
        <v>0</v>
      </c>
      <c r="Q124" s="11">
        <f t="shared" ref="Q124" si="41">IF(ISERROR(P124*100/N124),0,(P124*100/N124))</f>
        <v>0</v>
      </c>
      <c r="R124" s="10">
        <f t="shared" ref="R124:R134" si="42">IF(Q124&lt;=30,O124+P124,O124+O124*0.3)*IF(G124=1,0.4,IF(G124=2,0.75,IF(G124="1 (kas 4 m. 1 k. nerengiamos)",0.52,1)))*IF(D124="olimpinė",1,IF(M124="Ne",0.5,1))*IF(OR(A$5="Lietuvos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federacija"),IF(OR(J124&lt;8,K124&lt;16),0,1),1)*E124*IF(I124&lt;=1,1,1/I124)*IF(OR(A$5="Lietuvos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25" spans="1:18">
      <c r="A125" s="77">
        <v>2</v>
      </c>
      <c r="B125" s="77" t="s">
        <v>35</v>
      </c>
      <c r="C125" s="12" t="s">
        <v>29</v>
      </c>
      <c r="D125" s="77" t="s">
        <v>30</v>
      </c>
      <c r="E125" s="77">
        <v>1</v>
      </c>
      <c r="F125" s="77" t="s">
        <v>31</v>
      </c>
      <c r="G125" s="77">
        <v>1</v>
      </c>
      <c r="H125" s="77" t="s">
        <v>32</v>
      </c>
      <c r="I125" s="77"/>
      <c r="J125" s="77">
        <v>21</v>
      </c>
      <c r="K125" s="77"/>
      <c r="L125" s="77">
        <v>16</v>
      </c>
      <c r="M125" s="77" t="s">
        <v>34</v>
      </c>
      <c r="N125" s="3">
        <f t="shared" si="38"/>
        <v>28.752499999999998</v>
      </c>
      <c r="O125" s="9">
        <f t="shared" si="39"/>
        <v>0</v>
      </c>
      <c r="P125" s="4">
        <f t="shared" ref="P125:P134" si="43">IF(O125=0,0,IF(F125="OŽ",IF(L125&gt;35,0,IF(J125&gt;35,(36-L125)*1.836,((36-L125)-(36-J125))*1.836)),0)+IF(F125="PČ",IF(L125&gt;31,0,IF(J125&gt;31,(32-L125)*1.347,((32-L125)-(32-J125))*1.347)),0)+ IF(F125="PČneol",IF(L125&gt;15,0,IF(J125&gt;15,(16-L125)*0.255,((16-L125)-(16-J125))*0.255)),0)+IF(F125="PŽ",IF(L125&gt;31,0,IF(J125&gt;31,(32-L125)*0.255,((32-L125)-(32-J125))*0.255)),0)+IF(F125="EČ",IF(L125&gt;23,0,IF(J125&gt;23,(24-L125)*0.612,((24-L125)-(24-J125))*0.612)),0)+IF(F125="EČneol",IF(L125&gt;7,0,IF(J125&gt;7,(8-L125)*0.204,((8-L125)-(8-J125))*0.204)),0)+IF(F125="EŽ",IF(L125&gt;23,0,IF(J125&gt;23,(24-L125)*0.204,((24-L125)-(24-J125))*0.204)),0)+IF(F125="PT",IF(L125&gt;31,0,IF(J125&gt;31,(32-L125)*0.204,((32-L125)-(32-J125))*0.204)),0)+IF(F125="JOŽ",IF(L125&gt;23,0,IF(J125&gt;23,(24-L125)*0.255,((24-L125)-(24-J125))*0.255)),0)+IF(F125="JPČ",IF(L125&gt;23,0,IF(J125&gt;23,(24-L125)*0.204,((24-L125)-(24-J125))*0.204)),0)+IF(F125="JEČ",IF(L125&gt;15,0,IF(J125&gt;15,(16-L125)*0.102,((16-L125)-(16-J125))*0.102)),0)+IF(F125="JEOF",IF(L125&gt;15,0,IF(J125&gt;15,(16-L125)*0.102,((16-L125)-(16-J125))*0.102)),0)+IF(F125="JnPČ",IF(L125&gt;15,0,IF(J125&gt;15,(16-L125)*0.153,((16-L125)-(16-J125))*0.153)),0)+IF(F125="JnEČ",IF(L125&gt;15,0,IF(J125&gt;15,(16-L125)*0.0765,((16-L125)-(16-J125))*0.0765)),0)+IF(F125="JčPČ",IF(L125&gt;15,0,IF(J125&gt;15,(16-L125)*0.06375,((16-L125)-(16-J125))*0.06375)),0)+IF(F125="JčEČ",IF(L125&gt;15,0,IF(J125&gt;15,(16-L125)*0.051,((16-L125)-(16-J125))*0.051)),0)+IF(F125="NEAK",IF(L125&gt;23,0,IF(J125&gt;23,(24-L125)*0.03444,((24-L125)-(24-J125))*0.03444)),0))</f>
        <v>0</v>
      </c>
      <c r="Q125" s="11">
        <f t="shared" ref="Q125:Q134" si="44">IF(ISERROR(P125*100/N125),0,(P125*100/N125))</f>
        <v>0</v>
      </c>
      <c r="R125" s="10">
        <f t="shared" si="42"/>
        <v>0</v>
      </c>
    </row>
    <row r="126" spans="1:18">
      <c r="A126" s="77">
        <v>3</v>
      </c>
      <c r="B126" s="77" t="s">
        <v>38</v>
      </c>
      <c r="C126" s="12" t="s">
        <v>29</v>
      </c>
      <c r="D126" s="77" t="s">
        <v>30</v>
      </c>
      <c r="E126" s="77">
        <v>1</v>
      </c>
      <c r="F126" s="77" t="s">
        <v>31</v>
      </c>
      <c r="G126" s="77">
        <v>1</v>
      </c>
      <c r="H126" s="77" t="s">
        <v>32</v>
      </c>
      <c r="I126" s="77"/>
      <c r="J126" s="77">
        <v>24</v>
      </c>
      <c r="K126" s="77"/>
      <c r="L126" s="77">
        <v>11</v>
      </c>
      <c r="M126" s="77" t="s">
        <v>34</v>
      </c>
      <c r="N126" s="3">
        <f t="shared" si="38"/>
        <v>37.96</v>
      </c>
      <c r="O126" s="9">
        <f t="shared" si="39"/>
        <v>37.96</v>
      </c>
      <c r="P126" s="4">
        <f t="shared" si="43"/>
        <v>7.9559999999999995</v>
      </c>
      <c r="Q126" s="11">
        <f t="shared" si="44"/>
        <v>20.958904109589039</v>
      </c>
      <c r="R126" s="10">
        <f t="shared" si="42"/>
        <v>18.366399999999999</v>
      </c>
    </row>
    <row r="127" spans="1:18">
      <c r="A127" s="77">
        <v>4</v>
      </c>
      <c r="B127" s="77" t="s">
        <v>39</v>
      </c>
      <c r="C127" s="12" t="s">
        <v>29</v>
      </c>
      <c r="D127" s="77" t="s">
        <v>30</v>
      </c>
      <c r="E127" s="77">
        <v>1</v>
      </c>
      <c r="F127" s="77" t="s">
        <v>31</v>
      </c>
      <c r="G127" s="77">
        <v>1</v>
      </c>
      <c r="H127" s="77" t="s">
        <v>32</v>
      </c>
      <c r="I127" s="77"/>
      <c r="J127" s="77">
        <v>24</v>
      </c>
      <c r="K127" s="77"/>
      <c r="L127" s="77">
        <v>14</v>
      </c>
      <c r="M127" s="77" t="s">
        <v>34</v>
      </c>
      <c r="N127" s="3">
        <f t="shared" si="38"/>
        <v>34.9</v>
      </c>
      <c r="O127" s="9">
        <f t="shared" si="39"/>
        <v>34.9</v>
      </c>
      <c r="P127" s="4">
        <f t="shared" si="43"/>
        <v>6.12</v>
      </c>
      <c r="Q127" s="11">
        <f t="shared" si="44"/>
        <v>17.535816618911177</v>
      </c>
      <c r="R127" s="10">
        <f t="shared" si="42"/>
        <v>16.407999999999998</v>
      </c>
    </row>
    <row r="128" spans="1:18">
      <c r="A128" s="77">
        <v>5</v>
      </c>
      <c r="B128" s="77" t="s">
        <v>74</v>
      </c>
      <c r="C128" s="12" t="s">
        <v>29</v>
      </c>
      <c r="D128" s="77" t="s">
        <v>30</v>
      </c>
      <c r="E128" s="77">
        <v>1</v>
      </c>
      <c r="F128" s="77" t="s">
        <v>31</v>
      </c>
      <c r="G128" s="77">
        <v>1</v>
      </c>
      <c r="H128" s="77" t="s">
        <v>32</v>
      </c>
      <c r="I128" s="77"/>
      <c r="J128" s="77">
        <v>25</v>
      </c>
      <c r="K128" s="77"/>
      <c r="L128" s="77">
        <v>18</v>
      </c>
      <c r="M128" s="77" t="s">
        <v>34</v>
      </c>
      <c r="N128" s="3">
        <f t="shared" si="38"/>
        <v>23.98</v>
      </c>
      <c r="O128" s="9">
        <f t="shared" si="39"/>
        <v>0</v>
      </c>
      <c r="P128" s="4">
        <f t="shared" si="43"/>
        <v>0</v>
      </c>
      <c r="Q128" s="11">
        <f t="shared" si="44"/>
        <v>0</v>
      </c>
      <c r="R128" s="10">
        <f t="shared" si="42"/>
        <v>0</v>
      </c>
    </row>
    <row r="129" spans="1:18" s="8" customFormat="1">
      <c r="A129" s="77">
        <v>6</v>
      </c>
      <c r="B129" s="77" t="s">
        <v>45</v>
      </c>
      <c r="C129" s="12" t="s">
        <v>29</v>
      </c>
      <c r="D129" s="77" t="s">
        <v>30</v>
      </c>
      <c r="E129" s="77">
        <v>1</v>
      </c>
      <c r="F129" s="77" t="s">
        <v>31</v>
      </c>
      <c r="G129" s="77">
        <v>1</v>
      </c>
      <c r="H129" s="77" t="s">
        <v>32</v>
      </c>
      <c r="I129" s="77"/>
      <c r="J129" s="77">
        <v>21</v>
      </c>
      <c r="K129" s="77"/>
      <c r="L129" s="77">
        <v>2</v>
      </c>
      <c r="M129" s="77" t="s">
        <v>34</v>
      </c>
      <c r="N129" s="3">
        <f t="shared" ref="N129" si="45">(IF(F129="OŽ",IF(L129=1,550.8,IF(L129=2,426.38,IF(L129=3,342.14,IF(L129=4,181.44,IF(L129=5,168.48,IF(L129=6,155.52,IF(L129=7,148.5,IF(L129=8,144,0))))))))+IF(L129&lt;=8,0,IF(L129&lt;=16,137.7,IF(L129&lt;=24,108,IF(L129&lt;=32,80.1,IF(L129&lt;=36,52.2,0)))))-IF(L129&lt;=8,0,IF(L129&lt;=16,(L129-9)*2.754,IF(L129&lt;=24,(L129-17)* 2.754,IF(L129&lt;=32,(L129-25)* 2.754,IF(L129&lt;=36,(L129-33)*2.754,0))))),0)+IF(F129="PČ",IF(L129=1,449,IF(L129=2,314.6,IF(L129=3,238,IF(L129=4,172,IF(L129=5,159,IF(L129=6,145,IF(L129=7,132,IF(L129=8,119,0))))))))+IF(L129&lt;=8,0,IF(L129&lt;=16,88,IF(L129&lt;=24,55,IF(L129&lt;=32,22,0))))-IF(L129&lt;=8,0,IF(L129&lt;=16,(L129-9)*2.245,IF(L129&lt;=24,(L129-17)*2.245,IF(L129&lt;=32,(L129-25)*2.245,0)))),0)+IF(F129="PČneol",IF(L129=1,85,IF(L129=2,64.61,IF(L129=3,50.76,IF(L129=4,16.25,IF(L129=5,15,IF(L129=6,13.75,IF(L129=7,12.5,IF(L129=8,11.25,0))))))))+IF(L129&lt;=8,0,IF(L129&lt;=16,9,0))-IF(L129&lt;=8,0,IF(L129&lt;=16,(L129-9)*0.425,0)),0)+IF(F129="PŽ",IF(L129=1,85,IF(L129=2,59.5,IF(L129=3,45,IF(L129=4,32.5,IF(L129=5,30,IF(L129=6,27.5,IF(L129=7,25,IF(L129=8,22.5,0))))))))+IF(L129&lt;=8,0,IF(L129&lt;=16,19,IF(L129&lt;=24,13,IF(L129&lt;=32,8,0))))-IF(L129&lt;=8,0,IF(L129&lt;=16,(L129-9)*0.425,IF(L129&lt;=24,(L129-17)*0.425,IF(L129&lt;=32,(L129-25)*0.425,0)))),0)+IF(F129="EČ",IF(L129=1,204,IF(L129=2,156.24,IF(L129=3,123.84,IF(L129=4,72,IF(L129=5,66,IF(L129=6,60,IF(L129=7,54,IF(L129=8,48,0))))))))+IF(L129&lt;=8,0,IF(L129&lt;=16,40,IF(L129&lt;=24,25,0)))-IF(L129&lt;=8,0,IF(L129&lt;=16,(L129-9)*1.02,IF(L129&lt;=24,(L129-17)*1.02,0))),0)+IF(F129="EČneol",IF(L129=1,68,IF(L129=2,51.69,IF(L129=3,40.61,IF(L129=4,13,IF(L129=5,12,IF(L129=6,11,IF(L129=7,10,IF(L129=8,9,0)))))))))+IF(F129="EŽ",IF(L129=1,68,IF(L129=2,47.6,IF(L129=3,36,IF(L129=4,18,IF(L129=5,16.5,IF(L129=6,15,IF(L129=7,13.5,IF(L129=8,12,0))))))))+IF(L129&lt;=8,0,IF(L129&lt;=16,10,IF(L129&lt;=24,6,0)))-IF(L129&lt;=8,0,IF(L129&lt;=16,(L129-9)*0.34,IF(L129&lt;=24,(L129-17)*0.34,0))),0)+IF(F129="PT",IF(L129=1,68,IF(L129=2,52.08,IF(L129=3,41.28,IF(L129=4,24,IF(L129=5,22,IF(L129=6,20,IF(L129=7,18,IF(L129=8,16,0))))))))+IF(L129&lt;=8,0,IF(L129&lt;=16,13,IF(L129&lt;=24,9,IF(L129&lt;=32,4,0))))-IF(L129&lt;=8,0,IF(L129&lt;=16,(L129-9)*0.34,IF(L129&lt;=24,(L129-17)*0.34,IF(L129&lt;=32,(L129-25)*0.34,0)))),0)+IF(F129="JOŽ",IF(L129=1,85,IF(L129=2,59.5,IF(L129=3,45,IF(L129=4,32.5,IF(L129=5,30,IF(L129=6,27.5,IF(L129=7,25,IF(L129=8,22.5,0))))))))+IF(L129&lt;=8,0,IF(L129&lt;=16,19,IF(L129&lt;=24,13,0)))-IF(L129&lt;=8,0,IF(L129&lt;=16,(L129-9)*0.425,IF(L129&lt;=24,(L129-17)*0.425,0))),0)+IF(F129="JPČ",IF(L129=1,68,IF(L129=2,47.6,IF(L129=3,36,IF(L129=4,26,IF(L129=5,24,IF(L129=6,22,IF(L129=7,20,IF(L129=8,18,0))))))))+IF(L129&lt;=8,0,IF(L129&lt;=16,13,IF(L129&lt;=24,9,0)))-IF(L129&lt;=8,0,IF(L129&lt;=16,(L129-9)*0.34,IF(L129&lt;=24,(L129-17)*0.34,0))),0)+IF(F129="JEČ",IF(L129=1,34,IF(L129=2,26.04,IF(L129=3,20.6,IF(L129=4,12,IF(L129=5,11,IF(L129=6,10,IF(L129=7,9,IF(L129=8,8,0))))))))+IF(L129&lt;=8,0,IF(L129&lt;=16,6,0))-IF(L129&lt;=8,0,IF(L129&lt;=16,(L129-9)*0.17,0)),0)+IF(F129="JEOF",IF(L129=1,34,IF(L129=2,26.04,IF(L129=3,20.6,IF(L129=4,12,IF(L129=5,11,IF(L129=6,10,IF(L129=7,9,IF(L129=8,8,0))))))))+IF(L129&lt;=8,0,IF(L129&lt;=16,6,0))-IF(L129&lt;=8,0,IF(L129&lt;=16,(L129-9)*0.17,0)),0)+IF(F129="JnPČ",IF(L129=1,51,IF(L129=2,35.7,IF(L129=3,27,IF(L129=4,19.5,IF(L129=5,18,IF(L129=6,16.5,IF(L129=7,15,IF(L129=8,13.5,0))))))))+IF(L129&lt;=8,0,IF(L129&lt;=16,10,0))-IF(L129&lt;=8,0,IF(L129&lt;=16,(L129-9)*0.255,0)),0)+IF(F129="JnEČ",IF(L129=1,25.5,IF(L129=2,19.53,IF(L129=3,15.48,IF(L129=4,9,IF(L129=5,8.25,IF(L129=6,7.5,IF(L129=7,6.75,IF(L129=8,6,0))))))))+IF(L129&lt;=8,0,IF(L129&lt;=16,5,0))-IF(L129&lt;=8,0,IF(L129&lt;=16,(L129-9)*0.1275,0)),0)+IF(F129="JčPČ",IF(L129=1,21.25,IF(L129=2,14.5,IF(L129=3,11.5,IF(L129=4,7,IF(L129=5,6.5,IF(L129=6,6,IF(L129=7,5.5,IF(L129=8,5,0))))))))+IF(L129&lt;=8,0,IF(L129&lt;=16,4,0))-IF(L129&lt;=8,0,IF(L129&lt;=16,(L129-9)*0.10625,0)),0)+IF(F129="JčEČ",IF(L129=1,17,IF(L129=2,13.02,IF(L129=3,10.32,IF(L129=4,6,IF(L129=5,5.5,IF(L129=6,5,IF(L129=7,4.5,IF(L129=8,4,0))))))))+IF(L129&lt;=8,0,IF(L129&lt;=16,3,0))-IF(L129&lt;=8,0,IF(L129&lt;=16,(L129-9)*0.085,0)),0)+IF(F129="NEAK",IF(L129=1,11.48,IF(L129=2,8.79,IF(L129=3,6.97,IF(L129=4,4.05,IF(L129=5,3.71,IF(L129=6,3.38,IF(L129=7,3.04,IF(L129=8,2.7,0))))))))+IF(L129&lt;=8,0,IF(L129&lt;=16,2,IF(L129&lt;=24,1.3,0)))-IF(L129&lt;=8,0,IF(L129&lt;=16,(L129-9)*0.0574,IF(L129&lt;=24,(L129-17)*0.0574,0))),0))*IF(L129&lt;0,1,IF(OR(F129="PČ",F129="PŽ",F129="PT"),IF(J129&lt;32,J129/32,1),1))* IF(L129&lt;0,1,IF(OR(F129="EČ",F129="EŽ",F129="JOŽ",F129="JPČ",F129="NEAK"),IF(J129&lt;24,J129/24,1),1))*IF(L129&lt;0,1,IF(OR(F129="PČneol",F129="JEČ",F129="JEOF",F129="JnPČ",F129="JnEČ",F129="JčPČ",F129="JčEČ"),IF(J129&lt;16,J129/16,1),1))*IF(L129&lt;0,1,IF(F129="EČneol",IF(J129&lt;8,J129/8,1),1))</f>
        <v>136.71</v>
      </c>
      <c r="O129" s="9">
        <f t="shared" ref="O129" si="46">IF(F129="OŽ",N129,IF(H129="Ne",IF(J129*0.3&lt;J129-L129,N129,0),IF(J129*0.1&lt;J129-L129,N129,0)))</f>
        <v>136.71</v>
      </c>
      <c r="P129" s="4">
        <f t="shared" ref="P129" si="47">IF(O129=0,0,IF(F129="OŽ",IF(L129&gt;35,0,IF(J129&gt;35,(36-L129)*1.836,((36-L129)-(36-J129))*1.836)),0)+IF(F129="PČ",IF(L129&gt;31,0,IF(J129&gt;31,(32-L129)*1.347,((32-L129)-(32-J129))*1.347)),0)+ IF(F129="PČneol",IF(L129&gt;15,0,IF(J129&gt;15,(16-L129)*0.255,((16-L129)-(16-J129))*0.255)),0)+IF(F129="PŽ",IF(L129&gt;31,0,IF(J129&gt;31,(32-L129)*0.255,((32-L129)-(32-J129))*0.255)),0)+IF(F129="EČ",IF(L129&gt;23,0,IF(J129&gt;23,(24-L129)*0.612,((24-L129)-(24-J129))*0.612)),0)+IF(F129="EČneol",IF(L129&gt;7,0,IF(J129&gt;7,(8-L129)*0.204,((8-L129)-(8-J129))*0.204)),0)+IF(F129="EŽ",IF(L129&gt;23,0,IF(J129&gt;23,(24-L129)*0.204,((24-L129)-(24-J129))*0.204)),0)+IF(F129="PT",IF(L129&gt;31,0,IF(J129&gt;31,(32-L129)*0.204,((32-L129)-(32-J129))*0.204)),0)+IF(F129="JOŽ",IF(L129&gt;23,0,IF(J129&gt;23,(24-L129)*0.255,((24-L129)-(24-J129))*0.255)),0)+IF(F129="JPČ",IF(L129&gt;23,0,IF(J129&gt;23,(24-L129)*0.204,((24-L129)-(24-J129))*0.204)),0)+IF(F129="JEČ",IF(L129&gt;15,0,IF(J129&gt;15,(16-L129)*0.102,((16-L129)-(16-J129))*0.102)),0)+IF(F129="JEOF",IF(L129&gt;15,0,IF(J129&gt;15,(16-L129)*0.102,((16-L129)-(16-J129))*0.102)),0)+IF(F129="JnPČ",IF(L129&gt;15,0,IF(J129&gt;15,(16-L129)*0.153,((16-L129)-(16-J129))*0.153)),0)+IF(F129="JnEČ",IF(L129&gt;15,0,IF(J129&gt;15,(16-L129)*0.0765,((16-L129)-(16-J129))*0.0765)),0)+IF(F129="JčPČ",IF(L129&gt;15,0,IF(J129&gt;15,(16-L129)*0.06375,((16-L129)-(16-J129))*0.06375)),0)+IF(F129="JčEČ",IF(L129&gt;15,0,IF(J129&gt;15,(16-L129)*0.051,((16-L129)-(16-J129))*0.051)),0)+IF(F129="NEAK",IF(L129&gt;23,0,IF(J129&gt;23,(24-L129)*0.03444,((24-L129)-(24-J129))*0.03444)),0))</f>
        <v>11.628</v>
      </c>
      <c r="Q129" s="11">
        <f t="shared" ref="Q129" si="48">IF(ISERROR(P129*100/N129),0,(P129*100/N129))</f>
        <v>8.5055957867017771</v>
      </c>
      <c r="R129" s="10">
        <f t="shared" ref="R129" si="49">IF(Q129&lt;=30,O129+P129,O129+O129*0.3)*IF(G129=1,0.4,IF(G129=2,0.75,IF(G129="1 (kas 4 m. 1 k. nerengiamos)",0.52,1)))*IF(D129="olimpinė",1,IF(M129="Ne",0.5,1))*IF(OR(A$5="Lietuvos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federacija"),IF(OR(J129&lt;8,K129&lt;16),0,1),1)*E129*IF(I129&lt;=1,1,1/I129)*IF(OR(A$5="Lietuvos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59.335200000000015</v>
      </c>
    </row>
    <row r="130" spans="1:18">
      <c r="A130" s="77">
        <v>7</v>
      </c>
      <c r="B130" s="77" t="s">
        <v>63</v>
      </c>
      <c r="C130" s="12" t="s">
        <v>29</v>
      </c>
      <c r="D130" s="77" t="s">
        <v>30</v>
      </c>
      <c r="E130" s="77">
        <v>1</v>
      </c>
      <c r="F130" s="77" t="s">
        <v>31</v>
      </c>
      <c r="G130" s="77">
        <v>1</v>
      </c>
      <c r="H130" s="77" t="s">
        <v>32</v>
      </c>
      <c r="I130" s="77"/>
      <c r="J130" s="77">
        <v>25</v>
      </c>
      <c r="K130" s="77"/>
      <c r="L130" s="77">
        <v>21</v>
      </c>
      <c r="M130" s="77" t="s">
        <v>34</v>
      </c>
      <c r="N130" s="3">
        <f t="shared" si="38"/>
        <v>20.92</v>
      </c>
      <c r="O130" s="9">
        <f t="shared" si="39"/>
        <v>0</v>
      </c>
      <c r="P130" s="4">
        <f t="shared" si="43"/>
        <v>0</v>
      </c>
      <c r="Q130" s="11">
        <f t="shared" si="44"/>
        <v>0</v>
      </c>
      <c r="R130" s="10">
        <f t="shared" si="42"/>
        <v>0</v>
      </c>
    </row>
    <row r="131" spans="1:18" hidden="1">
      <c r="A131" s="77">
        <v>7</v>
      </c>
      <c r="B131" s="77"/>
      <c r="C131" s="12"/>
      <c r="D131" s="77"/>
      <c r="E131" s="77"/>
      <c r="F131" s="77"/>
      <c r="G131" s="77"/>
      <c r="H131" s="77"/>
      <c r="I131" s="77"/>
      <c r="J131" s="77"/>
      <c r="K131" s="77"/>
      <c r="L131" s="77"/>
      <c r="M131" s="77"/>
      <c r="N131" s="3">
        <f t="shared" si="38"/>
        <v>0</v>
      </c>
      <c r="O131" s="9">
        <f t="shared" si="39"/>
        <v>0</v>
      </c>
      <c r="P131" s="4">
        <f t="shared" si="43"/>
        <v>0</v>
      </c>
      <c r="Q131" s="11">
        <f t="shared" si="44"/>
        <v>0</v>
      </c>
      <c r="R131" s="10">
        <f t="shared" si="42"/>
        <v>0</v>
      </c>
    </row>
    <row r="132" spans="1:18" hidden="1">
      <c r="A132" s="77">
        <v>8</v>
      </c>
      <c r="B132" s="77"/>
      <c r="C132" s="12"/>
      <c r="D132" s="77"/>
      <c r="E132" s="77"/>
      <c r="F132" s="77"/>
      <c r="G132" s="77"/>
      <c r="H132" s="77"/>
      <c r="I132" s="77"/>
      <c r="J132" s="77"/>
      <c r="K132" s="77"/>
      <c r="L132" s="77"/>
      <c r="M132" s="77"/>
      <c r="N132" s="3">
        <f t="shared" si="38"/>
        <v>0</v>
      </c>
      <c r="O132" s="9">
        <f t="shared" si="39"/>
        <v>0</v>
      </c>
      <c r="P132" s="4">
        <f t="shared" si="43"/>
        <v>0</v>
      </c>
      <c r="Q132" s="11">
        <f t="shared" si="44"/>
        <v>0</v>
      </c>
      <c r="R132" s="10">
        <f t="shared" si="42"/>
        <v>0</v>
      </c>
    </row>
    <row r="133" spans="1:18" hidden="1">
      <c r="A133" s="77">
        <v>9</v>
      </c>
      <c r="B133" s="77"/>
      <c r="C133" s="12"/>
      <c r="D133" s="77"/>
      <c r="E133" s="77"/>
      <c r="F133" s="77"/>
      <c r="G133" s="77"/>
      <c r="H133" s="77"/>
      <c r="I133" s="77"/>
      <c r="J133" s="77"/>
      <c r="K133" s="77"/>
      <c r="L133" s="77"/>
      <c r="M133" s="77"/>
      <c r="N133" s="3">
        <f t="shared" si="38"/>
        <v>0</v>
      </c>
      <c r="O133" s="9">
        <f t="shared" si="39"/>
        <v>0</v>
      </c>
      <c r="P133" s="4">
        <f t="shared" si="43"/>
        <v>0</v>
      </c>
      <c r="Q133" s="11">
        <f t="shared" si="44"/>
        <v>0</v>
      </c>
      <c r="R133" s="10">
        <f t="shared" si="42"/>
        <v>0</v>
      </c>
    </row>
    <row r="134" spans="1:18" hidden="1">
      <c r="A134" s="77">
        <v>10</v>
      </c>
      <c r="B134" s="77"/>
      <c r="C134" s="12"/>
      <c r="D134" s="77"/>
      <c r="E134" s="77"/>
      <c r="F134" s="77"/>
      <c r="G134" s="77"/>
      <c r="H134" s="77"/>
      <c r="I134" s="77"/>
      <c r="J134" s="77"/>
      <c r="K134" s="77"/>
      <c r="L134" s="77"/>
      <c r="M134" s="77"/>
      <c r="N134" s="3">
        <f t="shared" si="38"/>
        <v>0</v>
      </c>
      <c r="O134" s="9">
        <f t="shared" si="39"/>
        <v>0</v>
      </c>
      <c r="P134" s="4">
        <f t="shared" si="43"/>
        <v>0</v>
      </c>
      <c r="Q134" s="11">
        <f t="shared" si="44"/>
        <v>0</v>
      </c>
      <c r="R134" s="10">
        <f t="shared" si="42"/>
        <v>0</v>
      </c>
    </row>
    <row r="135" spans="1:18">
      <c r="A135" s="80" t="s">
        <v>40</v>
      </c>
      <c r="B135" s="81"/>
      <c r="C135" s="81"/>
      <c r="D135" s="81"/>
      <c r="E135" s="81"/>
      <c r="F135" s="81"/>
      <c r="G135" s="81"/>
      <c r="H135" s="81"/>
      <c r="I135" s="81"/>
      <c r="J135" s="81"/>
      <c r="K135" s="81"/>
      <c r="L135" s="81"/>
      <c r="M135" s="81"/>
      <c r="N135" s="81"/>
      <c r="O135" s="81"/>
      <c r="P135" s="81"/>
      <c r="Q135" s="82"/>
      <c r="R135" s="10">
        <f>SUM(R124:R134)</f>
        <v>94.109600000000015</v>
      </c>
    </row>
    <row r="136" spans="1:18" ht="15.75">
      <c r="A136" s="24" t="s">
        <v>75</v>
      </c>
      <c r="B136" s="24"/>
      <c r="C136" s="15"/>
      <c r="D136" s="15"/>
      <c r="E136" s="15"/>
      <c r="F136" s="15"/>
      <c r="G136" s="15"/>
      <c r="H136" s="15"/>
      <c r="I136" s="15"/>
      <c r="J136" s="15"/>
      <c r="K136" s="15"/>
      <c r="L136" s="15"/>
      <c r="M136" s="15"/>
      <c r="N136" s="15"/>
      <c r="O136" s="15"/>
      <c r="P136" s="15"/>
      <c r="Q136" s="15"/>
      <c r="R136" s="16"/>
    </row>
    <row r="137" spans="1:18">
      <c r="A137" s="49" t="s">
        <v>48</v>
      </c>
      <c r="B137" s="49"/>
      <c r="C137" s="49"/>
      <c r="D137" s="49"/>
      <c r="E137" s="49"/>
      <c r="F137" s="49"/>
      <c r="G137" s="49"/>
      <c r="H137" s="49"/>
      <c r="I137" s="49"/>
      <c r="J137" s="15"/>
      <c r="K137" s="15"/>
      <c r="L137" s="15"/>
      <c r="M137" s="15"/>
      <c r="N137" s="15"/>
      <c r="O137" s="15"/>
      <c r="P137" s="15"/>
      <c r="Q137" s="15"/>
      <c r="R137" s="16"/>
    </row>
    <row r="138" spans="1:18" s="8" customFormat="1">
      <c r="A138" s="49"/>
      <c r="B138" s="49"/>
      <c r="C138" s="49"/>
      <c r="D138" s="49"/>
      <c r="E138" s="49"/>
      <c r="F138" s="49"/>
      <c r="G138" s="49"/>
      <c r="H138" s="49"/>
      <c r="I138" s="49"/>
      <c r="J138" s="15"/>
      <c r="K138" s="15"/>
      <c r="L138" s="15"/>
      <c r="M138" s="15"/>
      <c r="N138" s="15"/>
      <c r="O138" s="15"/>
      <c r="P138" s="15"/>
      <c r="Q138" s="15"/>
      <c r="R138" s="16"/>
    </row>
    <row r="139" spans="1:18" ht="15" customHeight="1">
      <c r="A139" s="83" t="s">
        <v>76</v>
      </c>
      <c r="B139" s="84"/>
      <c r="C139" s="84"/>
      <c r="D139" s="84"/>
      <c r="E139" s="84"/>
      <c r="F139" s="84"/>
      <c r="G139" s="84"/>
      <c r="H139" s="84"/>
      <c r="I139" s="84"/>
      <c r="J139" s="84"/>
      <c r="K139" s="84"/>
      <c r="L139" s="84"/>
      <c r="M139" s="84"/>
      <c r="N139" s="84"/>
      <c r="O139" s="84"/>
      <c r="P139" s="84"/>
      <c r="Q139" s="72"/>
      <c r="R139" s="8"/>
    </row>
    <row r="140" spans="1:18" ht="18">
      <c r="A140" s="85" t="s">
        <v>27</v>
      </c>
      <c r="B140" s="86"/>
      <c r="C140" s="86"/>
      <c r="D140" s="50"/>
      <c r="E140" s="50"/>
      <c r="F140" s="50"/>
      <c r="G140" s="50"/>
      <c r="H140" s="50"/>
      <c r="I140" s="50"/>
      <c r="J140" s="50"/>
      <c r="K140" s="50"/>
      <c r="L140" s="50"/>
      <c r="M140" s="50"/>
      <c r="N140" s="50"/>
      <c r="O140" s="50"/>
      <c r="P140" s="50"/>
      <c r="Q140" s="72"/>
      <c r="R140" s="8"/>
    </row>
    <row r="141" spans="1:18">
      <c r="A141" s="83" t="s">
        <v>44</v>
      </c>
      <c r="B141" s="84"/>
      <c r="C141" s="84"/>
      <c r="D141" s="84"/>
      <c r="E141" s="84"/>
      <c r="F141" s="84"/>
      <c r="G141" s="84"/>
      <c r="H141" s="84"/>
      <c r="I141" s="84"/>
      <c r="J141" s="84"/>
      <c r="K141" s="84"/>
      <c r="L141" s="84"/>
      <c r="M141" s="84"/>
      <c r="N141" s="84"/>
      <c r="O141" s="84"/>
      <c r="P141" s="84"/>
      <c r="Q141" s="72"/>
      <c r="R141" s="8"/>
    </row>
    <row r="142" spans="1:18">
      <c r="A142" s="77">
        <v>1</v>
      </c>
      <c r="B142" s="77" t="s">
        <v>53</v>
      </c>
      <c r="C142" s="12" t="s">
        <v>29</v>
      </c>
      <c r="D142" s="77" t="s">
        <v>30</v>
      </c>
      <c r="E142" s="77">
        <v>1</v>
      </c>
      <c r="F142" s="77" t="s">
        <v>77</v>
      </c>
      <c r="G142" s="77">
        <v>1</v>
      </c>
      <c r="H142" s="77" t="s">
        <v>32</v>
      </c>
      <c r="I142" s="77"/>
      <c r="J142" s="77">
        <v>21</v>
      </c>
      <c r="K142" s="77"/>
      <c r="L142" s="77">
        <v>14</v>
      </c>
      <c r="M142" s="77" t="s">
        <v>34</v>
      </c>
      <c r="N142" s="3">
        <f t="shared" ref="N142:N151" si="50">(IF(F142="OŽ",IF(L142=1,550.8,IF(L142=2,426.38,IF(L142=3,342.14,IF(L142=4,181.44,IF(L142=5,168.48,IF(L142=6,155.52,IF(L142=7,148.5,IF(L142=8,144,0))))))))+IF(L142&lt;=8,0,IF(L142&lt;=16,137.7,IF(L142&lt;=24,108,IF(L142&lt;=32,80.1,IF(L142&lt;=36,52.2,0)))))-IF(L142&lt;=8,0,IF(L142&lt;=16,(L142-9)*2.754,IF(L142&lt;=24,(L142-17)* 2.754,IF(L142&lt;=32,(L142-25)* 2.754,IF(L142&lt;=36,(L142-33)*2.754,0))))),0)+IF(F142="PČ",IF(L142=1,449,IF(L142=2,314.6,IF(L142=3,238,IF(L142=4,172,IF(L142=5,159,IF(L142=6,145,IF(L142=7,132,IF(L142=8,119,0))))))))+IF(L142&lt;=8,0,IF(L142&lt;=16,88,IF(L142&lt;=24,55,IF(L142&lt;=32,22,0))))-IF(L142&lt;=8,0,IF(L142&lt;=16,(L142-9)*2.245,IF(L142&lt;=24,(L142-17)*2.245,IF(L142&lt;=32,(L142-25)*2.245,0)))),0)+IF(F142="PČneol",IF(L142=1,85,IF(L142=2,64.61,IF(L142=3,50.76,IF(L142=4,16.25,IF(L142=5,15,IF(L142=6,13.75,IF(L142=7,12.5,IF(L142=8,11.25,0))))))))+IF(L142&lt;=8,0,IF(L142&lt;=16,9,0))-IF(L142&lt;=8,0,IF(L142&lt;=16,(L142-9)*0.425,0)),0)+IF(F142="PŽ",IF(L142=1,85,IF(L142=2,59.5,IF(L142=3,45,IF(L142=4,32.5,IF(L142=5,30,IF(L142=6,27.5,IF(L142=7,25,IF(L142=8,22.5,0))))))))+IF(L142&lt;=8,0,IF(L142&lt;=16,19,IF(L142&lt;=24,13,IF(L142&lt;=32,8,0))))-IF(L142&lt;=8,0,IF(L142&lt;=16,(L142-9)*0.425,IF(L142&lt;=24,(L142-17)*0.425,IF(L142&lt;=32,(L142-25)*0.425,0)))),0)+IF(F142="EČ",IF(L142=1,204,IF(L142=2,156.24,IF(L142=3,123.84,IF(L142=4,72,IF(L142=5,66,IF(L142=6,60,IF(L142=7,54,IF(L142=8,48,0))))))))+IF(L142&lt;=8,0,IF(L142&lt;=16,40,IF(L142&lt;=24,25,0)))-IF(L142&lt;=8,0,IF(L142&lt;=16,(L142-9)*1.02,IF(L142&lt;=24,(L142-17)*1.02,0))),0)+IF(F142="EČneol",IF(L142=1,68,IF(L142=2,51.69,IF(L142=3,40.61,IF(L142=4,13,IF(L142=5,12,IF(L142=6,11,IF(L142=7,10,IF(L142=8,9,0)))))))))+IF(F142="EŽ",IF(L142=1,68,IF(L142=2,47.6,IF(L142=3,36,IF(L142=4,18,IF(L142=5,16.5,IF(L142=6,15,IF(L142=7,13.5,IF(L142=8,12,0))))))))+IF(L142&lt;=8,0,IF(L142&lt;=16,10,IF(L142&lt;=24,6,0)))-IF(L142&lt;=8,0,IF(L142&lt;=16,(L142-9)*0.34,IF(L142&lt;=24,(L142-17)*0.34,0))),0)+IF(F142="PT",IF(L142=1,68,IF(L142=2,52.08,IF(L142=3,41.28,IF(L142=4,24,IF(L142=5,22,IF(L142=6,20,IF(L142=7,18,IF(L142=8,16,0))))))))+IF(L142&lt;=8,0,IF(L142&lt;=16,13,IF(L142&lt;=24,9,IF(L142&lt;=32,4,0))))-IF(L142&lt;=8,0,IF(L142&lt;=16,(L142-9)*0.34,IF(L142&lt;=24,(L142-17)*0.34,IF(L142&lt;=32,(L142-25)*0.34,0)))),0)+IF(F142="JOŽ",IF(L142=1,85,IF(L142=2,59.5,IF(L142=3,45,IF(L142=4,32.5,IF(L142=5,30,IF(L142=6,27.5,IF(L142=7,25,IF(L142=8,22.5,0))))))))+IF(L142&lt;=8,0,IF(L142&lt;=16,19,IF(L142&lt;=24,13,0)))-IF(L142&lt;=8,0,IF(L142&lt;=16,(L142-9)*0.425,IF(L142&lt;=24,(L142-17)*0.425,0))),0)+IF(F142="JPČ",IF(L142=1,68,IF(L142=2,47.6,IF(L142=3,36,IF(L142=4,26,IF(L142=5,24,IF(L142=6,22,IF(L142=7,20,IF(L142=8,18,0))))))))+IF(L142&lt;=8,0,IF(L142&lt;=16,13,IF(L142&lt;=24,9,0)))-IF(L142&lt;=8,0,IF(L142&lt;=16,(L142-9)*0.34,IF(L142&lt;=24,(L142-17)*0.34,0))),0)+IF(F142="JEČ",IF(L142=1,34,IF(L142=2,26.04,IF(L142=3,20.6,IF(L142=4,12,IF(L142=5,11,IF(L142=6,10,IF(L142=7,9,IF(L142=8,8,0))))))))+IF(L142&lt;=8,0,IF(L142&lt;=16,6,0))-IF(L142&lt;=8,0,IF(L142&lt;=16,(L142-9)*0.17,0)),0)+IF(F142="JEOF",IF(L142=1,34,IF(L142=2,26.04,IF(L142=3,20.6,IF(L142=4,12,IF(L142=5,11,IF(L142=6,10,IF(L142=7,9,IF(L142=8,8,0))))))))+IF(L142&lt;=8,0,IF(L142&lt;=16,6,0))-IF(L142&lt;=8,0,IF(L142&lt;=16,(L142-9)*0.17,0)),0)+IF(F142="JnPČ",IF(L142=1,51,IF(L142=2,35.7,IF(L142=3,27,IF(L142=4,19.5,IF(L142=5,18,IF(L142=6,16.5,IF(L142=7,15,IF(L142=8,13.5,0))))))))+IF(L142&lt;=8,0,IF(L142&lt;=16,10,0))-IF(L142&lt;=8,0,IF(L142&lt;=16,(L142-9)*0.255,0)),0)+IF(F142="JnEČ",IF(L142=1,25.5,IF(L142=2,19.53,IF(L142=3,15.48,IF(L142=4,9,IF(L142=5,8.25,IF(L142=6,7.5,IF(L142=7,6.75,IF(L142=8,6,0))))))))+IF(L142&lt;=8,0,IF(L142&lt;=16,5,0))-IF(L142&lt;=8,0,IF(L142&lt;=16,(L142-9)*0.1275,0)),0)+IF(F142="JčPČ",IF(L142=1,21.25,IF(L142=2,14.5,IF(L142=3,11.5,IF(L142=4,7,IF(L142=5,6.5,IF(L142=6,6,IF(L142=7,5.5,IF(L142=8,5,0))))))))+IF(L142&lt;=8,0,IF(L142&lt;=16,4,0))-IF(L142&lt;=8,0,IF(L142&lt;=16,(L142-9)*0.10625,0)),0)+IF(F142="JčEČ",IF(L142=1,17,IF(L142=2,13.02,IF(L142=3,10.32,IF(L142=4,6,IF(L142=5,5.5,IF(L142=6,5,IF(L142=7,4.5,IF(L142=8,4,0))))))))+IF(L142&lt;=8,0,IF(L142&lt;=16,3,0))-IF(L142&lt;=8,0,IF(L142&lt;=16,(L142-9)*0.085,0)),0)+IF(F142="NEAK",IF(L142=1,11.48,IF(L142=2,8.79,IF(L142=3,6.97,IF(L142=4,4.05,IF(L142=5,3.71,IF(L142=6,3.38,IF(L142=7,3.04,IF(L142=8,2.7,0))))))))+IF(L142&lt;=8,0,IF(L142&lt;=16,2,IF(L142&lt;=24,1.3,0)))-IF(L142&lt;=8,0,IF(L142&lt;=16,(L142-9)*0.0574,IF(L142&lt;=24,(L142-17)*0.0574,0))),0))*IF(L142&lt;0,1,IF(OR(F142="PČ",F142="PŽ",F142="PT"),IF(J142&lt;32,J142/32,1),1))* IF(L142&lt;0,1,IF(OR(F142="EČ",F142="EŽ",F142="JOŽ",F142="JPČ",F142="NEAK"),IF(J142&lt;24,J142/24,1),1))*IF(L142&lt;0,1,IF(OR(F142="PČneol",F142="JEČ",F142="JEOF",F142="JnPČ",F142="JnEČ",F142="JčPČ",F142="JčEČ"),IF(J142&lt;16,J142/16,1),1))*IF(L142&lt;0,1,IF(F142="EČneol",IF(J142&lt;8,J142/8,1),1))</f>
        <v>8.7249999999999996</v>
      </c>
      <c r="O142" s="9">
        <f t="shared" ref="O142:O151" si="51">IF(F142="OŽ",N142,IF(H142="Ne",IF(J142*0.3&lt;J142-L142,N142,0),IF(J142*0.1&lt;J142-L142,N142,0)))</f>
        <v>8.7249999999999996</v>
      </c>
      <c r="P142" s="4">
        <f t="shared" ref="P142" si="52">IF(O142=0,0,IF(F142="OŽ",IF(L142&gt;35,0,IF(J142&gt;35,(36-L142)*1.836,((36-L142)-(36-J142))*1.836)),0)+IF(F142="PČ",IF(L142&gt;31,0,IF(J142&gt;31,(32-L142)*1.347,((32-L142)-(32-J142))*1.347)),0)+ IF(F142="PČneol",IF(L142&gt;15,0,IF(J142&gt;15,(16-L142)*0.255,((16-L142)-(16-J142))*0.255)),0)+IF(F142="PŽ",IF(L142&gt;31,0,IF(J142&gt;31,(32-L142)*0.255,((32-L142)-(32-J142))*0.255)),0)+IF(F142="EČ",IF(L142&gt;23,0,IF(J142&gt;23,(24-L142)*0.612,((24-L142)-(24-J142))*0.612)),0)+IF(F142="EČneol",IF(L142&gt;7,0,IF(J142&gt;7,(8-L142)*0.204,((8-L142)-(8-J142))*0.204)),0)+IF(F142="EŽ",IF(L142&gt;23,0,IF(J142&gt;23,(24-L142)*0.204,((24-L142)-(24-J142))*0.204)),0)+IF(F142="PT",IF(L142&gt;31,0,IF(J142&gt;31,(32-L142)*0.204,((32-L142)-(32-J142))*0.204)),0)+IF(F142="JOŽ",IF(L142&gt;23,0,IF(J142&gt;23,(24-L142)*0.255,((24-L142)-(24-J142))*0.255)),0)+IF(F142="JPČ",IF(L142&gt;23,0,IF(J142&gt;23,(24-L142)*0.204,((24-L142)-(24-J142))*0.204)),0)+IF(F142="JEČ",IF(L142&gt;15,0,IF(J142&gt;15,(16-L142)*0.102,((16-L142)-(16-J142))*0.102)),0)+IF(F142="JEOF",IF(L142&gt;15,0,IF(J142&gt;15,(16-L142)*0.102,((16-L142)-(16-J142))*0.102)),0)+IF(F142="JnPČ",IF(L142&gt;15,0,IF(J142&gt;15,(16-L142)*0.153,((16-L142)-(16-J142))*0.153)),0)+IF(F142="JnEČ",IF(L142&gt;15,0,IF(J142&gt;15,(16-L142)*0.0765,((16-L142)-(16-J142))*0.0765)),0)+IF(F142="JčPČ",IF(L142&gt;15,0,IF(J142&gt;15,(16-L142)*0.06375,((16-L142)-(16-J142))*0.06375)),0)+IF(F142="JčEČ",IF(L142&gt;15,0,IF(J142&gt;15,(16-L142)*0.051,((16-L142)-(16-J142))*0.051)),0)+IF(F142="NEAK",IF(L142&gt;23,0,IF(J142&gt;23,(24-L142)*0.03444,((24-L142)-(24-J142))*0.03444)),0))</f>
        <v>0.30599999999999999</v>
      </c>
      <c r="Q142" s="11">
        <f t="shared" ref="Q142" si="53">IF(ISERROR(P142*100/N142),0,(P142*100/N142))</f>
        <v>3.5071633237822351</v>
      </c>
      <c r="R142" s="10">
        <f t="shared" ref="R142:R151" si="54">IF(Q142&lt;=30,O142+P142,O142+O142*0.3)*IF(G142=1,0.4,IF(G142=2,0.75,IF(G142="1 (kas 4 m. 1 k. nerengiamos)",0.52,1)))*IF(D142="olimpinė",1,IF(M142="Ne",0.5,1))*IF(OR(A$5="Lietuvos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federacija"),IF(OR(J142&lt;8,K142&lt;16),0,1),1)*E142*IF(I142&lt;=1,1,1/I142)*IF(OR(A$5="Lietuvos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3.6123999999999996</v>
      </c>
    </row>
    <row r="143" spans="1:18" hidden="1">
      <c r="A143" s="77">
        <v>2</v>
      </c>
      <c r="B143" s="77"/>
      <c r="C143" s="12"/>
      <c r="D143" s="77"/>
      <c r="E143" s="77"/>
      <c r="F143" s="77"/>
      <c r="G143" s="77"/>
      <c r="H143" s="77"/>
      <c r="I143" s="77"/>
      <c r="J143" s="77"/>
      <c r="K143" s="77"/>
      <c r="L143" s="77"/>
      <c r="M143" s="77"/>
      <c r="N143" s="3">
        <f t="shared" si="50"/>
        <v>0</v>
      </c>
      <c r="O143" s="9">
        <f t="shared" si="51"/>
        <v>0</v>
      </c>
      <c r="P143" s="4">
        <f t="shared" ref="P143:P151" si="55">IF(O143=0,0,IF(F143="OŽ",IF(L143&gt;35,0,IF(J143&gt;35,(36-L143)*1.836,((36-L143)-(36-J143))*1.836)),0)+IF(F143="PČ",IF(L143&gt;31,0,IF(J143&gt;31,(32-L143)*1.347,((32-L143)-(32-J143))*1.347)),0)+ IF(F143="PČneol",IF(L143&gt;15,0,IF(J143&gt;15,(16-L143)*0.255,((16-L143)-(16-J143))*0.255)),0)+IF(F143="PŽ",IF(L143&gt;31,0,IF(J143&gt;31,(32-L143)*0.255,((32-L143)-(32-J143))*0.255)),0)+IF(F143="EČ",IF(L143&gt;23,0,IF(J143&gt;23,(24-L143)*0.612,((24-L143)-(24-J143))*0.612)),0)+IF(F143="EČneol",IF(L143&gt;7,0,IF(J143&gt;7,(8-L143)*0.204,((8-L143)-(8-J143))*0.204)),0)+IF(F143="EŽ",IF(L143&gt;23,0,IF(J143&gt;23,(24-L143)*0.204,((24-L143)-(24-J143))*0.204)),0)+IF(F143="PT",IF(L143&gt;31,0,IF(J143&gt;31,(32-L143)*0.204,((32-L143)-(32-J143))*0.204)),0)+IF(F143="JOŽ",IF(L143&gt;23,0,IF(J143&gt;23,(24-L143)*0.255,((24-L143)-(24-J143))*0.255)),0)+IF(F143="JPČ",IF(L143&gt;23,0,IF(J143&gt;23,(24-L143)*0.204,((24-L143)-(24-J143))*0.204)),0)+IF(F143="JEČ",IF(L143&gt;15,0,IF(J143&gt;15,(16-L143)*0.102,((16-L143)-(16-J143))*0.102)),0)+IF(F143="JEOF",IF(L143&gt;15,0,IF(J143&gt;15,(16-L143)*0.102,((16-L143)-(16-J143))*0.102)),0)+IF(F143="JnPČ",IF(L143&gt;15,0,IF(J143&gt;15,(16-L143)*0.153,((16-L143)-(16-J143))*0.153)),0)+IF(F143="JnEČ",IF(L143&gt;15,0,IF(J143&gt;15,(16-L143)*0.0765,((16-L143)-(16-J143))*0.0765)),0)+IF(F143="JčPČ",IF(L143&gt;15,0,IF(J143&gt;15,(16-L143)*0.06375,((16-L143)-(16-J143))*0.06375)),0)+IF(F143="JčEČ",IF(L143&gt;15,0,IF(J143&gt;15,(16-L143)*0.051,((16-L143)-(16-J143))*0.051)),0)+IF(F143="NEAK",IF(L143&gt;23,0,IF(J143&gt;23,(24-L143)*0.03444,((24-L143)-(24-J143))*0.03444)),0))</f>
        <v>0</v>
      </c>
      <c r="Q143" s="11">
        <f t="shared" ref="Q143:Q151" si="56">IF(ISERROR(P143*100/N143),0,(P143*100/N143))</f>
        <v>0</v>
      </c>
      <c r="R143" s="10">
        <f t="shared" si="54"/>
        <v>0</v>
      </c>
    </row>
    <row r="144" spans="1:18" hidden="1">
      <c r="A144" s="77">
        <v>3</v>
      </c>
      <c r="B144" s="77"/>
      <c r="C144" s="12"/>
      <c r="D144" s="77"/>
      <c r="E144" s="77"/>
      <c r="F144" s="77"/>
      <c r="G144" s="77"/>
      <c r="H144" s="77"/>
      <c r="I144" s="77"/>
      <c r="J144" s="77"/>
      <c r="K144" s="77"/>
      <c r="L144" s="77"/>
      <c r="M144" s="77"/>
      <c r="N144" s="3">
        <f t="shared" si="50"/>
        <v>0</v>
      </c>
      <c r="O144" s="9">
        <f t="shared" si="51"/>
        <v>0</v>
      </c>
      <c r="P144" s="4">
        <f t="shared" si="55"/>
        <v>0</v>
      </c>
      <c r="Q144" s="11">
        <f t="shared" si="56"/>
        <v>0</v>
      </c>
      <c r="R144" s="10">
        <f t="shared" si="54"/>
        <v>0</v>
      </c>
    </row>
    <row r="145" spans="1:18" hidden="1">
      <c r="A145" s="77">
        <v>4</v>
      </c>
      <c r="B145" s="77"/>
      <c r="C145" s="12"/>
      <c r="D145" s="77"/>
      <c r="E145" s="77"/>
      <c r="F145" s="77"/>
      <c r="G145" s="77"/>
      <c r="H145" s="77"/>
      <c r="I145" s="77"/>
      <c r="J145" s="77"/>
      <c r="K145" s="77"/>
      <c r="L145" s="77"/>
      <c r="M145" s="77"/>
      <c r="N145" s="3">
        <f t="shared" si="50"/>
        <v>0</v>
      </c>
      <c r="O145" s="9">
        <f t="shared" si="51"/>
        <v>0</v>
      </c>
      <c r="P145" s="4">
        <f t="shared" si="55"/>
        <v>0</v>
      </c>
      <c r="Q145" s="11">
        <f t="shared" si="56"/>
        <v>0</v>
      </c>
      <c r="R145" s="10">
        <f t="shared" si="54"/>
        <v>0</v>
      </c>
    </row>
    <row r="146" spans="1:18" hidden="1">
      <c r="A146" s="77">
        <v>5</v>
      </c>
      <c r="B146" s="77"/>
      <c r="C146" s="12"/>
      <c r="D146" s="77"/>
      <c r="E146" s="77"/>
      <c r="F146" s="77"/>
      <c r="G146" s="77"/>
      <c r="H146" s="77"/>
      <c r="I146" s="77"/>
      <c r="J146" s="77"/>
      <c r="K146" s="77"/>
      <c r="L146" s="77"/>
      <c r="M146" s="77"/>
      <c r="N146" s="3">
        <f t="shared" si="50"/>
        <v>0</v>
      </c>
      <c r="O146" s="9">
        <f t="shared" si="51"/>
        <v>0</v>
      </c>
      <c r="P146" s="4">
        <f t="shared" si="55"/>
        <v>0</v>
      </c>
      <c r="Q146" s="11">
        <f t="shared" si="56"/>
        <v>0</v>
      </c>
      <c r="R146" s="10">
        <f t="shared" si="54"/>
        <v>0</v>
      </c>
    </row>
    <row r="147" spans="1:18" hidden="1">
      <c r="A147" s="77">
        <v>6</v>
      </c>
      <c r="B147" s="77"/>
      <c r="C147" s="12"/>
      <c r="D147" s="77"/>
      <c r="E147" s="77"/>
      <c r="F147" s="77"/>
      <c r="G147" s="77"/>
      <c r="H147" s="77"/>
      <c r="I147" s="77"/>
      <c r="J147" s="77"/>
      <c r="K147" s="77"/>
      <c r="L147" s="77"/>
      <c r="M147" s="77"/>
      <c r="N147" s="3">
        <f t="shared" si="50"/>
        <v>0</v>
      </c>
      <c r="O147" s="9">
        <f t="shared" si="51"/>
        <v>0</v>
      </c>
      <c r="P147" s="4">
        <f t="shared" si="55"/>
        <v>0</v>
      </c>
      <c r="Q147" s="11">
        <f t="shared" si="56"/>
        <v>0</v>
      </c>
      <c r="R147" s="10">
        <f t="shared" si="54"/>
        <v>0</v>
      </c>
    </row>
    <row r="148" spans="1:18" hidden="1">
      <c r="A148" s="77">
        <v>7</v>
      </c>
      <c r="B148" s="77"/>
      <c r="C148" s="12"/>
      <c r="D148" s="77"/>
      <c r="E148" s="77"/>
      <c r="F148" s="77"/>
      <c r="G148" s="77"/>
      <c r="H148" s="77"/>
      <c r="I148" s="77"/>
      <c r="J148" s="77"/>
      <c r="K148" s="77"/>
      <c r="L148" s="77"/>
      <c r="M148" s="77"/>
      <c r="N148" s="3">
        <f t="shared" si="50"/>
        <v>0</v>
      </c>
      <c r="O148" s="9">
        <f t="shared" si="51"/>
        <v>0</v>
      </c>
      <c r="P148" s="4">
        <f t="shared" si="55"/>
        <v>0</v>
      </c>
      <c r="Q148" s="11">
        <f t="shared" si="56"/>
        <v>0</v>
      </c>
      <c r="R148" s="10">
        <f t="shared" si="54"/>
        <v>0</v>
      </c>
    </row>
    <row r="149" spans="1:18" hidden="1">
      <c r="A149" s="77">
        <v>8</v>
      </c>
      <c r="B149" s="77"/>
      <c r="C149" s="12"/>
      <c r="D149" s="77"/>
      <c r="E149" s="77"/>
      <c r="F149" s="77"/>
      <c r="G149" s="77"/>
      <c r="H149" s="77"/>
      <c r="I149" s="77"/>
      <c r="J149" s="77"/>
      <c r="K149" s="77"/>
      <c r="L149" s="77"/>
      <c r="M149" s="77"/>
      <c r="N149" s="3">
        <f t="shared" si="50"/>
        <v>0</v>
      </c>
      <c r="O149" s="9">
        <f t="shared" si="51"/>
        <v>0</v>
      </c>
      <c r="P149" s="4">
        <f t="shared" si="55"/>
        <v>0</v>
      </c>
      <c r="Q149" s="11">
        <f t="shared" si="56"/>
        <v>0</v>
      </c>
      <c r="R149" s="10">
        <f t="shared" si="54"/>
        <v>0</v>
      </c>
    </row>
    <row r="150" spans="1:18" hidden="1">
      <c r="A150" s="77">
        <v>9</v>
      </c>
      <c r="B150" s="77"/>
      <c r="C150" s="12"/>
      <c r="D150" s="77"/>
      <c r="E150" s="77"/>
      <c r="F150" s="77"/>
      <c r="G150" s="77"/>
      <c r="H150" s="77"/>
      <c r="I150" s="77"/>
      <c r="J150" s="77"/>
      <c r="K150" s="77"/>
      <c r="L150" s="77"/>
      <c r="M150" s="77"/>
      <c r="N150" s="3">
        <f t="shared" si="50"/>
        <v>0</v>
      </c>
      <c r="O150" s="9">
        <f t="shared" si="51"/>
        <v>0</v>
      </c>
      <c r="P150" s="4">
        <f t="shared" si="55"/>
        <v>0</v>
      </c>
      <c r="Q150" s="11">
        <f t="shared" si="56"/>
        <v>0</v>
      </c>
      <c r="R150" s="10">
        <f t="shared" si="54"/>
        <v>0</v>
      </c>
    </row>
    <row r="151" spans="1:18" hidden="1">
      <c r="A151" s="77">
        <v>10</v>
      </c>
      <c r="B151" s="77"/>
      <c r="C151" s="12"/>
      <c r="D151" s="77"/>
      <c r="E151" s="77"/>
      <c r="F151" s="77"/>
      <c r="G151" s="77"/>
      <c r="H151" s="77"/>
      <c r="I151" s="77"/>
      <c r="J151" s="77"/>
      <c r="K151" s="77"/>
      <c r="L151" s="77"/>
      <c r="M151" s="77"/>
      <c r="N151" s="3">
        <f t="shared" si="50"/>
        <v>0</v>
      </c>
      <c r="O151" s="9">
        <f t="shared" si="51"/>
        <v>0</v>
      </c>
      <c r="P151" s="4">
        <f t="shared" si="55"/>
        <v>0</v>
      </c>
      <c r="Q151" s="11">
        <f t="shared" si="56"/>
        <v>0</v>
      </c>
      <c r="R151" s="10">
        <f t="shared" si="54"/>
        <v>0</v>
      </c>
    </row>
    <row r="152" spans="1:18">
      <c r="A152" s="80" t="s">
        <v>40</v>
      </c>
      <c r="B152" s="81"/>
      <c r="C152" s="81"/>
      <c r="D152" s="81"/>
      <c r="E152" s="81"/>
      <c r="F152" s="81"/>
      <c r="G152" s="81"/>
      <c r="H152" s="81"/>
      <c r="I152" s="81"/>
      <c r="J152" s="81"/>
      <c r="K152" s="81"/>
      <c r="L152" s="81"/>
      <c r="M152" s="81"/>
      <c r="N152" s="81"/>
      <c r="O152" s="81"/>
      <c r="P152" s="81"/>
      <c r="Q152" s="82"/>
      <c r="R152" s="10">
        <f>SUM(R142:R151)</f>
        <v>3.6123999999999996</v>
      </c>
    </row>
    <row r="153" spans="1:18" ht="15.75">
      <c r="A153" s="24" t="s">
        <v>78</v>
      </c>
      <c r="B153" s="24"/>
      <c r="C153" s="15"/>
      <c r="D153" s="15"/>
      <c r="E153" s="15"/>
      <c r="F153" s="15"/>
      <c r="G153" s="15"/>
      <c r="H153" s="15"/>
      <c r="I153" s="15"/>
      <c r="J153" s="15"/>
      <c r="K153" s="15"/>
      <c r="L153" s="15"/>
      <c r="M153" s="15"/>
      <c r="N153" s="15"/>
      <c r="O153" s="15"/>
      <c r="P153" s="15"/>
      <c r="Q153" s="15"/>
      <c r="R153" s="16"/>
    </row>
    <row r="154" spans="1:18">
      <c r="A154" s="49" t="s">
        <v>48</v>
      </c>
      <c r="B154" s="49"/>
      <c r="C154" s="49"/>
      <c r="D154" s="49"/>
      <c r="E154" s="49"/>
      <c r="F154" s="49"/>
      <c r="G154" s="49"/>
      <c r="H154" s="49"/>
      <c r="I154" s="49"/>
      <c r="J154" s="15"/>
      <c r="K154" s="15"/>
      <c r="L154" s="15"/>
      <c r="M154" s="15"/>
      <c r="N154" s="15"/>
      <c r="O154" s="15"/>
      <c r="P154" s="15"/>
      <c r="Q154" s="15"/>
      <c r="R154" s="16"/>
    </row>
    <row r="155" spans="1:18" s="8" customFormat="1">
      <c r="A155" s="49"/>
      <c r="B155" s="49"/>
      <c r="C155" s="49"/>
      <c r="D155" s="49"/>
      <c r="E155" s="49"/>
      <c r="F155" s="49"/>
      <c r="G155" s="49"/>
      <c r="H155" s="49"/>
      <c r="I155" s="49"/>
      <c r="J155" s="15"/>
      <c r="K155" s="15"/>
      <c r="L155" s="15"/>
      <c r="M155" s="15"/>
      <c r="N155" s="15"/>
      <c r="O155" s="15"/>
      <c r="P155" s="15"/>
      <c r="Q155" s="15"/>
      <c r="R155" s="16"/>
    </row>
    <row r="156" spans="1:18" ht="15" customHeight="1">
      <c r="A156" s="83" t="s">
        <v>79</v>
      </c>
      <c r="B156" s="84"/>
      <c r="C156" s="84"/>
      <c r="D156" s="84"/>
      <c r="E156" s="84"/>
      <c r="F156" s="84"/>
      <c r="G156" s="84"/>
      <c r="H156" s="84"/>
      <c r="I156" s="84"/>
      <c r="J156" s="84"/>
      <c r="K156" s="84"/>
      <c r="L156" s="84"/>
      <c r="M156" s="84"/>
      <c r="N156" s="84"/>
      <c r="O156" s="84"/>
      <c r="P156" s="84"/>
      <c r="Q156" s="72"/>
      <c r="R156" s="8"/>
    </row>
    <row r="157" spans="1:18" ht="18">
      <c r="A157" s="85" t="s">
        <v>27</v>
      </c>
      <c r="B157" s="86"/>
      <c r="C157" s="86"/>
      <c r="D157" s="50"/>
      <c r="E157" s="50"/>
      <c r="F157" s="50"/>
      <c r="G157" s="50"/>
      <c r="H157" s="50"/>
      <c r="I157" s="50"/>
      <c r="J157" s="50"/>
      <c r="K157" s="50"/>
      <c r="L157" s="50"/>
      <c r="M157" s="50"/>
      <c r="N157" s="50"/>
      <c r="O157" s="50"/>
      <c r="P157" s="50"/>
      <c r="Q157" s="72"/>
      <c r="R157" s="8"/>
    </row>
    <row r="158" spans="1:18">
      <c r="A158" s="83" t="s">
        <v>44</v>
      </c>
      <c r="B158" s="84"/>
      <c r="C158" s="84"/>
      <c r="D158" s="84"/>
      <c r="E158" s="84"/>
      <c r="F158" s="84"/>
      <c r="G158" s="84"/>
      <c r="H158" s="84"/>
      <c r="I158" s="84"/>
      <c r="J158" s="84"/>
      <c r="K158" s="84"/>
      <c r="L158" s="84"/>
      <c r="M158" s="84"/>
      <c r="N158" s="84"/>
      <c r="O158" s="84"/>
      <c r="P158" s="84"/>
      <c r="Q158" s="72"/>
      <c r="R158" s="8"/>
    </row>
    <row r="159" spans="1:18">
      <c r="A159" s="77">
        <v>1</v>
      </c>
      <c r="B159" s="77" t="s">
        <v>80</v>
      </c>
      <c r="C159" s="12" t="s">
        <v>29</v>
      </c>
      <c r="D159" s="77" t="s">
        <v>30</v>
      </c>
      <c r="E159" s="77">
        <v>1</v>
      </c>
      <c r="F159" s="77" t="s">
        <v>51</v>
      </c>
      <c r="G159" s="77">
        <v>1</v>
      </c>
      <c r="H159" s="77" t="s">
        <v>32</v>
      </c>
      <c r="I159" s="77"/>
      <c r="J159" s="77">
        <v>11</v>
      </c>
      <c r="K159" s="77"/>
      <c r="L159" s="77">
        <v>9</v>
      </c>
      <c r="M159" s="77" t="s">
        <v>34</v>
      </c>
      <c r="N159" s="3">
        <f t="shared" ref="N159:N168" si="57">(IF(F159="OŽ",IF(L159=1,550.8,IF(L159=2,426.38,IF(L159=3,342.14,IF(L159=4,181.44,IF(L159=5,168.48,IF(L159=6,155.52,IF(L159=7,148.5,IF(L159=8,144,0))))))))+IF(L159&lt;=8,0,IF(L159&lt;=16,137.7,IF(L159&lt;=24,108,IF(L159&lt;=32,80.1,IF(L159&lt;=36,52.2,0)))))-IF(L159&lt;=8,0,IF(L159&lt;=16,(L159-9)*2.754,IF(L159&lt;=24,(L159-17)* 2.754,IF(L159&lt;=32,(L159-25)* 2.754,IF(L159&lt;=36,(L159-33)*2.754,0))))),0)+IF(F159="PČ",IF(L159=1,449,IF(L159=2,314.6,IF(L159=3,238,IF(L159=4,172,IF(L159=5,159,IF(L159=6,145,IF(L159=7,132,IF(L159=8,119,0))))))))+IF(L159&lt;=8,0,IF(L159&lt;=16,88,IF(L159&lt;=24,55,IF(L159&lt;=32,22,0))))-IF(L159&lt;=8,0,IF(L159&lt;=16,(L159-9)*2.245,IF(L159&lt;=24,(L159-17)*2.245,IF(L159&lt;=32,(L159-25)*2.245,0)))),0)+IF(F159="PČneol",IF(L159=1,85,IF(L159=2,64.61,IF(L159=3,50.76,IF(L159=4,16.25,IF(L159=5,15,IF(L159=6,13.75,IF(L159=7,12.5,IF(L159=8,11.25,0))))))))+IF(L159&lt;=8,0,IF(L159&lt;=16,9,0))-IF(L159&lt;=8,0,IF(L159&lt;=16,(L159-9)*0.425,0)),0)+IF(F159="PŽ",IF(L159=1,85,IF(L159=2,59.5,IF(L159=3,45,IF(L159=4,32.5,IF(L159=5,30,IF(L159=6,27.5,IF(L159=7,25,IF(L159=8,22.5,0))))))))+IF(L159&lt;=8,0,IF(L159&lt;=16,19,IF(L159&lt;=24,13,IF(L159&lt;=32,8,0))))-IF(L159&lt;=8,0,IF(L159&lt;=16,(L159-9)*0.425,IF(L159&lt;=24,(L159-17)*0.425,IF(L159&lt;=32,(L159-25)*0.425,0)))),0)+IF(F159="EČ",IF(L159=1,204,IF(L159=2,156.24,IF(L159=3,123.84,IF(L159=4,72,IF(L159=5,66,IF(L159=6,60,IF(L159=7,54,IF(L159=8,48,0))))))))+IF(L159&lt;=8,0,IF(L159&lt;=16,40,IF(L159&lt;=24,25,0)))-IF(L159&lt;=8,0,IF(L159&lt;=16,(L159-9)*1.02,IF(L159&lt;=24,(L159-17)*1.02,0))),0)+IF(F159="EČneol",IF(L159=1,68,IF(L159=2,51.69,IF(L159=3,40.61,IF(L159=4,13,IF(L159=5,12,IF(L159=6,11,IF(L159=7,10,IF(L159=8,9,0)))))))))+IF(F159="EŽ",IF(L159=1,68,IF(L159=2,47.6,IF(L159=3,36,IF(L159=4,18,IF(L159=5,16.5,IF(L159=6,15,IF(L159=7,13.5,IF(L159=8,12,0))))))))+IF(L159&lt;=8,0,IF(L159&lt;=16,10,IF(L159&lt;=24,6,0)))-IF(L159&lt;=8,0,IF(L159&lt;=16,(L159-9)*0.34,IF(L159&lt;=24,(L159-17)*0.34,0))),0)+IF(F159="PT",IF(L159=1,68,IF(L159=2,52.08,IF(L159=3,41.28,IF(L159=4,24,IF(L159=5,22,IF(L159=6,20,IF(L159=7,18,IF(L159=8,16,0))))))))+IF(L159&lt;=8,0,IF(L159&lt;=16,13,IF(L159&lt;=24,9,IF(L159&lt;=32,4,0))))-IF(L159&lt;=8,0,IF(L159&lt;=16,(L159-9)*0.34,IF(L159&lt;=24,(L159-17)*0.34,IF(L159&lt;=32,(L159-25)*0.34,0)))),0)+IF(F159="JOŽ",IF(L159=1,85,IF(L159=2,59.5,IF(L159=3,45,IF(L159=4,32.5,IF(L159=5,30,IF(L159=6,27.5,IF(L159=7,25,IF(L159=8,22.5,0))))))))+IF(L159&lt;=8,0,IF(L159&lt;=16,19,IF(L159&lt;=24,13,0)))-IF(L159&lt;=8,0,IF(L159&lt;=16,(L159-9)*0.425,IF(L159&lt;=24,(L159-17)*0.425,0))),0)+IF(F159="JPČ",IF(L159=1,68,IF(L159=2,47.6,IF(L159=3,36,IF(L159=4,26,IF(L159=5,24,IF(L159=6,22,IF(L159=7,20,IF(L159=8,18,0))))))))+IF(L159&lt;=8,0,IF(L159&lt;=16,13,IF(L159&lt;=24,9,0)))-IF(L159&lt;=8,0,IF(L159&lt;=16,(L159-9)*0.34,IF(L159&lt;=24,(L159-17)*0.34,0))),0)+IF(F159="JEČ",IF(L159=1,34,IF(L159=2,26.04,IF(L159=3,20.6,IF(L159=4,12,IF(L159=5,11,IF(L159=6,10,IF(L159=7,9,IF(L159=8,8,0))))))))+IF(L159&lt;=8,0,IF(L159&lt;=16,6,0))-IF(L159&lt;=8,0,IF(L159&lt;=16,(L159-9)*0.17,0)),0)+IF(F159="JEOF",IF(L159=1,34,IF(L159=2,26.04,IF(L159=3,20.6,IF(L159=4,12,IF(L159=5,11,IF(L159=6,10,IF(L159=7,9,IF(L159=8,8,0))))))))+IF(L159&lt;=8,0,IF(L159&lt;=16,6,0))-IF(L159&lt;=8,0,IF(L159&lt;=16,(L159-9)*0.17,0)),0)+IF(F159="JnPČ",IF(L159=1,51,IF(L159=2,35.7,IF(L159=3,27,IF(L159=4,19.5,IF(L159=5,18,IF(L159=6,16.5,IF(L159=7,15,IF(L159=8,13.5,0))))))))+IF(L159&lt;=8,0,IF(L159&lt;=16,10,0))-IF(L159&lt;=8,0,IF(L159&lt;=16,(L159-9)*0.255,0)),0)+IF(F159="JnEČ",IF(L159=1,25.5,IF(L159=2,19.53,IF(L159=3,15.48,IF(L159=4,9,IF(L159=5,8.25,IF(L159=6,7.5,IF(L159=7,6.75,IF(L159=8,6,0))))))))+IF(L159&lt;=8,0,IF(L159&lt;=16,5,0))-IF(L159&lt;=8,0,IF(L159&lt;=16,(L159-9)*0.1275,0)),0)+IF(F159="JčPČ",IF(L159=1,21.25,IF(L159=2,14.5,IF(L159=3,11.5,IF(L159=4,7,IF(L159=5,6.5,IF(L159=6,6,IF(L159=7,5.5,IF(L159=8,5,0))))))))+IF(L159&lt;=8,0,IF(L159&lt;=16,4,0))-IF(L159&lt;=8,0,IF(L159&lt;=16,(L159-9)*0.10625,0)),0)+IF(F159="JčEČ",IF(L159=1,17,IF(L159=2,13.02,IF(L159=3,10.32,IF(L159=4,6,IF(L159=5,5.5,IF(L159=6,5,IF(L159=7,4.5,IF(L159=8,4,0))))))))+IF(L159&lt;=8,0,IF(L159&lt;=16,3,0))-IF(L159&lt;=8,0,IF(L159&lt;=16,(L159-9)*0.085,0)),0)+IF(F159="NEAK",IF(L159=1,11.48,IF(L159=2,8.79,IF(L159=3,6.97,IF(L159=4,4.05,IF(L159=5,3.71,IF(L159=6,3.38,IF(L159=7,3.04,IF(L159=8,2.7,0))))))))+IF(L159&lt;=8,0,IF(L159&lt;=16,2,IF(L159&lt;=24,1.3,0)))-IF(L159&lt;=8,0,IF(L159&lt;=16,(L159-9)*0.0574,IF(L159&lt;=24,(L159-17)*0.0574,0))),0))*IF(L159&lt;0,1,IF(OR(F159="PČ",F159="PŽ",F159="PT"),IF(J159&lt;32,J159/32,1),1))* IF(L159&lt;0,1,IF(OR(F159="EČ",F159="EŽ",F159="JOŽ",F159="JPČ",F159="NEAK"),IF(J159&lt;24,J159/24,1),1))*IF(L159&lt;0,1,IF(OR(F159="PČneol",F159="JEČ",F159="JEOF",F159="JnPČ",F159="JnEČ",F159="JčPČ",F159="JčEČ"),IF(J159&lt;16,J159/16,1),1))*IF(L159&lt;0,1,IF(F159="EČneol",IF(J159&lt;8,J159/8,1),1))</f>
        <v>2.0625</v>
      </c>
      <c r="O159" s="9">
        <f t="shared" ref="O159:O168" si="58">IF(F159="OŽ",N159,IF(H159="Ne",IF(J159*0.3&lt;J159-L159,N159,0),IF(J159*0.1&lt;J159-L159,N159,0)))</f>
        <v>0</v>
      </c>
      <c r="P159" s="4">
        <f t="shared" ref="P159" si="59">IF(O159=0,0,IF(F159="OŽ",IF(L159&gt;35,0,IF(J159&gt;35,(36-L159)*1.836,((36-L159)-(36-J159))*1.836)),0)+IF(F159="PČ",IF(L159&gt;31,0,IF(J159&gt;31,(32-L159)*1.347,((32-L159)-(32-J159))*1.347)),0)+ IF(F159="PČneol",IF(L159&gt;15,0,IF(J159&gt;15,(16-L159)*0.255,((16-L159)-(16-J159))*0.255)),0)+IF(F159="PŽ",IF(L159&gt;31,0,IF(J159&gt;31,(32-L159)*0.255,((32-L159)-(32-J159))*0.255)),0)+IF(F159="EČ",IF(L159&gt;23,0,IF(J159&gt;23,(24-L159)*0.612,((24-L159)-(24-J159))*0.612)),0)+IF(F159="EČneol",IF(L159&gt;7,0,IF(J159&gt;7,(8-L159)*0.204,((8-L159)-(8-J159))*0.204)),0)+IF(F159="EŽ",IF(L159&gt;23,0,IF(J159&gt;23,(24-L159)*0.204,((24-L159)-(24-J159))*0.204)),0)+IF(F159="PT",IF(L159&gt;31,0,IF(J159&gt;31,(32-L159)*0.204,((32-L159)-(32-J159))*0.204)),0)+IF(F159="JOŽ",IF(L159&gt;23,0,IF(J159&gt;23,(24-L159)*0.255,((24-L159)-(24-J159))*0.255)),0)+IF(F159="JPČ",IF(L159&gt;23,0,IF(J159&gt;23,(24-L159)*0.204,((24-L159)-(24-J159))*0.204)),0)+IF(F159="JEČ",IF(L159&gt;15,0,IF(J159&gt;15,(16-L159)*0.102,((16-L159)-(16-J159))*0.102)),0)+IF(F159="JEOF",IF(L159&gt;15,0,IF(J159&gt;15,(16-L159)*0.102,((16-L159)-(16-J159))*0.102)),0)+IF(F159="JnPČ",IF(L159&gt;15,0,IF(J159&gt;15,(16-L159)*0.153,((16-L159)-(16-J159))*0.153)),0)+IF(F159="JnEČ",IF(L159&gt;15,0,IF(J159&gt;15,(16-L159)*0.0765,((16-L159)-(16-J159))*0.0765)),0)+IF(F159="JčPČ",IF(L159&gt;15,0,IF(J159&gt;15,(16-L159)*0.06375,((16-L159)-(16-J159))*0.06375)),0)+IF(F159="JčEČ",IF(L159&gt;15,0,IF(J159&gt;15,(16-L159)*0.051,((16-L159)-(16-J159))*0.051)),0)+IF(F159="NEAK",IF(L159&gt;23,0,IF(J159&gt;23,(24-L159)*0.03444,((24-L159)-(24-J159))*0.03444)),0))</f>
        <v>0</v>
      </c>
      <c r="Q159" s="11">
        <f t="shared" ref="Q159" si="60">IF(ISERROR(P159*100/N159),0,(P159*100/N159))</f>
        <v>0</v>
      </c>
      <c r="R159" s="10">
        <f t="shared" ref="R159:R168" si="61">IF(Q159&lt;=30,O159+P159,O159+O159*0.3)*IF(G159=1,0.4,IF(G159=2,0.75,IF(G159="1 (kas 4 m. 1 k. nerengiamos)",0.52,1)))*IF(D159="olimpinė",1,IF(M159="Ne",0.5,1))*IF(OR(A$5="Lietuvos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federacija"),IF(OR(J159&lt;8,K159&lt;16),0,1),1)*E159*IF(I159&lt;=1,1,1/I159)*IF(OR(A$5="Lietuvos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60" spans="1:18">
      <c r="A160" s="77">
        <v>2</v>
      </c>
      <c r="B160" s="77" t="s">
        <v>81</v>
      </c>
      <c r="C160" s="12" t="s">
        <v>29</v>
      </c>
      <c r="D160" s="77" t="s">
        <v>30</v>
      </c>
      <c r="E160" s="77">
        <v>1</v>
      </c>
      <c r="F160" s="77" t="s">
        <v>51</v>
      </c>
      <c r="G160" s="77">
        <v>1</v>
      </c>
      <c r="H160" s="77" t="s">
        <v>32</v>
      </c>
      <c r="I160" s="77"/>
      <c r="J160" s="77">
        <v>15</v>
      </c>
      <c r="K160" s="77"/>
      <c r="L160" s="77">
        <v>12</v>
      </c>
      <c r="M160" s="77" t="s">
        <v>34</v>
      </c>
      <c r="N160" s="3">
        <f t="shared" si="57"/>
        <v>2.5734375000000003</v>
      </c>
      <c r="O160" s="9">
        <f t="shared" si="58"/>
        <v>0</v>
      </c>
      <c r="P160" s="4">
        <f t="shared" ref="P160:P168" si="62">IF(O160=0,0,IF(F160="OŽ",IF(L160&gt;35,0,IF(J160&gt;35,(36-L160)*1.836,((36-L160)-(36-J160))*1.836)),0)+IF(F160="PČ",IF(L160&gt;31,0,IF(J160&gt;31,(32-L160)*1.347,((32-L160)-(32-J160))*1.347)),0)+ IF(F160="PČneol",IF(L160&gt;15,0,IF(J160&gt;15,(16-L160)*0.255,((16-L160)-(16-J160))*0.255)),0)+IF(F160="PŽ",IF(L160&gt;31,0,IF(J160&gt;31,(32-L160)*0.255,((32-L160)-(32-J160))*0.255)),0)+IF(F160="EČ",IF(L160&gt;23,0,IF(J160&gt;23,(24-L160)*0.612,((24-L160)-(24-J160))*0.612)),0)+IF(F160="EČneol",IF(L160&gt;7,0,IF(J160&gt;7,(8-L160)*0.204,((8-L160)-(8-J160))*0.204)),0)+IF(F160="EŽ",IF(L160&gt;23,0,IF(J160&gt;23,(24-L160)*0.204,((24-L160)-(24-J160))*0.204)),0)+IF(F160="PT",IF(L160&gt;31,0,IF(J160&gt;31,(32-L160)*0.204,((32-L160)-(32-J160))*0.204)),0)+IF(F160="JOŽ",IF(L160&gt;23,0,IF(J160&gt;23,(24-L160)*0.255,((24-L160)-(24-J160))*0.255)),0)+IF(F160="JPČ",IF(L160&gt;23,0,IF(J160&gt;23,(24-L160)*0.204,((24-L160)-(24-J160))*0.204)),0)+IF(F160="JEČ",IF(L160&gt;15,0,IF(J160&gt;15,(16-L160)*0.102,((16-L160)-(16-J160))*0.102)),0)+IF(F160="JEOF",IF(L160&gt;15,0,IF(J160&gt;15,(16-L160)*0.102,((16-L160)-(16-J160))*0.102)),0)+IF(F160="JnPČ",IF(L160&gt;15,0,IF(J160&gt;15,(16-L160)*0.153,((16-L160)-(16-J160))*0.153)),0)+IF(F160="JnEČ",IF(L160&gt;15,0,IF(J160&gt;15,(16-L160)*0.0765,((16-L160)-(16-J160))*0.0765)),0)+IF(F160="JčPČ",IF(L160&gt;15,0,IF(J160&gt;15,(16-L160)*0.06375,((16-L160)-(16-J160))*0.06375)),0)+IF(F160="JčEČ",IF(L160&gt;15,0,IF(J160&gt;15,(16-L160)*0.051,((16-L160)-(16-J160))*0.051)),0)+IF(F160="NEAK",IF(L160&gt;23,0,IF(J160&gt;23,(24-L160)*0.03444,((24-L160)-(24-J160))*0.03444)),0))</f>
        <v>0</v>
      </c>
      <c r="Q160" s="11">
        <f t="shared" ref="Q160:Q168" si="63">IF(ISERROR(P160*100/N160),0,(P160*100/N160))</f>
        <v>0</v>
      </c>
      <c r="R160" s="10">
        <f t="shared" si="61"/>
        <v>0</v>
      </c>
    </row>
    <row r="161" spans="1:18" hidden="1">
      <c r="A161" s="77">
        <v>3</v>
      </c>
      <c r="B161" s="77"/>
      <c r="C161" s="12"/>
      <c r="D161" s="77"/>
      <c r="E161" s="77"/>
      <c r="F161" s="77"/>
      <c r="G161" s="77"/>
      <c r="H161" s="77"/>
      <c r="I161" s="77"/>
      <c r="J161" s="77"/>
      <c r="K161" s="77"/>
      <c r="L161" s="77"/>
      <c r="M161" s="77"/>
      <c r="N161" s="3">
        <f t="shared" si="57"/>
        <v>0</v>
      </c>
      <c r="O161" s="9">
        <f t="shared" si="58"/>
        <v>0</v>
      </c>
      <c r="P161" s="4">
        <f t="shared" si="62"/>
        <v>0</v>
      </c>
      <c r="Q161" s="11">
        <f t="shared" si="63"/>
        <v>0</v>
      </c>
      <c r="R161" s="10">
        <f t="shared" si="61"/>
        <v>0</v>
      </c>
    </row>
    <row r="162" spans="1:18" hidden="1">
      <c r="A162" s="77">
        <v>4</v>
      </c>
      <c r="B162" s="77"/>
      <c r="C162" s="12"/>
      <c r="D162" s="77"/>
      <c r="E162" s="77"/>
      <c r="F162" s="77"/>
      <c r="G162" s="77"/>
      <c r="H162" s="77"/>
      <c r="I162" s="77"/>
      <c r="J162" s="77"/>
      <c r="K162" s="77"/>
      <c r="L162" s="77"/>
      <c r="M162" s="77"/>
      <c r="N162" s="3">
        <f t="shared" si="57"/>
        <v>0</v>
      </c>
      <c r="O162" s="9">
        <f t="shared" si="58"/>
        <v>0</v>
      </c>
      <c r="P162" s="4">
        <f t="shared" si="62"/>
        <v>0</v>
      </c>
      <c r="Q162" s="11">
        <f t="shared" si="63"/>
        <v>0</v>
      </c>
      <c r="R162" s="10">
        <f t="shared" si="61"/>
        <v>0</v>
      </c>
    </row>
    <row r="163" spans="1:18" hidden="1">
      <c r="A163" s="77">
        <v>5</v>
      </c>
      <c r="B163" s="77"/>
      <c r="C163" s="12"/>
      <c r="D163" s="77"/>
      <c r="E163" s="77"/>
      <c r="F163" s="77"/>
      <c r="G163" s="77"/>
      <c r="H163" s="77"/>
      <c r="I163" s="77"/>
      <c r="J163" s="77"/>
      <c r="K163" s="77"/>
      <c r="L163" s="77"/>
      <c r="M163" s="77"/>
      <c r="N163" s="3">
        <f t="shared" si="57"/>
        <v>0</v>
      </c>
      <c r="O163" s="9">
        <f t="shared" si="58"/>
        <v>0</v>
      </c>
      <c r="P163" s="4">
        <f t="shared" si="62"/>
        <v>0</v>
      </c>
      <c r="Q163" s="11">
        <f t="shared" si="63"/>
        <v>0</v>
      </c>
      <c r="R163" s="10">
        <f t="shared" si="61"/>
        <v>0</v>
      </c>
    </row>
    <row r="164" spans="1:18" hidden="1">
      <c r="A164" s="77">
        <v>6</v>
      </c>
      <c r="B164" s="77"/>
      <c r="C164" s="12"/>
      <c r="D164" s="77"/>
      <c r="E164" s="77"/>
      <c r="F164" s="77"/>
      <c r="G164" s="77"/>
      <c r="H164" s="77"/>
      <c r="I164" s="77"/>
      <c r="J164" s="77"/>
      <c r="K164" s="77"/>
      <c r="L164" s="77"/>
      <c r="M164" s="77"/>
      <c r="N164" s="3">
        <f t="shared" si="57"/>
        <v>0</v>
      </c>
      <c r="O164" s="9">
        <f t="shared" si="58"/>
        <v>0</v>
      </c>
      <c r="P164" s="4">
        <f t="shared" si="62"/>
        <v>0</v>
      </c>
      <c r="Q164" s="11">
        <f t="shared" si="63"/>
        <v>0</v>
      </c>
      <c r="R164" s="10">
        <f t="shared" si="61"/>
        <v>0</v>
      </c>
    </row>
    <row r="165" spans="1:18" hidden="1">
      <c r="A165" s="77">
        <v>7</v>
      </c>
      <c r="B165" s="77"/>
      <c r="C165" s="12"/>
      <c r="D165" s="77"/>
      <c r="E165" s="77"/>
      <c r="F165" s="77"/>
      <c r="G165" s="77"/>
      <c r="H165" s="77"/>
      <c r="I165" s="77"/>
      <c r="J165" s="77"/>
      <c r="K165" s="77"/>
      <c r="L165" s="77"/>
      <c r="M165" s="77"/>
      <c r="N165" s="3">
        <f t="shared" si="57"/>
        <v>0</v>
      </c>
      <c r="O165" s="9">
        <f t="shared" si="58"/>
        <v>0</v>
      </c>
      <c r="P165" s="4">
        <f t="shared" si="62"/>
        <v>0</v>
      </c>
      <c r="Q165" s="11">
        <f t="shared" si="63"/>
        <v>0</v>
      </c>
      <c r="R165" s="10">
        <f t="shared" si="61"/>
        <v>0</v>
      </c>
    </row>
    <row r="166" spans="1:18" hidden="1">
      <c r="A166" s="77">
        <v>8</v>
      </c>
      <c r="B166" s="77"/>
      <c r="C166" s="12"/>
      <c r="D166" s="77"/>
      <c r="E166" s="77"/>
      <c r="F166" s="77"/>
      <c r="G166" s="77"/>
      <c r="H166" s="77"/>
      <c r="I166" s="77"/>
      <c r="J166" s="77"/>
      <c r="K166" s="77"/>
      <c r="L166" s="77"/>
      <c r="M166" s="77"/>
      <c r="N166" s="3">
        <f t="shared" si="57"/>
        <v>0</v>
      </c>
      <c r="O166" s="9">
        <f t="shared" si="58"/>
        <v>0</v>
      </c>
      <c r="P166" s="4">
        <f t="shared" si="62"/>
        <v>0</v>
      </c>
      <c r="Q166" s="11">
        <f t="shared" si="63"/>
        <v>0</v>
      </c>
      <c r="R166" s="10">
        <f t="shared" si="61"/>
        <v>0</v>
      </c>
    </row>
    <row r="167" spans="1:18" hidden="1">
      <c r="A167" s="77">
        <v>9</v>
      </c>
      <c r="B167" s="77"/>
      <c r="C167" s="12"/>
      <c r="D167" s="77"/>
      <c r="E167" s="77"/>
      <c r="F167" s="77"/>
      <c r="G167" s="77"/>
      <c r="H167" s="77"/>
      <c r="I167" s="77"/>
      <c r="J167" s="77"/>
      <c r="K167" s="77"/>
      <c r="L167" s="77"/>
      <c r="M167" s="77"/>
      <c r="N167" s="3">
        <f t="shared" si="57"/>
        <v>0</v>
      </c>
      <c r="O167" s="9">
        <f t="shared" si="58"/>
        <v>0</v>
      </c>
      <c r="P167" s="4">
        <f t="shared" si="62"/>
        <v>0</v>
      </c>
      <c r="Q167" s="11">
        <f t="shared" si="63"/>
        <v>0</v>
      </c>
      <c r="R167" s="10">
        <f t="shared" si="61"/>
        <v>0</v>
      </c>
    </row>
    <row r="168" spans="1:18" hidden="1">
      <c r="A168" s="77">
        <v>10</v>
      </c>
      <c r="B168" s="77"/>
      <c r="C168" s="12"/>
      <c r="D168" s="77"/>
      <c r="E168" s="77"/>
      <c r="F168" s="77"/>
      <c r="G168" s="77"/>
      <c r="H168" s="77"/>
      <c r="I168" s="77"/>
      <c r="J168" s="77"/>
      <c r="K168" s="77"/>
      <c r="L168" s="77"/>
      <c r="M168" s="77"/>
      <c r="N168" s="3">
        <f t="shared" si="57"/>
        <v>0</v>
      </c>
      <c r="O168" s="9">
        <f t="shared" si="58"/>
        <v>0</v>
      </c>
      <c r="P168" s="4">
        <f t="shared" si="62"/>
        <v>0</v>
      </c>
      <c r="Q168" s="11">
        <f t="shared" si="63"/>
        <v>0</v>
      </c>
      <c r="R168" s="10">
        <f t="shared" si="61"/>
        <v>0</v>
      </c>
    </row>
    <row r="169" spans="1:18">
      <c r="A169" s="80" t="s">
        <v>40</v>
      </c>
      <c r="B169" s="81"/>
      <c r="C169" s="81"/>
      <c r="D169" s="81"/>
      <c r="E169" s="81"/>
      <c r="F169" s="81"/>
      <c r="G169" s="81"/>
      <c r="H169" s="81"/>
      <c r="I169" s="81"/>
      <c r="J169" s="81"/>
      <c r="K169" s="81"/>
      <c r="L169" s="81"/>
      <c r="M169" s="81"/>
      <c r="N169" s="81"/>
      <c r="O169" s="81"/>
      <c r="P169" s="81"/>
      <c r="Q169" s="82"/>
      <c r="R169" s="10">
        <f>SUM(R159:R168)</f>
        <v>0</v>
      </c>
    </row>
    <row r="170" spans="1:18" ht="15.75">
      <c r="A170" s="24" t="s">
        <v>82</v>
      </c>
      <c r="B170" s="24"/>
      <c r="C170" s="15"/>
      <c r="D170" s="15"/>
      <c r="E170" s="15"/>
      <c r="F170" s="15"/>
      <c r="G170" s="15"/>
      <c r="H170" s="15"/>
      <c r="I170" s="15"/>
      <c r="J170" s="15"/>
      <c r="K170" s="15"/>
      <c r="L170" s="15"/>
      <c r="M170" s="15"/>
      <c r="N170" s="15"/>
      <c r="O170" s="15"/>
      <c r="P170" s="15"/>
      <c r="Q170" s="15"/>
      <c r="R170" s="16"/>
    </row>
    <row r="171" spans="1:18">
      <c r="A171" s="49" t="s">
        <v>48</v>
      </c>
      <c r="B171" s="49"/>
      <c r="C171" s="49"/>
      <c r="D171" s="49"/>
      <c r="E171" s="49"/>
      <c r="F171" s="49"/>
      <c r="G171" s="49"/>
      <c r="H171" s="49"/>
      <c r="I171" s="49"/>
      <c r="J171" s="15"/>
      <c r="K171" s="15"/>
      <c r="L171" s="15"/>
      <c r="M171" s="15"/>
      <c r="N171" s="15"/>
      <c r="O171" s="15"/>
      <c r="P171" s="15"/>
      <c r="Q171" s="15"/>
      <c r="R171" s="16"/>
    </row>
    <row r="172" spans="1:18" s="8" customFormat="1">
      <c r="A172" s="49"/>
      <c r="B172" s="49"/>
      <c r="C172" s="49"/>
      <c r="D172" s="49"/>
      <c r="E172" s="49"/>
      <c r="F172" s="49"/>
      <c r="G172" s="49"/>
      <c r="H172" s="49"/>
      <c r="I172" s="49"/>
      <c r="J172" s="15"/>
      <c r="K172" s="15"/>
      <c r="L172" s="15"/>
      <c r="M172" s="15"/>
      <c r="N172" s="15"/>
      <c r="O172" s="15"/>
      <c r="P172" s="15"/>
      <c r="Q172" s="15"/>
      <c r="R172" s="16"/>
    </row>
    <row r="173" spans="1:18" ht="15" hidden="1" customHeight="1">
      <c r="A173" s="89" t="s">
        <v>83</v>
      </c>
      <c r="B173" s="90"/>
      <c r="C173" s="90"/>
      <c r="D173" s="90"/>
      <c r="E173" s="90"/>
      <c r="F173" s="90"/>
      <c r="G173" s="90"/>
      <c r="H173" s="90"/>
      <c r="I173" s="90"/>
      <c r="J173" s="90"/>
      <c r="K173" s="90"/>
      <c r="L173" s="90"/>
      <c r="M173" s="90"/>
      <c r="N173" s="90"/>
      <c r="O173" s="90"/>
      <c r="P173" s="90"/>
      <c r="Q173" s="73"/>
      <c r="R173" s="58"/>
    </row>
    <row r="174" spans="1:18" ht="18" hidden="1">
      <c r="A174" s="87" t="s">
        <v>27</v>
      </c>
      <c r="B174" s="88"/>
      <c r="C174" s="88"/>
      <c r="D174" s="59"/>
      <c r="E174" s="59"/>
      <c r="F174" s="59"/>
      <c r="G174" s="59"/>
      <c r="H174" s="59"/>
      <c r="I174" s="59"/>
      <c r="J174" s="59"/>
      <c r="K174" s="59"/>
      <c r="L174" s="59"/>
      <c r="M174" s="59"/>
      <c r="N174" s="59"/>
      <c r="O174" s="59"/>
      <c r="P174" s="59"/>
      <c r="Q174" s="73"/>
      <c r="R174" s="58"/>
    </row>
    <row r="175" spans="1:18" hidden="1">
      <c r="A175" s="89" t="s">
        <v>44</v>
      </c>
      <c r="B175" s="90"/>
      <c r="C175" s="90"/>
      <c r="D175" s="90"/>
      <c r="E175" s="90"/>
      <c r="F175" s="90"/>
      <c r="G175" s="90"/>
      <c r="H175" s="90"/>
      <c r="I175" s="90"/>
      <c r="J175" s="90"/>
      <c r="K175" s="90"/>
      <c r="L175" s="90"/>
      <c r="M175" s="90"/>
      <c r="N175" s="90"/>
      <c r="O175" s="90"/>
      <c r="P175" s="90"/>
      <c r="Q175" s="73"/>
      <c r="R175" s="58"/>
    </row>
    <row r="176" spans="1:18" hidden="1">
      <c r="A176" s="60">
        <v>1</v>
      </c>
      <c r="B176" s="60" t="s">
        <v>60</v>
      </c>
      <c r="C176" s="61" t="s">
        <v>29</v>
      </c>
      <c r="D176" s="60" t="s">
        <v>30</v>
      </c>
      <c r="E176" s="60">
        <v>1</v>
      </c>
      <c r="F176" s="60" t="s">
        <v>61</v>
      </c>
      <c r="G176" s="60">
        <v>1</v>
      </c>
      <c r="H176" s="60" t="s">
        <v>32</v>
      </c>
      <c r="I176" s="60"/>
      <c r="J176" s="60">
        <v>19</v>
      </c>
      <c r="K176" s="60"/>
      <c r="L176" s="60">
        <v>16</v>
      </c>
      <c r="M176" s="60" t="s">
        <v>34</v>
      </c>
      <c r="N176" s="62">
        <f t="shared" ref="N176:N185" si="64">(IF(F176="OŽ",IF(L176=1,550.8,IF(L176=2,426.38,IF(L176=3,342.14,IF(L176=4,181.44,IF(L176=5,168.48,IF(L176=6,155.52,IF(L176=7,148.5,IF(L176=8,144,0))))))))+IF(L176&lt;=8,0,IF(L176&lt;=16,137.7,IF(L176&lt;=24,108,IF(L176&lt;=32,80.1,IF(L176&lt;=36,52.2,0)))))-IF(L176&lt;=8,0,IF(L176&lt;=16,(L176-9)*2.754,IF(L176&lt;=24,(L176-17)* 2.754,IF(L176&lt;=32,(L176-25)* 2.754,IF(L176&lt;=36,(L176-33)*2.754,0))))),0)+IF(F176="PČ",IF(L176=1,449,IF(L176=2,314.6,IF(L176=3,238,IF(L176=4,172,IF(L176=5,159,IF(L176=6,145,IF(L176=7,132,IF(L176=8,119,0))))))))+IF(L176&lt;=8,0,IF(L176&lt;=16,88,IF(L176&lt;=24,55,IF(L176&lt;=32,22,0))))-IF(L176&lt;=8,0,IF(L176&lt;=16,(L176-9)*2.245,IF(L176&lt;=24,(L176-17)*2.245,IF(L176&lt;=32,(L176-25)*2.245,0)))),0)+IF(F176="PČneol",IF(L176=1,85,IF(L176=2,64.61,IF(L176=3,50.76,IF(L176=4,16.25,IF(L176=5,15,IF(L176=6,13.75,IF(L176=7,12.5,IF(L176=8,11.25,0))))))))+IF(L176&lt;=8,0,IF(L176&lt;=16,9,0))-IF(L176&lt;=8,0,IF(L176&lt;=16,(L176-9)*0.425,0)),0)+IF(F176="PŽ",IF(L176=1,85,IF(L176=2,59.5,IF(L176=3,45,IF(L176=4,32.5,IF(L176=5,30,IF(L176=6,27.5,IF(L176=7,25,IF(L176=8,22.5,0))))))))+IF(L176&lt;=8,0,IF(L176&lt;=16,19,IF(L176&lt;=24,13,IF(L176&lt;=32,8,0))))-IF(L176&lt;=8,0,IF(L176&lt;=16,(L176-9)*0.425,IF(L176&lt;=24,(L176-17)*0.425,IF(L176&lt;=32,(L176-25)*0.425,0)))),0)+IF(F176="EČ",IF(L176=1,204,IF(L176=2,156.24,IF(L176=3,123.84,IF(L176=4,72,IF(L176=5,66,IF(L176=6,60,IF(L176=7,54,IF(L176=8,48,0))))))))+IF(L176&lt;=8,0,IF(L176&lt;=16,40,IF(L176&lt;=24,25,0)))-IF(L176&lt;=8,0,IF(L176&lt;=16,(L176-9)*1.02,IF(L176&lt;=24,(L176-17)*1.02,0))),0)+IF(F176="EČneol",IF(L176=1,68,IF(L176=2,51.69,IF(L176=3,40.61,IF(L176=4,13,IF(L176=5,12,IF(L176=6,11,IF(L176=7,10,IF(L176=8,9,0)))))))))+IF(F176="EŽ",IF(L176=1,68,IF(L176=2,47.6,IF(L176=3,36,IF(L176=4,18,IF(L176=5,16.5,IF(L176=6,15,IF(L176=7,13.5,IF(L176=8,12,0))))))))+IF(L176&lt;=8,0,IF(L176&lt;=16,10,IF(L176&lt;=24,6,0)))-IF(L176&lt;=8,0,IF(L176&lt;=16,(L176-9)*0.34,IF(L176&lt;=24,(L176-17)*0.34,0))),0)+IF(F176="PT",IF(L176=1,68,IF(L176=2,52.08,IF(L176=3,41.28,IF(L176=4,24,IF(L176=5,22,IF(L176=6,20,IF(L176=7,18,IF(L176=8,16,0))))))))+IF(L176&lt;=8,0,IF(L176&lt;=16,13,IF(L176&lt;=24,9,IF(L176&lt;=32,4,0))))-IF(L176&lt;=8,0,IF(L176&lt;=16,(L176-9)*0.34,IF(L176&lt;=24,(L176-17)*0.34,IF(L176&lt;=32,(L176-25)*0.34,0)))),0)+IF(F176="JOŽ",IF(L176=1,85,IF(L176=2,59.5,IF(L176=3,45,IF(L176=4,32.5,IF(L176=5,30,IF(L176=6,27.5,IF(L176=7,25,IF(L176=8,22.5,0))))))))+IF(L176&lt;=8,0,IF(L176&lt;=16,19,IF(L176&lt;=24,13,0)))-IF(L176&lt;=8,0,IF(L176&lt;=16,(L176-9)*0.425,IF(L176&lt;=24,(L176-17)*0.425,0))),0)+IF(F176="JPČ",IF(L176=1,68,IF(L176=2,47.6,IF(L176=3,36,IF(L176=4,26,IF(L176=5,24,IF(L176=6,22,IF(L176=7,20,IF(L176=8,18,0))))))))+IF(L176&lt;=8,0,IF(L176&lt;=16,13,IF(L176&lt;=24,9,0)))-IF(L176&lt;=8,0,IF(L176&lt;=16,(L176-9)*0.34,IF(L176&lt;=24,(L176-17)*0.34,0))),0)+IF(F176="JEČ",IF(L176=1,34,IF(L176=2,26.04,IF(L176=3,20.6,IF(L176=4,12,IF(L176=5,11,IF(L176=6,10,IF(L176=7,9,IF(L176=8,8,0))))))))+IF(L176&lt;=8,0,IF(L176&lt;=16,6,0))-IF(L176&lt;=8,0,IF(L176&lt;=16,(L176-9)*0.17,0)),0)+IF(F176="JEOF",IF(L176=1,34,IF(L176=2,26.04,IF(L176=3,20.6,IF(L176=4,12,IF(L176=5,11,IF(L176=6,10,IF(L176=7,9,IF(L176=8,8,0))))))))+IF(L176&lt;=8,0,IF(L176&lt;=16,6,0))-IF(L176&lt;=8,0,IF(L176&lt;=16,(L176-9)*0.17,0)),0)+IF(F176="JnPČ",IF(L176=1,51,IF(L176=2,35.7,IF(L176=3,27,IF(L176=4,19.5,IF(L176=5,18,IF(L176=6,16.5,IF(L176=7,15,IF(L176=8,13.5,0))))))))+IF(L176&lt;=8,0,IF(L176&lt;=16,10,0))-IF(L176&lt;=8,0,IF(L176&lt;=16,(L176-9)*0.255,0)),0)+IF(F176="JnEČ",IF(L176=1,25.5,IF(L176=2,19.53,IF(L176=3,15.48,IF(L176=4,9,IF(L176=5,8.25,IF(L176=6,7.5,IF(L176=7,6.75,IF(L176=8,6,0))))))))+IF(L176&lt;=8,0,IF(L176&lt;=16,5,0))-IF(L176&lt;=8,0,IF(L176&lt;=16,(L176-9)*0.1275,0)),0)+IF(F176="JčPČ",IF(L176=1,21.25,IF(L176=2,14.5,IF(L176=3,11.5,IF(L176=4,7,IF(L176=5,6.5,IF(L176=6,6,IF(L176=7,5.5,IF(L176=8,5,0))))))))+IF(L176&lt;=8,0,IF(L176&lt;=16,4,0))-IF(L176&lt;=8,0,IF(L176&lt;=16,(L176-9)*0.10625,0)),0)+IF(F176="JčEČ",IF(L176=1,17,IF(L176=2,13.02,IF(L176=3,10.32,IF(L176=4,6,IF(L176=5,5.5,IF(L176=6,5,IF(L176=7,4.5,IF(L176=8,4,0))))))))+IF(L176&lt;=8,0,IF(L176&lt;=16,3,0))-IF(L176&lt;=8,0,IF(L176&lt;=16,(L176-9)*0.085,0)),0)+IF(F176="NEAK",IF(L176=1,11.48,IF(L176=2,8.79,IF(L176=3,6.97,IF(L176=4,4.05,IF(L176=5,3.71,IF(L176=6,3.38,IF(L176=7,3.04,IF(L176=8,2.7,0))))))))+IF(L176&lt;=8,0,IF(L176&lt;=16,2,IF(L176&lt;=24,1.3,0)))-IF(L176&lt;=8,0,IF(L176&lt;=16,(L176-9)*0.0574,IF(L176&lt;=24,(L176-17)*0.0574,0))),0))*IF(L176&lt;0,1,IF(OR(F176="PČ",F176="PŽ",F176="PT"),IF(J176&lt;32,J176/32,1),1))* IF(L176&lt;0,1,IF(OR(F176="EČ",F176="EŽ",F176="JOŽ",F176="JPČ",F176="NEAK"),IF(J176&lt;24,J176/24,1),1))*IF(L176&lt;0,1,IF(OR(F176="PČneol",F176="JEČ",F176="JEOF",F176="JnPČ",F176="JnEČ",F176="JčPČ",F176="JčEČ"),IF(J176&lt;16,J176/16,1),1))*IF(L176&lt;0,1,IF(F176="EČneol",IF(J176&lt;8,J176/8,1),1))</f>
        <v>4.8099999999999996</v>
      </c>
      <c r="O176" s="63">
        <f t="shared" ref="O176:O185" si="65">IF(F176="OŽ",N176,IF(H176="Ne",IF(J176*0.3&lt;J176-L176,N176,0),IF(J176*0.1&lt;J176-L176,N176,0)))</f>
        <v>0</v>
      </c>
      <c r="P176" s="64">
        <f t="shared" ref="P176" si="66">IF(O176=0,0,IF(F176="OŽ",IF(L176&gt;35,0,IF(J176&gt;35,(36-L176)*1.836,((36-L176)-(36-J176))*1.836)),0)+IF(F176="PČ",IF(L176&gt;31,0,IF(J176&gt;31,(32-L176)*1.347,((32-L176)-(32-J176))*1.347)),0)+ IF(F176="PČneol",IF(L176&gt;15,0,IF(J176&gt;15,(16-L176)*0.255,((16-L176)-(16-J176))*0.255)),0)+IF(F176="PŽ",IF(L176&gt;31,0,IF(J176&gt;31,(32-L176)*0.255,((32-L176)-(32-J176))*0.255)),0)+IF(F176="EČ",IF(L176&gt;23,0,IF(J176&gt;23,(24-L176)*0.612,((24-L176)-(24-J176))*0.612)),0)+IF(F176="EČneol",IF(L176&gt;7,0,IF(J176&gt;7,(8-L176)*0.204,((8-L176)-(8-J176))*0.204)),0)+IF(F176="EŽ",IF(L176&gt;23,0,IF(J176&gt;23,(24-L176)*0.204,((24-L176)-(24-J176))*0.204)),0)+IF(F176="PT",IF(L176&gt;31,0,IF(J176&gt;31,(32-L176)*0.204,((32-L176)-(32-J176))*0.204)),0)+IF(F176="JOŽ",IF(L176&gt;23,0,IF(J176&gt;23,(24-L176)*0.255,((24-L176)-(24-J176))*0.255)),0)+IF(F176="JPČ",IF(L176&gt;23,0,IF(J176&gt;23,(24-L176)*0.204,((24-L176)-(24-J176))*0.204)),0)+IF(F176="JEČ",IF(L176&gt;15,0,IF(J176&gt;15,(16-L176)*0.102,((16-L176)-(16-J176))*0.102)),0)+IF(F176="JEOF",IF(L176&gt;15,0,IF(J176&gt;15,(16-L176)*0.102,((16-L176)-(16-J176))*0.102)),0)+IF(F176="JnPČ",IF(L176&gt;15,0,IF(J176&gt;15,(16-L176)*0.153,((16-L176)-(16-J176))*0.153)),0)+IF(F176="JnEČ",IF(L176&gt;15,0,IF(J176&gt;15,(16-L176)*0.0765,((16-L176)-(16-J176))*0.0765)),0)+IF(F176="JčPČ",IF(L176&gt;15,0,IF(J176&gt;15,(16-L176)*0.06375,((16-L176)-(16-J176))*0.06375)),0)+IF(F176="JčEČ",IF(L176&gt;15,0,IF(J176&gt;15,(16-L176)*0.051,((16-L176)-(16-J176))*0.051)),0)+IF(F176="NEAK",IF(L176&gt;23,0,IF(J176&gt;23,(24-L176)*0.03444,((24-L176)-(24-J176))*0.03444)),0))</f>
        <v>0</v>
      </c>
      <c r="Q176" s="65">
        <f t="shared" ref="Q176" si="67">IF(ISERROR(P176*100/N176),0,(P176*100/N176))</f>
        <v>0</v>
      </c>
      <c r="R176" s="66">
        <f t="shared" ref="R176:R185" si="68">IF(Q176&lt;=30,O176+P176,O176+O176*0.3)*IF(G176=1,0.4,IF(G176=2,0.75,IF(G176="1 (kas 4 m. 1 k. nerengiamos)",0.52,1)))*IF(D176="olimpinė",1,IF(M176="Ne",0.5,1))*IF(OR(A$5="Lietuvos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federacija"),IF(OR(J176&lt;8,K176&lt;16),0,1),1)*E176*IF(I176&lt;=1,1,1/I176)*IF(OR(A$5="Lietuvos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177" spans="1:18" hidden="1">
      <c r="A177" s="60">
        <v>2</v>
      </c>
      <c r="B177" s="60" t="s">
        <v>84</v>
      </c>
      <c r="C177" s="61" t="s">
        <v>29</v>
      </c>
      <c r="D177" s="60" t="s">
        <v>30</v>
      </c>
      <c r="E177" s="60">
        <v>1</v>
      </c>
      <c r="F177" s="60" t="s">
        <v>61</v>
      </c>
      <c r="G177" s="60">
        <v>1</v>
      </c>
      <c r="H177" s="60" t="s">
        <v>32</v>
      </c>
      <c r="I177" s="60"/>
      <c r="J177" s="60">
        <v>13</v>
      </c>
      <c r="K177" s="60"/>
      <c r="L177" s="60">
        <v>12</v>
      </c>
      <c r="M177" s="60" t="s">
        <v>34</v>
      </c>
      <c r="N177" s="62">
        <f t="shared" si="64"/>
        <v>4.4606250000000003</v>
      </c>
      <c r="O177" s="63">
        <f t="shared" si="65"/>
        <v>0</v>
      </c>
      <c r="P177" s="64">
        <f t="shared" ref="P177:P185" si="69">IF(O177=0,0,IF(F177="OŽ",IF(L177&gt;35,0,IF(J177&gt;35,(36-L177)*1.836,((36-L177)-(36-J177))*1.836)),0)+IF(F177="PČ",IF(L177&gt;31,0,IF(J177&gt;31,(32-L177)*1.347,((32-L177)-(32-J177))*1.347)),0)+ IF(F177="PČneol",IF(L177&gt;15,0,IF(J177&gt;15,(16-L177)*0.255,((16-L177)-(16-J177))*0.255)),0)+IF(F177="PŽ",IF(L177&gt;31,0,IF(J177&gt;31,(32-L177)*0.255,((32-L177)-(32-J177))*0.255)),0)+IF(F177="EČ",IF(L177&gt;23,0,IF(J177&gt;23,(24-L177)*0.612,((24-L177)-(24-J177))*0.612)),0)+IF(F177="EČneol",IF(L177&gt;7,0,IF(J177&gt;7,(8-L177)*0.204,((8-L177)-(8-J177))*0.204)),0)+IF(F177="EŽ",IF(L177&gt;23,0,IF(J177&gt;23,(24-L177)*0.204,((24-L177)-(24-J177))*0.204)),0)+IF(F177="PT",IF(L177&gt;31,0,IF(J177&gt;31,(32-L177)*0.204,((32-L177)-(32-J177))*0.204)),0)+IF(F177="JOŽ",IF(L177&gt;23,0,IF(J177&gt;23,(24-L177)*0.255,((24-L177)-(24-J177))*0.255)),0)+IF(F177="JPČ",IF(L177&gt;23,0,IF(J177&gt;23,(24-L177)*0.204,((24-L177)-(24-J177))*0.204)),0)+IF(F177="JEČ",IF(L177&gt;15,0,IF(J177&gt;15,(16-L177)*0.102,((16-L177)-(16-J177))*0.102)),0)+IF(F177="JEOF",IF(L177&gt;15,0,IF(J177&gt;15,(16-L177)*0.102,((16-L177)-(16-J177))*0.102)),0)+IF(F177="JnPČ",IF(L177&gt;15,0,IF(J177&gt;15,(16-L177)*0.153,((16-L177)-(16-J177))*0.153)),0)+IF(F177="JnEČ",IF(L177&gt;15,0,IF(J177&gt;15,(16-L177)*0.0765,((16-L177)-(16-J177))*0.0765)),0)+IF(F177="JčPČ",IF(L177&gt;15,0,IF(J177&gt;15,(16-L177)*0.06375,((16-L177)-(16-J177))*0.06375)),0)+IF(F177="JčEČ",IF(L177&gt;15,0,IF(J177&gt;15,(16-L177)*0.051,((16-L177)-(16-J177))*0.051)),0)+IF(F177="NEAK",IF(L177&gt;23,0,IF(J177&gt;23,(24-L177)*0.03444,((24-L177)-(24-J177))*0.03444)),0))</f>
        <v>0</v>
      </c>
      <c r="Q177" s="65">
        <f t="shared" ref="Q177:Q185" si="70">IF(ISERROR(P177*100/N177),0,(P177*100/N177))</f>
        <v>0</v>
      </c>
      <c r="R177" s="66">
        <f t="shared" si="68"/>
        <v>0</v>
      </c>
    </row>
    <row r="178" spans="1:18" hidden="1">
      <c r="A178" s="60">
        <v>3</v>
      </c>
      <c r="B178" s="60" t="s">
        <v>63</v>
      </c>
      <c r="C178" s="61" t="s">
        <v>29</v>
      </c>
      <c r="D178" s="60" t="s">
        <v>30</v>
      </c>
      <c r="E178" s="60">
        <v>1</v>
      </c>
      <c r="F178" s="60" t="s">
        <v>61</v>
      </c>
      <c r="G178" s="60">
        <v>1</v>
      </c>
      <c r="H178" s="60" t="s">
        <v>32</v>
      </c>
      <c r="I178" s="60"/>
      <c r="J178" s="60">
        <v>11</v>
      </c>
      <c r="K178" s="60"/>
      <c r="L178" s="60">
        <v>10</v>
      </c>
      <c r="M178" s="60" t="s">
        <v>34</v>
      </c>
      <c r="N178" s="62">
        <f t="shared" si="64"/>
        <v>4.0081249999999997</v>
      </c>
      <c r="O178" s="63">
        <f t="shared" si="65"/>
        <v>0</v>
      </c>
      <c r="P178" s="64">
        <f t="shared" si="69"/>
        <v>0</v>
      </c>
      <c r="Q178" s="65">
        <f t="shared" si="70"/>
        <v>0</v>
      </c>
      <c r="R178" s="66">
        <f t="shared" si="68"/>
        <v>0</v>
      </c>
    </row>
    <row r="179" spans="1:18" hidden="1">
      <c r="A179" s="60">
        <v>4</v>
      </c>
      <c r="B179" s="60"/>
      <c r="C179" s="61"/>
      <c r="D179" s="60"/>
      <c r="E179" s="60"/>
      <c r="F179" s="60"/>
      <c r="G179" s="60"/>
      <c r="H179" s="60"/>
      <c r="I179" s="60"/>
      <c r="J179" s="60"/>
      <c r="K179" s="60"/>
      <c r="L179" s="60"/>
      <c r="M179" s="60"/>
      <c r="N179" s="62">
        <f t="shared" si="64"/>
        <v>0</v>
      </c>
      <c r="O179" s="63">
        <f t="shared" si="65"/>
        <v>0</v>
      </c>
      <c r="P179" s="64">
        <f t="shared" si="69"/>
        <v>0</v>
      </c>
      <c r="Q179" s="65">
        <f t="shared" si="70"/>
        <v>0</v>
      </c>
      <c r="R179" s="66">
        <f t="shared" si="68"/>
        <v>0</v>
      </c>
    </row>
    <row r="180" spans="1:18" hidden="1">
      <c r="A180" s="60">
        <v>5</v>
      </c>
      <c r="B180" s="60"/>
      <c r="C180" s="61"/>
      <c r="D180" s="60"/>
      <c r="E180" s="60"/>
      <c r="F180" s="60"/>
      <c r="G180" s="60"/>
      <c r="H180" s="60"/>
      <c r="I180" s="60"/>
      <c r="J180" s="60"/>
      <c r="K180" s="60"/>
      <c r="L180" s="60"/>
      <c r="M180" s="60"/>
      <c r="N180" s="62">
        <f t="shared" si="64"/>
        <v>0</v>
      </c>
      <c r="O180" s="63">
        <f t="shared" si="65"/>
        <v>0</v>
      </c>
      <c r="P180" s="64">
        <f t="shared" si="69"/>
        <v>0</v>
      </c>
      <c r="Q180" s="65">
        <f t="shared" si="70"/>
        <v>0</v>
      </c>
      <c r="R180" s="66">
        <f t="shared" si="68"/>
        <v>0</v>
      </c>
    </row>
    <row r="181" spans="1:18" hidden="1">
      <c r="A181" s="60">
        <v>6</v>
      </c>
      <c r="B181" s="60"/>
      <c r="C181" s="61"/>
      <c r="D181" s="60"/>
      <c r="E181" s="60"/>
      <c r="F181" s="60"/>
      <c r="G181" s="60"/>
      <c r="H181" s="60"/>
      <c r="I181" s="60"/>
      <c r="J181" s="60"/>
      <c r="K181" s="60"/>
      <c r="L181" s="60"/>
      <c r="M181" s="60"/>
      <c r="N181" s="62">
        <f t="shared" si="64"/>
        <v>0</v>
      </c>
      <c r="O181" s="63">
        <f t="shared" si="65"/>
        <v>0</v>
      </c>
      <c r="P181" s="64">
        <f t="shared" si="69"/>
        <v>0</v>
      </c>
      <c r="Q181" s="65">
        <f t="shared" si="70"/>
        <v>0</v>
      </c>
      <c r="R181" s="66">
        <f t="shared" si="68"/>
        <v>0</v>
      </c>
    </row>
    <row r="182" spans="1:18" hidden="1">
      <c r="A182" s="60">
        <v>7</v>
      </c>
      <c r="B182" s="60"/>
      <c r="C182" s="61"/>
      <c r="D182" s="60"/>
      <c r="E182" s="60"/>
      <c r="F182" s="60"/>
      <c r="G182" s="60"/>
      <c r="H182" s="60"/>
      <c r="I182" s="60"/>
      <c r="J182" s="60"/>
      <c r="K182" s="60"/>
      <c r="L182" s="60"/>
      <c r="M182" s="60"/>
      <c r="N182" s="62">
        <f t="shared" si="64"/>
        <v>0</v>
      </c>
      <c r="O182" s="63">
        <f t="shared" si="65"/>
        <v>0</v>
      </c>
      <c r="P182" s="64">
        <f t="shared" si="69"/>
        <v>0</v>
      </c>
      <c r="Q182" s="65">
        <f t="shared" si="70"/>
        <v>0</v>
      </c>
      <c r="R182" s="66">
        <f t="shared" si="68"/>
        <v>0</v>
      </c>
    </row>
    <row r="183" spans="1:18" hidden="1">
      <c r="A183" s="60">
        <v>8</v>
      </c>
      <c r="B183" s="60"/>
      <c r="C183" s="61"/>
      <c r="D183" s="60"/>
      <c r="E183" s="60"/>
      <c r="F183" s="60"/>
      <c r="G183" s="60"/>
      <c r="H183" s="60"/>
      <c r="I183" s="60"/>
      <c r="J183" s="60"/>
      <c r="K183" s="60"/>
      <c r="L183" s="60"/>
      <c r="M183" s="60"/>
      <c r="N183" s="62">
        <f t="shared" si="64"/>
        <v>0</v>
      </c>
      <c r="O183" s="63">
        <f t="shared" si="65"/>
        <v>0</v>
      </c>
      <c r="P183" s="64">
        <f t="shared" si="69"/>
        <v>0</v>
      </c>
      <c r="Q183" s="65">
        <f t="shared" si="70"/>
        <v>0</v>
      </c>
      <c r="R183" s="66">
        <f t="shared" si="68"/>
        <v>0</v>
      </c>
    </row>
    <row r="184" spans="1:18" hidden="1">
      <c r="A184" s="60">
        <v>9</v>
      </c>
      <c r="B184" s="60"/>
      <c r="C184" s="61"/>
      <c r="D184" s="60"/>
      <c r="E184" s="60"/>
      <c r="F184" s="60"/>
      <c r="G184" s="60"/>
      <c r="H184" s="60"/>
      <c r="I184" s="60"/>
      <c r="J184" s="60"/>
      <c r="K184" s="60"/>
      <c r="L184" s="60"/>
      <c r="M184" s="60"/>
      <c r="N184" s="62">
        <f t="shared" si="64"/>
        <v>0</v>
      </c>
      <c r="O184" s="63">
        <f t="shared" si="65"/>
        <v>0</v>
      </c>
      <c r="P184" s="64">
        <f t="shared" si="69"/>
        <v>0</v>
      </c>
      <c r="Q184" s="65">
        <f t="shared" si="70"/>
        <v>0</v>
      </c>
      <c r="R184" s="66">
        <f t="shared" si="68"/>
        <v>0</v>
      </c>
    </row>
    <row r="185" spans="1:18" hidden="1">
      <c r="A185" s="60">
        <v>10</v>
      </c>
      <c r="B185" s="60"/>
      <c r="C185" s="61"/>
      <c r="D185" s="60"/>
      <c r="E185" s="60"/>
      <c r="F185" s="60"/>
      <c r="G185" s="60"/>
      <c r="H185" s="60"/>
      <c r="I185" s="60"/>
      <c r="J185" s="60"/>
      <c r="K185" s="60"/>
      <c r="L185" s="60"/>
      <c r="M185" s="60"/>
      <c r="N185" s="62">
        <f t="shared" si="64"/>
        <v>0</v>
      </c>
      <c r="O185" s="63">
        <f t="shared" si="65"/>
        <v>0</v>
      </c>
      <c r="P185" s="64">
        <f t="shared" si="69"/>
        <v>0</v>
      </c>
      <c r="Q185" s="65">
        <f t="shared" si="70"/>
        <v>0</v>
      </c>
      <c r="R185" s="66">
        <f t="shared" si="68"/>
        <v>0</v>
      </c>
    </row>
    <row r="186" spans="1:18" hidden="1">
      <c r="A186" s="91" t="s">
        <v>40</v>
      </c>
      <c r="B186" s="92"/>
      <c r="C186" s="92"/>
      <c r="D186" s="92"/>
      <c r="E186" s="92"/>
      <c r="F186" s="92"/>
      <c r="G186" s="92"/>
      <c r="H186" s="92"/>
      <c r="I186" s="92"/>
      <c r="J186" s="92"/>
      <c r="K186" s="92"/>
      <c r="L186" s="92"/>
      <c r="M186" s="92"/>
      <c r="N186" s="92"/>
      <c r="O186" s="92"/>
      <c r="P186" s="92"/>
      <c r="Q186" s="93"/>
      <c r="R186" s="66"/>
    </row>
    <row r="187" spans="1:18" ht="15.75" hidden="1">
      <c r="A187" s="67" t="s">
        <v>85</v>
      </c>
      <c r="B187" s="67"/>
      <c r="C187" s="68"/>
      <c r="D187" s="68"/>
      <c r="E187" s="68"/>
      <c r="F187" s="68"/>
      <c r="G187" s="68"/>
      <c r="H187" s="68"/>
      <c r="I187" s="68"/>
      <c r="J187" s="68"/>
      <c r="K187" s="68"/>
      <c r="L187" s="68"/>
      <c r="M187" s="68"/>
      <c r="N187" s="68"/>
      <c r="O187" s="68"/>
      <c r="P187" s="68"/>
      <c r="Q187" s="68"/>
      <c r="R187" s="69"/>
    </row>
    <row r="188" spans="1:18" hidden="1">
      <c r="A188" s="70" t="s">
        <v>48</v>
      </c>
      <c r="B188" s="70"/>
      <c r="C188" s="70"/>
      <c r="D188" s="70"/>
      <c r="E188" s="70"/>
      <c r="F188" s="70"/>
      <c r="G188" s="70"/>
      <c r="H188" s="70"/>
      <c r="I188" s="70"/>
      <c r="J188" s="68"/>
      <c r="K188" s="68"/>
      <c r="L188" s="68"/>
      <c r="M188" s="68"/>
      <c r="N188" s="68"/>
      <c r="O188" s="68"/>
      <c r="P188" s="68"/>
      <c r="Q188" s="68"/>
      <c r="R188" s="69"/>
    </row>
    <row r="189" spans="1:18" s="8" customFormat="1">
      <c r="A189" s="49"/>
      <c r="B189" s="49"/>
      <c r="C189" s="49"/>
      <c r="D189" s="49"/>
      <c r="E189" s="49"/>
      <c r="F189" s="49"/>
      <c r="G189" s="49"/>
      <c r="H189" s="49"/>
      <c r="I189" s="49"/>
      <c r="J189" s="15"/>
      <c r="K189" s="15"/>
      <c r="L189" s="15"/>
      <c r="M189" s="15"/>
      <c r="N189" s="15"/>
      <c r="O189" s="15"/>
      <c r="P189" s="15"/>
      <c r="Q189" s="15"/>
      <c r="R189" s="16"/>
    </row>
    <row r="190" spans="1:18" ht="15" customHeight="1">
      <c r="A190" s="83" t="s">
        <v>86</v>
      </c>
      <c r="B190" s="84"/>
      <c r="C190" s="84"/>
      <c r="D190" s="84"/>
      <c r="E190" s="84"/>
      <c r="F190" s="84"/>
      <c r="G190" s="84"/>
      <c r="H190" s="84"/>
      <c r="I190" s="84"/>
      <c r="J190" s="84"/>
      <c r="K190" s="84"/>
      <c r="L190" s="84"/>
      <c r="M190" s="84"/>
      <c r="N190" s="84"/>
      <c r="O190" s="84"/>
      <c r="P190" s="84"/>
      <c r="Q190" s="72"/>
      <c r="R190" s="8"/>
    </row>
    <row r="191" spans="1:18" ht="18">
      <c r="A191" s="85" t="s">
        <v>27</v>
      </c>
      <c r="B191" s="86"/>
      <c r="C191" s="86"/>
      <c r="D191" s="50"/>
      <c r="E191" s="50"/>
      <c r="F191" s="50"/>
      <c r="G191" s="50"/>
      <c r="H191" s="50"/>
      <c r="I191" s="50"/>
      <c r="J191" s="50"/>
      <c r="K191" s="50"/>
      <c r="L191" s="50"/>
      <c r="M191" s="50"/>
      <c r="N191" s="50"/>
      <c r="O191" s="50"/>
      <c r="P191" s="50"/>
      <c r="Q191" s="72"/>
      <c r="R191" s="8"/>
    </row>
    <row r="192" spans="1:18">
      <c r="A192" s="83" t="s">
        <v>44</v>
      </c>
      <c r="B192" s="84"/>
      <c r="C192" s="84"/>
      <c r="D192" s="84"/>
      <c r="E192" s="84"/>
      <c r="F192" s="84"/>
      <c r="G192" s="84"/>
      <c r="H192" s="84"/>
      <c r="I192" s="84"/>
      <c r="J192" s="84"/>
      <c r="K192" s="84"/>
      <c r="L192" s="84"/>
      <c r="M192" s="84"/>
      <c r="N192" s="84"/>
      <c r="O192" s="84"/>
      <c r="P192" s="84"/>
      <c r="Q192" s="72"/>
      <c r="R192" s="8"/>
    </row>
    <row r="193" spans="1:18">
      <c r="A193" s="77">
        <v>1</v>
      </c>
      <c r="B193" s="77" t="s">
        <v>68</v>
      </c>
      <c r="C193" s="12" t="s">
        <v>29</v>
      </c>
      <c r="D193" s="77" t="s">
        <v>30</v>
      </c>
      <c r="E193" s="77">
        <v>1</v>
      </c>
      <c r="F193" s="77" t="s">
        <v>61</v>
      </c>
      <c r="G193" s="77">
        <v>1</v>
      </c>
      <c r="H193" s="77" t="s">
        <v>32</v>
      </c>
      <c r="I193" s="77"/>
      <c r="J193" s="77">
        <v>11</v>
      </c>
      <c r="K193" s="77"/>
      <c r="L193" s="77">
        <v>7</v>
      </c>
      <c r="M193" s="77" t="s">
        <v>34</v>
      </c>
      <c r="N193" s="3">
        <f t="shared" ref="N193:N202" si="71">(IF(F193="OŽ",IF(L193=1,550.8,IF(L193=2,426.38,IF(L193=3,342.14,IF(L193=4,181.44,IF(L193=5,168.48,IF(L193=6,155.52,IF(L193=7,148.5,IF(L193=8,144,0))))))))+IF(L193&lt;=8,0,IF(L193&lt;=16,137.7,IF(L193&lt;=24,108,IF(L193&lt;=32,80.1,IF(L193&lt;=36,52.2,0)))))-IF(L193&lt;=8,0,IF(L193&lt;=16,(L193-9)*2.754,IF(L193&lt;=24,(L193-17)* 2.754,IF(L193&lt;=32,(L193-25)* 2.754,IF(L193&lt;=36,(L193-33)*2.754,0))))),0)+IF(F193="PČ",IF(L193=1,449,IF(L193=2,314.6,IF(L193=3,238,IF(L193=4,172,IF(L193=5,159,IF(L193=6,145,IF(L193=7,132,IF(L193=8,119,0))))))))+IF(L193&lt;=8,0,IF(L193&lt;=16,88,IF(L193&lt;=24,55,IF(L193&lt;=32,22,0))))-IF(L193&lt;=8,0,IF(L193&lt;=16,(L193-9)*2.245,IF(L193&lt;=24,(L193-17)*2.245,IF(L193&lt;=32,(L193-25)*2.245,0)))),0)+IF(F193="PČneol",IF(L193=1,85,IF(L193=2,64.61,IF(L193=3,50.76,IF(L193=4,16.25,IF(L193=5,15,IF(L193=6,13.75,IF(L193=7,12.5,IF(L193=8,11.25,0))))))))+IF(L193&lt;=8,0,IF(L193&lt;=16,9,0))-IF(L193&lt;=8,0,IF(L193&lt;=16,(L193-9)*0.425,0)),0)+IF(F193="PŽ",IF(L193=1,85,IF(L193=2,59.5,IF(L193=3,45,IF(L193=4,32.5,IF(L193=5,30,IF(L193=6,27.5,IF(L193=7,25,IF(L193=8,22.5,0))))))))+IF(L193&lt;=8,0,IF(L193&lt;=16,19,IF(L193&lt;=24,13,IF(L193&lt;=32,8,0))))-IF(L193&lt;=8,0,IF(L193&lt;=16,(L193-9)*0.425,IF(L193&lt;=24,(L193-17)*0.425,IF(L193&lt;=32,(L193-25)*0.425,0)))),0)+IF(F193="EČ",IF(L193=1,204,IF(L193=2,156.24,IF(L193=3,123.84,IF(L193=4,72,IF(L193=5,66,IF(L193=6,60,IF(L193=7,54,IF(L193=8,48,0))))))))+IF(L193&lt;=8,0,IF(L193&lt;=16,40,IF(L193&lt;=24,25,0)))-IF(L193&lt;=8,0,IF(L193&lt;=16,(L193-9)*1.02,IF(L193&lt;=24,(L193-17)*1.02,0))),0)+IF(F193="EČneol",IF(L193=1,68,IF(L193=2,51.69,IF(L193=3,40.61,IF(L193=4,13,IF(L193=5,12,IF(L193=6,11,IF(L193=7,10,IF(L193=8,9,0)))))))))+IF(F193="EŽ",IF(L193=1,68,IF(L193=2,47.6,IF(L193=3,36,IF(L193=4,18,IF(L193=5,16.5,IF(L193=6,15,IF(L193=7,13.5,IF(L193=8,12,0))))))))+IF(L193&lt;=8,0,IF(L193&lt;=16,10,IF(L193&lt;=24,6,0)))-IF(L193&lt;=8,0,IF(L193&lt;=16,(L193-9)*0.34,IF(L193&lt;=24,(L193-17)*0.34,0))),0)+IF(F193="PT",IF(L193=1,68,IF(L193=2,52.08,IF(L193=3,41.28,IF(L193=4,24,IF(L193=5,22,IF(L193=6,20,IF(L193=7,18,IF(L193=8,16,0))))))))+IF(L193&lt;=8,0,IF(L193&lt;=16,13,IF(L193&lt;=24,9,IF(L193&lt;=32,4,0))))-IF(L193&lt;=8,0,IF(L193&lt;=16,(L193-9)*0.34,IF(L193&lt;=24,(L193-17)*0.34,IF(L193&lt;=32,(L193-25)*0.34,0)))),0)+IF(F193="JOŽ",IF(L193=1,85,IF(L193=2,59.5,IF(L193=3,45,IF(L193=4,32.5,IF(L193=5,30,IF(L193=6,27.5,IF(L193=7,25,IF(L193=8,22.5,0))))))))+IF(L193&lt;=8,0,IF(L193&lt;=16,19,IF(L193&lt;=24,13,0)))-IF(L193&lt;=8,0,IF(L193&lt;=16,(L193-9)*0.425,IF(L193&lt;=24,(L193-17)*0.425,0))),0)+IF(F193="JPČ",IF(L193=1,68,IF(L193=2,47.6,IF(L193=3,36,IF(L193=4,26,IF(L193=5,24,IF(L193=6,22,IF(L193=7,20,IF(L193=8,18,0))))))))+IF(L193&lt;=8,0,IF(L193&lt;=16,13,IF(L193&lt;=24,9,0)))-IF(L193&lt;=8,0,IF(L193&lt;=16,(L193-9)*0.34,IF(L193&lt;=24,(L193-17)*0.34,0))),0)+IF(F193="JEČ",IF(L193=1,34,IF(L193=2,26.04,IF(L193=3,20.6,IF(L193=4,12,IF(L193=5,11,IF(L193=6,10,IF(L193=7,9,IF(L193=8,8,0))))))))+IF(L193&lt;=8,0,IF(L193&lt;=16,6,0))-IF(L193&lt;=8,0,IF(L193&lt;=16,(L193-9)*0.17,0)),0)+IF(F193="JEOF",IF(L193=1,34,IF(L193=2,26.04,IF(L193=3,20.6,IF(L193=4,12,IF(L193=5,11,IF(L193=6,10,IF(L193=7,9,IF(L193=8,8,0))))))))+IF(L193&lt;=8,0,IF(L193&lt;=16,6,0))-IF(L193&lt;=8,0,IF(L193&lt;=16,(L193-9)*0.17,0)),0)+IF(F193="JnPČ",IF(L193=1,51,IF(L193=2,35.7,IF(L193=3,27,IF(L193=4,19.5,IF(L193=5,18,IF(L193=6,16.5,IF(L193=7,15,IF(L193=8,13.5,0))))))))+IF(L193&lt;=8,0,IF(L193&lt;=16,10,0))-IF(L193&lt;=8,0,IF(L193&lt;=16,(L193-9)*0.255,0)),0)+IF(F193="JnEČ",IF(L193=1,25.5,IF(L193=2,19.53,IF(L193=3,15.48,IF(L193=4,9,IF(L193=5,8.25,IF(L193=6,7.5,IF(L193=7,6.75,IF(L193=8,6,0))))))))+IF(L193&lt;=8,0,IF(L193&lt;=16,5,0))-IF(L193&lt;=8,0,IF(L193&lt;=16,(L193-9)*0.1275,0)),0)+IF(F193="JčPČ",IF(L193=1,21.25,IF(L193=2,14.5,IF(L193=3,11.5,IF(L193=4,7,IF(L193=5,6.5,IF(L193=6,6,IF(L193=7,5.5,IF(L193=8,5,0))))))))+IF(L193&lt;=8,0,IF(L193&lt;=16,4,0))-IF(L193&lt;=8,0,IF(L193&lt;=16,(L193-9)*0.10625,0)),0)+IF(F193="JčEČ",IF(L193=1,17,IF(L193=2,13.02,IF(L193=3,10.32,IF(L193=4,6,IF(L193=5,5.5,IF(L193=6,5,IF(L193=7,4.5,IF(L193=8,4,0))))))))+IF(L193&lt;=8,0,IF(L193&lt;=16,3,0))-IF(L193&lt;=8,0,IF(L193&lt;=16,(L193-9)*0.085,0)),0)+IF(F193="NEAK",IF(L193=1,11.48,IF(L193=2,8.79,IF(L193=3,6.97,IF(L193=4,4.05,IF(L193=5,3.71,IF(L193=6,3.38,IF(L193=7,3.04,IF(L193=8,2.7,0))))))))+IF(L193&lt;=8,0,IF(L193&lt;=16,2,IF(L193&lt;=24,1.3,0)))-IF(L193&lt;=8,0,IF(L193&lt;=16,(L193-9)*0.0574,IF(L193&lt;=24,(L193-17)*0.0574,0))),0))*IF(L193&lt;0,1,IF(OR(F193="PČ",F193="PŽ",F193="PT"),IF(J193&lt;32,J193/32,1),1))* IF(L193&lt;0,1,IF(OR(F193="EČ",F193="EŽ",F193="JOŽ",F193="JPČ",F193="NEAK"),IF(J193&lt;24,J193/24,1),1))*IF(L193&lt;0,1,IF(OR(F193="PČneol",F193="JEČ",F193="JEOF",F193="JnPČ",F193="JnEČ",F193="JčPČ",F193="JčEČ"),IF(J193&lt;16,J193/16,1),1))*IF(L193&lt;0,1,IF(F193="EČneol",IF(J193&lt;8,J193/8,1),1))</f>
        <v>6.1875</v>
      </c>
      <c r="O193" s="9">
        <f t="shared" ref="O193:O202" si="72">IF(F193="OŽ",N193,IF(H193="Ne",IF(J193*0.3&lt;J193-L193,N193,0),IF(J193*0.1&lt;J193-L193,N193,0)))</f>
        <v>6.1875</v>
      </c>
      <c r="P193" s="4">
        <f t="shared" ref="P193" si="73">IF(O193=0,0,IF(F193="OŽ",IF(L193&gt;35,0,IF(J193&gt;35,(36-L193)*1.836,((36-L193)-(36-J193))*1.836)),0)+IF(F193="PČ",IF(L193&gt;31,0,IF(J193&gt;31,(32-L193)*1.347,((32-L193)-(32-J193))*1.347)),0)+ IF(F193="PČneol",IF(L193&gt;15,0,IF(J193&gt;15,(16-L193)*0.255,((16-L193)-(16-J193))*0.255)),0)+IF(F193="PŽ",IF(L193&gt;31,0,IF(J193&gt;31,(32-L193)*0.255,((32-L193)-(32-J193))*0.255)),0)+IF(F193="EČ",IF(L193&gt;23,0,IF(J193&gt;23,(24-L193)*0.612,((24-L193)-(24-J193))*0.612)),0)+IF(F193="EČneol",IF(L193&gt;7,0,IF(J193&gt;7,(8-L193)*0.204,((8-L193)-(8-J193))*0.204)),0)+IF(F193="EŽ",IF(L193&gt;23,0,IF(J193&gt;23,(24-L193)*0.204,((24-L193)-(24-J193))*0.204)),0)+IF(F193="PT",IF(L193&gt;31,0,IF(J193&gt;31,(32-L193)*0.204,((32-L193)-(32-J193))*0.204)),0)+IF(F193="JOŽ",IF(L193&gt;23,0,IF(J193&gt;23,(24-L193)*0.255,((24-L193)-(24-J193))*0.255)),0)+IF(F193="JPČ",IF(L193&gt;23,0,IF(J193&gt;23,(24-L193)*0.204,((24-L193)-(24-J193))*0.204)),0)+IF(F193="JEČ",IF(L193&gt;15,0,IF(J193&gt;15,(16-L193)*0.102,((16-L193)-(16-J193))*0.102)),0)+IF(F193="JEOF",IF(L193&gt;15,0,IF(J193&gt;15,(16-L193)*0.102,((16-L193)-(16-J193))*0.102)),0)+IF(F193="JnPČ",IF(L193&gt;15,0,IF(J193&gt;15,(16-L193)*0.153,((16-L193)-(16-J193))*0.153)),0)+IF(F193="JnEČ",IF(L193&gt;15,0,IF(J193&gt;15,(16-L193)*0.0765,((16-L193)-(16-J193))*0.0765)),0)+IF(F193="JčPČ",IF(L193&gt;15,0,IF(J193&gt;15,(16-L193)*0.06375,((16-L193)-(16-J193))*0.06375)),0)+IF(F193="JčEČ",IF(L193&gt;15,0,IF(J193&gt;15,(16-L193)*0.051,((16-L193)-(16-J193))*0.051)),0)+IF(F193="NEAK",IF(L193&gt;23,0,IF(J193&gt;23,(24-L193)*0.03444,((24-L193)-(24-J193))*0.03444)),0))</f>
        <v>0.40799999999999997</v>
      </c>
      <c r="Q193" s="11">
        <f t="shared" ref="Q193" si="74">IF(ISERROR(P193*100/N193),0,(P193*100/N193))</f>
        <v>6.5939393939393938</v>
      </c>
      <c r="R193" s="10">
        <f t="shared" ref="R193:R202" si="75">IF(Q193&lt;=30,O193+P193,O193+O193*0.3)*IF(G193=1,0.4,IF(G193=2,0.75,IF(G193="1 (kas 4 m. 1 k. nerengiamos)",0.52,1)))*IF(D193="olimpinė",1,IF(M193="Ne",0.5,1))*IF(OR(A$5="Lietuvos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federacija"),IF(OR(J193&lt;8,K193&lt;16),0,1),1)*E193*IF(I193&lt;=1,1,1/I193)*IF(OR(A$5="Lietuvos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2.6382000000000003</v>
      </c>
    </row>
    <row r="194" spans="1:18" hidden="1">
      <c r="A194" s="77">
        <v>2</v>
      </c>
      <c r="B194" s="77"/>
      <c r="C194" s="12"/>
      <c r="D194" s="77"/>
      <c r="E194" s="77"/>
      <c r="F194" s="77"/>
      <c r="G194" s="77"/>
      <c r="H194" s="77"/>
      <c r="I194" s="77"/>
      <c r="J194" s="77"/>
      <c r="K194" s="77"/>
      <c r="L194" s="77"/>
      <c r="M194" s="77"/>
      <c r="N194" s="3">
        <f t="shared" si="71"/>
        <v>0</v>
      </c>
      <c r="O194" s="9">
        <f t="shared" si="72"/>
        <v>0</v>
      </c>
      <c r="P194" s="4">
        <f t="shared" ref="P194:P202" si="76">IF(O194=0,0,IF(F194="OŽ",IF(L194&gt;35,0,IF(J194&gt;35,(36-L194)*1.836,((36-L194)-(36-J194))*1.836)),0)+IF(F194="PČ",IF(L194&gt;31,0,IF(J194&gt;31,(32-L194)*1.347,((32-L194)-(32-J194))*1.347)),0)+ IF(F194="PČneol",IF(L194&gt;15,0,IF(J194&gt;15,(16-L194)*0.255,((16-L194)-(16-J194))*0.255)),0)+IF(F194="PŽ",IF(L194&gt;31,0,IF(J194&gt;31,(32-L194)*0.255,((32-L194)-(32-J194))*0.255)),0)+IF(F194="EČ",IF(L194&gt;23,0,IF(J194&gt;23,(24-L194)*0.612,((24-L194)-(24-J194))*0.612)),0)+IF(F194="EČneol",IF(L194&gt;7,0,IF(J194&gt;7,(8-L194)*0.204,((8-L194)-(8-J194))*0.204)),0)+IF(F194="EŽ",IF(L194&gt;23,0,IF(J194&gt;23,(24-L194)*0.204,((24-L194)-(24-J194))*0.204)),0)+IF(F194="PT",IF(L194&gt;31,0,IF(J194&gt;31,(32-L194)*0.204,((32-L194)-(32-J194))*0.204)),0)+IF(F194="JOŽ",IF(L194&gt;23,0,IF(J194&gt;23,(24-L194)*0.255,((24-L194)-(24-J194))*0.255)),0)+IF(F194="JPČ",IF(L194&gt;23,0,IF(J194&gt;23,(24-L194)*0.204,((24-L194)-(24-J194))*0.204)),0)+IF(F194="JEČ",IF(L194&gt;15,0,IF(J194&gt;15,(16-L194)*0.102,((16-L194)-(16-J194))*0.102)),0)+IF(F194="JEOF",IF(L194&gt;15,0,IF(J194&gt;15,(16-L194)*0.102,((16-L194)-(16-J194))*0.102)),0)+IF(F194="JnPČ",IF(L194&gt;15,0,IF(J194&gt;15,(16-L194)*0.153,((16-L194)-(16-J194))*0.153)),0)+IF(F194="JnEČ",IF(L194&gt;15,0,IF(J194&gt;15,(16-L194)*0.0765,((16-L194)-(16-J194))*0.0765)),0)+IF(F194="JčPČ",IF(L194&gt;15,0,IF(J194&gt;15,(16-L194)*0.06375,((16-L194)-(16-J194))*0.06375)),0)+IF(F194="JčEČ",IF(L194&gt;15,0,IF(J194&gt;15,(16-L194)*0.051,((16-L194)-(16-J194))*0.051)),0)+IF(F194="NEAK",IF(L194&gt;23,0,IF(J194&gt;23,(24-L194)*0.03444,((24-L194)-(24-J194))*0.03444)),0))</f>
        <v>0</v>
      </c>
      <c r="Q194" s="11">
        <f t="shared" ref="Q194:Q202" si="77">IF(ISERROR(P194*100/N194),0,(P194*100/N194))</f>
        <v>0</v>
      </c>
      <c r="R194" s="10">
        <f t="shared" si="75"/>
        <v>0</v>
      </c>
    </row>
    <row r="195" spans="1:18" hidden="1">
      <c r="A195" s="77">
        <v>3</v>
      </c>
      <c r="B195" s="77"/>
      <c r="C195" s="12"/>
      <c r="D195" s="77"/>
      <c r="E195" s="77"/>
      <c r="F195" s="77"/>
      <c r="G195" s="77"/>
      <c r="H195" s="77"/>
      <c r="I195" s="77"/>
      <c r="J195" s="77"/>
      <c r="K195" s="77"/>
      <c r="L195" s="77"/>
      <c r="M195" s="77"/>
      <c r="N195" s="3">
        <f t="shared" si="71"/>
        <v>0</v>
      </c>
      <c r="O195" s="9">
        <f t="shared" si="72"/>
        <v>0</v>
      </c>
      <c r="P195" s="4">
        <f t="shared" si="76"/>
        <v>0</v>
      </c>
      <c r="Q195" s="11">
        <f t="shared" si="77"/>
        <v>0</v>
      </c>
      <c r="R195" s="10">
        <f t="shared" si="75"/>
        <v>0</v>
      </c>
    </row>
    <row r="196" spans="1:18" hidden="1">
      <c r="A196" s="77">
        <v>4</v>
      </c>
      <c r="B196" s="77"/>
      <c r="C196" s="12"/>
      <c r="D196" s="77"/>
      <c r="E196" s="77"/>
      <c r="F196" s="77"/>
      <c r="G196" s="77"/>
      <c r="H196" s="77"/>
      <c r="I196" s="77"/>
      <c r="J196" s="77"/>
      <c r="K196" s="77"/>
      <c r="L196" s="77"/>
      <c r="M196" s="77"/>
      <c r="N196" s="3">
        <f t="shared" si="71"/>
        <v>0</v>
      </c>
      <c r="O196" s="9">
        <f t="shared" si="72"/>
        <v>0</v>
      </c>
      <c r="P196" s="4">
        <f t="shared" si="76"/>
        <v>0</v>
      </c>
      <c r="Q196" s="11">
        <f t="shared" si="77"/>
        <v>0</v>
      </c>
      <c r="R196" s="10">
        <f t="shared" si="75"/>
        <v>0</v>
      </c>
    </row>
    <row r="197" spans="1:18" hidden="1">
      <c r="A197" s="77">
        <v>5</v>
      </c>
      <c r="B197" s="77"/>
      <c r="C197" s="12"/>
      <c r="D197" s="77"/>
      <c r="E197" s="77"/>
      <c r="F197" s="77"/>
      <c r="G197" s="77"/>
      <c r="H197" s="77"/>
      <c r="I197" s="77"/>
      <c r="J197" s="77"/>
      <c r="K197" s="77"/>
      <c r="L197" s="77"/>
      <c r="M197" s="77"/>
      <c r="N197" s="3">
        <f t="shared" si="71"/>
        <v>0</v>
      </c>
      <c r="O197" s="9">
        <f t="shared" si="72"/>
        <v>0</v>
      </c>
      <c r="P197" s="4">
        <f t="shared" si="76"/>
        <v>0</v>
      </c>
      <c r="Q197" s="11">
        <f t="shared" si="77"/>
        <v>0</v>
      </c>
      <c r="R197" s="10">
        <f t="shared" si="75"/>
        <v>0</v>
      </c>
    </row>
    <row r="198" spans="1:18" hidden="1">
      <c r="A198" s="77">
        <v>6</v>
      </c>
      <c r="B198" s="77"/>
      <c r="C198" s="12"/>
      <c r="D198" s="77"/>
      <c r="E198" s="77"/>
      <c r="F198" s="77"/>
      <c r="G198" s="77"/>
      <c r="H198" s="77"/>
      <c r="I198" s="77"/>
      <c r="J198" s="77"/>
      <c r="K198" s="77"/>
      <c r="L198" s="77"/>
      <c r="M198" s="77"/>
      <c r="N198" s="3">
        <f t="shared" si="71"/>
        <v>0</v>
      </c>
      <c r="O198" s="9">
        <f t="shared" si="72"/>
        <v>0</v>
      </c>
      <c r="P198" s="4">
        <f t="shared" si="76"/>
        <v>0</v>
      </c>
      <c r="Q198" s="11">
        <f t="shared" si="77"/>
        <v>0</v>
      </c>
      <c r="R198" s="10">
        <f t="shared" si="75"/>
        <v>0</v>
      </c>
    </row>
    <row r="199" spans="1:18" hidden="1">
      <c r="A199" s="77">
        <v>7</v>
      </c>
      <c r="B199" s="77"/>
      <c r="C199" s="12"/>
      <c r="D199" s="77"/>
      <c r="E199" s="77"/>
      <c r="F199" s="77"/>
      <c r="G199" s="77"/>
      <c r="H199" s="77"/>
      <c r="I199" s="77"/>
      <c r="J199" s="77"/>
      <c r="K199" s="77"/>
      <c r="L199" s="77"/>
      <c r="M199" s="77"/>
      <c r="N199" s="3">
        <f t="shared" si="71"/>
        <v>0</v>
      </c>
      <c r="O199" s="9">
        <f t="shared" si="72"/>
        <v>0</v>
      </c>
      <c r="P199" s="4">
        <f t="shared" si="76"/>
        <v>0</v>
      </c>
      <c r="Q199" s="11">
        <f t="shared" si="77"/>
        <v>0</v>
      </c>
      <c r="R199" s="10">
        <f t="shared" si="75"/>
        <v>0</v>
      </c>
    </row>
    <row r="200" spans="1:18" hidden="1">
      <c r="A200" s="77">
        <v>8</v>
      </c>
      <c r="B200" s="77"/>
      <c r="C200" s="12"/>
      <c r="D200" s="77"/>
      <c r="E200" s="77"/>
      <c r="F200" s="77"/>
      <c r="G200" s="77"/>
      <c r="H200" s="77"/>
      <c r="I200" s="77"/>
      <c r="J200" s="77"/>
      <c r="K200" s="77"/>
      <c r="L200" s="77"/>
      <c r="M200" s="77"/>
      <c r="N200" s="3">
        <f t="shared" si="71"/>
        <v>0</v>
      </c>
      <c r="O200" s="9">
        <f t="shared" si="72"/>
        <v>0</v>
      </c>
      <c r="P200" s="4">
        <f t="shared" si="76"/>
        <v>0</v>
      </c>
      <c r="Q200" s="11">
        <f t="shared" si="77"/>
        <v>0</v>
      </c>
      <c r="R200" s="10">
        <f t="shared" si="75"/>
        <v>0</v>
      </c>
    </row>
    <row r="201" spans="1:18" hidden="1">
      <c r="A201" s="77">
        <v>9</v>
      </c>
      <c r="B201" s="77"/>
      <c r="C201" s="12"/>
      <c r="D201" s="77"/>
      <c r="E201" s="77"/>
      <c r="F201" s="77"/>
      <c r="G201" s="77"/>
      <c r="H201" s="77"/>
      <c r="I201" s="77"/>
      <c r="J201" s="77"/>
      <c r="K201" s="77"/>
      <c r="L201" s="77"/>
      <c r="M201" s="77"/>
      <c r="N201" s="3">
        <f t="shared" si="71"/>
        <v>0</v>
      </c>
      <c r="O201" s="9">
        <f t="shared" si="72"/>
        <v>0</v>
      </c>
      <c r="P201" s="4">
        <f t="shared" si="76"/>
        <v>0</v>
      </c>
      <c r="Q201" s="11">
        <f t="shared" si="77"/>
        <v>0</v>
      </c>
      <c r="R201" s="10">
        <f t="shared" si="75"/>
        <v>0</v>
      </c>
    </row>
    <row r="202" spans="1:18" hidden="1">
      <c r="A202" s="77">
        <v>10</v>
      </c>
      <c r="B202" s="77"/>
      <c r="C202" s="12"/>
      <c r="D202" s="77"/>
      <c r="E202" s="77"/>
      <c r="F202" s="77"/>
      <c r="G202" s="77"/>
      <c r="H202" s="77"/>
      <c r="I202" s="77"/>
      <c r="J202" s="77"/>
      <c r="K202" s="77"/>
      <c r="L202" s="77"/>
      <c r="M202" s="77"/>
      <c r="N202" s="3">
        <f t="shared" si="71"/>
        <v>0</v>
      </c>
      <c r="O202" s="9">
        <f t="shared" si="72"/>
        <v>0</v>
      </c>
      <c r="P202" s="4">
        <f t="shared" si="76"/>
        <v>0</v>
      </c>
      <c r="Q202" s="11">
        <f t="shared" si="77"/>
        <v>0</v>
      </c>
      <c r="R202" s="10">
        <f t="shared" si="75"/>
        <v>0</v>
      </c>
    </row>
    <row r="203" spans="1:18">
      <c r="A203" s="80" t="s">
        <v>40</v>
      </c>
      <c r="B203" s="81"/>
      <c r="C203" s="81"/>
      <c r="D203" s="81"/>
      <c r="E203" s="81"/>
      <c r="F203" s="81"/>
      <c r="G203" s="81"/>
      <c r="H203" s="81"/>
      <c r="I203" s="81"/>
      <c r="J203" s="81"/>
      <c r="K203" s="81"/>
      <c r="L203" s="81"/>
      <c r="M203" s="81"/>
      <c r="N203" s="81"/>
      <c r="O203" s="81"/>
      <c r="P203" s="81"/>
      <c r="Q203" s="82"/>
      <c r="R203" s="10">
        <f>SUM(R193:R202)</f>
        <v>2.6382000000000003</v>
      </c>
    </row>
    <row r="204" spans="1:18" ht="15.75">
      <c r="A204" s="24" t="s">
        <v>87</v>
      </c>
      <c r="B204" s="24"/>
      <c r="C204" s="15"/>
      <c r="D204" s="15"/>
      <c r="E204" s="15"/>
      <c r="F204" s="15"/>
      <c r="G204" s="15"/>
      <c r="H204" s="15"/>
      <c r="I204" s="15"/>
      <c r="J204" s="15"/>
      <c r="K204" s="15"/>
      <c r="L204" s="15"/>
      <c r="M204" s="15"/>
      <c r="N204" s="15"/>
      <c r="O204" s="15"/>
      <c r="P204" s="15"/>
      <c r="Q204" s="15"/>
      <c r="R204" s="16"/>
    </row>
    <row r="205" spans="1:18">
      <c r="A205" s="49" t="s">
        <v>48</v>
      </c>
      <c r="B205" s="49"/>
      <c r="C205" s="49"/>
      <c r="D205" s="49"/>
      <c r="E205" s="49"/>
      <c r="F205" s="49"/>
      <c r="G205" s="49"/>
      <c r="H205" s="49"/>
      <c r="I205" s="49"/>
      <c r="J205" s="15"/>
      <c r="K205" s="15"/>
      <c r="L205" s="15"/>
      <c r="M205" s="15"/>
      <c r="N205" s="15"/>
      <c r="O205" s="15"/>
      <c r="P205" s="15"/>
      <c r="Q205" s="15"/>
      <c r="R205" s="16"/>
    </row>
    <row r="206" spans="1:18" s="8" customFormat="1">
      <c r="A206" s="49"/>
      <c r="B206" s="49"/>
      <c r="C206" s="49"/>
      <c r="D206" s="49"/>
      <c r="E206" s="49"/>
      <c r="F206" s="49"/>
      <c r="G206" s="49"/>
      <c r="H206" s="49"/>
      <c r="I206" s="49"/>
      <c r="J206" s="15"/>
      <c r="K206" s="15"/>
      <c r="L206" s="15"/>
      <c r="M206" s="15"/>
      <c r="N206" s="15"/>
      <c r="O206" s="15"/>
      <c r="P206" s="15"/>
      <c r="Q206" s="15"/>
      <c r="R206" s="16"/>
    </row>
    <row r="207" spans="1:18" ht="13.9" customHeight="1">
      <c r="A207" s="83" t="s">
        <v>88</v>
      </c>
      <c r="B207" s="84"/>
      <c r="C207" s="84"/>
      <c r="D207" s="84"/>
      <c r="E207" s="84"/>
      <c r="F207" s="84"/>
      <c r="G207" s="84"/>
      <c r="H207" s="84"/>
      <c r="I207" s="84"/>
      <c r="J207" s="84"/>
      <c r="K207" s="84"/>
      <c r="L207" s="84"/>
      <c r="M207" s="84"/>
      <c r="N207" s="84"/>
      <c r="O207" s="84"/>
      <c r="P207" s="84"/>
      <c r="Q207" s="72"/>
      <c r="R207" s="8"/>
    </row>
    <row r="208" spans="1:18" ht="15.6" customHeight="1">
      <c r="A208" s="85" t="s">
        <v>27</v>
      </c>
      <c r="B208" s="86"/>
      <c r="C208" s="86"/>
      <c r="D208" s="50"/>
      <c r="E208" s="50"/>
      <c r="F208" s="50"/>
      <c r="G208" s="50"/>
      <c r="H208" s="50"/>
      <c r="I208" s="50"/>
      <c r="J208" s="50"/>
      <c r="K208" s="50"/>
      <c r="L208" s="50"/>
      <c r="M208" s="50"/>
      <c r="N208" s="50"/>
      <c r="O208" s="50"/>
      <c r="P208" s="50"/>
      <c r="Q208" s="72"/>
      <c r="R208" s="8"/>
    </row>
    <row r="209" spans="1:18" ht="13.9" customHeight="1">
      <c r="A209" s="83" t="s">
        <v>44</v>
      </c>
      <c r="B209" s="84"/>
      <c r="C209" s="84"/>
      <c r="D209" s="84"/>
      <c r="E209" s="84"/>
      <c r="F209" s="84"/>
      <c r="G209" s="84"/>
      <c r="H209" s="84"/>
      <c r="I209" s="84"/>
      <c r="J209" s="84"/>
      <c r="K209" s="84"/>
      <c r="L209" s="84"/>
      <c r="M209" s="84"/>
      <c r="N209" s="84"/>
      <c r="O209" s="84"/>
      <c r="P209" s="84"/>
      <c r="Q209" s="72"/>
      <c r="R209" s="8"/>
    </row>
    <row r="210" spans="1:18">
      <c r="A210" s="77">
        <v>1</v>
      </c>
      <c r="B210" s="77" t="s">
        <v>38</v>
      </c>
      <c r="C210" s="12" t="s">
        <v>29</v>
      </c>
      <c r="D210" s="77" t="s">
        <v>30</v>
      </c>
      <c r="E210" s="77">
        <v>1</v>
      </c>
      <c r="F210" s="77" t="s">
        <v>89</v>
      </c>
      <c r="G210" s="57" t="s">
        <v>90</v>
      </c>
      <c r="H210" s="77" t="s">
        <v>32</v>
      </c>
      <c r="I210" s="77"/>
      <c r="J210" s="77">
        <v>27</v>
      </c>
      <c r="K210" s="77"/>
      <c r="L210" s="77">
        <v>17</v>
      </c>
      <c r="M210" s="77" t="s">
        <v>34</v>
      </c>
      <c r="N210" s="3">
        <f t="shared" ref="N210:N218" si="78">(IF(F210="OŽ",IF(L210=1,550.8,IF(L210=2,426.38,IF(L210=3,342.14,IF(L210=4,181.44,IF(L210=5,168.48,IF(L210=6,155.52,IF(L210=7,148.5,IF(L210=8,144,0))))))))+IF(L210&lt;=8,0,IF(L210&lt;=16,137.7,IF(L210&lt;=24,108,IF(L210&lt;=32,80.1,IF(L210&lt;=36,52.2,0)))))-IF(L210&lt;=8,0,IF(L210&lt;=16,(L210-9)*2.754,IF(L210&lt;=24,(L210-17)* 2.754,IF(L210&lt;=32,(L210-25)* 2.754,IF(L210&lt;=36,(L210-33)*2.754,0))))),0)+IF(F210="PČ",IF(L210=1,449,IF(L210=2,314.6,IF(L210=3,238,IF(L210=4,172,IF(L210=5,159,IF(L210=6,145,IF(L210=7,132,IF(L210=8,119,0))))))))+IF(L210&lt;=8,0,IF(L210&lt;=16,88,IF(L210&lt;=24,55,IF(L210&lt;=32,22,0))))-IF(L210&lt;=8,0,IF(L210&lt;=16,(L210-9)*2.245,IF(L210&lt;=24,(L210-17)*2.245,IF(L210&lt;=32,(L210-25)*2.245,0)))),0)+IF(F210="PČneol",IF(L210=1,85,IF(L210=2,64.61,IF(L210=3,50.76,IF(L210=4,16.25,IF(L210=5,15,IF(L210=6,13.75,IF(L210=7,12.5,IF(L210=8,11.25,0))))))))+IF(L210&lt;=8,0,IF(L210&lt;=16,9,0))-IF(L210&lt;=8,0,IF(L210&lt;=16,(L210-9)*0.425,0)),0)+IF(F210="PŽ",IF(L210=1,85,IF(L210=2,59.5,IF(L210=3,45,IF(L210=4,32.5,IF(L210=5,30,IF(L210=6,27.5,IF(L210=7,25,IF(L210=8,22.5,0))))))))+IF(L210&lt;=8,0,IF(L210&lt;=16,19,IF(L210&lt;=24,13,IF(L210&lt;=32,8,0))))-IF(L210&lt;=8,0,IF(L210&lt;=16,(L210-9)*0.425,IF(L210&lt;=24,(L210-17)*0.425,IF(L210&lt;=32,(L210-25)*0.425,0)))),0)+IF(F210="EČ",IF(L210=1,204,IF(L210=2,156.24,IF(L210=3,123.84,IF(L210=4,72,IF(L210=5,66,IF(L210=6,60,IF(L210=7,54,IF(L210=8,48,0))))))))+IF(L210&lt;=8,0,IF(L210&lt;=16,40,IF(L210&lt;=24,25,0)))-IF(L210&lt;=8,0,IF(L210&lt;=16,(L210-9)*1.02,IF(L210&lt;=24,(L210-17)*1.02,0))),0)+IF(F210="EČneol",IF(L210=1,68,IF(L210=2,51.69,IF(L210=3,40.61,IF(L210=4,13,IF(L210=5,12,IF(L210=6,11,IF(L210=7,10,IF(L210=8,9,0)))))))))+IF(F210="EŽ",IF(L210=1,68,IF(L210=2,47.6,IF(L210=3,36,IF(L210=4,18,IF(L210=5,16.5,IF(L210=6,15,IF(L210=7,13.5,IF(L210=8,12,0))))))))+IF(L210&lt;=8,0,IF(L210&lt;=16,10,IF(L210&lt;=24,6,0)))-IF(L210&lt;=8,0,IF(L210&lt;=16,(L210-9)*0.34,IF(L210&lt;=24,(L210-17)*0.34,0))),0)+IF(F210="PT",IF(L210=1,68,IF(L210=2,52.08,IF(L210=3,41.28,IF(L210=4,24,IF(L210=5,22,IF(L210=6,20,IF(L210=7,18,IF(L210=8,16,0))))))))+IF(L210&lt;=8,0,IF(L210&lt;=16,13,IF(L210&lt;=24,9,IF(L210&lt;=32,4,0))))-IF(L210&lt;=8,0,IF(L210&lt;=16,(L210-9)*0.34,IF(L210&lt;=24,(L210-17)*0.34,IF(L210&lt;=32,(L210-25)*0.34,0)))),0)+IF(F210="JOŽ",IF(L210=1,85,IF(L210=2,59.5,IF(L210=3,45,IF(L210=4,32.5,IF(L210=5,30,IF(L210=6,27.5,IF(L210=7,25,IF(L210=8,22.5,0))))))))+IF(L210&lt;=8,0,IF(L210&lt;=16,19,IF(L210&lt;=24,13,0)))-IF(L210&lt;=8,0,IF(L210&lt;=16,(L210-9)*0.425,IF(L210&lt;=24,(L210-17)*0.425,0))),0)+IF(F210="JPČ",IF(L210=1,68,IF(L210=2,47.6,IF(L210=3,36,IF(L210=4,26,IF(L210=5,24,IF(L210=6,22,IF(L210=7,20,IF(L210=8,18,0))))))))+IF(L210&lt;=8,0,IF(L210&lt;=16,13,IF(L210&lt;=24,9,0)))-IF(L210&lt;=8,0,IF(L210&lt;=16,(L210-9)*0.34,IF(L210&lt;=24,(L210-17)*0.34,0))),0)+IF(F210="JEČ",IF(L210=1,34,IF(L210=2,26.04,IF(L210=3,20.6,IF(L210=4,12,IF(L210=5,11,IF(L210=6,10,IF(L210=7,9,IF(L210=8,8,0))))))))+IF(L210&lt;=8,0,IF(L210&lt;=16,6,0))-IF(L210&lt;=8,0,IF(L210&lt;=16,(L210-9)*0.17,0)),0)+IF(F210="JEOF",IF(L210=1,34,IF(L210=2,26.04,IF(L210=3,20.6,IF(L210=4,12,IF(L210=5,11,IF(L210=6,10,IF(L210=7,9,IF(L210=8,8,0))))))))+IF(L210&lt;=8,0,IF(L210&lt;=16,6,0))-IF(L210&lt;=8,0,IF(L210&lt;=16,(L210-9)*0.17,0)),0)+IF(F210="JnPČ",IF(L210=1,51,IF(L210=2,35.7,IF(L210=3,27,IF(L210=4,19.5,IF(L210=5,18,IF(L210=6,16.5,IF(L210=7,15,IF(L210=8,13.5,0))))))))+IF(L210&lt;=8,0,IF(L210&lt;=16,10,0))-IF(L210&lt;=8,0,IF(L210&lt;=16,(L210-9)*0.255,0)),0)+IF(F210="JnEČ",IF(L210=1,25.5,IF(L210=2,19.53,IF(L210=3,15.48,IF(L210=4,9,IF(L210=5,8.25,IF(L210=6,7.5,IF(L210=7,6.75,IF(L210=8,6,0))))))))+IF(L210&lt;=8,0,IF(L210&lt;=16,5,0))-IF(L210&lt;=8,0,IF(L210&lt;=16,(L210-9)*0.1275,0)),0)+IF(F210="JčPČ",IF(L210=1,21.25,IF(L210=2,14.5,IF(L210=3,11.5,IF(L210=4,7,IF(L210=5,6.5,IF(L210=6,6,IF(L210=7,5.5,IF(L210=8,5,0))))))))+IF(L210&lt;=8,0,IF(L210&lt;=16,4,0))-IF(L210&lt;=8,0,IF(L210&lt;=16,(L210-9)*0.10625,0)),0)+IF(F210="JčEČ",IF(L210=1,17,IF(L210=2,13.02,IF(L210=3,10.32,IF(L210=4,6,IF(L210=5,5.5,IF(L210=6,5,IF(L210=7,4.5,IF(L210=8,4,0))))))))+IF(L210&lt;=8,0,IF(L210&lt;=16,3,0))-IF(L210&lt;=8,0,IF(L210&lt;=16,(L210-9)*0.085,0)),0)+IF(F210="NEAK",IF(L210=1,11.48,IF(L210=2,8.79,IF(L210=3,6.97,IF(L210=4,4.05,IF(L210=5,3.71,IF(L210=6,3.38,IF(L210=7,3.04,IF(L210=8,2.7,0))))))))+IF(L210&lt;=8,0,IF(L210&lt;=16,2,IF(L210&lt;=24,1.3,0)))-IF(L210&lt;=8,0,IF(L210&lt;=16,(L210-9)*0.0574,IF(L210&lt;=24,(L210-17)*0.0574,0))),0))*IF(L210&lt;0,1,IF(OR(F210="PČ",F210="PŽ",F210="PT"),IF(J210&lt;32,J210/32,1),1))* IF(L210&lt;0,1,IF(OR(F210="EČ",F210="EŽ",F210="JOŽ",F210="JPČ",F210="NEAK"),IF(J210&lt;24,J210/24,1),1))*IF(L210&lt;0,1,IF(OR(F210="PČneol",F210="JEČ",F210="JEOF",F210="JnPČ",F210="JnEČ",F210="JčPČ",F210="JčEČ"),IF(J210&lt;16,J210/16,1),1))*IF(L210&lt;0,1,IF(F210="EČneol",IF(J210&lt;8,J210/8,1),1))</f>
        <v>46.40625</v>
      </c>
      <c r="O210" s="9">
        <f t="shared" ref="O210:O219" si="79">IF(F210="OŽ",N210,IF(H210="Ne",IF(J210*0.3&lt;J210-L210,N210,0),IF(J210*0.1&lt;J210-L210,N210,0)))</f>
        <v>46.40625</v>
      </c>
      <c r="P210" s="4">
        <f t="shared" ref="P210" si="80">IF(O210=0,0,IF(F210="OŽ",IF(L210&gt;35,0,IF(J210&gt;35,(36-L210)*1.836,((36-L210)-(36-J210))*1.836)),0)+IF(F210="PČ",IF(L210&gt;31,0,IF(J210&gt;31,(32-L210)*1.347,((32-L210)-(32-J210))*1.347)),0)+ IF(F210="PČneol",IF(L210&gt;15,0,IF(J210&gt;15,(16-L210)*0.255,((16-L210)-(16-J210))*0.255)),0)+IF(F210="PŽ",IF(L210&gt;31,0,IF(J210&gt;31,(32-L210)*0.255,((32-L210)-(32-J210))*0.255)),0)+IF(F210="EČ",IF(L210&gt;23,0,IF(J210&gt;23,(24-L210)*0.612,((24-L210)-(24-J210))*0.612)),0)+IF(F210="EČneol",IF(L210&gt;7,0,IF(J210&gt;7,(8-L210)*0.204,((8-L210)-(8-J210))*0.204)),0)+IF(F210="EŽ",IF(L210&gt;23,0,IF(J210&gt;23,(24-L210)*0.204,((24-L210)-(24-J210))*0.204)),0)+IF(F210="PT",IF(L210&gt;31,0,IF(J210&gt;31,(32-L210)*0.204,((32-L210)-(32-J210))*0.204)),0)+IF(F210="JOŽ",IF(L210&gt;23,0,IF(J210&gt;23,(24-L210)*0.255,((24-L210)-(24-J210))*0.255)),0)+IF(F210="JPČ",IF(L210&gt;23,0,IF(J210&gt;23,(24-L210)*0.204,((24-L210)-(24-J210))*0.204)),0)+IF(F210="JEČ",IF(L210&gt;15,0,IF(J210&gt;15,(16-L210)*0.102,((16-L210)-(16-J210))*0.102)),0)+IF(F210="JEOF",IF(L210&gt;15,0,IF(J210&gt;15,(16-L210)*0.102,((16-L210)-(16-J210))*0.102)),0)+IF(F210="JnPČ",IF(L210&gt;15,0,IF(J210&gt;15,(16-L210)*0.153,((16-L210)-(16-J210))*0.153)),0)+IF(F210="JnEČ",IF(L210&gt;15,0,IF(J210&gt;15,(16-L210)*0.0765,((16-L210)-(16-J210))*0.0765)),0)+IF(F210="JčPČ",IF(L210&gt;15,0,IF(J210&gt;15,(16-L210)*0.06375,((16-L210)-(16-J210))*0.06375)),0)+IF(F210="JčEČ",IF(L210&gt;15,0,IF(J210&gt;15,(16-L210)*0.051,((16-L210)-(16-J210))*0.051)),0)+IF(F210="NEAK",IF(L210&gt;23,0,IF(J210&gt;23,(24-L210)*0.03444,((24-L210)-(24-J210))*0.03444)),0))</f>
        <v>13.469999999999999</v>
      </c>
      <c r="Q210" s="11">
        <f t="shared" ref="Q210" si="81">IF(ISERROR(P210*100/N210),0,(P210*100/N210))</f>
        <v>29.026262626262625</v>
      </c>
      <c r="R210" s="10">
        <f t="shared" ref="R210:R219" si="82">IF(Q210&lt;=30,O210+P210,O210+O210*0.3)*IF(G210=1,0.4,IF(G210=2,0.75,IF(G210="1 (kas 4 m. 1 k. nerengiamos)",0.52,1)))*IF(D210="olimpinė",1,IF(M210="Ne",0.5,1))*IF(OR(A$5="Lietuvos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federacija"),IF(OR(J210&lt;8,K210&lt;16),0,1),1)*E210*IF(I210&lt;=1,1,1/I210)*IF(OR(A$5="Lietuvos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31.135650000000002</v>
      </c>
    </row>
    <row r="211" spans="1:18">
      <c r="A211" s="77">
        <v>2</v>
      </c>
      <c r="B211" s="77" t="s">
        <v>37</v>
      </c>
      <c r="C211" s="12" t="s">
        <v>29</v>
      </c>
      <c r="D211" s="77" t="s">
        <v>30</v>
      </c>
      <c r="E211" s="77">
        <v>1</v>
      </c>
      <c r="F211" s="77" t="s">
        <v>89</v>
      </c>
      <c r="G211" s="57" t="s">
        <v>90</v>
      </c>
      <c r="H211" s="77" t="s">
        <v>32</v>
      </c>
      <c r="I211" s="77"/>
      <c r="J211" s="77">
        <v>27</v>
      </c>
      <c r="K211" s="77"/>
      <c r="L211" s="77">
        <v>22</v>
      </c>
      <c r="M211" s="77" t="s">
        <v>34</v>
      </c>
      <c r="N211" s="3">
        <f t="shared" si="78"/>
        <v>36.935156249999999</v>
      </c>
      <c r="O211" s="9">
        <f t="shared" si="79"/>
        <v>0</v>
      </c>
      <c r="P211" s="4">
        <f t="shared" ref="P211:P219" si="83">IF(O211=0,0,IF(F211="OŽ",IF(L211&gt;35,0,IF(J211&gt;35,(36-L211)*1.836,((36-L211)-(36-J211))*1.836)),0)+IF(F211="PČ",IF(L211&gt;31,0,IF(J211&gt;31,(32-L211)*1.347,((32-L211)-(32-J211))*1.347)),0)+ IF(F211="PČneol",IF(L211&gt;15,0,IF(J211&gt;15,(16-L211)*0.255,((16-L211)-(16-J211))*0.255)),0)+IF(F211="PŽ",IF(L211&gt;31,0,IF(J211&gt;31,(32-L211)*0.255,((32-L211)-(32-J211))*0.255)),0)+IF(F211="EČ",IF(L211&gt;23,0,IF(J211&gt;23,(24-L211)*0.612,((24-L211)-(24-J211))*0.612)),0)+IF(F211="EČneol",IF(L211&gt;7,0,IF(J211&gt;7,(8-L211)*0.204,((8-L211)-(8-J211))*0.204)),0)+IF(F211="EŽ",IF(L211&gt;23,0,IF(J211&gt;23,(24-L211)*0.204,((24-L211)-(24-J211))*0.204)),0)+IF(F211="PT",IF(L211&gt;31,0,IF(J211&gt;31,(32-L211)*0.204,((32-L211)-(32-J211))*0.204)),0)+IF(F211="JOŽ",IF(L211&gt;23,0,IF(J211&gt;23,(24-L211)*0.255,((24-L211)-(24-J211))*0.255)),0)+IF(F211="JPČ",IF(L211&gt;23,0,IF(J211&gt;23,(24-L211)*0.204,((24-L211)-(24-J211))*0.204)),0)+IF(F211="JEČ",IF(L211&gt;15,0,IF(J211&gt;15,(16-L211)*0.102,((16-L211)-(16-J211))*0.102)),0)+IF(F211="JEOF",IF(L211&gt;15,0,IF(J211&gt;15,(16-L211)*0.102,((16-L211)-(16-J211))*0.102)),0)+IF(F211="JnPČ",IF(L211&gt;15,0,IF(J211&gt;15,(16-L211)*0.153,((16-L211)-(16-J211))*0.153)),0)+IF(F211="JnEČ",IF(L211&gt;15,0,IF(J211&gt;15,(16-L211)*0.0765,((16-L211)-(16-J211))*0.0765)),0)+IF(F211="JčPČ",IF(L211&gt;15,0,IF(J211&gt;15,(16-L211)*0.06375,((16-L211)-(16-J211))*0.06375)),0)+IF(F211="JčEČ",IF(L211&gt;15,0,IF(J211&gt;15,(16-L211)*0.051,((16-L211)-(16-J211))*0.051)),0)+IF(F211="NEAK",IF(L211&gt;23,0,IF(J211&gt;23,(24-L211)*0.03444,((24-L211)-(24-J211))*0.03444)),0))</f>
        <v>0</v>
      </c>
      <c r="Q211" s="11">
        <f t="shared" ref="Q211:Q219" si="84">IF(ISERROR(P211*100/N211),0,(P211*100/N211))</f>
        <v>0</v>
      </c>
      <c r="R211" s="10">
        <f t="shared" si="82"/>
        <v>0</v>
      </c>
    </row>
    <row r="212" spans="1:18">
      <c r="A212" s="77">
        <v>3</v>
      </c>
      <c r="B212" s="77" t="s">
        <v>63</v>
      </c>
      <c r="C212" s="12" t="s">
        <v>29</v>
      </c>
      <c r="D212" s="77" t="s">
        <v>30</v>
      </c>
      <c r="E212" s="77">
        <v>1</v>
      </c>
      <c r="F212" s="77" t="s">
        <v>89</v>
      </c>
      <c r="G212" s="57" t="s">
        <v>90</v>
      </c>
      <c r="H212" s="77" t="s">
        <v>32</v>
      </c>
      <c r="I212" s="77"/>
      <c r="J212" s="77">
        <v>20</v>
      </c>
      <c r="K212" s="77"/>
      <c r="L212" s="77">
        <v>19</v>
      </c>
      <c r="M212" s="77" t="s">
        <v>34</v>
      </c>
      <c r="N212" s="3">
        <f t="shared" si="78"/>
        <v>31.568749999999998</v>
      </c>
      <c r="O212" s="9">
        <f t="shared" si="79"/>
        <v>0</v>
      </c>
      <c r="P212" s="4">
        <f t="shared" si="83"/>
        <v>0</v>
      </c>
      <c r="Q212" s="11">
        <f t="shared" si="84"/>
        <v>0</v>
      </c>
      <c r="R212" s="10">
        <f t="shared" si="82"/>
        <v>0</v>
      </c>
    </row>
    <row r="213" spans="1:18" hidden="1">
      <c r="A213" s="77">
        <v>4</v>
      </c>
      <c r="B213" s="77"/>
      <c r="C213" s="12"/>
      <c r="D213" s="77"/>
      <c r="E213" s="77"/>
      <c r="F213" s="77"/>
      <c r="G213" s="77"/>
      <c r="H213" s="77"/>
      <c r="I213" s="77"/>
      <c r="J213" s="77"/>
      <c r="K213" s="77"/>
      <c r="L213" s="77"/>
      <c r="M213" s="77"/>
      <c r="N213" s="3">
        <f t="shared" si="78"/>
        <v>0</v>
      </c>
      <c r="O213" s="9">
        <f t="shared" si="79"/>
        <v>0</v>
      </c>
      <c r="P213" s="4">
        <f t="shared" si="83"/>
        <v>0</v>
      </c>
      <c r="Q213" s="11">
        <f t="shared" si="84"/>
        <v>0</v>
      </c>
      <c r="R213" s="10">
        <f t="shared" si="82"/>
        <v>0</v>
      </c>
    </row>
    <row r="214" spans="1:18" hidden="1">
      <c r="A214" s="77">
        <v>5</v>
      </c>
      <c r="B214" s="77"/>
      <c r="C214" s="12"/>
      <c r="D214" s="77"/>
      <c r="E214" s="77"/>
      <c r="F214" s="77"/>
      <c r="G214" s="77"/>
      <c r="H214" s="77"/>
      <c r="I214" s="77"/>
      <c r="J214" s="77"/>
      <c r="K214" s="77"/>
      <c r="L214" s="77"/>
      <c r="M214" s="77"/>
      <c r="N214" s="3">
        <f t="shared" si="78"/>
        <v>0</v>
      </c>
      <c r="O214" s="9">
        <f t="shared" si="79"/>
        <v>0</v>
      </c>
      <c r="P214" s="4">
        <f t="shared" si="83"/>
        <v>0</v>
      </c>
      <c r="Q214" s="11">
        <f t="shared" si="84"/>
        <v>0</v>
      </c>
      <c r="R214" s="10">
        <f t="shared" si="82"/>
        <v>0</v>
      </c>
    </row>
    <row r="215" spans="1:18" hidden="1">
      <c r="A215" s="77">
        <v>6</v>
      </c>
      <c r="B215" s="77"/>
      <c r="C215" s="12"/>
      <c r="D215" s="77"/>
      <c r="E215" s="77"/>
      <c r="F215" s="77"/>
      <c r="G215" s="77"/>
      <c r="H215" s="77"/>
      <c r="I215" s="77"/>
      <c r="J215" s="77"/>
      <c r="K215" s="77"/>
      <c r="L215" s="77"/>
      <c r="M215" s="77"/>
      <c r="N215" s="3">
        <f t="shared" si="78"/>
        <v>0</v>
      </c>
      <c r="O215" s="9">
        <f t="shared" si="79"/>
        <v>0</v>
      </c>
      <c r="P215" s="4">
        <f t="shared" si="83"/>
        <v>0</v>
      </c>
      <c r="Q215" s="11">
        <f t="shared" si="84"/>
        <v>0</v>
      </c>
      <c r="R215" s="10">
        <f t="shared" si="82"/>
        <v>0</v>
      </c>
    </row>
    <row r="216" spans="1:18" hidden="1">
      <c r="A216" s="77">
        <v>7</v>
      </c>
      <c r="B216" s="77"/>
      <c r="C216" s="12"/>
      <c r="D216" s="77"/>
      <c r="E216" s="77"/>
      <c r="F216" s="77"/>
      <c r="G216" s="77"/>
      <c r="H216" s="77"/>
      <c r="I216" s="77"/>
      <c r="J216" s="77"/>
      <c r="K216" s="77"/>
      <c r="L216" s="77"/>
      <c r="M216" s="77"/>
      <c r="N216" s="3">
        <f t="shared" si="78"/>
        <v>0</v>
      </c>
      <c r="O216" s="9">
        <f t="shared" si="79"/>
        <v>0</v>
      </c>
      <c r="P216" s="4">
        <f t="shared" si="83"/>
        <v>0</v>
      </c>
      <c r="Q216" s="11">
        <f t="shared" si="84"/>
        <v>0</v>
      </c>
      <c r="R216" s="10">
        <f t="shared" si="82"/>
        <v>0</v>
      </c>
    </row>
    <row r="217" spans="1:18" hidden="1">
      <c r="A217" s="77">
        <v>8</v>
      </c>
      <c r="B217" s="77"/>
      <c r="C217" s="12"/>
      <c r="D217" s="77"/>
      <c r="E217" s="77"/>
      <c r="F217" s="77"/>
      <c r="G217" s="77"/>
      <c r="H217" s="77"/>
      <c r="I217" s="77"/>
      <c r="J217" s="77"/>
      <c r="K217" s="77"/>
      <c r="L217" s="77"/>
      <c r="M217" s="77"/>
      <c r="N217" s="3">
        <f t="shared" si="78"/>
        <v>0</v>
      </c>
      <c r="O217" s="9">
        <f t="shared" si="79"/>
        <v>0</v>
      </c>
      <c r="P217" s="4">
        <f t="shared" si="83"/>
        <v>0</v>
      </c>
      <c r="Q217" s="11">
        <f t="shared" si="84"/>
        <v>0</v>
      </c>
      <c r="R217" s="10">
        <f t="shared" si="82"/>
        <v>0</v>
      </c>
    </row>
    <row r="218" spans="1:18" hidden="1">
      <c r="A218" s="77">
        <v>9</v>
      </c>
      <c r="B218" s="77"/>
      <c r="C218" s="12"/>
      <c r="D218" s="77"/>
      <c r="E218" s="77"/>
      <c r="F218" s="77"/>
      <c r="G218" s="77"/>
      <c r="H218" s="77"/>
      <c r="I218" s="77"/>
      <c r="J218" s="77"/>
      <c r="K218" s="77"/>
      <c r="L218" s="77"/>
      <c r="M218" s="77"/>
      <c r="N218" s="3">
        <f t="shared" si="78"/>
        <v>0</v>
      </c>
      <c r="O218" s="9">
        <f t="shared" si="79"/>
        <v>0</v>
      </c>
      <c r="P218" s="4">
        <f t="shared" si="83"/>
        <v>0</v>
      </c>
      <c r="Q218" s="11">
        <f t="shared" si="84"/>
        <v>0</v>
      </c>
      <c r="R218" s="10">
        <f t="shared" si="82"/>
        <v>0</v>
      </c>
    </row>
    <row r="219" spans="1:18" hidden="1">
      <c r="A219" s="77">
        <v>10</v>
      </c>
      <c r="B219" s="77"/>
      <c r="C219" s="12"/>
      <c r="D219" s="77"/>
      <c r="E219" s="77"/>
      <c r="F219" s="77"/>
      <c r="G219" s="77"/>
      <c r="H219" s="77"/>
      <c r="I219" s="77"/>
      <c r="J219" s="77"/>
      <c r="K219" s="77"/>
      <c r="L219" s="77"/>
      <c r="M219" s="77"/>
      <c r="N219" s="3">
        <f>(IF(F219="OŽ",IF(L219=1,550.8,IF(L219=2,426.38,IF(L219=3,342.14,IF(L219=4,181.44,IF(L219=5,168.48,IF(L219=6,155.52,IF(L219=7,148.5,IF(L219=8,144,0))))))))+IF(L219&lt;=8,0,IF(L219&lt;=16,137.7,IF(L219&lt;=24,108,IF(L219&lt;=32,80.1,IF(L219&lt;=36,52.2,0)))))-IF(L219&lt;=8,0,IF(L219&lt;=16,(L219-9)*2.754,IF(L219&lt;=24,(L219-17)* 2.754,IF(L219&lt;=32,(L219-25)* 2.754,IF(L219&lt;=36,(L219-33)*2.754,0))))),0)+IF(F219="PČ",IF(L219=1,449,IF(L219=2,314.6,IF(L219=3,238,IF(L219=4,172,IF(L219=5,159,IF(L219=6,145,IF(L219=7,132,IF(L219=8,119,0))))))))+IF(L219&lt;=8,0,IF(L219&lt;=16,88,IF(L219&lt;=24,55,IF(L219&lt;=32,22,0))))-IF(L219&lt;=8,0,IF(L219&lt;=16,(L219-9)*2.245,IF(L219&lt;=24,(L219-17)*2.245,IF(L219&lt;=32,(L219-25)*2.245,0)))),0)+IF(F219="PČneol",IF(L219=1,85,IF(L219=2,64.61,IF(L219=3,50.76,IF(L219=4,16.25,IF(L219=5,15,IF(L219=6,13.75,IF(L219=7,12.5,IF(L219=8,11.25,0))))))))+IF(L219&lt;=8,0,IF(L219&lt;=16,9,0))-IF(L219&lt;=8,0,IF(L219&lt;=16,(L219-9)*0.425,0)),0)+IF(F219="PŽ",IF(L219=1,85,IF(L219=2,59.5,IF(L219=3,45,IF(L219=4,32.5,IF(L219=5,30,IF(L219=6,27.5,IF(L219=7,25,IF(L219=8,22.5,0))))))))+IF(L219&lt;=8,0,IF(L219&lt;=16,19,IF(L219&lt;=24,13,IF(L219&lt;=32,8,0))))-IF(L219&lt;=8,0,IF(L219&lt;=16,(L219-9)*0.425,IF(L219&lt;=24,(L219-17)*0.425,IF(L219&lt;=32,(L219-25)*0.425,0)))),0)+IF(F219="EČ",IF(L219=1,204,IF(L219=2,156.24,IF(L219=3,123.84,IF(L219=4,72,IF(L219=5,66,IF(L219=6,60,IF(L219=7,54,IF(L219=8,48,0))))))))+IF(L219&lt;=8,0,IF(L219&lt;=16,40,IF(L219&lt;=24,25,0)))-IF(L219&lt;=8,0,IF(L219&lt;=16,(L219-9)*1.02,IF(L219&lt;=24,(L219-17)*1.02,0))),0)+IF(F219="EČneol",IF(L219=1,68,IF(L219=2,51.69,IF(L219=3,40.61,IF(L219=4,13,IF(L219=5,12,IF(L219=6,11,IF(L219=7,10,IF(L219=8,9,0)))))))))+IF(F219="EŽ",IF(L219=1,68,IF(L219=2,47.6,IF(L219=3,36,IF(L219=4,18,IF(L219=5,16.5,IF(L219=6,15,IF(L219=7,13.5,IF(L219=8,12,0))))))))+IF(L219&lt;=8,0,IF(L219&lt;=16,10,IF(L219&lt;=24,6,0)))-IF(L219&lt;=8,0,IF(L219&lt;=16,(L219-9)*0.34,IF(L219&lt;=24,(L219-17)*0.34,0))),0)+IF(F219="PT",IF(L219=1,68,IF(L219=2,52.08,IF(L219=3,41.28,IF(L219=4,24,IF(L219=5,22,IF(L219=6,20,IF(L219=7,18,IF(L219=8,16,0))))))))+IF(L219&lt;=8,0,IF(L219&lt;=16,13,IF(L219&lt;=24,9,IF(L219&lt;=32,4,0))))-IF(L219&lt;=8,0,IF(L219&lt;=16,(L219-9)*0.34,IF(L219&lt;=24,(L219-17)*0.34,IF(L219&lt;=32,(L219-25)*0.34,0)))),0)+IF(F219="JOŽ",IF(L219=1,85,IF(L219=2,59.5,IF(L219=3,45,IF(L219=4,32.5,IF(L219=5,30,IF(L219=6,27.5,IF(L219=7,25,IF(L219=8,22.5,0))))))))+IF(L219&lt;=8,0,IF(L219&lt;=16,19,IF(L219&lt;=24,13,0)))-IF(L219&lt;=8,0,IF(L219&lt;=16,(L219-9)*0.425,IF(L219&lt;=24,(L219-17)*0.425,0))),0)+IF(F219="JPČ",IF(L219=1,68,IF(L219=2,47.6,IF(L219=3,36,IF(L219=4,26,IF(L219=5,24,IF(L219=6,22,IF(L219=7,20,IF(L219=8,18,0))))))))+IF(L219&lt;=8,0,IF(L219&lt;=16,13,IF(L219&lt;=24,9,0)))-IF(L219&lt;=8,0,IF(L219&lt;=16,(L219-9)*0.34,IF(L219&lt;=24,(L219-17)*0.34,0))),0)+IF(F219="JEČ",IF(L219=1,34,IF(L219=2,26.04,IF(L219=3,20.6,IF(L219=4,12,IF(L219=5,11,IF(L219=6,10,IF(L219=7,9,IF(L219=8,8,0))))))))+IF(L219&lt;=8,0,IF(L219&lt;=16,6,0))-IF(L219&lt;=8,0,IF(L219&lt;=16,(L219-9)*0.17,0)),0)+IF(F219="JEOF",IF(L219=1,34,IF(L219=2,26.04,IF(L219=3,20.6,IF(L219=4,12,IF(L219=5,11,IF(L219=6,10,IF(L219=7,9,IF(L219=8,8,0))))))))+IF(L219&lt;=8,0,IF(L219&lt;=16,6,0))-IF(L219&lt;=8,0,IF(L219&lt;=16,(L219-9)*0.17,0)),0)+IF(F219="JnPČ",IF(L219=1,51,IF(L219=2,35.7,IF(L219=3,27,IF(L219=4,19.5,IF(L219=5,18,IF(L219=6,16.5,IF(L219=7,15,IF(L219=8,13.5,0))))))))+IF(L219&lt;=8,0,IF(L219&lt;=16,10,0))-IF(L219&lt;=8,0,IF(L219&lt;=16,(L219-9)*0.255,0)),0)+IF(F219="JnEČ",IF(L219=1,25.5,IF(L219=2,19.53,IF(L219=3,15.48,IF(L219=4,9,IF(L219=5,8.25,IF(L219=6,7.5,IF(L219=7,6.75,IF(L219=8,6,0))))))))+IF(L219&lt;=8,0,IF(L219&lt;=16,5,0))-IF(L219&lt;=8,0,IF(L219&lt;=16,(L219-9)*0.1275,0)),0)+IF(F219="JčPČ",IF(L219=1,21.25,IF(L219=2,14.5,IF(L219=3,11.5,IF(L219=4,7,IF(L219=5,6.5,IF(L219=6,6,IF(L219=7,5.5,IF(L219=8,5,0))))))))+IF(L219&lt;=8,0,IF(L219&lt;=16,4,0))-IF(L219&lt;=8,0,IF(L219&lt;=16,(L219-9)*0.10625,0)),0)+IF(F219="JčEČ",IF(L219=1,17,IF(L219=2,13.02,IF(L219=3,10.32,IF(L219=4,6,IF(L219=5,5.5,IF(L219=6,5,IF(L219=7,4.5,IF(L219=8,4,0))))))))+IF(L219&lt;=8,0,IF(L219&lt;=16,3,0))-IF(L219&lt;=8,0,IF(L219&lt;=16,(L219-9)*0.085,0)),0)+IF(F219="NEAK",IF(L219=1,11.48,IF(L219=2,8.79,IF(L219=3,6.97,IF(L219=4,4.05,IF(L219=5,3.71,IF(L219=6,3.38,IF(L219=7,3.04,IF(L219=8,2.7,0))))))))+IF(L219&lt;=8,0,IF(L219&lt;=16,2,IF(L219&lt;=24,1.3,0)))-IF(L219&lt;=8,0,IF(L219&lt;=16,(L219-9)*0.0574,IF(L219&lt;=24,(L219-17)*0.0574,0))),0))*IF(L219&lt;0,1,IF(OR(F219="PČ",F219="PŽ",F219="PT"),IF(J219&lt;32,J219/32,1),1))* IF(L219&lt;0,1,IF(OR(F219="EČ",F219="EŽ",F219="JOŽ",F219="JPČ",F219="NEAK"),IF(J219&lt;24,J219/24,1),1))*IF(L219&lt;0,1,IF(OR(F219="PČneol",F219="JEČ",F219="JEOF",F219="JnPČ",F219="JnEČ",F219="JčPČ",F219="JčEČ"),IF(J219&lt;16,J219/16,1),1))*IF(L219&lt;0,1,IF(F219="EČneol",IF(J219&lt;8,J219/8,1),1))</f>
        <v>0</v>
      </c>
      <c r="O219" s="9">
        <f t="shared" si="79"/>
        <v>0</v>
      </c>
      <c r="P219" s="4">
        <f t="shared" si="83"/>
        <v>0</v>
      </c>
      <c r="Q219" s="11">
        <f t="shared" si="84"/>
        <v>0</v>
      </c>
      <c r="R219" s="10">
        <f t="shared" si="82"/>
        <v>0</v>
      </c>
    </row>
    <row r="220" spans="1:18" ht="13.9" customHeight="1">
      <c r="A220" s="80" t="s">
        <v>40</v>
      </c>
      <c r="B220" s="81"/>
      <c r="C220" s="81"/>
      <c r="D220" s="81"/>
      <c r="E220" s="81"/>
      <c r="F220" s="81"/>
      <c r="G220" s="81"/>
      <c r="H220" s="81"/>
      <c r="I220" s="81"/>
      <c r="J220" s="81"/>
      <c r="K220" s="81"/>
      <c r="L220" s="81"/>
      <c r="M220" s="81"/>
      <c r="N220" s="81"/>
      <c r="O220" s="81"/>
      <c r="P220" s="81"/>
      <c r="Q220" s="82"/>
      <c r="R220" s="10">
        <f>SUM(R210:R219)</f>
        <v>31.135650000000002</v>
      </c>
    </row>
    <row r="221" spans="1:18" ht="15.75">
      <c r="A221" s="24" t="s">
        <v>91</v>
      </c>
      <c r="B221" s="24"/>
      <c r="C221" s="15"/>
      <c r="D221" s="15"/>
      <c r="E221" s="15"/>
      <c r="F221" s="15"/>
      <c r="G221" s="15"/>
      <c r="H221" s="15"/>
      <c r="I221" s="15"/>
      <c r="J221" s="15"/>
      <c r="K221" s="15"/>
      <c r="L221" s="15"/>
      <c r="M221" s="15"/>
      <c r="N221" s="15"/>
      <c r="O221" s="15"/>
      <c r="P221" s="15"/>
      <c r="Q221" s="15"/>
      <c r="R221" s="16"/>
    </row>
    <row r="222" spans="1:18">
      <c r="A222" s="49" t="s">
        <v>48</v>
      </c>
      <c r="B222" s="49"/>
      <c r="C222" s="49"/>
      <c r="D222" s="49"/>
      <c r="E222" s="49"/>
      <c r="F222" s="49"/>
      <c r="G222" s="49"/>
      <c r="H222" s="49"/>
      <c r="I222" s="49"/>
      <c r="J222" s="15"/>
      <c r="K222" s="15"/>
      <c r="L222" s="15"/>
      <c r="M222" s="15"/>
      <c r="N222" s="15"/>
      <c r="O222" s="15"/>
      <c r="P222" s="15"/>
      <c r="Q222" s="15"/>
      <c r="R222" s="16"/>
    </row>
    <row r="223" spans="1:18" s="8" customFormat="1">
      <c r="A223" s="49"/>
      <c r="B223" s="49"/>
      <c r="C223" s="49"/>
      <c r="D223" s="49"/>
      <c r="E223" s="49"/>
      <c r="F223" s="49"/>
      <c r="G223" s="49"/>
      <c r="H223" s="49"/>
      <c r="I223" s="49"/>
      <c r="J223" s="15"/>
      <c r="K223" s="15"/>
      <c r="L223" s="15"/>
      <c r="M223" s="15"/>
      <c r="N223" s="15"/>
      <c r="O223" s="15"/>
      <c r="P223" s="15"/>
      <c r="Q223" s="15"/>
      <c r="R223" s="16"/>
    </row>
    <row r="224" spans="1:18" ht="15" customHeight="1">
      <c r="A224" s="83" t="s">
        <v>92</v>
      </c>
      <c r="B224" s="84"/>
      <c r="C224" s="84"/>
      <c r="D224" s="84"/>
      <c r="E224" s="84"/>
      <c r="F224" s="84"/>
      <c r="G224" s="84"/>
      <c r="H224" s="84"/>
      <c r="I224" s="84"/>
      <c r="J224" s="84"/>
      <c r="K224" s="84"/>
      <c r="L224" s="84"/>
      <c r="M224" s="84"/>
      <c r="N224" s="84"/>
      <c r="O224" s="84"/>
      <c r="P224" s="84"/>
      <c r="Q224" s="72"/>
      <c r="R224" s="8"/>
    </row>
    <row r="225" spans="1:18" ht="18">
      <c r="A225" s="85" t="s">
        <v>27</v>
      </c>
      <c r="B225" s="86"/>
      <c r="C225" s="86"/>
      <c r="D225" s="50"/>
      <c r="E225" s="50"/>
      <c r="F225" s="50"/>
      <c r="G225" s="50"/>
      <c r="H225" s="50"/>
      <c r="I225" s="50"/>
      <c r="J225" s="50"/>
      <c r="K225" s="50"/>
      <c r="L225" s="50"/>
      <c r="M225" s="50"/>
      <c r="N225" s="50"/>
      <c r="O225" s="50"/>
      <c r="P225" s="50"/>
      <c r="Q225" s="72"/>
      <c r="R225" s="8"/>
    </row>
    <row r="226" spans="1:18">
      <c r="A226" s="83" t="s">
        <v>44</v>
      </c>
      <c r="B226" s="84"/>
      <c r="C226" s="84"/>
      <c r="D226" s="84"/>
      <c r="E226" s="84"/>
      <c r="F226" s="84"/>
      <c r="G226" s="84"/>
      <c r="H226" s="84"/>
      <c r="I226" s="84"/>
      <c r="J226" s="84"/>
      <c r="K226" s="84"/>
      <c r="L226" s="84"/>
      <c r="M226" s="84"/>
      <c r="N226" s="84"/>
      <c r="O226" s="84"/>
      <c r="P226" s="84"/>
      <c r="Q226" s="72"/>
      <c r="R226" s="8"/>
    </row>
    <row r="227" spans="1:18">
      <c r="A227" s="77">
        <v>1</v>
      </c>
      <c r="B227" s="77" t="s">
        <v>35</v>
      </c>
      <c r="C227" s="12" t="s">
        <v>29</v>
      </c>
      <c r="D227" s="77" t="s">
        <v>30</v>
      </c>
      <c r="E227" s="77">
        <v>1</v>
      </c>
      <c r="F227" s="77" t="s">
        <v>31</v>
      </c>
      <c r="G227" s="77">
        <v>1</v>
      </c>
      <c r="H227" s="77" t="s">
        <v>32</v>
      </c>
      <c r="I227" s="77"/>
      <c r="J227" s="77">
        <v>16</v>
      </c>
      <c r="K227" s="77"/>
      <c r="L227" s="77">
        <v>9</v>
      </c>
      <c r="M227" s="77" t="s">
        <v>34</v>
      </c>
      <c r="N227" s="3">
        <f>(IF(F227="OŽ",IF(L227=1,550.8,IF(L227=2,426.38,IF(L227=3,342.14,IF(L227=4,181.44,IF(L227=5,168.48,IF(L227=6,155.52,IF(L227=7,148.5,IF(L227=8,144,0))))))))+IF(L227&lt;=8,0,IF(L227&lt;=16,137.7,IF(L227&lt;=24,108,IF(L227&lt;=32,80.1,IF(L227&lt;=36,52.2,0)))))-IF(L227&lt;=8,0,IF(L227&lt;=16,(L227-9)*2.754,IF(L227&lt;=24,(L227-17)* 2.754,IF(L227&lt;=32,(L227-25)* 2.754,IF(L227&lt;=36,(L227-33)*2.754,0))))),0)+IF(F227="PČ",IF(L227=1,449,IF(L227=2,314.6,IF(L227=3,238,IF(L227=4,172,IF(L227=5,159,IF(L227=6,145,IF(L227=7,132,IF(L227=8,119,0))))))))+IF(L227&lt;=8,0,IF(L227&lt;=16,88,IF(L227&lt;=24,55,IF(L227&lt;=32,22,0))))-IF(L227&lt;=8,0,IF(L227&lt;=16,(L227-9)*2.245,IF(L227&lt;=24,(L227-17)*2.245,IF(L227&lt;=32,(L227-25)*2.245,0)))),0)+IF(F227="PČneol",IF(L227=1,85,IF(L227=2,64.61,IF(L227=3,50.76,IF(L227=4,16.25,IF(L227=5,15,IF(L227=6,13.75,IF(L227=7,12.5,IF(L227=8,11.25,0))))))))+IF(L227&lt;=8,0,IF(L227&lt;=16,9,0))-IF(L227&lt;=8,0,IF(L227&lt;=16,(L227-9)*0.425,0)),0)+IF(F227="PŽ",IF(L227=1,85,IF(L227=2,59.5,IF(L227=3,45,IF(L227=4,32.5,IF(L227=5,30,IF(L227=6,27.5,IF(L227=7,25,IF(L227=8,22.5,0))))))))+IF(L227&lt;=8,0,IF(L227&lt;=16,19,IF(L227&lt;=24,13,IF(L227&lt;=32,8,0))))-IF(L227&lt;=8,0,IF(L227&lt;=16,(L227-9)*0.425,IF(L227&lt;=24,(L227-17)*0.425,IF(L227&lt;=32,(L227-25)*0.425,0)))),0)+IF(F227="EČ",IF(L227=1,204,IF(L227=2,156.24,IF(L227=3,123.84,IF(L227=4,72,IF(L227=5,66,IF(L227=6,60,IF(L227=7,54,IF(L227=8,48,0))))))))+IF(L227&lt;=8,0,IF(L227&lt;=16,40,IF(L227&lt;=24,25,0)))-IF(L227&lt;=8,0,IF(L227&lt;=16,(L227-9)*1.02,IF(L227&lt;=24,(L227-17)*1.02,0))),0)+IF(F227="EČneol",IF(L227=1,68,IF(L227=2,51.69,IF(L227=3,40.61,IF(L227=4,13,IF(L227=5,12,IF(L227=6,11,IF(L227=7,10,IF(L227=8,9,0)))))))))+IF(F227="EŽ",IF(L227=1,68,IF(L227=2,47.6,IF(L227=3,36,IF(L227=4,18,IF(L227=5,16.5,IF(L227=6,15,IF(L227=7,13.5,IF(L227=8,12,0))))))))+IF(L227&lt;=8,0,IF(L227&lt;=16,10,IF(L227&lt;=24,6,0)))-IF(L227&lt;=8,0,IF(L227&lt;=16,(L227-9)*0.34,IF(L227&lt;=24,(L227-17)*0.34,0))),0)+IF(F227="PT",IF(L227=1,68,IF(L227=2,52.08,IF(L227=3,41.28,IF(L227=4,24,IF(L227=5,22,IF(L227=6,20,IF(L227=7,18,IF(L227=8,16,0))))))))+IF(L227&lt;=8,0,IF(L227&lt;=16,13,IF(L227&lt;=24,9,IF(L227&lt;=32,4,0))))-IF(L227&lt;=8,0,IF(L227&lt;=16,(L227-9)*0.34,IF(L227&lt;=24,(L227-17)*0.34,IF(L227&lt;=32,(L227-25)*0.34,0)))),0)+IF(F227="JOŽ",IF(L227=1,85,IF(L227=2,59.5,IF(L227=3,45,IF(L227=4,32.5,IF(L227=5,30,IF(L227=6,27.5,IF(L227=7,25,IF(L227=8,22.5,0))))))))+IF(L227&lt;=8,0,IF(L227&lt;=16,19,IF(L227&lt;=24,13,0)))-IF(L227&lt;=8,0,IF(L227&lt;=16,(L227-9)*0.425,IF(L227&lt;=24,(L227-17)*0.425,0))),0)+IF(F227="JPČ",IF(L227=1,68,IF(L227=2,47.6,IF(L227=3,36,IF(L227=4,26,IF(L227=5,24,IF(L227=6,22,IF(L227=7,20,IF(L227=8,18,0))))))))+IF(L227&lt;=8,0,IF(L227&lt;=16,13,IF(L227&lt;=24,9,0)))-IF(L227&lt;=8,0,IF(L227&lt;=16,(L227-9)*0.34,IF(L227&lt;=24,(L227-17)*0.34,0))),0)+IF(F227="JEČ",IF(L227=1,34,IF(L227=2,26.04,IF(L227=3,20.6,IF(L227=4,12,IF(L227=5,11,IF(L227=6,10,IF(L227=7,9,IF(L227=8,8,0))))))))+IF(L227&lt;=8,0,IF(L227&lt;=16,6,0))-IF(L227&lt;=8,0,IF(L227&lt;=16,(L227-9)*0.17,0)),0)+IF(F227="JEOF",IF(L227=1,34,IF(L227=2,26.04,IF(L227=3,20.6,IF(L227=4,12,IF(L227=5,11,IF(L227=6,10,IF(L227=7,9,IF(L227=8,8,0))))))))+IF(L227&lt;=8,0,IF(L227&lt;=16,6,0))-IF(L227&lt;=8,0,IF(L227&lt;=16,(L227-9)*0.17,0)),0)+IF(F227="JnPČ",IF(L227=1,51,IF(L227=2,35.7,IF(L227=3,27,IF(L227=4,19.5,IF(L227=5,18,IF(L227=6,16.5,IF(L227=7,15,IF(L227=8,13.5,0))))))))+IF(L227&lt;=8,0,IF(L227&lt;=16,10,0))-IF(L227&lt;=8,0,IF(L227&lt;=16,(L227-9)*0.255,0)),0)+IF(F227="JnEČ",IF(L227=1,25.5,IF(L227=2,19.53,IF(L227=3,15.48,IF(L227=4,9,IF(L227=5,8.25,IF(L227=6,7.5,IF(L227=7,6.75,IF(L227=8,6,0))))))))+IF(L227&lt;=8,0,IF(L227&lt;=16,5,0))-IF(L227&lt;=8,0,IF(L227&lt;=16,(L227-9)*0.1275,0)),0)+IF(F227="JčPČ",IF(L227=1,21.25,IF(L227=2,14.5,IF(L227=3,11.5,IF(L227=4,7,IF(L227=5,6.5,IF(L227=6,6,IF(L227=7,5.5,IF(L227=8,5,0))))))))+IF(L227&lt;=8,0,IF(L227&lt;=16,4,0))-IF(L227&lt;=8,0,IF(L227&lt;=16,(L227-9)*0.10625,0)),0)+IF(F227="JčEČ",IF(L227=1,17,IF(L227=2,13.02,IF(L227=3,10.32,IF(L227=4,6,IF(L227=5,5.5,IF(L227=6,5,IF(L227=7,4.5,IF(L227=8,4,0))))))))+IF(L227&lt;=8,0,IF(L227&lt;=16,3,0))-IF(L227&lt;=8,0,IF(L227&lt;=16,(L227-9)*0.085,0)),0)+IF(F227="NEAK",IF(L227=1,11.48,IF(L227=2,8.79,IF(L227=3,6.97,IF(L227=4,4.05,IF(L227=5,3.71,IF(L227=6,3.38,IF(L227=7,3.04,IF(L227=8,2.7,0))))))))+IF(L227&lt;=8,0,IF(L227&lt;=16,2,IF(L227&lt;=24,1.3,0)))-IF(L227&lt;=8,0,IF(L227&lt;=16,(L227-9)*0.0574,IF(L227&lt;=24,(L227-17)*0.0574,0))),0))*IF(L227&lt;0,1,IF(OR(F227="PČ",F227="PŽ",F227="PT"),IF(J227&lt;32,J227/32,1),1))* IF(L227&lt;0,1,IF(OR(F227="EČ",F227="EŽ",F227="JOŽ",F227="JPČ",F227="NEAK"),IF(J227&lt;24,J227/24,1),1))*IF(L227&lt;0,1,IF(OR(F227="PČneol",F227="JEČ",F227="JEOF",F227="JnPČ",F227="JnEČ",F227="JčPČ",F227="JčEČ"),IF(J227&lt;16,J227/16,1),1))*IF(L227&lt;0,1,IF(F227="EČneol",IF(J227&lt;8,J227/8,1),1))</f>
        <v>26.666666666666664</v>
      </c>
      <c r="O227" s="9">
        <f t="shared" ref="O227:O235" si="85">IF(F227="OŽ",N227,IF(H227="Ne",IF(J227*0.3&lt;J227-L227,N227,0),IF(J227*0.1&lt;J227-L227,N227,0)))</f>
        <v>26.666666666666664</v>
      </c>
      <c r="P227" s="4">
        <f t="shared" ref="P227" si="86">IF(O227=0,0,IF(F227="OŽ",IF(L227&gt;35,0,IF(J227&gt;35,(36-L227)*1.836,((36-L227)-(36-J227))*1.836)),0)+IF(F227="PČ",IF(L227&gt;31,0,IF(J227&gt;31,(32-L227)*1.347,((32-L227)-(32-J227))*1.347)),0)+ IF(F227="PČneol",IF(L227&gt;15,0,IF(J227&gt;15,(16-L227)*0.255,((16-L227)-(16-J227))*0.255)),0)+IF(F227="PŽ",IF(L227&gt;31,0,IF(J227&gt;31,(32-L227)*0.255,((32-L227)-(32-J227))*0.255)),0)+IF(F227="EČ",IF(L227&gt;23,0,IF(J227&gt;23,(24-L227)*0.612,((24-L227)-(24-J227))*0.612)),0)+IF(F227="EČneol",IF(L227&gt;7,0,IF(J227&gt;7,(8-L227)*0.204,((8-L227)-(8-J227))*0.204)),0)+IF(F227="EŽ",IF(L227&gt;23,0,IF(J227&gt;23,(24-L227)*0.204,((24-L227)-(24-J227))*0.204)),0)+IF(F227="PT",IF(L227&gt;31,0,IF(J227&gt;31,(32-L227)*0.204,((32-L227)-(32-J227))*0.204)),0)+IF(F227="JOŽ",IF(L227&gt;23,0,IF(J227&gt;23,(24-L227)*0.255,((24-L227)-(24-J227))*0.255)),0)+IF(F227="JPČ",IF(L227&gt;23,0,IF(J227&gt;23,(24-L227)*0.204,((24-L227)-(24-J227))*0.204)),0)+IF(F227="JEČ",IF(L227&gt;15,0,IF(J227&gt;15,(16-L227)*0.102,((16-L227)-(16-J227))*0.102)),0)+IF(F227="JEOF",IF(L227&gt;15,0,IF(J227&gt;15,(16-L227)*0.102,((16-L227)-(16-J227))*0.102)),0)+IF(F227="JnPČ",IF(L227&gt;15,0,IF(J227&gt;15,(16-L227)*0.153,((16-L227)-(16-J227))*0.153)),0)+IF(F227="JnEČ",IF(L227&gt;15,0,IF(J227&gt;15,(16-L227)*0.0765,((16-L227)-(16-J227))*0.0765)),0)+IF(F227="JčPČ",IF(L227&gt;15,0,IF(J227&gt;15,(16-L227)*0.06375,((16-L227)-(16-J227))*0.06375)),0)+IF(F227="JčEČ",IF(L227&gt;15,0,IF(J227&gt;15,(16-L227)*0.051,((16-L227)-(16-J227))*0.051)),0)+IF(F227="NEAK",IF(L227&gt;23,0,IF(J227&gt;23,(24-L227)*0.03444,((24-L227)-(24-J227))*0.03444)),0))</f>
        <v>4.2839999999999998</v>
      </c>
      <c r="Q227" s="11">
        <f t="shared" ref="Q227" si="87">IF(ISERROR(P227*100/N227),0,(P227*100/N227))</f>
        <v>16.065000000000001</v>
      </c>
      <c r="R227" s="10">
        <f t="shared" ref="R227:R235" si="88">IF(Q227&lt;=30,O227+P227,O227+O227*0.3)*IF(G227=1,0.4,IF(G227=2,0.75,IF(G227="1 (kas 4 m. 1 k. nerengiamos)",0.52,1)))*IF(D227="olimpinė",1,IF(M227="Ne",0.5,1))*IF(OR(A$5="Lietuvos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federacija"),IF(OR(J227&lt;8,K227&lt;16),0,1),1)*E227*IF(I227&lt;=1,1,1/I227)*IF(OR(A$5="Lietuvos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12.380266666666666</v>
      </c>
    </row>
    <row r="228" spans="1:18">
      <c r="A228" s="77">
        <v>2</v>
      </c>
      <c r="B228" s="77" t="s">
        <v>37</v>
      </c>
      <c r="C228" s="12" t="s">
        <v>29</v>
      </c>
      <c r="D228" s="77" t="s">
        <v>30</v>
      </c>
      <c r="E228" s="77">
        <v>1</v>
      </c>
      <c r="F228" s="77" t="s">
        <v>31</v>
      </c>
      <c r="G228" s="77">
        <v>1</v>
      </c>
      <c r="H228" s="77" t="s">
        <v>32</v>
      </c>
      <c r="I228" s="77"/>
      <c r="J228" s="77">
        <v>16</v>
      </c>
      <c r="K228" s="77"/>
      <c r="L228" s="77">
        <v>9</v>
      </c>
      <c r="M228" s="77" t="s">
        <v>34</v>
      </c>
      <c r="N228" s="3">
        <f t="shared" ref="N228:N235" si="89">(IF(F228="OŽ",IF(L228=1,550.8,IF(L228=2,426.38,IF(L228=3,342.14,IF(L228=4,181.44,IF(L228=5,168.48,IF(L228=6,155.52,IF(L228=7,148.5,IF(L228=8,144,0))))))))+IF(L228&lt;=8,0,IF(L228&lt;=16,137.7,IF(L228&lt;=24,108,IF(L228&lt;=32,80.1,IF(L228&lt;=36,52.2,0)))))-IF(L228&lt;=8,0,IF(L228&lt;=16,(L228-9)*2.754,IF(L228&lt;=24,(L228-17)* 2.754,IF(L228&lt;=32,(L228-25)* 2.754,IF(L228&lt;=36,(L228-33)*2.754,0))))),0)+IF(F228="PČ",IF(L228=1,449,IF(L228=2,314.6,IF(L228=3,238,IF(L228=4,172,IF(L228=5,159,IF(L228=6,145,IF(L228=7,132,IF(L228=8,119,0))))))))+IF(L228&lt;=8,0,IF(L228&lt;=16,88,IF(L228&lt;=24,55,IF(L228&lt;=32,22,0))))-IF(L228&lt;=8,0,IF(L228&lt;=16,(L228-9)*2.245,IF(L228&lt;=24,(L228-17)*2.245,IF(L228&lt;=32,(L228-25)*2.245,0)))),0)+IF(F228="PČneol",IF(L228=1,85,IF(L228=2,64.61,IF(L228=3,50.76,IF(L228=4,16.25,IF(L228=5,15,IF(L228=6,13.75,IF(L228=7,12.5,IF(L228=8,11.25,0))))))))+IF(L228&lt;=8,0,IF(L228&lt;=16,9,0))-IF(L228&lt;=8,0,IF(L228&lt;=16,(L228-9)*0.425,0)),0)+IF(F228="PŽ",IF(L228=1,85,IF(L228=2,59.5,IF(L228=3,45,IF(L228=4,32.5,IF(L228=5,30,IF(L228=6,27.5,IF(L228=7,25,IF(L228=8,22.5,0))))))))+IF(L228&lt;=8,0,IF(L228&lt;=16,19,IF(L228&lt;=24,13,IF(L228&lt;=32,8,0))))-IF(L228&lt;=8,0,IF(L228&lt;=16,(L228-9)*0.425,IF(L228&lt;=24,(L228-17)*0.425,IF(L228&lt;=32,(L228-25)*0.425,0)))),0)+IF(F228="EČ",IF(L228=1,204,IF(L228=2,156.24,IF(L228=3,123.84,IF(L228=4,72,IF(L228=5,66,IF(L228=6,60,IF(L228=7,54,IF(L228=8,48,0))))))))+IF(L228&lt;=8,0,IF(L228&lt;=16,40,IF(L228&lt;=24,25,0)))-IF(L228&lt;=8,0,IF(L228&lt;=16,(L228-9)*1.02,IF(L228&lt;=24,(L228-17)*1.02,0))),0)+IF(F228="EČneol",IF(L228=1,68,IF(L228=2,51.69,IF(L228=3,40.61,IF(L228=4,13,IF(L228=5,12,IF(L228=6,11,IF(L228=7,10,IF(L228=8,9,0)))))))))+IF(F228="EŽ",IF(L228=1,68,IF(L228=2,47.6,IF(L228=3,36,IF(L228=4,18,IF(L228=5,16.5,IF(L228=6,15,IF(L228=7,13.5,IF(L228=8,12,0))))))))+IF(L228&lt;=8,0,IF(L228&lt;=16,10,IF(L228&lt;=24,6,0)))-IF(L228&lt;=8,0,IF(L228&lt;=16,(L228-9)*0.34,IF(L228&lt;=24,(L228-17)*0.34,0))),0)+IF(F228="PT",IF(L228=1,68,IF(L228=2,52.08,IF(L228=3,41.28,IF(L228=4,24,IF(L228=5,22,IF(L228=6,20,IF(L228=7,18,IF(L228=8,16,0))))))))+IF(L228&lt;=8,0,IF(L228&lt;=16,13,IF(L228&lt;=24,9,IF(L228&lt;=32,4,0))))-IF(L228&lt;=8,0,IF(L228&lt;=16,(L228-9)*0.34,IF(L228&lt;=24,(L228-17)*0.34,IF(L228&lt;=32,(L228-25)*0.34,0)))),0)+IF(F228="JOŽ",IF(L228=1,85,IF(L228=2,59.5,IF(L228=3,45,IF(L228=4,32.5,IF(L228=5,30,IF(L228=6,27.5,IF(L228=7,25,IF(L228=8,22.5,0))))))))+IF(L228&lt;=8,0,IF(L228&lt;=16,19,IF(L228&lt;=24,13,0)))-IF(L228&lt;=8,0,IF(L228&lt;=16,(L228-9)*0.425,IF(L228&lt;=24,(L228-17)*0.425,0))),0)+IF(F228="JPČ",IF(L228=1,68,IF(L228=2,47.6,IF(L228=3,36,IF(L228=4,26,IF(L228=5,24,IF(L228=6,22,IF(L228=7,20,IF(L228=8,18,0))))))))+IF(L228&lt;=8,0,IF(L228&lt;=16,13,IF(L228&lt;=24,9,0)))-IF(L228&lt;=8,0,IF(L228&lt;=16,(L228-9)*0.34,IF(L228&lt;=24,(L228-17)*0.34,0))),0)+IF(F228="JEČ",IF(L228=1,34,IF(L228=2,26.04,IF(L228=3,20.6,IF(L228=4,12,IF(L228=5,11,IF(L228=6,10,IF(L228=7,9,IF(L228=8,8,0))))))))+IF(L228&lt;=8,0,IF(L228&lt;=16,6,0))-IF(L228&lt;=8,0,IF(L228&lt;=16,(L228-9)*0.17,0)),0)+IF(F228="JEOF",IF(L228=1,34,IF(L228=2,26.04,IF(L228=3,20.6,IF(L228=4,12,IF(L228=5,11,IF(L228=6,10,IF(L228=7,9,IF(L228=8,8,0))))))))+IF(L228&lt;=8,0,IF(L228&lt;=16,6,0))-IF(L228&lt;=8,0,IF(L228&lt;=16,(L228-9)*0.17,0)),0)+IF(F228="JnPČ",IF(L228=1,51,IF(L228=2,35.7,IF(L228=3,27,IF(L228=4,19.5,IF(L228=5,18,IF(L228=6,16.5,IF(L228=7,15,IF(L228=8,13.5,0))))))))+IF(L228&lt;=8,0,IF(L228&lt;=16,10,0))-IF(L228&lt;=8,0,IF(L228&lt;=16,(L228-9)*0.255,0)),0)+IF(F228="JnEČ",IF(L228=1,25.5,IF(L228=2,19.53,IF(L228=3,15.48,IF(L228=4,9,IF(L228=5,8.25,IF(L228=6,7.5,IF(L228=7,6.75,IF(L228=8,6,0))))))))+IF(L228&lt;=8,0,IF(L228&lt;=16,5,0))-IF(L228&lt;=8,0,IF(L228&lt;=16,(L228-9)*0.1275,0)),0)+IF(F228="JčPČ",IF(L228=1,21.25,IF(L228=2,14.5,IF(L228=3,11.5,IF(L228=4,7,IF(L228=5,6.5,IF(L228=6,6,IF(L228=7,5.5,IF(L228=8,5,0))))))))+IF(L228&lt;=8,0,IF(L228&lt;=16,4,0))-IF(L228&lt;=8,0,IF(L228&lt;=16,(L228-9)*0.10625,0)),0)+IF(F228="JčEČ",IF(L228=1,17,IF(L228=2,13.02,IF(L228=3,10.32,IF(L228=4,6,IF(L228=5,5.5,IF(L228=6,5,IF(L228=7,4.5,IF(L228=8,4,0))))))))+IF(L228&lt;=8,0,IF(L228&lt;=16,3,0))-IF(L228&lt;=8,0,IF(L228&lt;=16,(L228-9)*0.085,0)),0)+IF(F228="NEAK",IF(L228=1,11.48,IF(L228=2,8.79,IF(L228=3,6.97,IF(L228=4,4.05,IF(L228=5,3.71,IF(L228=6,3.38,IF(L228=7,3.04,IF(L228=8,2.7,0))))))))+IF(L228&lt;=8,0,IF(L228&lt;=16,2,IF(L228&lt;=24,1.3,0)))-IF(L228&lt;=8,0,IF(L228&lt;=16,(L228-9)*0.0574,IF(L228&lt;=24,(L228-17)*0.0574,0))),0))*IF(L228&lt;0,1,IF(OR(F228="PČ",F228="PŽ",F228="PT"),IF(J228&lt;32,J228/32,1),1))* IF(L228&lt;0,1,IF(OR(F228="EČ",F228="EŽ",F228="JOŽ",F228="JPČ",F228="NEAK"),IF(J228&lt;24,J228/24,1),1))*IF(L228&lt;0,1,IF(OR(F228="PČneol",F228="JEČ",F228="JEOF",F228="JnPČ",F228="JnEČ",F228="JčPČ",F228="JčEČ"),IF(J228&lt;16,J228/16,1),1))*IF(L228&lt;0,1,IF(F228="EČneol",IF(J228&lt;8,J228/8,1),1))</f>
        <v>26.666666666666664</v>
      </c>
      <c r="O228" s="9">
        <f t="shared" si="85"/>
        <v>26.666666666666664</v>
      </c>
      <c r="P228" s="4">
        <f t="shared" ref="P228:P235" si="90">IF(O228=0,0,IF(F228="OŽ",IF(L228&gt;35,0,IF(J228&gt;35,(36-L228)*1.836,((36-L228)-(36-J228))*1.836)),0)+IF(F228="PČ",IF(L228&gt;31,0,IF(J228&gt;31,(32-L228)*1.347,((32-L228)-(32-J228))*1.347)),0)+ IF(F228="PČneol",IF(L228&gt;15,0,IF(J228&gt;15,(16-L228)*0.255,((16-L228)-(16-J228))*0.255)),0)+IF(F228="PŽ",IF(L228&gt;31,0,IF(J228&gt;31,(32-L228)*0.255,((32-L228)-(32-J228))*0.255)),0)+IF(F228="EČ",IF(L228&gt;23,0,IF(J228&gt;23,(24-L228)*0.612,((24-L228)-(24-J228))*0.612)),0)+IF(F228="EČneol",IF(L228&gt;7,0,IF(J228&gt;7,(8-L228)*0.204,((8-L228)-(8-J228))*0.204)),0)+IF(F228="EŽ",IF(L228&gt;23,0,IF(J228&gt;23,(24-L228)*0.204,((24-L228)-(24-J228))*0.204)),0)+IF(F228="PT",IF(L228&gt;31,0,IF(J228&gt;31,(32-L228)*0.204,((32-L228)-(32-J228))*0.204)),0)+IF(F228="JOŽ",IF(L228&gt;23,0,IF(J228&gt;23,(24-L228)*0.255,((24-L228)-(24-J228))*0.255)),0)+IF(F228="JPČ",IF(L228&gt;23,0,IF(J228&gt;23,(24-L228)*0.204,((24-L228)-(24-J228))*0.204)),0)+IF(F228="JEČ",IF(L228&gt;15,0,IF(J228&gt;15,(16-L228)*0.102,((16-L228)-(16-J228))*0.102)),0)+IF(F228="JEOF",IF(L228&gt;15,0,IF(J228&gt;15,(16-L228)*0.102,((16-L228)-(16-J228))*0.102)),0)+IF(F228="JnPČ",IF(L228&gt;15,0,IF(J228&gt;15,(16-L228)*0.153,((16-L228)-(16-J228))*0.153)),0)+IF(F228="JnEČ",IF(L228&gt;15,0,IF(J228&gt;15,(16-L228)*0.0765,((16-L228)-(16-J228))*0.0765)),0)+IF(F228="JčPČ",IF(L228&gt;15,0,IF(J228&gt;15,(16-L228)*0.06375,((16-L228)-(16-J228))*0.06375)),0)+IF(F228="JčEČ",IF(L228&gt;15,0,IF(J228&gt;15,(16-L228)*0.051,((16-L228)-(16-J228))*0.051)),0)+IF(F228="NEAK",IF(L228&gt;23,0,IF(J228&gt;23,(24-L228)*0.03444,((24-L228)-(24-J228))*0.03444)),0))</f>
        <v>4.2839999999999998</v>
      </c>
      <c r="Q228" s="11">
        <f t="shared" ref="Q228:Q235" si="91">IF(ISERROR(P228*100/N228),0,(P228*100/N228))</f>
        <v>16.065000000000001</v>
      </c>
      <c r="R228" s="10">
        <f t="shared" si="88"/>
        <v>12.380266666666666</v>
      </c>
    </row>
    <row r="229" spans="1:18">
      <c r="A229" s="77">
        <v>3</v>
      </c>
      <c r="B229" s="77" t="s">
        <v>38</v>
      </c>
      <c r="C229" s="12" t="s">
        <v>29</v>
      </c>
      <c r="D229" s="77" t="s">
        <v>30</v>
      </c>
      <c r="E229" s="77">
        <v>1</v>
      </c>
      <c r="F229" s="77" t="s">
        <v>31</v>
      </c>
      <c r="G229" s="77">
        <v>1</v>
      </c>
      <c r="H229" s="77" t="s">
        <v>32</v>
      </c>
      <c r="I229" s="77"/>
      <c r="J229" s="77">
        <v>16</v>
      </c>
      <c r="K229" s="77"/>
      <c r="L229" s="77">
        <v>6</v>
      </c>
      <c r="M229" s="77" t="s">
        <v>34</v>
      </c>
      <c r="N229" s="3">
        <f t="shared" si="89"/>
        <v>40</v>
      </c>
      <c r="O229" s="9">
        <f t="shared" si="85"/>
        <v>40</v>
      </c>
      <c r="P229" s="4">
        <f t="shared" si="90"/>
        <v>6.12</v>
      </c>
      <c r="Q229" s="11">
        <f t="shared" si="91"/>
        <v>15.3</v>
      </c>
      <c r="R229" s="10">
        <f t="shared" si="88"/>
        <v>18.448</v>
      </c>
    </row>
    <row r="230" spans="1:18">
      <c r="A230" s="77">
        <v>4</v>
      </c>
      <c r="B230" s="77" t="s">
        <v>39</v>
      </c>
      <c r="C230" s="12" t="s">
        <v>29</v>
      </c>
      <c r="D230" s="77" t="s">
        <v>30</v>
      </c>
      <c r="E230" s="77">
        <v>1</v>
      </c>
      <c r="F230" s="77" t="s">
        <v>31</v>
      </c>
      <c r="G230" s="77">
        <v>1</v>
      </c>
      <c r="H230" s="77" t="s">
        <v>32</v>
      </c>
      <c r="I230" s="77"/>
      <c r="J230" s="77">
        <v>16</v>
      </c>
      <c r="K230" s="77"/>
      <c r="L230" s="77">
        <v>7</v>
      </c>
      <c r="M230" s="77" t="s">
        <v>34</v>
      </c>
      <c r="N230" s="3">
        <f t="shared" si="89"/>
        <v>36</v>
      </c>
      <c r="O230" s="9">
        <f t="shared" si="85"/>
        <v>36</v>
      </c>
      <c r="P230" s="4">
        <f t="shared" si="90"/>
        <v>5.508</v>
      </c>
      <c r="Q230" s="11">
        <f t="shared" si="91"/>
        <v>15.299999999999999</v>
      </c>
      <c r="R230" s="10">
        <f t="shared" si="88"/>
        <v>16.603200000000001</v>
      </c>
    </row>
    <row r="231" spans="1:18">
      <c r="A231" s="77">
        <v>5</v>
      </c>
      <c r="B231" s="77" t="s">
        <v>63</v>
      </c>
      <c r="C231" s="12" t="s">
        <v>29</v>
      </c>
      <c r="D231" s="77" t="s">
        <v>30</v>
      </c>
      <c r="E231" s="77">
        <v>1</v>
      </c>
      <c r="F231" s="77" t="s">
        <v>31</v>
      </c>
      <c r="G231" s="77">
        <v>1</v>
      </c>
      <c r="H231" s="77" t="s">
        <v>32</v>
      </c>
      <c r="I231" s="77"/>
      <c r="J231" s="77">
        <v>16</v>
      </c>
      <c r="K231" s="77"/>
      <c r="L231" s="77">
        <v>13</v>
      </c>
      <c r="M231" s="77" t="s">
        <v>34</v>
      </c>
      <c r="N231" s="3">
        <f t="shared" si="89"/>
        <v>23.946666666666665</v>
      </c>
      <c r="O231" s="9">
        <f t="shared" si="85"/>
        <v>0</v>
      </c>
      <c r="P231" s="4">
        <f t="shared" si="90"/>
        <v>0</v>
      </c>
      <c r="Q231" s="11">
        <f t="shared" si="91"/>
        <v>0</v>
      </c>
      <c r="R231" s="10">
        <f t="shared" si="88"/>
        <v>0</v>
      </c>
    </row>
    <row r="232" spans="1:18" hidden="1">
      <c r="A232" s="77">
        <v>7</v>
      </c>
      <c r="B232" s="77"/>
      <c r="C232" s="12"/>
      <c r="D232" s="77"/>
      <c r="E232" s="77"/>
      <c r="F232" s="77"/>
      <c r="G232" s="77"/>
      <c r="H232" s="77"/>
      <c r="I232" s="77"/>
      <c r="J232" s="77"/>
      <c r="K232" s="77"/>
      <c r="L232" s="77"/>
      <c r="M232" s="77"/>
      <c r="N232" s="3">
        <f t="shared" si="89"/>
        <v>0</v>
      </c>
      <c r="O232" s="9">
        <f t="shared" si="85"/>
        <v>0</v>
      </c>
      <c r="P232" s="4">
        <f t="shared" si="90"/>
        <v>0</v>
      </c>
      <c r="Q232" s="11">
        <f t="shared" si="91"/>
        <v>0</v>
      </c>
      <c r="R232" s="10">
        <f t="shared" si="88"/>
        <v>0</v>
      </c>
    </row>
    <row r="233" spans="1:18" hidden="1">
      <c r="A233" s="77">
        <v>8</v>
      </c>
      <c r="B233" s="77"/>
      <c r="C233" s="12"/>
      <c r="D233" s="77"/>
      <c r="E233" s="77"/>
      <c r="F233" s="77"/>
      <c r="G233" s="77"/>
      <c r="H233" s="77"/>
      <c r="I233" s="77"/>
      <c r="J233" s="77"/>
      <c r="K233" s="77"/>
      <c r="L233" s="77"/>
      <c r="M233" s="77"/>
      <c r="N233" s="3">
        <f t="shared" si="89"/>
        <v>0</v>
      </c>
      <c r="O233" s="9">
        <f t="shared" si="85"/>
        <v>0</v>
      </c>
      <c r="P233" s="4">
        <f t="shared" si="90"/>
        <v>0</v>
      </c>
      <c r="Q233" s="11">
        <f t="shared" si="91"/>
        <v>0</v>
      </c>
      <c r="R233" s="10">
        <f t="shared" si="88"/>
        <v>0</v>
      </c>
    </row>
    <row r="234" spans="1:18" hidden="1">
      <c r="A234" s="77">
        <v>9</v>
      </c>
      <c r="B234" s="77"/>
      <c r="C234" s="12"/>
      <c r="D234" s="77"/>
      <c r="E234" s="77"/>
      <c r="F234" s="77"/>
      <c r="G234" s="77"/>
      <c r="H234" s="77"/>
      <c r="I234" s="77"/>
      <c r="J234" s="77"/>
      <c r="K234" s="77"/>
      <c r="L234" s="77"/>
      <c r="M234" s="77"/>
      <c r="N234" s="3">
        <f t="shared" si="89"/>
        <v>0</v>
      </c>
      <c r="O234" s="9">
        <f t="shared" si="85"/>
        <v>0</v>
      </c>
      <c r="P234" s="4">
        <f t="shared" si="90"/>
        <v>0</v>
      </c>
      <c r="Q234" s="11">
        <f t="shared" si="91"/>
        <v>0</v>
      </c>
      <c r="R234" s="10">
        <f t="shared" si="88"/>
        <v>0</v>
      </c>
    </row>
    <row r="235" spans="1:18" hidden="1">
      <c r="A235" s="77">
        <v>10</v>
      </c>
      <c r="B235" s="77"/>
      <c r="C235" s="12"/>
      <c r="D235" s="77"/>
      <c r="E235" s="77"/>
      <c r="F235" s="77"/>
      <c r="G235" s="77"/>
      <c r="H235" s="77"/>
      <c r="I235" s="77"/>
      <c r="J235" s="77"/>
      <c r="K235" s="77"/>
      <c r="L235" s="77"/>
      <c r="M235" s="77"/>
      <c r="N235" s="3">
        <f t="shared" si="89"/>
        <v>0</v>
      </c>
      <c r="O235" s="9">
        <f t="shared" si="85"/>
        <v>0</v>
      </c>
      <c r="P235" s="4">
        <f t="shared" si="90"/>
        <v>0</v>
      </c>
      <c r="Q235" s="11">
        <f t="shared" si="91"/>
        <v>0</v>
      </c>
      <c r="R235" s="10">
        <f t="shared" si="88"/>
        <v>0</v>
      </c>
    </row>
    <row r="236" spans="1:18">
      <c r="A236" s="80" t="s">
        <v>40</v>
      </c>
      <c r="B236" s="81"/>
      <c r="C236" s="81"/>
      <c r="D236" s="81"/>
      <c r="E236" s="81"/>
      <c r="F236" s="81"/>
      <c r="G236" s="81"/>
      <c r="H236" s="81"/>
      <c r="I236" s="81"/>
      <c r="J236" s="81"/>
      <c r="K236" s="81"/>
      <c r="L236" s="81"/>
      <c r="M236" s="81"/>
      <c r="N236" s="81"/>
      <c r="O236" s="81"/>
      <c r="P236" s="81"/>
      <c r="Q236" s="82"/>
      <c r="R236" s="10">
        <f>SUM(R227:R235)</f>
        <v>59.811733333333336</v>
      </c>
    </row>
    <row r="237" spans="1:18" ht="15.75">
      <c r="A237" s="24" t="s">
        <v>93</v>
      </c>
      <c r="B237" s="24"/>
      <c r="C237" s="15"/>
      <c r="D237" s="15"/>
      <c r="E237" s="15"/>
      <c r="F237" s="15"/>
      <c r="G237" s="15"/>
      <c r="H237" s="15"/>
      <c r="I237" s="15"/>
      <c r="J237" s="15"/>
      <c r="K237" s="15"/>
      <c r="L237" s="15"/>
      <c r="M237" s="15"/>
      <c r="N237" s="15"/>
      <c r="O237" s="15"/>
      <c r="P237" s="15"/>
      <c r="Q237" s="15"/>
      <c r="R237" s="16"/>
    </row>
    <row r="238" spans="1:18">
      <c r="A238" s="49" t="s">
        <v>48</v>
      </c>
      <c r="B238" s="49"/>
      <c r="C238" s="49"/>
      <c r="D238" s="49"/>
      <c r="E238" s="49"/>
      <c r="F238" s="49"/>
      <c r="G238" s="49"/>
      <c r="H238" s="49"/>
      <c r="I238" s="49"/>
      <c r="J238" s="15"/>
      <c r="K238" s="15"/>
      <c r="L238" s="15"/>
      <c r="M238" s="15"/>
      <c r="N238" s="15"/>
      <c r="O238" s="15"/>
      <c r="P238" s="15"/>
      <c r="Q238" s="15"/>
      <c r="R238" s="16"/>
    </row>
    <row r="239" spans="1:18" s="8" customFormat="1">
      <c r="A239" s="49"/>
      <c r="B239" s="49"/>
      <c r="C239" s="49"/>
      <c r="D239" s="49"/>
      <c r="E239" s="49"/>
      <c r="F239" s="49"/>
      <c r="G239" s="49"/>
      <c r="H239" s="49"/>
      <c r="I239" s="49"/>
      <c r="J239" s="15"/>
      <c r="K239" s="15"/>
      <c r="L239" s="15"/>
      <c r="M239" s="15"/>
      <c r="N239" s="15"/>
      <c r="O239" s="15"/>
      <c r="P239" s="15"/>
      <c r="Q239" s="15"/>
      <c r="R239" s="16"/>
    </row>
    <row r="240" spans="1:18" ht="15" customHeight="1">
      <c r="A240" s="83" t="s">
        <v>94</v>
      </c>
      <c r="B240" s="84"/>
      <c r="C240" s="84"/>
      <c r="D240" s="84"/>
      <c r="E240" s="84"/>
      <c r="F240" s="84"/>
      <c r="G240" s="84"/>
      <c r="H240" s="84"/>
      <c r="I240" s="84"/>
      <c r="J240" s="84"/>
      <c r="K240" s="84"/>
      <c r="L240" s="84"/>
      <c r="M240" s="84"/>
      <c r="N240" s="84"/>
      <c r="O240" s="84"/>
      <c r="P240" s="84"/>
      <c r="Q240" s="72"/>
      <c r="R240" s="8"/>
    </row>
    <row r="241" spans="1:18" ht="18">
      <c r="A241" s="85" t="s">
        <v>27</v>
      </c>
      <c r="B241" s="86"/>
      <c r="C241" s="86"/>
      <c r="D241" s="50"/>
      <c r="E241" s="50"/>
      <c r="F241" s="50"/>
      <c r="G241" s="50"/>
      <c r="H241" s="50"/>
      <c r="I241" s="50"/>
      <c r="J241" s="50"/>
      <c r="K241" s="50"/>
      <c r="L241" s="50"/>
      <c r="M241" s="50"/>
      <c r="N241" s="50"/>
      <c r="O241" s="50"/>
      <c r="P241" s="50"/>
      <c r="Q241" s="72"/>
      <c r="R241" s="8"/>
    </row>
    <row r="242" spans="1:18">
      <c r="A242" s="83" t="s">
        <v>44</v>
      </c>
      <c r="B242" s="84"/>
      <c r="C242" s="84"/>
      <c r="D242" s="84"/>
      <c r="E242" s="84"/>
      <c r="F242" s="84"/>
      <c r="G242" s="84"/>
      <c r="H242" s="84"/>
      <c r="I242" s="84"/>
      <c r="J242" s="84"/>
      <c r="K242" s="84"/>
      <c r="L242" s="84"/>
      <c r="M242" s="84"/>
      <c r="N242" s="84"/>
      <c r="O242" s="84"/>
      <c r="P242" s="84"/>
      <c r="Q242" s="72"/>
      <c r="R242" s="8"/>
    </row>
    <row r="243" spans="1:18">
      <c r="A243" s="77">
        <v>1</v>
      </c>
      <c r="B243" s="77" t="s">
        <v>84</v>
      </c>
      <c r="C243" s="12" t="s">
        <v>29</v>
      </c>
      <c r="D243" s="77" t="s">
        <v>30</v>
      </c>
      <c r="E243" s="77">
        <v>1</v>
      </c>
      <c r="F243" s="77" t="s">
        <v>95</v>
      </c>
      <c r="G243" s="77">
        <v>1</v>
      </c>
      <c r="H243" s="77" t="s">
        <v>32</v>
      </c>
      <c r="I243" s="77"/>
      <c r="J243" s="77">
        <v>22</v>
      </c>
      <c r="K243" s="77"/>
      <c r="L243" s="77">
        <v>15</v>
      </c>
      <c r="M243" s="77" t="s">
        <v>34</v>
      </c>
      <c r="N243" s="3">
        <f t="shared" ref="N243:N252" si="92">(IF(F243="OŽ",IF(L243=1,550.8,IF(L243=2,426.38,IF(L243=3,342.14,IF(L243=4,181.44,IF(L243=5,168.48,IF(L243=6,155.52,IF(L243=7,148.5,IF(L243=8,144,0))))))))+IF(L243&lt;=8,0,IF(L243&lt;=16,137.7,IF(L243&lt;=24,108,IF(L243&lt;=32,80.1,IF(L243&lt;=36,52.2,0)))))-IF(L243&lt;=8,0,IF(L243&lt;=16,(L243-9)*2.754,IF(L243&lt;=24,(L243-17)* 2.754,IF(L243&lt;=32,(L243-25)* 2.754,IF(L243&lt;=36,(L243-33)*2.754,0))))),0)+IF(F243="PČ",IF(L243=1,449,IF(L243=2,314.6,IF(L243=3,238,IF(L243=4,172,IF(L243=5,159,IF(L243=6,145,IF(L243=7,132,IF(L243=8,119,0))))))))+IF(L243&lt;=8,0,IF(L243&lt;=16,88,IF(L243&lt;=24,55,IF(L243&lt;=32,22,0))))-IF(L243&lt;=8,0,IF(L243&lt;=16,(L243-9)*2.245,IF(L243&lt;=24,(L243-17)*2.245,IF(L243&lt;=32,(L243-25)*2.245,0)))),0)+IF(F243="PČneol",IF(L243=1,85,IF(L243=2,64.61,IF(L243=3,50.76,IF(L243=4,16.25,IF(L243=5,15,IF(L243=6,13.75,IF(L243=7,12.5,IF(L243=8,11.25,0))))))))+IF(L243&lt;=8,0,IF(L243&lt;=16,9,0))-IF(L243&lt;=8,0,IF(L243&lt;=16,(L243-9)*0.425,0)),0)+IF(F243="PŽ",IF(L243=1,85,IF(L243=2,59.5,IF(L243=3,45,IF(L243=4,32.5,IF(L243=5,30,IF(L243=6,27.5,IF(L243=7,25,IF(L243=8,22.5,0))))))))+IF(L243&lt;=8,0,IF(L243&lt;=16,19,IF(L243&lt;=24,13,IF(L243&lt;=32,8,0))))-IF(L243&lt;=8,0,IF(L243&lt;=16,(L243-9)*0.425,IF(L243&lt;=24,(L243-17)*0.425,IF(L243&lt;=32,(L243-25)*0.425,0)))),0)+IF(F243="EČ",IF(L243=1,204,IF(L243=2,156.24,IF(L243=3,123.84,IF(L243=4,72,IF(L243=5,66,IF(L243=6,60,IF(L243=7,54,IF(L243=8,48,0))))))))+IF(L243&lt;=8,0,IF(L243&lt;=16,40,IF(L243&lt;=24,25,0)))-IF(L243&lt;=8,0,IF(L243&lt;=16,(L243-9)*1.02,IF(L243&lt;=24,(L243-17)*1.02,0))),0)+IF(F243="EČneol",IF(L243=1,68,IF(L243=2,51.69,IF(L243=3,40.61,IF(L243=4,13,IF(L243=5,12,IF(L243=6,11,IF(L243=7,10,IF(L243=8,9,0)))))))))+IF(F243="EŽ",IF(L243=1,68,IF(L243=2,47.6,IF(L243=3,36,IF(L243=4,18,IF(L243=5,16.5,IF(L243=6,15,IF(L243=7,13.5,IF(L243=8,12,0))))))))+IF(L243&lt;=8,0,IF(L243&lt;=16,10,IF(L243&lt;=24,6,0)))-IF(L243&lt;=8,0,IF(L243&lt;=16,(L243-9)*0.34,IF(L243&lt;=24,(L243-17)*0.34,0))),0)+IF(F243="PT",IF(L243=1,68,IF(L243=2,52.08,IF(L243=3,41.28,IF(L243=4,24,IF(L243=5,22,IF(L243=6,20,IF(L243=7,18,IF(L243=8,16,0))))))))+IF(L243&lt;=8,0,IF(L243&lt;=16,13,IF(L243&lt;=24,9,IF(L243&lt;=32,4,0))))-IF(L243&lt;=8,0,IF(L243&lt;=16,(L243-9)*0.34,IF(L243&lt;=24,(L243-17)*0.34,IF(L243&lt;=32,(L243-25)*0.34,0)))),0)+IF(F243="JOŽ",IF(L243=1,85,IF(L243=2,59.5,IF(L243=3,45,IF(L243=4,32.5,IF(L243=5,30,IF(L243=6,27.5,IF(L243=7,25,IF(L243=8,22.5,0))))))))+IF(L243&lt;=8,0,IF(L243&lt;=16,19,IF(L243&lt;=24,13,0)))-IF(L243&lt;=8,0,IF(L243&lt;=16,(L243-9)*0.425,IF(L243&lt;=24,(L243-17)*0.425,0))),0)+IF(F243="JPČ",IF(L243=1,68,IF(L243=2,47.6,IF(L243=3,36,IF(L243=4,26,IF(L243=5,24,IF(L243=6,22,IF(L243=7,20,IF(L243=8,18,0))))))))+IF(L243&lt;=8,0,IF(L243&lt;=16,13,IF(L243&lt;=24,9,0)))-IF(L243&lt;=8,0,IF(L243&lt;=16,(L243-9)*0.34,IF(L243&lt;=24,(L243-17)*0.34,0))),0)+IF(F243="JEČ",IF(L243=1,34,IF(L243=2,26.04,IF(L243=3,20.6,IF(L243=4,12,IF(L243=5,11,IF(L243=6,10,IF(L243=7,9,IF(L243=8,8,0))))))))+IF(L243&lt;=8,0,IF(L243&lt;=16,6,0))-IF(L243&lt;=8,0,IF(L243&lt;=16,(L243-9)*0.17,0)),0)+IF(F243="JEOF",IF(L243=1,34,IF(L243=2,26.04,IF(L243=3,20.6,IF(L243=4,12,IF(L243=5,11,IF(L243=6,10,IF(L243=7,9,IF(L243=8,8,0))))))))+IF(L243&lt;=8,0,IF(L243&lt;=16,6,0))-IF(L243&lt;=8,0,IF(L243&lt;=16,(L243-9)*0.17,0)),0)+IF(F243="JnPČ",IF(L243=1,51,IF(L243=2,35.7,IF(L243=3,27,IF(L243=4,19.5,IF(L243=5,18,IF(L243=6,16.5,IF(L243=7,15,IF(L243=8,13.5,0))))))))+IF(L243&lt;=8,0,IF(L243&lt;=16,10,0))-IF(L243&lt;=8,0,IF(L243&lt;=16,(L243-9)*0.255,0)),0)+IF(F243="JnEČ",IF(L243=1,25.5,IF(L243=2,19.53,IF(L243=3,15.48,IF(L243=4,9,IF(L243=5,8.25,IF(L243=6,7.5,IF(L243=7,6.75,IF(L243=8,6,0))))))))+IF(L243&lt;=8,0,IF(L243&lt;=16,5,0))-IF(L243&lt;=8,0,IF(L243&lt;=16,(L243-9)*0.1275,0)),0)+IF(F243="JčPČ",IF(L243=1,21.25,IF(L243=2,14.5,IF(L243=3,11.5,IF(L243=4,7,IF(L243=5,6.5,IF(L243=6,6,IF(L243=7,5.5,IF(L243=8,5,0))))))))+IF(L243&lt;=8,0,IF(L243&lt;=16,4,0))-IF(L243&lt;=8,0,IF(L243&lt;=16,(L243-9)*0.10625,0)),0)+IF(F243="JčEČ",IF(L243=1,17,IF(L243=2,13.02,IF(L243=3,10.32,IF(L243=4,6,IF(L243=5,5.5,IF(L243=6,5,IF(L243=7,4.5,IF(L243=8,4,0))))))))+IF(L243&lt;=8,0,IF(L243&lt;=16,3,0))-IF(L243&lt;=8,0,IF(L243&lt;=16,(L243-9)*0.085,0)),0)+IF(F243="NEAK",IF(L243=1,11.48,IF(L243=2,8.79,IF(L243=3,6.97,IF(L243=4,4.05,IF(L243=5,3.71,IF(L243=6,3.38,IF(L243=7,3.04,IF(L243=8,2.7,0))))))))+IF(L243&lt;=8,0,IF(L243&lt;=16,2,IF(L243&lt;=24,1.3,0)))-IF(L243&lt;=8,0,IF(L243&lt;=16,(L243-9)*0.0574,IF(L243&lt;=24,(L243-17)*0.0574,0))),0))*IF(L243&lt;0,1,IF(OR(F243="PČ",F243="PŽ",F243="PT"),IF(J243&lt;32,J243/32,1),1))* IF(L243&lt;0,1,IF(OR(F243="EČ",F243="EŽ",F243="JOŽ",F243="JPČ",F243="NEAK"),IF(J243&lt;24,J243/24,1),1))*IF(L243&lt;0,1,IF(OR(F243="PČneol",F243="JEČ",F243="JEOF",F243="JnPČ",F243="JnEČ",F243="JčPČ",F243="JčEČ"),IF(J243&lt;16,J243/16,1),1))*IF(L243&lt;0,1,IF(F243="EČneol",IF(J243&lt;8,J243/8,1),1))</f>
        <v>10.046666666666667</v>
      </c>
      <c r="O243" s="9">
        <f t="shared" ref="O243:O252" si="93">IF(F243="OŽ",N243,IF(H243="Ne",IF(J243*0.3&lt;J243-L243,N243,0),IF(J243*0.1&lt;J243-L243,N243,0)))</f>
        <v>10.046666666666667</v>
      </c>
      <c r="P243" s="4">
        <f t="shared" ref="P243" si="94">IF(O243=0,0,IF(F243="OŽ",IF(L243&gt;35,0,IF(J243&gt;35,(36-L243)*1.836,((36-L243)-(36-J243))*1.836)),0)+IF(F243="PČ",IF(L243&gt;31,0,IF(J243&gt;31,(32-L243)*1.347,((32-L243)-(32-J243))*1.347)),0)+ IF(F243="PČneol",IF(L243&gt;15,0,IF(J243&gt;15,(16-L243)*0.255,((16-L243)-(16-J243))*0.255)),0)+IF(F243="PŽ",IF(L243&gt;31,0,IF(J243&gt;31,(32-L243)*0.255,((32-L243)-(32-J243))*0.255)),0)+IF(F243="EČ",IF(L243&gt;23,0,IF(J243&gt;23,(24-L243)*0.612,((24-L243)-(24-J243))*0.612)),0)+IF(F243="EČneol",IF(L243&gt;7,0,IF(J243&gt;7,(8-L243)*0.204,((8-L243)-(8-J243))*0.204)),0)+IF(F243="EŽ",IF(L243&gt;23,0,IF(J243&gt;23,(24-L243)*0.204,((24-L243)-(24-J243))*0.204)),0)+IF(F243="PT",IF(L243&gt;31,0,IF(J243&gt;31,(32-L243)*0.204,((32-L243)-(32-J243))*0.204)),0)+IF(F243="JOŽ",IF(L243&gt;23,0,IF(J243&gt;23,(24-L243)*0.255,((24-L243)-(24-J243))*0.255)),0)+IF(F243="JPČ",IF(L243&gt;23,0,IF(J243&gt;23,(24-L243)*0.204,((24-L243)-(24-J243))*0.204)),0)+IF(F243="JEČ",IF(L243&gt;15,0,IF(J243&gt;15,(16-L243)*0.102,((16-L243)-(16-J243))*0.102)),0)+IF(F243="JEOF",IF(L243&gt;15,0,IF(J243&gt;15,(16-L243)*0.102,((16-L243)-(16-J243))*0.102)),0)+IF(F243="JnPČ",IF(L243&gt;15,0,IF(J243&gt;15,(16-L243)*0.153,((16-L243)-(16-J243))*0.153)),0)+IF(F243="JnEČ",IF(L243&gt;15,0,IF(J243&gt;15,(16-L243)*0.0765,((16-L243)-(16-J243))*0.0765)),0)+IF(F243="JčPČ",IF(L243&gt;15,0,IF(J243&gt;15,(16-L243)*0.06375,((16-L243)-(16-J243))*0.06375)),0)+IF(F243="JčEČ",IF(L243&gt;15,0,IF(J243&gt;15,(16-L243)*0.051,((16-L243)-(16-J243))*0.051)),0)+IF(F243="NEAK",IF(L243&gt;23,0,IF(J243&gt;23,(24-L243)*0.03444,((24-L243)-(24-J243))*0.03444)),0))</f>
        <v>1.4279999999999999</v>
      </c>
      <c r="Q243" s="11">
        <f t="shared" ref="Q243" si="95">IF(ISERROR(P243*100/N243),0,(P243*100/N243))</f>
        <v>14.213669542136694</v>
      </c>
      <c r="R243" s="10">
        <f t="shared" ref="R243:R252" si="96">IF(Q243&lt;=30,O243+P243,O243+O243*0.3)*IF(G243=1,0.4,IF(G243=2,0.75,IF(G243="1 (kas 4 m. 1 k. nerengiamos)",0.52,1)))*IF(D243="olimpinė",1,IF(M243="Ne",0.5,1))*IF(OR(A$5="Lietuvos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federacija"),IF(OR(J243&lt;8,K243&lt;16),0,1),1)*E243*IF(I243&lt;=1,1,1/I243)*IF(OR(A$5="Lietuvos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4.5898666666666674</v>
      </c>
    </row>
    <row r="244" spans="1:18">
      <c r="A244" s="77">
        <v>2</v>
      </c>
      <c r="B244" s="77" t="s">
        <v>81</v>
      </c>
      <c r="C244" s="12" t="s">
        <v>29</v>
      </c>
      <c r="D244" s="77" t="s">
        <v>30</v>
      </c>
      <c r="E244" s="77">
        <v>1</v>
      </c>
      <c r="F244" s="77" t="s">
        <v>95</v>
      </c>
      <c r="G244" s="77">
        <v>1</v>
      </c>
      <c r="H244" s="77" t="s">
        <v>32</v>
      </c>
      <c r="I244" s="77"/>
      <c r="J244" s="77">
        <v>13</v>
      </c>
      <c r="K244" s="77"/>
      <c r="L244" s="77">
        <v>13</v>
      </c>
      <c r="M244" s="77" t="s">
        <v>34</v>
      </c>
      <c r="N244" s="3">
        <f t="shared" si="92"/>
        <v>6.3049999999999997</v>
      </c>
      <c r="O244" s="9">
        <f t="shared" si="93"/>
        <v>0</v>
      </c>
      <c r="P244" s="4">
        <f t="shared" ref="P244:P252" si="97">IF(O244=0,0,IF(F244="OŽ",IF(L244&gt;35,0,IF(J244&gt;35,(36-L244)*1.836,((36-L244)-(36-J244))*1.836)),0)+IF(F244="PČ",IF(L244&gt;31,0,IF(J244&gt;31,(32-L244)*1.347,((32-L244)-(32-J244))*1.347)),0)+ IF(F244="PČneol",IF(L244&gt;15,0,IF(J244&gt;15,(16-L244)*0.255,((16-L244)-(16-J244))*0.255)),0)+IF(F244="PŽ",IF(L244&gt;31,0,IF(J244&gt;31,(32-L244)*0.255,((32-L244)-(32-J244))*0.255)),0)+IF(F244="EČ",IF(L244&gt;23,0,IF(J244&gt;23,(24-L244)*0.612,((24-L244)-(24-J244))*0.612)),0)+IF(F244="EČneol",IF(L244&gt;7,0,IF(J244&gt;7,(8-L244)*0.204,((8-L244)-(8-J244))*0.204)),0)+IF(F244="EŽ",IF(L244&gt;23,0,IF(J244&gt;23,(24-L244)*0.204,((24-L244)-(24-J244))*0.204)),0)+IF(F244="PT",IF(L244&gt;31,0,IF(J244&gt;31,(32-L244)*0.204,((32-L244)-(32-J244))*0.204)),0)+IF(F244="JOŽ",IF(L244&gt;23,0,IF(J244&gt;23,(24-L244)*0.255,((24-L244)-(24-J244))*0.255)),0)+IF(F244="JPČ",IF(L244&gt;23,0,IF(J244&gt;23,(24-L244)*0.204,((24-L244)-(24-J244))*0.204)),0)+IF(F244="JEČ",IF(L244&gt;15,0,IF(J244&gt;15,(16-L244)*0.102,((16-L244)-(16-J244))*0.102)),0)+IF(F244="JEOF",IF(L244&gt;15,0,IF(J244&gt;15,(16-L244)*0.102,((16-L244)-(16-J244))*0.102)),0)+IF(F244="JnPČ",IF(L244&gt;15,0,IF(J244&gt;15,(16-L244)*0.153,((16-L244)-(16-J244))*0.153)),0)+IF(F244="JnEČ",IF(L244&gt;15,0,IF(J244&gt;15,(16-L244)*0.0765,((16-L244)-(16-J244))*0.0765)),0)+IF(F244="JčPČ",IF(L244&gt;15,0,IF(J244&gt;15,(16-L244)*0.06375,((16-L244)-(16-J244))*0.06375)),0)+IF(F244="JčEČ",IF(L244&gt;15,0,IF(J244&gt;15,(16-L244)*0.051,((16-L244)-(16-J244))*0.051)),0)+IF(F244="NEAK",IF(L244&gt;23,0,IF(J244&gt;23,(24-L244)*0.03444,((24-L244)-(24-J244))*0.03444)),0))</f>
        <v>0</v>
      </c>
      <c r="Q244" s="11">
        <f t="shared" ref="Q244:Q252" si="98">IF(ISERROR(P244*100/N244),0,(P244*100/N244))</f>
        <v>0</v>
      </c>
      <c r="R244" s="10">
        <f t="shared" si="96"/>
        <v>0</v>
      </c>
    </row>
    <row r="245" spans="1:18" hidden="1">
      <c r="A245" s="77">
        <v>3</v>
      </c>
      <c r="B245" s="77"/>
      <c r="C245" s="12"/>
      <c r="D245" s="77"/>
      <c r="E245" s="77"/>
      <c r="F245" s="77"/>
      <c r="G245" s="77"/>
      <c r="H245" s="77"/>
      <c r="I245" s="77"/>
      <c r="J245" s="77"/>
      <c r="K245" s="77"/>
      <c r="L245" s="77"/>
      <c r="M245" s="77"/>
      <c r="N245" s="3">
        <f t="shared" si="92"/>
        <v>0</v>
      </c>
      <c r="O245" s="9">
        <f t="shared" si="93"/>
        <v>0</v>
      </c>
      <c r="P245" s="4">
        <f t="shared" si="97"/>
        <v>0</v>
      </c>
      <c r="Q245" s="11">
        <f t="shared" si="98"/>
        <v>0</v>
      </c>
      <c r="R245" s="10">
        <f t="shared" si="96"/>
        <v>0</v>
      </c>
    </row>
    <row r="246" spans="1:18" hidden="1">
      <c r="A246" s="77">
        <v>4</v>
      </c>
      <c r="B246" s="77"/>
      <c r="C246" s="12"/>
      <c r="D246" s="77"/>
      <c r="E246" s="77"/>
      <c r="F246" s="77"/>
      <c r="G246" s="77"/>
      <c r="H246" s="77"/>
      <c r="I246" s="77"/>
      <c r="J246" s="77"/>
      <c r="K246" s="77"/>
      <c r="L246" s="77"/>
      <c r="M246" s="77"/>
      <c r="N246" s="3">
        <f t="shared" si="92"/>
        <v>0</v>
      </c>
      <c r="O246" s="9">
        <f t="shared" si="93"/>
        <v>0</v>
      </c>
      <c r="P246" s="4">
        <f t="shared" si="97"/>
        <v>0</v>
      </c>
      <c r="Q246" s="11">
        <f t="shared" si="98"/>
        <v>0</v>
      </c>
      <c r="R246" s="10">
        <f t="shared" si="96"/>
        <v>0</v>
      </c>
    </row>
    <row r="247" spans="1:18" hidden="1">
      <c r="A247" s="77">
        <v>5</v>
      </c>
      <c r="B247" s="77"/>
      <c r="C247" s="12"/>
      <c r="D247" s="77"/>
      <c r="E247" s="77"/>
      <c r="F247" s="77"/>
      <c r="G247" s="77"/>
      <c r="H247" s="77"/>
      <c r="I247" s="77"/>
      <c r="J247" s="77"/>
      <c r="K247" s="77"/>
      <c r="L247" s="77"/>
      <c r="M247" s="77"/>
      <c r="N247" s="3">
        <f t="shared" si="92"/>
        <v>0</v>
      </c>
      <c r="O247" s="9">
        <f t="shared" si="93"/>
        <v>0</v>
      </c>
      <c r="P247" s="4">
        <f t="shared" si="97"/>
        <v>0</v>
      </c>
      <c r="Q247" s="11">
        <f t="shared" si="98"/>
        <v>0</v>
      </c>
      <c r="R247" s="10">
        <f t="shared" si="96"/>
        <v>0</v>
      </c>
    </row>
    <row r="248" spans="1:18" hidden="1">
      <c r="A248" s="77">
        <v>6</v>
      </c>
      <c r="B248" s="77"/>
      <c r="C248" s="12"/>
      <c r="D248" s="77"/>
      <c r="E248" s="77"/>
      <c r="F248" s="77"/>
      <c r="G248" s="77"/>
      <c r="H248" s="77"/>
      <c r="I248" s="77"/>
      <c r="J248" s="77"/>
      <c r="K248" s="77"/>
      <c r="L248" s="77"/>
      <c r="M248" s="77"/>
      <c r="N248" s="3">
        <f t="shared" si="92"/>
        <v>0</v>
      </c>
      <c r="O248" s="9">
        <f t="shared" si="93"/>
        <v>0</v>
      </c>
      <c r="P248" s="4">
        <f t="shared" si="97"/>
        <v>0</v>
      </c>
      <c r="Q248" s="11">
        <f t="shared" si="98"/>
        <v>0</v>
      </c>
      <c r="R248" s="10">
        <f t="shared" si="96"/>
        <v>0</v>
      </c>
    </row>
    <row r="249" spans="1:18" hidden="1">
      <c r="A249" s="77">
        <v>7</v>
      </c>
      <c r="B249" s="77"/>
      <c r="C249" s="12"/>
      <c r="D249" s="77"/>
      <c r="E249" s="77"/>
      <c r="F249" s="77"/>
      <c r="G249" s="77"/>
      <c r="H249" s="77"/>
      <c r="I249" s="77"/>
      <c r="J249" s="77"/>
      <c r="K249" s="77"/>
      <c r="L249" s="77"/>
      <c r="M249" s="77"/>
      <c r="N249" s="3">
        <f t="shared" si="92"/>
        <v>0</v>
      </c>
      <c r="O249" s="9">
        <f t="shared" si="93"/>
        <v>0</v>
      </c>
      <c r="P249" s="4">
        <f t="shared" si="97"/>
        <v>0</v>
      </c>
      <c r="Q249" s="11">
        <f t="shared" si="98"/>
        <v>0</v>
      </c>
      <c r="R249" s="10">
        <f t="shared" si="96"/>
        <v>0</v>
      </c>
    </row>
    <row r="250" spans="1:18" hidden="1">
      <c r="A250" s="77">
        <v>8</v>
      </c>
      <c r="B250" s="77"/>
      <c r="C250" s="12"/>
      <c r="D250" s="77"/>
      <c r="E250" s="77"/>
      <c r="F250" s="77"/>
      <c r="G250" s="77"/>
      <c r="H250" s="77"/>
      <c r="I250" s="77"/>
      <c r="J250" s="77"/>
      <c r="K250" s="77"/>
      <c r="L250" s="77"/>
      <c r="M250" s="77"/>
      <c r="N250" s="3">
        <f t="shared" si="92"/>
        <v>0</v>
      </c>
      <c r="O250" s="9">
        <f t="shared" si="93"/>
        <v>0</v>
      </c>
      <c r="P250" s="4">
        <f t="shared" si="97"/>
        <v>0</v>
      </c>
      <c r="Q250" s="11">
        <f t="shared" si="98"/>
        <v>0</v>
      </c>
      <c r="R250" s="10">
        <f t="shared" si="96"/>
        <v>0</v>
      </c>
    </row>
    <row r="251" spans="1:18" hidden="1">
      <c r="A251" s="77">
        <v>9</v>
      </c>
      <c r="B251" s="77"/>
      <c r="C251" s="12"/>
      <c r="D251" s="77"/>
      <c r="E251" s="77"/>
      <c r="F251" s="77"/>
      <c r="G251" s="77"/>
      <c r="H251" s="77"/>
      <c r="I251" s="77"/>
      <c r="J251" s="77"/>
      <c r="K251" s="77"/>
      <c r="L251" s="77"/>
      <c r="M251" s="77"/>
      <c r="N251" s="3">
        <f t="shared" si="92"/>
        <v>0</v>
      </c>
      <c r="O251" s="9">
        <f t="shared" si="93"/>
        <v>0</v>
      </c>
      <c r="P251" s="4">
        <f t="shared" si="97"/>
        <v>0</v>
      </c>
      <c r="Q251" s="11">
        <f t="shared" si="98"/>
        <v>0</v>
      </c>
      <c r="R251" s="10">
        <f t="shared" si="96"/>
        <v>0</v>
      </c>
    </row>
    <row r="252" spans="1:18" hidden="1">
      <c r="A252" s="77">
        <v>10</v>
      </c>
      <c r="B252" s="77"/>
      <c r="C252" s="12"/>
      <c r="D252" s="77"/>
      <c r="E252" s="77"/>
      <c r="F252" s="77"/>
      <c r="G252" s="77"/>
      <c r="H252" s="77"/>
      <c r="I252" s="77"/>
      <c r="J252" s="77"/>
      <c r="K252" s="77"/>
      <c r="L252" s="77"/>
      <c r="M252" s="77"/>
      <c r="N252" s="3">
        <f t="shared" si="92"/>
        <v>0</v>
      </c>
      <c r="O252" s="9">
        <f t="shared" si="93"/>
        <v>0</v>
      </c>
      <c r="P252" s="4">
        <f t="shared" si="97"/>
        <v>0</v>
      </c>
      <c r="Q252" s="11">
        <f t="shared" si="98"/>
        <v>0</v>
      </c>
      <c r="R252" s="10">
        <f t="shared" si="96"/>
        <v>0</v>
      </c>
    </row>
    <row r="253" spans="1:18">
      <c r="A253" s="80" t="s">
        <v>40</v>
      </c>
      <c r="B253" s="81"/>
      <c r="C253" s="81"/>
      <c r="D253" s="81"/>
      <c r="E253" s="81"/>
      <c r="F253" s="81"/>
      <c r="G253" s="81"/>
      <c r="H253" s="81"/>
      <c r="I253" s="81"/>
      <c r="J253" s="81"/>
      <c r="K253" s="81"/>
      <c r="L253" s="81"/>
      <c r="M253" s="81"/>
      <c r="N253" s="81"/>
      <c r="O253" s="81"/>
      <c r="P253" s="81"/>
      <c r="Q253" s="82"/>
      <c r="R253" s="10">
        <f>SUM(R243:R252)</f>
        <v>4.5898666666666674</v>
      </c>
    </row>
    <row r="254" spans="1:18" ht="15.75">
      <c r="A254" s="24" t="s">
        <v>96</v>
      </c>
      <c r="B254" s="24"/>
      <c r="C254" s="15"/>
      <c r="D254" s="15"/>
      <c r="E254" s="15"/>
      <c r="F254" s="15"/>
      <c r="G254" s="15"/>
      <c r="H254" s="15"/>
      <c r="I254" s="15"/>
      <c r="J254" s="15"/>
      <c r="K254" s="15"/>
      <c r="L254" s="15"/>
      <c r="M254" s="15"/>
      <c r="N254" s="15"/>
      <c r="O254" s="15"/>
      <c r="P254" s="15"/>
      <c r="Q254" s="15"/>
      <c r="R254" s="16"/>
    </row>
    <row r="255" spans="1:18">
      <c r="A255" s="49" t="s">
        <v>48</v>
      </c>
      <c r="B255" s="49"/>
      <c r="C255" s="49"/>
      <c r="D255" s="49"/>
      <c r="E255" s="49"/>
      <c r="F255" s="49"/>
      <c r="G255" s="49"/>
      <c r="H255" s="49"/>
      <c r="I255" s="49"/>
      <c r="J255" s="15"/>
      <c r="K255" s="15"/>
      <c r="L255" s="15"/>
      <c r="M255" s="15"/>
      <c r="N255" s="15"/>
      <c r="O255" s="15"/>
      <c r="P255" s="15"/>
      <c r="Q255" s="15"/>
      <c r="R255" s="16"/>
    </row>
    <row r="256" spans="1:18">
      <c r="A256" s="49"/>
      <c r="B256" s="49"/>
      <c r="C256" s="49"/>
      <c r="D256" s="49"/>
      <c r="E256" s="49"/>
      <c r="F256" s="49"/>
      <c r="G256" s="49"/>
      <c r="H256" s="49"/>
      <c r="I256" s="49"/>
      <c r="J256" s="15"/>
      <c r="K256" s="15"/>
      <c r="L256" s="15"/>
      <c r="M256" s="15"/>
      <c r="N256" s="15"/>
      <c r="O256" s="15"/>
      <c r="P256" s="15"/>
      <c r="Q256" s="15"/>
      <c r="R256" s="16"/>
    </row>
    <row r="257" spans="1:18" ht="15" customHeight="1">
      <c r="A257" s="83" t="s">
        <v>97</v>
      </c>
      <c r="B257" s="84"/>
      <c r="C257" s="84"/>
      <c r="D257" s="84"/>
      <c r="E257" s="84"/>
      <c r="F257" s="84"/>
      <c r="G257" s="84"/>
      <c r="H257" s="84"/>
      <c r="I257" s="84"/>
      <c r="J257" s="84"/>
      <c r="K257" s="84"/>
      <c r="L257" s="84"/>
      <c r="M257" s="84"/>
      <c r="N257" s="84"/>
      <c r="O257" s="84"/>
      <c r="P257" s="84"/>
      <c r="Q257" s="72"/>
      <c r="R257" s="8"/>
    </row>
    <row r="258" spans="1:18" ht="18">
      <c r="A258" s="85" t="s">
        <v>27</v>
      </c>
      <c r="B258" s="86"/>
      <c r="C258" s="86"/>
      <c r="D258" s="50"/>
      <c r="E258" s="50"/>
      <c r="F258" s="50"/>
      <c r="G258" s="50"/>
      <c r="H258" s="50"/>
      <c r="I258" s="50"/>
      <c r="J258" s="50"/>
      <c r="K258" s="50"/>
      <c r="L258" s="50"/>
      <c r="M258" s="50"/>
      <c r="N258" s="50"/>
      <c r="O258" s="50"/>
      <c r="P258" s="50"/>
      <c r="Q258" s="72"/>
      <c r="R258" s="8"/>
    </row>
    <row r="259" spans="1:18">
      <c r="A259" s="83" t="s">
        <v>44</v>
      </c>
      <c r="B259" s="84"/>
      <c r="C259" s="84"/>
      <c r="D259" s="84"/>
      <c r="E259" s="84"/>
      <c r="F259" s="84"/>
      <c r="G259" s="84"/>
      <c r="H259" s="84"/>
      <c r="I259" s="84"/>
      <c r="J259" s="84"/>
      <c r="K259" s="84"/>
      <c r="L259" s="84"/>
      <c r="M259" s="84"/>
      <c r="N259" s="84"/>
      <c r="O259" s="84"/>
      <c r="P259" s="84"/>
      <c r="Q259" s="72"/>
      <c r="R259" s="8"/>
    </row>
    <row r="260" spans="1:18">
      <c r="A260" s="77">
        <v>1</v>
      </c>
      <c r="B260" s="77" t="s">
        <v>98</v>
      </c>
      <c r="C260" s="12" t="s">
        <v>29</v>
      </c>
      <c r="D260" s="77" t="s">
        <v>30</v>
      </c>
      <c r="E260" s="77">
        <v>1</v>
      </c>
      <c r="F260" s="77" t="s">
        <v>57</v>
      </c>
      <c r="G260" s="77">
        <v>1</v>
      </c>
      <c r="H260" s="77" t="s">
        <v>32</v>
      </c>
      <c r="I260" s="77"/>
      <c r="J260" s="77">
        <v>19</v>
      </c>
      <c r="K260" s="77"/>
      <c r="L260" s="77">
        <v>13</v>
      </c>
      <c r="M260" s="77" t="s">
        <v>34</v>
      </c>
      <c r="N260" s="3">
        <f t="shared" ref="N260:N269" si="99">(IF(F260="OŽ",IF(L260=1,550.8,IF(L260=2,426.38,IF(L260=3,342.14,IF(L260=4,181.44,IF(L260=5,168.48,IF(L260=6,155.52,IF(L260=7,148.5,IF(L260=8,144,0))))))))+IF(L260&lt;=8,0,IF(L260&lt;=16,137.7,IF(L260&lt;=24,108,IF(L260&lt;=32,80.1,IF(L260&lt;=36,52.2,0)))))-IF(L260&lt;=8,0,IF(L260&lt;=16,(L260-9)*2.754,IF(L260&lt;=24,(L260-17)* 2.754,IF(L260&lt;=32,(L260-25)* 2.754,IF(L260&lt;=36,(L260-33)*2.754,0))))),0)+IF(F260="PČ",IF(L260=1,449,IF(L260=2,314.6,IF(L260=3,238,IF(L260=4,172,IF(L260=5,159,IF(L260=6,145,IF(L260=7,132,IF(L260=8,119,0))))))))+IF(L260&lt;=8,0,IF(L260&lt;=16,88,IF(L260&lt;=24,55,IF(L260&lt;=32,22,0))))-IF(L260&lt;=8,0,IF(L260&lt;=16,(L260-9)*2.245,IF(L260&lt;=24,(L260-17)*2.245,IF(L260&lt;=32,(L260-25)*2.245,0)))),0)+IF(F260="PČneol",IF(L260=1,85,IF(L260=2,64.61,IF(L260=3,50.76,IF(L260=4,16.25,IF(L260=5,15,IF(L260=6,13.75,IF(L260=7,12.5,IF(L260=8,11.25,0))))))))+IF(L260&lt;=8,0,IF(L260&lt;=16,9,0))-IF(L260&lt;=8,0,IF(L260&lt;=16,(L260-9)*0.425,0)),0)+IF(F260="PŽ",IF(L260=1,85,IF(L260=2,59.5,IF(L260=3,45,IF(L260=4,32.5,IF(L260=5,30,IF(L260=6,27.5,IF(L260=7,25,IF(L260=8,22.5,0))))))))+IF(L260&lt;=8,0,IF(L260&lt;=16,19,IF(L260&lt;=24,13,IF(L260&lt;=32,8,0))))-IF(L260&lt;=8,0,IF(L260&lt;=16,(L260-9)*0.425,IF(L260&lt;=24,(L260-17)*0.425,IF(L260&lt;=32,(L260-25)*0.425,0)))),0)+IF(F260="EČ",IF(L260=1,204,IF(L260=2,156.24,IF(L260=3,123.84,IF(L260=4,72,IF(L260=5,66,IF(L260=6,60,IF(L260=7,54,IF(L260=8,48,0))))))))+IF(L260&lt;=8,0,IF(L260&lt;=16,40,IF(L260&lt;=24,25,0)))-IF(L260&lt;=8,0,IF(L260&lt;=16,(L260-9)*1.02,IF(L260&lt;=24,(L260-17)*1.02,0))),0)+IF(F260="EČneol",IF(L260=1,68,IF(L260=2,51.69,IF(L260=3,40.61,IF(L260=4,13,IF(L260=5,12,IF(L260=6,11,IF(L260=7,10,IF(L260=8,9,0)))))))))+IF(F260="EŽ",IF(L260=1,68,IF(L260=2,47.6,IF(L260=3,36,IF(L260=4,18,IF(L260=5,16.5,IF(L260=6,15,IF(L260=7,13.5,IF(L260=8,12,0))))))))+IF(L260&lt;=8,0,IF(L260&lt;=16,10,IF(L260&lt;=24,6,0)))-IF(L260&lt;=8,0,IF(L260&lt;=16,(L260-9)*0.34,IF(L260&lt;=24,(L260-17)*0.34,0))),0)+IF(F260="PT",IF(L260=1,68,IF(L260=2,52.08,IF(L260=3,41.28,IF(L260=4,24,IF(L260=5,22,IF(L260=6,20,IF(L260=7,18,IF(L260=8,16,0))))))))+IF(L260&lt;=8,0,IF(L260&lt;=16,13,IF(L260&lt;=24,9,IF(L260&lt;=32,4,0))))-IF(L260&lt;=8,0,IF(L260&lt;=16,(L260-9)*0.34,IF(L260&lt;=24,(L260-17)*0.34,IF(L260&lt;=32,(L260-25)*0.34,0)))),0)+IF(F260="JOŽ",IF(L260=1,85,IF(L260=2,59.5,IF(L260=3,45,IF(L260=4,32.5,IF(L260=5,30,IF(L260=6,27.5,IF(L260=7,25,IF(L260=8,22.5,0))))))))+IF(L260&lt;=8,0,IF(L260&lt;=16,19,IF(L260&lt;=24,13,0)))-IF(L260&lt;=8,0,IF(L260&lt;=16,(L260-9)*0.425,IF(L260&lt;=24,(L260-17)*0.425,0))),0)+IF(F260="JPČ",IF(L260=1,68,IF(L260=2,47.6,IF(L260=3,36,IF(L260=4,26,IF(L260=5,24,IF(L260=6,22,IF(L260=7,20,IF(L260=8,18,0))))))))+IF(L260&lt;=8,0,IF(L260&lt;=16,13,IF(L260&lt;=24,9,0)))-IF(L260&lt;=8,0,IF(L260&lt;=16,(L260-9)*0.34,IF(L260&lt;=24,(L260-17)*0.34,0))),0)+IF(F260="JEČ",IF(L260=1,34,IF(L260=2,26.04,IF(L260=3,20.6,IF(L260=4,12,IF(L260=5,11,IF(L260=6,10,IF(L260=7,9,IF(L260=8,8,0))))))))+IF(L260&lt;=8,0,IF(L260&lt;=16,6,0))-IF(L260&lt;=8,0,IF(L260&lt;=16,(L260-9)*0.17,0)),0)+IF(F260="JEOF",IF(L260=1,34,IF(L260=2,26.04,IF(L260=3,20.6,IF(L260=4,12,IF(L260=5,11,IF(L260=6,10,IF(L260=7,9,IF(L260=8,8,0))))))))+IF(L260&lt;=8,0,IF(L260&lt;=16,6,0))-IF(L260&lt;=8,0,IF(L260&lt;=16,(L260-9)*0.17,0)),0)+IF(F260="JnPČ",IF(L260=1,51,IF(L260=2,35.7,IF(L260=3,27,IF(L260=4,19.5,IF(L260=5,18,IF(L260=6,16.5,IF(L260=7,15,IF(L260=8,13.5,0))))))))+IF(L260&lt;=8,0,IF(L260&lt;=16,10,0))-IF(L260&lt;=8,0,IF(L260&lt;=16,(L260-9)*0.255,0)),0)+IF(F260="JnEČ",IF(L260=1,25.5,IF(L260=2,19.53,IF(L260=3,15.48,IF(L260=4,9,IF(L260=5,8.25,IF(L260=6,7.5,IF(L260=7,6.75,IF(L260=8,6,0))))))))+IF(L260&lt;=8,0,IF(L260&lt;=16,5,0))-IF(L260&lt;=8,0,IF(L260&lt;=16,(L260-9)*0.1275,0)),0)+IF(F260="JčPČ",IF(L260=1,21.25,IF(L260=2,14.5,IF(L260=3,11.5,IF(L260=4,7,IF(L260=5,6.5,IF(L260=6,6,IF(L260=7,5.5,IF(L260=8,5,0))))))))+IF(L260&lt;=8,0,IF(L260&lt;=16,4,0))-IF(L260&lt;=8,0,IF(L260&lt;=16,(L260-9)*0.10625,0)),0)+IF(F260="JčEČ",IF(L260=1,17,IF(L260=2,13.02,IF(L260=3,10.32,IF(L260=4,6,IF(L260=5,5.5,IF(L260=6,5,IF(L260=7,4.5,IF(L260=8,4,0))))))))+IF(L260&lt;=8,0,IF(L260&lt;=16,3,0))-IF(L260&lt;=8,0,IF(L260&lt;=16,(L260-9)*0.085,0)),0)+IF(F260="NEAK",IF(L260=1,11.48,IF(L260=2,8.79,IF(L260=3,6.97,IF(L260=4,4.05,IF(L260=5,3.71,IF(L260=6,3.38,IF(L260=7,3.04,IF(L260=8,2.7,0))))))))+IF(L260&lt;=8,0,IF(L260&lt;=16,2,IF(L260&lt;=24,1.3,0)))-IF(L260&lt;=8,0,IF(L260&lt;=16,(L260-9)*0.0574,IF(L260&lt;=24,(L260-17)*0.0574,0))),0))*IF(L260&lt;0,1,IF(OR(F260="PČ",F260="PŽ",F260="PT"),IF(J260&lt;32,J260/32,1),1))* IF(L260&lt;0,1,IF(OR(F260="EČ",F260="EŽ",F260="JOŽ",F260="JPČ",F260="NEAK"),IF(J260&lt;24,J260/24,1),1))*IF(L260&lt;0,1,IF(OR(F260="PČneol",F260="JEČ",F260="JEOF",F260="JnPČ",F260="JnEČ",F260="JčPČ",F260="JčEČ"),IF(J260&lt;16,J260/16,1),1))*IF(L260&lt;0,1,IF(F260="EČneol",IF(J260&lt;8,J260/8,1),1))</f>
        <v>4.49</v>
      </c>
      <c r="O260" s="9">
        <f t="shared" ref="O260:O269" si="100">IF(F260="OŽ",N260,IF(H260="Ne",IF(J260*0.3&lt;J260-L260,N260,0),IF(J260*0.1&lt;J260-L260,N260,0)))</f>
        <v>4.49</v>
      </c>
      <c r="P260" s="4">
        <f t="shared" ref="P260" si="101">IF(O260=0,0,IF(F260="OŽ",IF(L260&gt;35,0,IF(J260&gt;35,(36-L260)*1.836,((36-L260)-(36-J260))*1.836)),0)+IF(F260="PČ",IF(L260&gt;31,0,IF(J260&gt;31,(32-L260)*1.347,((32-L260)-(32-J260))*1.347)),0)+ IF(F260="PČneol",IF(L260&gt;15,0,IF(J260&gt;15,(16-L260)*0.255,((16-L260)-(16-J260))*0.255)),0)+IF(F260="PŽ",IF(L260&gt;31,0,IF(J260&gt;31,(32-L260)*0.255,((32-L260)-(32-J260))*0.255)),0)+IF(F260="EČ",IF(L260&gt;23,0,IF(J260&gt;23,(24-L260)*0.612,((24-L260)-(24-J260))*0.612)),0)+IF(F260="EČneol",IF(L260&gt;7,0,IF(J260&gt;7,(8-L260)*0.204,((8-L260)-(8-J260))*0.204)),0)+IF(F260="EŽ",IF(L260&gt;23,0,IF(J260&gt;23,(24-L260)*0.204,((24-L260)-(24-J260))*0.204)),0)+IF(F260="PT",IF(L260&gt;31,0,IF(J260&gt;31,(32-L260)*0.204,((32-L260)-(32-J260))*0.204)),0)+IF(F260="JOŽ",IF(L260&gt;23,0,IF(J260&gt;23,(24-L260)*0.255,((24-L260)-(24-J260))*0.255)),0)+IF(F260="JPČ",IF(L260&gt;23,0,IF(J260&gt;23,(24-L260)*0.204,((24-L260)-(24-J260))*0.204)),0)+IF(F260="JEČ",IF(L260&gt;15,0,IF(J260&gt;15,(16-L260)*0.102,((16-L260)-(16-J260))*0.102)),0)+IF(F260="JEOF",IF(L260&gt;15,0,IF(J260&gt;15,(16-L260)*0.102,((16-L260)-(16-J260))*0.102)),0)+IF(F260="JnPČ",IF(L260&gt;15,0,IF(J260&gt;15,(16-L260)*0.153,((16-L260)-(16-J260))*0.153)),0)+IF(F260="JnEČ",IF(L260&gt;15,0,IF(J260&gt;15,(16-L260)*0.0765,((16-L260)-(16-J260))*0.0765)),0)+IF(F260="JčPČ",IF(L260&gt;15,0,IF(J260&gt;15,(16-L260)*0.06375,((16-L260)-(16-J260))*0.06375)),0)+IF(F260="JčEČ",IF(L260&gt;15,0,IF(J260&gt;15,(16-L260)*0.051,((16-L260)-(16-J260))*0.051)),0)+IF(F260="NEAK",IF(L260&gt;23,0,IF(J260&gt;23,(24-L260)*0.03444,((24-L260)-(24-J260))*0.03444)),0))</f>
        <v>0.22949999999999998</v>
      </c>
      <c r="Q260" s="11">
        <f t="shared" ref="Q260" si="102">IF(ISERROR(P260*100/N260),0,(P260*100/N260))</f>
        <v>5.1113585746102448</v>
      </c>
      <c r="R260" s="10">
        <f t="shared" ref="R260:R269" si="103">IF(Q260&lt;=30,O260+P260,O260+O260*0.3)*IF(G260=1,0.4,IF(G260=2,0.75,IF(G260="1 (kas 4 m. 1 k. nerengiamos)",0.52,1)))*IF(D260="olimpinė",1,IF(M260="Ne",0.5,1))*IF(OR(A$5="Lietuvos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federacija"),IF(OR(J260&lt;8,K260&lt;16),0,1),1)*E260*IF(I260&lt;=1,1,1/I260)*IF(OR(A$5="Lietuvos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1.8878000000000001</v>
      </c>
    </row>
    <row r="261" spans="1:18">
      <c r="A261" s="77">
        <v>2</v>
      </c>
      <c r="B261" s="77" t="s">
        <v>99</v>
      </c>
      <c r="C261" s="12" t="s">
        <v>29</v>
      </c>
      <c r="D261" s="77" t="s">
        <v>30</v>
      </c>
      <c r="E261" s="77">
        <v>1</v>
      </c>
      <c r="F261" s="77" t="s">
        <v>57</v>
      </c>
      <c r="G261" s="77">
        <v>1</v>
      </c>
      <c r="H261" s="77" t="s">
        <v>32</v>
      </c>
      <c r="I261" s="77"/>
      <c r="J261" s="77">
        <v>19</v>
      </c>
      <c r="K261" s="77"/>
      <c r="L261" s="77">
        <v>18</v>
      </c>
      <c r="M261" s="77" t="s">
        <v>34</v>
      </c>
      <c r="N261" s="3">
        <f t="shared" si="99"/>
        <v>0</v>
      </c>
      <c r="O261" s="9">
        <f t="shared" si="100"/>
        <v>0</v>
      </c>
      <c r="P261" s="4">
        <f t="shared" ref="P261:P269" si="104">IF(O261=0,0,IF(F261="OŽ",IF(L261&gt;35,0,IF(J261&gt;35,(36-L261)*1.836,((36-L261)-(36-J261))*1.836)),0)+IF(F261="PČ",IF(L261&gt;31,0,IF(J261&gt;31,(32-L261)*1.347,((32-L261)-(32-J261))*1.347)),0)+ IF(F261="PČneol",IF(L261&gt;15,0,IF(J261&gt;15,(16-L261)*0.255,((16-L261)-(16-J261))*0.255)),0)+IF(F261="PŽ",IF(L261&gt;31,0,IF(J261&gt;31,(32-L261)*0.255,((32-L261)-(32-J261))*0.255)),0)+IF(F261="EČ",IF(L261&gt;23,0,IF(J261&gt;23,(24-L261)*0.612,((24-L261)-(24-J261))*0.612)),0)+IF(F261="EČneol",IF(L261&gt;7,0,IF(J261&gt;7,(8-L261)*0.204,((8-L261)-(8-J261))*0.204)),0)+IF(F261="EŽ",IF(L261&gt;23,0,IF(J261&gt;23,(24-L261)*0.204,((24-L261)-(24-J261))*0.204)),0)+IF(F261="PT",IF(L261&gt;31,0,IF(J261&gt;31,(32-L261)*0.204,((32-L261)-(32-J261))*0.204)),0)+IF(F261="JOŽ",IF(L261&gt;23,0,IF(J261&gt;23,(24-L261)*0.255,((24-L261)-(24-J261))*0.255)),0)+IF(F261="JPČ",IF(L261&gt;23,0,IF(J261&gt;23,(24-L261)*0.204,((24-L261)-(24-J261))*0.204)),0)+IF(F261="JEČ",IF(L261&gt;15,0,IF(J261&gt;15,(16-L261)*0.102,((16-L261)-(16-J261))*0.102)),0)+IF(F261="JEOF",IF(L261&gt;15,0,IF(J261&gt;15,(16-L261)*0.102,((16-L261)-(16-J261))*0.102)),0)+IF(F261="JnPČ",IF(L261&gt;15,0,IF(J261&gt;15,(16-L261)*0.153,((16-L261)-(16-J261))*0.153)),0)+IF(F261="JnEČ",IF(L261&gt;15,0,IF(J261&gt;15,(16-L261)*0.0765,((16-L261)-(16-J261))*0.0765)),0)+IF(F261="JčPČ",IF(L261&gt;15,0,IF(J261&gt;15,(16-L261)*0.06375,((16-L261)-(16-J261))*0.06375)),0)+IF(F261="JčEČ",IF(L261&gt;15,0,IF(J261&gt;15,(16-L261)*0.051,((16-L261)-(16-J261))*0.051)),0)+IF(F261="NEAK",IF(L261&gt;23,0,IF(J261&gt;23,(24-L261)*0.03444,((24-L261)-(24-J261))*0.03444)),0))</f>
        <v>0</v>
      </c>
      <c r="Q261" s="11">
        <f t="shared" ref="Q261:Q269" si="105">IF(ISERROR(P261*100/N261),0,(P261*100/N261))</f>
        <v>0</v>
      </c>
      <c r="R261" s="10">
        <f t="shared" si="103"/>
        <v>0</v>
      </c>
    </row>
    <row r="262" spans="1:18">
      <c r="A262" s="77">
        <v>3</v>
      </c>
      <c r="B262" s="77" t="s">
        <v>100</v>
      </c>
      <c r="C262" s="12" t="s">
        <v>29</v>
      </c>
      <c r="D262" s="77" t="s">
        <v>30</v>
      </c>
      <c r="E262" s="77">
        <v>1</v>
      </c>
      <c r="F262" s="77" t="s">
        <v>57</v>
      </c>
      <c r="G262" s="77">
        <v>1</v>
      </c>
      <c r="H262" s="77" t="s">
        <v>32</v>
      </c>
      <c r="I262" s="77"/>
      <c r="J262" s="77">
        <v>10</v>
      </c>
      <c r="K262" s="77"/>
      <c r="L262" s="77">
        <v>9</v>
      </c>
      <c r="M262" s="77" t="s">
        <v>34</v>
      </c>
      <c r="N262" s="3">
        <f t="shared" si="99"/>
        <v>3.125</v>
      </c>
      <c r="O262" s="9">
        <f t="shared" si="100"/>
        <v>0</v>
      </c>
      <c r="P262" s="4">
        <f t="shared" si="104"/>
        <v>0</v>
      </c>
      <c r="Q262" s="11">
        <f t="shared" si="105"/>
        <v>0</v>
      </c>
      <c r="R262" s="10">
        <f t="shared" si="103"/>
        <v>0</v>
      </c>
    </row>
    <row r="263" spans="1:18">
      <c r="A263" s="77">
        <v>4</v>
      </c>
      <c r="B263" s="77" t="s">
        <v>53</v>
      </c>
      <c r="C263" s="12" t="s">
        <v>29</v>
      </c>
      <c r="D263" s="77" t="s">
        <v>30</v>
      </c>
      <c r="E263" s="77">
        <v>1</v>
      </c>
      <c r="F263" s="77" t="s">
        <v>57</v>
      </c>
      <c r="G263" s="77">
        <v>1</v>
      </c>
      <c r="H263" s="77" t="s">
        <v>32</v>
      </c>
      <c r="I263" s="77"/>
      <c r="J263" s="77">
        <v>14</v>
      </c>
      <c r="K263" s="77"/>
      <c r="L263" s="77">
        <v>8</v>
      </c>
      <c r="M263" s="77" t="s">
        <v>34</v>
      </c>
      <c r="N263" s="3">
        <f t="shared" si="99"/>
        <v>5.25</v>
      </c>
      <c r="O263" s="9">
        <f t="shared" si="100"/>
        <v>5.25</v>
      </c>
      <c r="P263" s="4">
        <f t="shared" si="104"/>
        <v>0.45899999999999996</v>
      </c>
      <c r="Q263" s="11">
        <f t="shared" si="105"/>
        <v>8.742857142857142</v>
      </c>
      <c r="R263" s="10">
        <f t="shared" si="103"/>
        <v>2.2835999999999999</v>
      </c>
    </row>
    <row r="264" spans="1:18" hidden="1">
      <c r="A264" s="77">
        <v>5</v>
      </c>
      <c r="B264" s="77"/>
      <c r="C264" s="12"/>
      <c r="D264" s="77"/>
      <c r="E264" s="77"/>
      <c r="F264" s="77"/>
      <c r="G264" s="77"/>
      <c r="H264" s="77"/>
      <c r="I264" s="77"/>
      <c r="J264" s="77"/>
      <c r="K264" s="77"/>
      <c r="L264" s="77"/>
      <c r="M264" s="77"/>
      <c r="N264" s="3">
        <f t="shared" si="99"/>
        <v>0</v>
      </c>
      <c r="O264" s="9">
        <f t="shared" si="100"/>
        <v>0</v>
      </c>
      <c r="P264" s="4">
        <f t="shared" si="104"/>
        <v>0</v>
      </c>
      <c r="Q264" s="11">
        <f t="shared" si="105"/>
        <v>0</v>
      </c>
      <c r="R264" s="10">
        <f t="shared" si="103"/>
        <v>0</v>
      </c>
    </row>
    <row r="265" spans="1:18" hidden="1">
      <c r="A265" s="77">
        <v>6</v>
      </c>
      <c r="B265" s="77"/>
      <c r="C265" s="12"/>
      <c r="D265" s="77"/>
      <c r="E265" s="77"/>
      <c r="F265" s="77"/>
      <c r="G265" s="77"/>
      <c r="H265" s="77"/>
      <c r="I265" s="77"/>
      <c r="J265" s="77"/>
      <c r="K265" s="77"/>
      <c r="L265" s="77"/>
      <c r="M265" s="77"/>
      <c r="N265" s="3">
        <f t="shared" si="99"/>
        <v>0</v>
      </c>
      <c r="O265" s="9">
        <f t="shared" si="100"/>
        <v>0</v>
      </c>
      <c r="P265" s="4">
        <f t="shared" si="104"/>
        <v>0</v>
      </c>
      <c r="Q265" s="11">
        <f t="shared" si="105"/>
        <v>0</v>
      </c>
      <c r="R265" s="10">
        <f t="shared" si="103"/>
        <v>0</v>
      </c>
    </row>
    <row r="266" spans="1:18" hidden="1">
      <c r="A266" s="77">
        <v>7</v>
      </c>
      <c r="B266" s="77"/>
      <c r="C266" s="12"/>
      <c r="D266" s="77"/>
      <c r="E266" s="77"/>
      <c r="F266" s="77"/>
      <c r="G266" s="77"/>
      <c r="H266" s="77"/>
      <c r="I266" s="77"/>
      <c r="J266" s="77"/>
      <c r="K266" s="77"/>
      <c r="L266" s="77"/>
      <c r="M266" s="77"/>
      <c r="N266" s="3">
        <f t="shared" si="99"/>
        <v>0</v>
      </c>
      <c r="O266" s="9">
        <f t="shared" si="100"/>
        <v>0</v>
      </c>
      <c r="P266" s="4">
        <f t="shared" si="104"/>
        <v>0</v>
      </c>
      <c r="Q266" s="11">
        <f t="shared" si="105"/>
        <v>0</v>
      </c>
      <c r="R266" s="10">
        <f t="shared" si="103"/>
        <v>0</v>
      </c>
    </row>
    <row r="267" spans="1:18" hidden="1">
      <c r="A267" s="77">
        <v>8</v>
      </c>
      <c r="B267" s="77"/>
      <c r="C267" s="12"/>
      <c r="D267" s="77"/>
      <c r="E267" s="77"/>
      <c r="F267" s="77"/>
      <c r="G267" s="77"/>
      <c r="H267" s="77"/>
      <c r="I267" s="77"/>
      <c r="J267" s="77"/>
      <c r="K267" s="77"/>
      <c r="L267" s="77"/>
      <c r="M267" s="77"/>
      <c r="N267" s="3">
        <f t="shared" si="99"/>
        <v>0</v>
      </c>
      <c r="O267" s="9">
        <f t="shared" si="100"/>
        <v>0</v>
      </c>
      <c r="P267" s="4">
        <f t="shared" si="104"/>
        <v>0</v>
      </c>
      <c r="Q267" s="11">
        <f t="shared" si="105"/>
        <v>0</v>
      </c>
      <c r="R267" s="10">
        <f t="shared" si="103"/>
        <v>0</v>
      </c>
    </row>
    <row r="268" spans="1:18" hidden="1">
      <c r="A268" s="77">
        <v>9</v>
      </c>
      <c r="B268" s="77"/>
      <c r="C268" s="12"/>
      <c r="D268" s="77"/>
      <c r="E268" s="77"/>
      <c r="F268" s="77"/>
      <c r="G268" s="77"/>
      <c r="H268" s="77"/>
      <c r="I268" s="77"/>
      <c r="J268" s="77"/>
      <c r="K268" s="77"/>
      <c r="L268" s="77"/>
      <c r="M268" s="77"/>
      <c r="N268" s="3">
        <f t="shared" si="99"/>
        <v>0</v>
      </c>
      <c r="O268" s="9">
        <f t="shared" si="100"/>
        <v>0</v>
      </c>
      <c r="P268" s="4">
        <f t="shared" si="104"/>
        <v>0</v>
      </c>
      <c r="Q268" s="11">
        <f t="shared" si="105"/>
        <v>0</v>
      </c>
      <c r="R268" s="10">
        <f t="shared" si="103"/>
        <v>0</v>
      </c>
    </row>
    <row r="269" spans="1:18" hidden="1">
      <c r="A269" s="77">
        <v>10</v>
      </c>
      <c r="B269" s="77"/>
      <c r="C269" s="12"/>
      <c r="D269" s="77"/>
      <c r="E269" s="77"/>
      <c r="F269" s="77"/>
      <c r="G269" s="77"/>
      <c r="H269" s="77"/>
      <c r="I269" s="77"/>
      <c r="J269" s="77"/>
      <c r="K269" s="77"/>
      <c r="L269" s="77"/>
      <c r="M269" s="77"/>
      <c r="N269" s="3">
        <f t="shared" si="99"/>
        <v>0</v>
      </c>
      <c r="O269" s="9">
        <f t="shared" si="100"/>
        <v>0</v>
      </c>
      <c r="P269" s="4">
        <f t="shared" si="104"/>
        <v>0</v>
      </c>
      <c r="Q269" s="11">
        <f t="shared" si="105"/>
        <v>0</v>
      </c>
      <c r="R269" s="10">
        <f t="shared" si="103"/>
        <v>0</v>
      </c>
    </row>
    <row r="270" spans="1:18">
      <c r="A270" s="80" t="s">
        <v>40</v>
      </c>
      <c r="B270" s="81"/>
      <c r="C270" s="81"/>
      <c r="D270" s="81"/>
      <c r="E270" s="81"/>
      <c r="F270" s="81"/>
      <c r="G270" s="81"/>
      <c r="H270" s="81"/>
      <c r="I270" s="81"/>
      <c r="J270" s="81"/>
      <c r="K270" s="81"/>
      <c r="L270" s="81"/>
      <c r="M270" s="81"/>
      <c r="N270" s="81"/>
      <c r="O270" s="81"/>
      <c r="P270" s="81"/>
      <c r="Q270" s="82"/>
      <c r="R270" s="10">
        <f>SUM(R260:R269)</f>
        <v>4.1714000000000002</v>
      </c>
    </row>
    <row r="271" spans="1:18" ht="15.75">
      <c r="A271" s="24" t="s">
        <v>101</v>
      </c>
      <c r="B271" s="24"/>
      <c r="C271" s="15"/>
      <c r="D271" s="15"/>
      <c r="E271" s="15"/>
      <c r="F271" s="15"/>
      <c r="G271" s="15"/>
      <c r="H271" s="15"/>
      <c r="I271" s="15"/>
      <c r="J271" s="15"/>
      <c r="K271" s="15"/>
      <c r="L271" s="15"/>
      <c r="M271" s="15"/>
      <c r="N271" s="15"/>
      <c r="O271" s="15"/>
      <c r="P271" s="15"/>
      <c r="Q271" s="15"/>
      <c r="R271" s="16"/>
    </row>
    <row r="272" spans="1:18">
      <c r="A272" s="49" t="s">
        <v>48</v>
      </c>
      <c r="B272" s="49"/>
      <c r="C272" s="49"/>
      <c r="D272" s="49"/>
      <c r="E272" s="49"/>
      <c r="F272" s="49"/>
      <c r="G272" s="49"/>
      <c r="H272" s="49"/>
      <c r="I272" s="49"/>
      <c r="J272" s="15"/>
      <c r="K272" s="15"/>
      <c r="L272" s="15"/>
      <c r="M272" s="15"/>
      <c r="N272" s="15"/>
      <c r="O272" s="15"/>
      <c r="P272" s="15"/>
      <c r="Q272" s="15"/>
      <c r="R272" s="16"/>
    </row>
    <row r="273" spans="1:18" ht="15" hidden="1" customHeight="1">
      <c r="A273" s="89" t="s">
        <v>102</v>
      </c>
      <c r="B273" s="90"/>
      <c r="C273" s="90"/>
      <c r="D273" s="90"/>
      <c r="E273" s="90"/>
      <c r="F273" s="90"/>
      <c r="G273" s="90"/>
      <c r="H273" s="90"/>
      <c r="I273" s="90"/>
      <c r="J273" s="90"/>
      <c r="K273" s="90"/>
      <c r="L273" s="90"/>
      <c r="M273" s="90"/>
      <c r="N273" s="90"/>
      <c r="O273" s="90"/>
      <c r="P273" s="90"/>
      <c r="Q273" s="73"/>
      <c r="R273" s="58"/>
    </row>
    <row r="274" spans="1:18" ht="18" hidden="1">
      <c r="A274" s="87" t="s">
        <v>27</v>
      </c>
      <c r="B274" s="88"/>
      <c r="C274" s="88"/>
      <c r="D274" s="59"/>
      <c r="E274" s="59"/>
      <c r="F274" s="59"/>
      <c r="G274" s="59"/>
      <c r="H274" s="59"/>
      <c r="I274" s="59"/>
      <c r="J274" s="59"/>
      <c r="K274" s="59"/>
      <c r="L274" s="59"/>
      <c r="M274" s="59"/>
      <c r="N274" s="59"/>
      <c r="O274" s="59"/>
      <c r="P274" s="59"/>
      <c r="Q274" s="73"/>
      <c r="R274" s="58"/>
    </row>
    <row r="275" spans="1:18" hidden="1">
      <c r="A275" s="89" t="s">
        <v>44</v>
      </c>
      <c r="B275" s="90"/>
      <c r="C275" s="90"/>
      <c r="D275" s="90"/>
      <c r="E275" s="90"/>
      <c r="F275" s="90"/>
      <c r="G275" s="90"/>
      <c r="H275" s="90"/>
      <c r="I275" s="90"/>
      <c r="J275" s="90"/>
      <c r="K275" s="90"/>
      <c r="L275" s="90"/>
      <c r="M275" s="90"/>
      <c r="N275" s="90"/>
      <c r="O275" s="90"/>
      <c r="P275" s="90"/>
      <c r="Q275" s="73"/>
      <c r="R275" s="58"/>
    </row>
    <row r="276" spans="1:18" hidden="1">
      <c r="A276" s="60">
        <v>1</v>
      </c>
      <c r="B276" s="60" t="s">
        <v>84</v>
      </c>
      <c r="C276" s="61" t="s">
        <v>29</v>
      </c>
      <c r="D276" s="60" t="s">
        <v>30</v>
      </c>
      <c r="E276" s="60">
        <v>1</v>
      </c>
      <c r="F276" s="60" t="s">
        <v>61</v>
      </c>
      <c r="G276" s="60">
        <v>1</v>
      </c>
      <c r="H276" s="60" t="s">
        <v>32</v>
      </c>
      <c r="I276" s="60"/>
      <c r="J276" s="60">
        <v>12</v>
      </c>
      <c r="K276" s="60"/>
      <c r="L276" s="60">
        <v>11</v>
      </c>
      <c r="M276" s="60" t="s">
        <v>34</v>
      </c>
      <c r="N276" s="62">
        <f t="shared" ref="N276:N285" si="106">(IF(F276="OŽ",IF(L276=1,550.8,IF(L276=2,426.38,IF(L276=3,342.14,IF(L276=4,181.44,IF(L276=5,168.48,IF(L276=6,155.52,IF(L276=7,148.5,IF(L276=8,144,0))))))))+IF(L276&lt;=8,0,IF(L276&lt;=16,137.7,IF(L276&lt;=24,108,IF(L276&lt;=32,80.1,IF(L276&lt;=36,52.2,0)))))-IF(L276&lt;=8,0,IF(L276&lt;=16,(L276-9)*2.754,IF(L276&lt;=24,(L276-17)* 2.754,IF(L276&lt;=32,(L276-25)* 2.754,IF(L276&lt;=36,(L276-33)*2.754,0))))),0)+IF(F276="PČ",IF(L276=1,449,IF(L276=2,314.6,IF(L276=3,238,IF(L276=4,172,IF(L276=5,159,IF(L276=6,145,IF(L276=7,132,IF(L276=8,119,0))))))))+IF(L276&lt;=8,0,IF(L276&lt;=16,88,IF(L276&lt;=24,55,IF(L276&lt;=32,22,0))))-IF(L276&lt;=8,0,IF(L276&lt;=16,(L276-9)*2.245,IF(L276&lt;=24,(L276-17)*2.245,IF(L276&lt;=32,(L276-25)*2.245,0)))),0)+IF(F276="PČneol",IF(L276=1,85,IF(L276=2,64.61,IF(L276=3,50.76,IF(L276=4,16.25,IF(L276=5,15,IF(L276=6,13.75,IF(L276=7,12.5,IF(L276=8,11.25,0))))))))+IF(L276&lt;=8,0,IF(L276&lt;=16,9,0))-IF(L276&lt;=8,0,IF(L276&lt;=16,(L276-9)*0.425,0)),0)+IF(F276="PŽ",IF(L276=1,85,IF(L276=2,59.5,IF(L276=3,45,IF(L276=4,32.5,IF(L276=5,30,IF(L276=6,27.5,IF(L276=7,25,IF(L276=8,22.5,0))))))))+IF(L276&lt;=8,0,IF(L276&lt;=16,19,IF(L276&lt;=24,13,IF(L276&lt;=32,8,0))))-IF(L276&lt;=8,0,IF(L276&lt;=16,(L276-9)*0.425,IF(L276&lt;=24,(L276-17)*0.425,IF(L276&lt;=32,(L276-25)*0.425,0)))),0)+IF(F276="EČ",IF(L276=1,204,IF(L276=2,156.24,IF(L276=3,123.84,IF(L276=4,72,IF(L276=5,66,IF(L276=6,60,IF(L276=7,54,IF(L276=8,48,0))))))))+IF(L276&lt;=8,0,IF(L276&lt;=16,40,IF(L276&lt;=24,25,0)))-IF(L276&lt;=8,0,IF(L276&lt;=16,(L276-9)*1.02,IF(L276&lt;=24,(L276-17)*1.02,0))),0)+IF(F276="EČneol",IF(L276=1,68,IF(L276=2,51.69,IF(L276=3,40.61,IF(L276=4,13,IF(L276=5,12,IF(L276=6,11,IF(L276=7,10,IF(L276=8,9,0)))))))))+IF(F276="EŽ",IF(L276=1,68,IF(L276=2,47.6,IF(L276=3,36,IF(L276=4,18,IF(L276=5,16.5,IF(L276=6,15,IF(L276=7,13.5,IF(L276=8,12,0))))))))+IF(L276&lt;=8,0,IF(L276&lt;=16,10,IF(L276&lt;=24,6,0)))-IF(L276&lt;=8,0,IF(L276&lt;=16,(L276-9)*0.34,IF(L276&lt;=24,(L276-17)*0.34,0))),0)+IF(F276="PT",IF(L276=1,68,IF(L276=2,52.08,IF(L276=3,41.28,IF(L276=4,24,IF(L276=5,22,IF(L276=6,20,IF(L276=7,18,IF(L276=8,16,0))))))))+IF(L276&lt;=8,0,IF(L276&lt;=16,13,IF(L276&lt;=24,9,IF(L276&lt;=32,4,0))))-IF(L276&lt;=8,0,IF(L276&lt;=16,(L276-9)*0.34,IF(L276&lt;=24,(L276-17)*0.34,IF(L276&lt;=32,(L276-25)*0.34,0)))),0)+IF(F276="JOŽ",IF(L276=1,85,IF(L276=2,59.5,IF(L276=3,45,IF(L276=4,32.5,IF(L276=5,30,IF(L276=6,27.5,IF(L276=7,25,IF(L276=8,22.5,0))))))))+IF(L276&lt;=8,0,IF(L276&lt;=16,19,IF(L276&lt;=24,13,0)))-IF(L276&lt;=8,0,IF(L276&lt;=16,(L276-9)*0.425,IF(L276&lt;=24,(L276-17)*0.425,0))),0)+IF(F276="JPČ",IF(L276=1,68,IF(L276=2,47.6,IF(L276=3,36,IF(L276=4,26,IF(L276=5,24,IF(L276=6,22,IF(L276=7,20,IF(L276=8,18,0))))))))+IF(L276&lt;=8,0,IF(L276&lt;=16,13,IF(L276&lt;=24,9,0)))-IF(L276&lt;=8,0,IF(L276&lt;=16,(L276-9)*0.34,IF(L276&lt;=24,(L276-17)*0.34,0))),0)+IF(F276="JEČ",IF(L276=1,34,IF(L276=2,26.04,IF(L276=3,20.6,IF(L276=4,12,IF(L276=5,11,IF(L276=6,10,IF(L276=7,9,IF(L276=8,8,0))))))))+IF(L276&lt;=8,0,IF(L276&lt;=16,6,0))-IF(L276&lt;=8,0,IF(L276&lt;=16,(L276-9)*0.17,0)),0)+IF(F276="JEOF",IF(L276=1,34,IF(L276=2,26.04,IF(L276=3,20.6,IF(L276=4,12,IF(L276=5,11,IF(L276=6,10,IF(L276=7,9,IF(L276=8,8,0))))))))+IF(L276&lt;=8,0,IF(L276&lt;=16,6,0))-IF(L276&lt;=8,0,IF(L276&lt;=16,(L276-9)*0.17,0)),0)+IF(F276="JnPČ",IF(L276=1,51,IF(L276=2,35.7,IF(L276=3,27,IF(L276=4,19.5,IF(L276=5,18,IF(L276=6,16.5,IF(L276=7,15,IF(L276=8,13.5,0))))))))+IF(L276&lt;=8,0,IF(L276&lt;=16,10,0))-IF(L276&lt;=8,0,IF(L276&lt;=16,(L276-9)*0.255,0)),0)+IF(F276="JnEČ",IF(L276=1,25.5,IF(L276=2,19.53,IF(L276=3,15.48,IF(L276=4,9,IF(L276=5,8.25,IF(L276=6,7.5,IF(L276=7,6.75,IF(L276=8,6,0))))))))+IF(L276&lt;=8,0,IF(L276&lt;=16,5,0))-IF(L276&lt;=8,0,IF(L276&lt;=16,(L276-9)*0.1275,0)),0)+IF(F276="JčPČ",IF(L276=1,21.25,IF(L276=2,14.5,IF(L276=3,11.5,IF(L276=4,7,IF(L276=5,6.5,IF(L276=6,6,IF(L276=7,5.5,IF(L276=8,5,0))))))))+IF(L276&lt;=8,0,IF(L276&lt;=16,4,0))-IF(L276&lt;=8,0,IF(L276&lt;=16,(L276-9)*0.10625,0)),0)+IF(F276="JčEČ",IF(L276=1,17,IF(L276=2,13.02,IF(L276=3,10.32,IF(L276=4,6,IF(L276=5,5.5,IF(L276=6,5,IF(L276=7,4.5,IF(L276=8,4,0))))))))+IF(L276&lt;=8,0,IF(L276&lt;=16,3,0))-IF(L276&lt;=8,0,IF(L276&lt;=16,(L276-9)*0.085,0)),0)+IF(F276="NEAK",IF(L276=1,11.48,IF(L276=2,8.79,IF(L276=3,6.97,IF(L276=4,4.05,IF(L276=5,3.71,IF(L276=6,3.38,IF(L276=7,3.04,IF(L276=8,2.7,0))))))))+IF(L276&lt;=8,0,IF(L276&lt;=16,2,IF(L276&lt;=24,1.3,0)))-IF(L276&lt;=8,0,IF(L276&lt;=16,(L276-9)*0.0574,IF(L276&lt;=24,(L276-17)*0.0574,0))),0))*IF(L276&lt;0,1,IF(OR(F276="PČ",F276="PŽ",F276="PT"),IF(J276&lt;32,J276/32,1),1))* IF(L276&lt;0,1,IF(OR(F276="EČ",F276="EŽ",F276="JOŽ",F276="JPČ",F276="NEAK"),IF(J276&lt;24,J276/24,1),1))*IF(L276&lt;0,1,IF(OR(F276="PČneol",F276="JEČ",F276="JEOF",F276="JnPČ",F276="JnEČ",F276="JčPČ",F276="JčEČ"),IF(J276&lt;16,J276/16,1),1))*IF(L276&lt;0,1,IF(F276="EČneol",IF(J276&lt;8,J276/8,1),1))</f>
        <v>4.2450000000000001</v>
      </c>
      <c r="O276" s="63">
        <f t="shared" ref="O276:O285" si="107">IF(F276="OŽ",N276,IF(H276="Ne",IF(J276*0.3&lt;J276-L276,N276,0),IF(J276*0.1&lt;J276-L276,N276,0)))</f>
        <v>0</v>
      </c>
      <c r="P276" s="64">
        <f t="shared" ref="P276" si="108">IF(O276=0,0,IF(F276="OŽ",IF(L276&gt;35,0,IF(J276&gt;35,(36-L276)*1.836,((36-L276)-(36-J276))*1.836)),0)+IF(F276="PČ",IF(L276&gt;31,0,IF(J276&gt;31,(32-L276)*1.347,((32-L276)-(32-J276))*1.347)),0)+ IF(F276="PČneol",IF(L276&gt;15,0,IF(J276&gt;15,(16-L276)*0.255,((16-L276)-(16-J276))*0.255)),0)+IF(F276="PŽ",IF(L276&gt;31,0,IF(J276&gt;31,(32-L276)*0.255,((32-L276)-(32-J276))*0.255)),0)+IF(F276="EČ",IF(L276&gt;23,0,IF(J276&gt;23,(24-L276)*0.612,((24-L276)-(24-J276))*0.612)),0)+IF(F276="EČneol",IF(L276&gt;7,0,IF(J276&gt;7,(8-L276)*0.204,((8-L276)-(8-J276))*0.204)),0)+IF(F276="EŽ",IF(L276&gt;23,0,IF(J276&gt;23,(24-L276)*0.204,((24-L276)-(24-J276))*0.204)),0)+IF(F276="PT",IF(L276&gt;31,0,IF(J276&gt;31,(32-L276)*0.204,((32-L276)-(32-J276))*0.204)),0)+IF(F276="JOŽ",IF(L276&gt;23,0,IF(J276&gt;23,(24-L276)*0.255,((24-L276)-(24-J276))*0.255)),0)+IF(F276="JPČ",IF(L276&gt;23,0,IF(J276&gt;23,(24-L276)*0.204,((24-L276)-(24-J276))*0.204)),0)+IF(F276="JEČ",IF(L276&gt;15,0,IF(J276&gt;15,(16-L276)*0.102,((16-L276)-(16-J276))*0.102)),0)+IF(F276="JEOF",IF(L276&gt;15,0,IF(J276&gt;15,(16-L276)*0.102,((16-L276)-(16-J276))*0.102)),0)+IF(F276="JnPČ",IF(L276&gt;15,0,IF(J276&gt;15,(16-L276)*0.153,((16-L276)-(16-J276))*0.153)),0)+IF(F276="JnEČ",IF(L276&gt;15,0,IF(J276&gt;15,(16-L276)*0.0765,((16-L276)-(16-J276))*0.0765)),0)+IF(F276="JčPČ",IF(L276&gt;15,0,IF(J276&gt;15,(16-L276)*0.06375,((16-L276)-(16-J276))*0.06375)),0)+IF(F276="JčEČ",IF(L276&gt;15,0,IF(J276&gt;15,(16-L276)*0.051,((16-L276)-(16-J276))*0.051)),0)+IF(F276="NEAK",IF(L276&gt;23,0,IF(J276&gt;23,(24-L276)*0.03444,((24-L276)-(24-J276))*0.03444)),0))</f>
        <v>0</v>
      </c>
      <c r="Q276" s="65">
        <f t="shared" ref="Q276" si="109">IF(ISERROR(P276*100/N276),0,(P276*100/N276))</f>
        <v>0</v>
      </c>
      <c r="R276" s="66">
        <f t="shared" ref="R276:R285" si="110">IF(Q276&lt;=30,O276+P276,O276+O276*0.3)*IF(G276=1,0.4,IF(G276=2,0.75,IF(G276="1 (kas 4 m. 1 k. nerengiamos)",0.52,1)))*IF(D276="olimpinė",1,IF(M276="Ne",0.5,1))*IF(OR(A$5="Lietuvos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federacija"),IF(OR(J276&lt;8,K276&lt;16),0,1),1)*E276*IF(I276&lt;=1,1,1/I276)*IF(OR(A$5="Lietuvos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77" spans="1:18" hidden="1">
      <c r="A277" s="60">
        <v>2</v>
      </c>
      <c r="B277" s="60" t="s">
        <v>81</v>
      </c>
      <c r="C277" s="61" t="s">
        <v>29</v>
      </c>
      <c r="D277" s="60" t="s">
        <v>30</v>
      </c>
      <c r="E277" s="60">
        <v>1</v>
      </c>
      <c r="F277" s="60" t="s">
        <v>61</v>
      </c>
      <c r="G277" s="60">
        <v>1</v>
      </c>
      <c r="H277" s="60" t="s">
        <v>32</v>
      </c>
      <c r="I277" s="60"/>
      <c r="J277" s="60">
        <v>12</v>
      </c>
      <c r="K277" s="60"/>
      <c r="L277" s="60">
        <v>11</v>
      </c>
      <c r="M277" s="60" t="s">
        <v>34</v>
      </c>
      <c r="N277" s="62">
        <f t="shared" si="106"/>
        <v>4.2450000000000001</v>
      </c>
      <c r="O277" s="63">
        <f t="shared" si="107"/>
        <v>0</v>
      </c>
      <c r="P277" s="64">
        <f t="shared" ref="P277:P285" si="111">IF(O277=0,0,IF(F277="OŽ",IF(L277&gt;35,0,IF(J277&gt;35,(36-L277)*1.836,((36-L277)-(36-J277))*1.836)),0)+IF(F277="PČ",IF(L277&gt;31,0,IF(J277&gt;31,(32-L277)*1.347,((32-L277)-(32-J277))*1.347)),0)+ IF(F277="PČneol",IF(L277&gt;15,0,IF(J277&gt;15,(16-L277)*0.255,((16-L277)-(16-J277))*0.255)),0)+IF(F277="PŽ",IF(L277&gt;31,0,IF(J277&gt;31,(32-L277)*0.255,((32-L277)-(32-J277))*0.255)),0)+IF(F277="EČ",IF(L277&gt;23,0,IF(J277&gt;23,(24-L277)*0.612,((24-L277)-(24-J277))*0.612)),0)+IF(F277="EČneol",IF(L277&gt;7,0,IF(J277&gt;7,(8-L277)*0.204,((8-L277)-(8-J277))*0.204)),0)+IF(F277="EŽ",IF(L277&gt;23,0,IF(J277&gt;23,(24-L277)*0.204,((24-L277)-(24-J277))*0.204)),0)+IF(F277="PT",IF(L277&gt;31,0,IF(J277&gt;31,(32-L277)*0.204,((32-L277)-(32-J277))*0.204)),0)+IF(F277="JOŽ",IF(L277&gt;23,0,IF(J277&gt;23,(24-L277)*0.255,((24-L277)-(24-J277))*0.255)),0)+IF(F277="JPČ",IF(L277&gt;23,0,IF(J277&gt;23,(24-L277)*0.204,((24-L277)-(24-J277))*0.204)),0)+IF(F277="JEČ",IF(L277&gt;15,0,IF(J277&gt;15,(16-L277)*0.102,((16-L277)-(16-J277))*0.102)),0)+IF(F277="JEOF",IF(L277&gt;15,0,IF(J277&gt;15,(16-L277)*0.102,((16-L277)-(16-J277))*0.102)),0)+IF(F277="JnPČ",IF(L277&gt;15,0,IF(J277&gt;15,(16-L277)*0.153,((16-L277)-(16-J277))*0.153)),0)+IF(F277="JnEČ",IF(L277&gt;15,0,IF(J277&gt;15,(16-L277)*0.0765,((16-L277)-(16-J277))*0.0765)),0)+IF(F277="JčPČ",IF(L277&gt;15,0,IF(J277&gt;15,(16-L277)*0.06375,((16-L277)-(16-J277))*0.06375)),0)+IF(F277="JčEČ",IF(L277&gt;15,0,IF(J277&gt;15,(16-L277)*0.051,((16-L277)-(16-J277))*0.051)),0)+IF(F277="NEAK",IF(L277&gt;23,0,IF(J277&gt;23,(24-L277)*0.03444,((24-L277)-(24-J277))*0.03444)),0))</f>
        <v>0</v>
      </c>
      <c r="Q277" s="65">
        <f t="shared" ref="Q277:Q285" si="112">IF(ISERROR(P277*100/N277),0,(P277*100/N277))</f>
        <v>0</v>
      </c>
      <c r="R277" s="66">
        <f t="shared" si="110"/>
        <v>0</v>
      </c>
    </row>
    <row r="278" spans="1:18" hidden="1">
      <c r="A278" s="60">
        <v>3</v>
      </c>
      <c r="B278" s="60" t="s">
        <v>103</v>
      </c>
      <c r="C278" s="61" t="s">
        <v>29</v>
      </c>
      <c r="D278" s="60" t="s">
        <v>30</v>
      </c>
      <c r="E278" s="60">
        <v>1</v>
      </c>
      <c r="F278" s="60" t="s">
        <v>61</v>
      </c>
      <c r="G278" s="60">
        <v>1</v>
      </c>
      <c r="H278" s="60" t="s">
        <v>32</v>
      </c>
      <c r="I278" s="60"/>
      <c r="J278" s="60">
        <v>10</v>
      </c>
      <c r="K278" s="60"/>
      <c r="L278" s="60">
        <v>9</v>
      </c>
      <c r="M278" s="60" t="s">
        <v>34</v>
      </c>
      <c r="N278" s="62">
        <f t="shared" si="106"/>
        <v>3.75</v>
      </c>
      <c r="O278" s="63">
        <f t="shared" si="107"/>
        <v>0</v>
      </c>
      <c r="P278" s="64">
        <f t="shared" si="111"/>
        <v>0</v>
      </c>
      <c r="Q278" s="65">
        <f t="shared" si="112"/>
        <v>0</v>
      </c>
      <c r="R278" s="66">
        <f t="shared" si="110"/>
        <v>0</v>
      </c>
    </row>
    <row r="279" spans="1:18" hidden="1">
      <c r="A279" s="60">
        <v>4</v>
      </c>
      <c r="B279" s="60"/>
      <c r="C279" s="61"/>
      <c r="D279" s="60"/>
      <c r="E279" s="60"/>
      <c r="F279" s="60"/>
      <c r="G279" s="60"/>
      <c r="H279" s="60"/>
      <c r="I279" s="60"/>
      <c r="J279" s="60"/>
      <c r="K279" s="60"/>
      <c r="L279" s="60"/>
      <c r="M279" s="60"/>
      <c r="N279" s="62">
        <f t="shared" si="106"/>
        <v>0</v>
      </c>
      <c r="O279" s="63">
        <f t="shared" si="107"/>
        <v>0</v>
      </c>
      <c r="P279" s="64">
        <f t="shared" si="111"/>
        <v>0</v>
      </c>
      <c r="Q279" s="65">
        <f t="shared" si="112"/>
        <v>0</v>
      </c>
      <c r="R279" s="66">
        <f t="shared" si="110"/>
        <v>0</v>
      </c>
    </row>
    <row r="280" spans="1:18" hidden="1">
      <c r="A280" s="60">
        <v>5</v>
      </c>
      <c r="B280" s="60"/>
      <c r="C280" s="61"/>
      <c r="D280" s="60"/>
      <c r="E280" s="60"/>
      <c r="F280" s="60"/>
      <c r="G280" s="60"/>
      <c r="H280" s="60"/>
      <c r="I280" s="60"/>
      <c r="J280" s="60"/>
      <c r="K280" s="60"/>
      <c r="L280" s="60"/>
      <c r="M280" s="60"/>
      <c r="N280" s="62">
        <f t="shared" si="106"/>
        <v>0</v>
      </c>
      <c r="O280" s="63">
        <f t="shared" si="107"/>
        <v>0</v>
      </c>
      <c r="P280" s="64">
        <f t="shared" si="111"/>
        <v>0</v>
      </c>
      <c r="Q280" s="65">
        <f t="shared" si="112"/>
        <v>0</v>
      </c>
      <c r="R280" s="66">
        <f t="shared" si="110"/>
        <v>0</v>
      </c>
    </row>
    <row r="281" spans="1:18" hidden="1">
      <c r="A281" s="60">
        <v>6</v>
      </c>
      <c r="B281" s="60"/>
      <c r="C281" s="61"/>
      <c r="D281" s="60"/>
      <c r="E281" s="60"/>
      <c r="F281" s="60"/>
      <c r="G281" s="60"/>
      <c r="H281" s="60"/>
      <c r="I281" s="60"/>
      <c r="J281" s="60"/>
      <c r="K281" s="60"/>
      <c r="L281" s="60"/>
      <c r="M281" s="60"/>
      <c r="N281" s="62">
        <f t="shared" si="106"/>
        <v>0</v>
      </c>
      <c r="O281" s="63">
        <f t="shared" si="107"/>
        <v>0</v>
      </c>
      <c r="P281" s="64">
        <f t="shared" si="111"/>
        <v>0</v>
      </c>
      <c r="Q281" s="65">
        <f t="shared" si="112"/>
        <v>0</v>
      </c>
      <c r="R281" s="66">
        <f t="shared" si="110"/>
        <v>0</v>
      </c>
    </row>
    <row r="282" spans="1:18" hidden="1">
      <c r="A282" s="60">
        <v>7</v>
      </c>
      <c r="B282" s="60"/>
      <c r="C282" s="61"/>
      <c r="D282" s="60"/>
      <c r="E282" s="60"/>
      <c r="F282" s="60"/>
      <c r="G282" s="60"/>
      <c r="H282" s="60"/>
      <c r="I282" s="60"/>
      <c r="J282" s="60"/>
      <c r="K282" s="60"/>
      <c r="L282" s="60"/>
      <c r="M282" s="60"/>
      <c r="N282" s="62">
        <f t="shared" si="106"/>
        <v>0</v>
      </c>
      <c r="O282" s="63">
        <f t="shared" si="107"/>
        <v>0</v>
      </c>
      <c r="P282" s="64">
        <f t="shared" si="111"/>
        <v>0</v>
      </c>
      <c r="Q282" s="65">
        <f t="shared" si="112"/>
        <v>0</v>
      </c>
      <c r="R282" s="66">
        <f t="shared" si="110"/>
        <v>0</v>
      </c>
    </row>
    <row r="283" spans="1:18" hidden="1">
      <c r="A283" s="60">
        <v>8</v>
      </c>
      <c r="B283" s="60"/>
      <c r="C283" s="61"/>
      <c r="D283" s="60"/>
      <c r="E283" s="60"/>
      <c r="F283" s="60"/>
      <c r="G283" s="60"/>
      <c r="H283" s="60"/>
      <c r="I283" s="60"/>
      <c r="J283" s="60"/>
      <c r="K283" s="60"/>
      <c r="L283" s="60"/>
      <c r="M283" s="60"/>
      <c r="N283" s="62">
        <f t="shared" si="106"/>
        <v>0</v>
      </c>
      <c r="O283" s="63">
        <f t="shared" si="107"/>
        <v>0</v>
      </c>
      <c r="P283" s="64">
        <f t="shared" si="111"/>
        <v>0</v>
      </c>
      <c r="Q283" s="65">
        <f t="shared" si="112"/>
        <v>0</v>
      </c>
      <c r="R283" s="66">
        <f t="shared" si="110"/>
        <v>0</v>
      </c>
    </row>
    <row r="284" spans="1:18" hidden="1">
      <c r="A284" s="60">
        <v>9</v>
      </c>
      <c r="B284" s="60"/>
      <c r="C284" s="61"/>
      <c r="D284" s="60"/>
      <c r="E284" s="60"/>
      <c r="F284" s="60"/>
      <c r="G284" s="60"/>
      <c r="H284" s="60"/>
      <c r="I284" s="60"/>
      <c r="J284" s="60"/>
      <c r="K284" s="60"/>
      <c r="L284" s="60"/>
      <c r="M284" s="60"/>
      <c r="N284" s="62">
        <f t="shared" si="106"/>
        <v>0</v>
      </c>
      <c r="O284" s="63">
        <f t="shared" si="107"/>
        <v>0</v>
      </c>
      <c r="P284" s="64">
        <f t="shared" si="111"/>
        <v>0</v>
      </c>
      <c r="Q284" s="65">
        <f t="shared" si="112"/>
        <v>0</v>
      </c>
      <c r="R284" s="66">
        <f t="shared" si="110"/>
        <v>0</v>
      </c>
    </row>
    <row r="285" spans="1:18" hidden="1">
      <c r="A285" s="60">
        <v>10</v>
      </c>
      <c r="B285" s="60"/>
      <c r="C285" s="61"/>
      <c r="D285" s="60"/>
      <c r="E285" s="60"/>
      <c r="F285" s="60"/>
      <c r="G285" s="60"/>
      <c r="H285" s="60"/>
      <c r="I285" s="60"/>
      <c r="J285" s="60"/>
      <c r="K285" s="60"/>
      <c r="L285" s="60"/>
      <c r="M285" s="60"/>
      <c r="N285" s="62">
        <f t="shared" si="106"/>
        <v>0</v>
      </c>
      <c r="O285" s="63">
        <f t="shared" si="107"/>
        <v>0</v>
      </c>
      <c r="P285" s="64">
        <f t="shared" si="111"/>
        <v>0</v>
      </c>
      <c r="Q285" s="65">
        <f t="shared" si="112"/>
        <v>0</v>
      </c>
      <c r="R285" s="66">
        <f t="shared" si="110"/>
        <v>0</v>
      </c>
    </row>
    <row r="286" spans="1:18">
      <c r="A286" s="91" t="s">
        <v>40</v>
      </c>
      <c r="B286" s="92"/>
      <c r="C286" s="92"/>
      <c r="D286" s="92"/>
      <c r="E286" s="92"/>
      <c r="F286" s="92"/>
      <c r="G286" s="92"/>
      <c r="H286" s="92"/>
      <c r="I286" s="92"/>
      <c r="J286" s="92"/>
      <c r="K286" s="92"/>
      <c r="L286" s="92"/>
      <c r="M286" s="92"/>
      <c r="N286" s="92"/>
      <c r="O286" s="92"/>
      <c r="P286" s="92"/>
      <c r="Q286" s="93"/>
      <c r="R286" s="66"/>
    </row>
    <row r="287" spans="1:18" s="8" customFormat="1">
      <c r="A287" s="49"/>
      <c r="B287" s="49"/>
      <c r="C287" s="49"/>
      <c r="D287" s="49"/>
      <c r="E287" s="49"/>
      <c r="F287" s="49"/>
      <c r="G287" s="49"/>
      <c r="H287" s="49"/>
      <c r="I287" s="49"/>
      <c r="J287" s="15"/>
      <c r="K287" s="15"/>
      <c r="L287" s="15"/>
      <c r="M287" s="15"/>
      <c r="N287" s="15"/>
      <c r="O287" s="15"/>
      <c r="P287" s="15"/>
      <c r="Q287" s="15"/>
      <c r="R287" s="16"/>
    </row>
    <row r="288" spans="1:18" ht="15" customHeight="1">
      <c r="A288" s="83" t="s">
        <v>104</v>
      </c>
      <c r="B288" s="84"/>
      <c r="C288" s="84"/>
      <c r="D288" s="84"/>
      <c r="E288" s="84"/>
      <c r="F288" s="84"/>
      <c r="G288" s="84"/>
      <c r="H288" s="84"/>
      <c r="I288" s="84"/>
      <c r="J288" s="84"/>
      <c r="K288" s="84"/>
      <c r="L288" s="84"/>
      <c r="M288" s="84"/>
      <c r="N288" s="84"/>
      <c r="O288" s="84"/>
      <c r="P288" s="84"/>
      <c r="Q288" s="72"/>
      <c r="R288" s="8"/>
    </row>
    <row r="289" spans="1:18" ht="15.6" customHeight="1">
      <c r="A289" s="85" t="s">
        <v>27</v>
      </c>
      <c r="B289" s="86"/>
      <c r="C289" s="86"/>
      <c r="D289" s="50"/>
      <c r="E289" s="50"/>
      <c r="F289" s="50"/>
      <c r="G289" s="50"/>
      <c r="H289" s="50"/>
      <c r="I289" s="50"/>
      <c r="J289" s="50"/>
      <c r="K289" s="50"/>
      <c r="L289" s="50"/>
      <c r="M289" s="50"/>
      <c r="N289" s="50"/>
      <c r="O289" s="50"/>
      <c r="P289" s="50"/>
      <c r="Q289" s="72"/>
      <c r="R289" s="8"/>
    </row>
    <row r="290" spans="1:18" ht="17.45" customHeight="1">
      <c r="A290" s="83" t="s">
        <v>44</v>
      </c>
      <c r="B290" s="84"/>
      <c r="C290" s="84"/>
      <c r="D290" s="84"/>
      <c r="E290" s="84"/>
      <c r="F290" s="84"/>
      <c r="G290" s="84"/>
      <c r="H290" s="84"/>
      <c r="I290" s="84"/>
      <c r="J290" s="84"/>
      <c r="K290" s="84"/>
      <c r="L290" s="84"/>
      <c r="M290" s="84"/>
      <c r="N290" s="84"/>
      <c r="O290" s="84"/>
      <c r="P290" s="84"/>
      <c r="Q290" s="72"/>
      <c r="R290" s="8"/>
    </row>
    <row r="291" spans="1:18">
      <c r="A291" s="77">
        <v>1</v>
      </c>
      <c r="B291" s="77" t="s">
        <v>60</v>
      </c>
      <c r="C291" s="12" t="s">
        <v>29</v>
      </c>
      <c r="D291" s="77" t="s">
        <v>30</v>
      </c>
      <c r="E291" s="77">
        <v>1</v>
      </c>
      <c r="F291" s="77" t="s">
        <v>61</v>
      </c>
      <c r="G291" s="77">
        <v>1</v>
      </c>
      <c r="H291" s="77" t="s">
        <v>32</v>
      </c>
      <c r="I291" s="77"/>
      <c r="J291" s="77">
        <v>9</v>
      </c>
      <c r="K291" s="77"/>
      <c r="L291" s="77">
        <v>8</v>
      </c>
      <c r="M291" s="77" t="s">
        <v>34</v>
      </c>
      <c r="N291" s="3">
        <f t="shared" ref="N291:N300" si="113">(IF(F291="OŽ",IF(L291=1,550.8,IF(L291=2,426.38,IF(L291=3,342.14,IF(L291=4,181.44,IF(L291=5,168.48,IF(L291=6,155.52,IF(L291=7,148.5,IF(L291=8,144,0))))))))+IF(L291&lt;=8,0,IF(L291&lt;=16,137.7,IF(L291&lt;=24,108,IF(L291&lt;=32,80.1,IF(L291&lt;=36,52.2,0)))))-IF(L291&lt;=8,0,IF(L291&lt;=16,(L291-9)*2.754,IF(L291&lt;=24,(L291-17)* 2.754,IF(L291&lt;=32,(L291-25)* 2.754,IF(L291&lt;=36,(L291-33)*2.754,0))))),0)+IF(F291="PČ",IF(L291=1,449,IF(L291=2,314.6,IF(L291=3,238,IF(L291=4,172,IF(L291=5,159,IF(L291=6,145,IF(L291=7,132,IF(L291=8,119,0))))))))+IF(L291&lt;=8,0,IF(L291&lt;=16,88,IF(L291&lt;=24,55,IF(L291&lt;=32,22,0))))-IF(L291&lt;=8,0,IF(L291&lt;=16,(L291-9)*2.245,IF(L291&lt;=24,(L291-17)*2.245,IF(L291&lt;=32,(L291-25)*2.245,0)))),0)+IF(F291="PČneol",IF(L291=1,85,IF(L291=2,64.61,IF(L291=3,50.76,IF(L291=4,16.25,IF(L291=5,15,IF(L291=6,13.75,IF(L291=7,12.5,IF(L291=8,11.25,0))))))))+IF(L291&lt;=8,0,IF(L291&lt;=16,9,0))-IF(L291&lt;=8,0,IF(L291&lt;=16,(L291-9)*0.425,0)),0)+IF(F291="PŽ",IF(L291=1,85,IF(L291=2,59.5,IF(L291=3,45,IF(L291=4,32.5,IF(L291=5,30,IF(L291=6,27.5,IF(L291=7,25,IF(L291=8,22.5,0))))))))+IF(L291&lt;=8,0,IF(L291&lt;=16,19,IF(L291&lt;=24,13,IF(L291&lt;=32,8,0))))-IF(L291&lt;=8,0,IF(L291&lt;=16,(L291-9)*0.425,IF(L291&lt;=24,(L291-17)*0.425,IF(L291&lt;=32,(L291-25)*0.425,0)))),0)+IF(F291="EČ",IF(L291=1,204,IF(L291=2,156.24,IF(L291=3,123.84,IF(L291=4,72,IF(L291=5,66,IF(L291=6,60,IF(L291=7,54,IF(L291=8,48,0))))))))+IF(L291&lt;=8,0,IF(L291&lt;=16,40,IF(L291&lt;=24,25,0)))-IF(L291&lt;=8,0,IF(L291&lt;=16,(L291-9)*1.02,IF(L291&lt;=24,(L291-17)*1.02,0))),0)+IF(F291="EČneol",IF(L291=1,68,IF(L291=2,51.69,IF(L291=3,40.61,IF(L291=4,13,IF(L291=5,12,IF(L291=6,11,IF(L291=7,10,IF(L291=8,9,0)))))))))+IF(F291="EŽ",IF(L291=1,68,IF(L291=2,47.6,IF(L291=3,36,IF(L291=4,18,IF(L291=5,16.5,IF(L291=6,15,IF(L291=7,13.5,IF(L291=8,12,0))))))))+IF(L291&lt;=8,0,IF(L291&lt;=16,10,IF(L291&lt;=24,6,0)))-IF(L291&lt;=8,0,IF(L291&lt;=16,(L291-9)*0.34,IF(L291&lt;=24,(L291-17)*0.34,0))),0)+IF(F291="PT",IF(L291=1,68,IF(L291=2,52.08,IF(L291=3,41.28,IF(L291=4,24,IF(L291=5,22,IF(L291=6,20,IF(L291=7,18,IF(L291=8,16,0))))))))+IF(L291&lt;=8,0,IF(L291&lt;=16,13,IF(L291&lt;=24,9,IF(L291&lt;=32,4,0))))-IF(L291&lt;=8,0,IF(L291&lt;=16,(L291-9)*0.34,IF(L291&lt;=24,(L291-17)*0.34,IF(L291&lt;=32,(L291-25)*0.34,0)))),0)+IF(F291="JOŽ",IF(L291=1,85,IF(L291=2,59.5,IF(L291=3,45,IF(L291=4,32.5,IF(L291=5,30,IF(L291=6,27.5,IF(L291=7,25,IF(L291=8,22.5,0))))))))+IF(L291&lt;=8,0,IF(L291&lt;=16,19,IF(L291&lt;=24,13,0)))-IF(L291&lt;=8,0,IF(L291&lt;=16,(L291-9)*0.425,IF(L291&lt;=24,(L291-17)*0.425,0))),0)+IF(F291="JPČ",IF(L291=1,68,IF(L291=2,47.6,IF(L291=3,36,IF(L291=4,26,IF(L291=5,24,IF(L291=6,22,IF(L291=7,20,IF(L291=8,18,0))))))))+IF(L291&lt;=8,0,IF(L291&lt;=16,13,IF(L291&lt;=24,9,0)))-IF(L291&lt;=8,0,IF(L291&lt;=16,(L291-9)*0.34,IF(L291&lt;=24,(L291-17)*0.34,0))),0)+IF(F291="JEČ",IF(L291=1,34,IF(L291=2,26.04,IF(L291=3,20.6,IF(L291=4,12,IF(L291=5,11,IF(L291=6,10,IF(L291=7,9,IF(L291=8,8,0))))))))+IF(L291&lt;=8,0,IF(L291&lt;=16,6,0))-IF(L291&lt;=8,0,IF(L291&lt;=16,(L291-9)*0.17,0)),0)+IF(F291="JEOF",IF(L291=1,34,IF(L291=2,26.04,IF(L291=3,20.6,IF(L291=4,12,IF(L291=5,11,IF(L291=6,10,IF(L291=7,9,IF(L291=8,8,0))))))))+IF(L291&lt;=8,0,IF(L291&lt;=16,6,0))-IF(L291&lt;=8,0,IF(L291&lt;=16,(L291-9)*0.17,0)),0)+IF(F291="JnPČ",IF(L291=1,51,IF(L291=2,35.7,IF(L291=3,27,IF(L291=4,19.5,IF(L291=5,18,IF(L291=6,16.5,IF(L291=7,15,IF(L291=8,13.5,0))))))))+IF(L291&lt;=8,0,IF(L291&lt;=16,10,0))-IF(L291&lt;=8,0,IF(L291&lt;=16,(L291-9)*0.255,0)),0)+IF(F291="JnEČ",IF(L291=1,25.5,IF(L291=2,19.53,IF(L291=3,15.48,IF(L291=4,9,IF(L291=5,8.25,IF(L291=6,7.5,IF(L291=7,6.75,IF(L291=8,6,0))))))))+IF(L291&lt;=8,0,IF(L291&lt;=16,5,0))-IF(L291&lt;=8,0,IF(L291&lt;=16,(L291-9)*0.1275,0)),0)+IF(F291="JčPČ",IF(L291=1,21.25,IF(L291=2,14.5,IF(L291=3,11.5,IF(L291=4,7,IF(L291=5,6.5,IF(L291=6,6,IF(L291=7,5.5,IF(L291=8,5,0))))))))+IF(L291&lt;=8,0,IF(L291&lt;=16,4,0))-IF(L291&lt;=8,0,IF(L291&lt;=16,(L291-9)*0.10625,0)),0)+IF(F291="JčEČ",IF(L291=1,17,IF(L291=2,13.02,IF(L291=3,10.32,IF(L291=4,6,IF(L291=5,5.5,IF(L291=6,5,IF(L291=7,4.5,IF(L291=8,4,0))))))))+IF(L291&lt;=8,0,IF(L291&lt;=16,3,0))-IF(L291&lt;=8,0,IF(L291&lt;=16,(L291-9)*0.085,0)),0)+IF(F291="NEAK",IF(L291=1,11.48,IF(L291=2,8.79,IF(L291=3,6.97,IF(L291=4,4.05,IF(L291=5,3.71,IF(L291=6,3.38,IF(L291=7,3.04,IF(L291=8,2.7,0))))))))+IF(L291&lt;=8,0,IF(L291&lt;=16,2,IF(L291&lt;=24,1.3,0)))-IF(L291&lt;=8,0,IF(L291&lt;=16,(L291-9)*0.0574,IF(L291&lt;=24,(L291-17)*0.0574,0))),0))*IF(L291&lt;0,1,IF(OR(F291="PČ",F291="PŽ",F291="PT"),IF(J291&lt;32,J291/32,1),1))* IF(L291&lt;0,1,IF(OR(F291="EČ",F291="EŽ",F291="JOŽ",F291="JPČ",F291="NEAK"),IF(J291&lt;24,J291/24,1),1))*IF(L291&lt;0,1,IF(OR(F291="PČneol",F291="JEČ",F291="JEOF",F291="JnPČ",F291="JnEČ",F291="JčPČ",F291="JčEČ"),IF(J291&lt;16,J291/16,1),1))*IF(L291&lt;0,1,IF(F291="EČneol",IF(J291&lt;8,J291/8,1),1))</f>
        <v>4.5</v>
      </c>
      <c r="O291" s="9">
        <f t="shared" ref="O291:O300" si="114">IF(F291="OŽ",N291,IF(H291="Ne",IF(J291*0.3&lt;J291-L291,N291,0),IF(J291*0.1&lt;J291-L291,N291,0)))</f>
        <v>0</v>
      </c>
      <c r="P291" s="4">
        <f t="shared" ref="P291" si="115">IF(O291=0,0,IF(F291="OŽ",IF(L291&gt;35,0,IF(J291&gt;35,(36-L291)*1.836,((36-L291)-(36-J291))*1.836)),0)+IF(F291="PČ",IF(L291&gt;31,0,IF(J291&gt;31,(32-L291)*1.347,((32-L291)-(32-J291))*1.347)),0)+ IF(F291="PČneol",IF(L291&gt;15,0,IF(J291&gt;15,(16-L291)*0.255,((16-L291)-(16-J291))*0.255)),0)+IF(F291="PŽ",IF(L291&gt;31,0,IF(J291&gt;31,(32-L291)*0.255,((32-L291)-(32-J291))*0.255)),0)+IF(F291="EČ",IF(L291&gt;23,0,IF(J291&gt;23,(24-L291)*0.612,((24-L291)-(24-J291))*0.612)),0)+IF(F291="EČneol",IF(L291&gt;7,0,IF(J291&gt;7,(8-L291)*0.204,((8-L291)-(8-J291))*0.204)),0)+IF(F291="EŽ",IF(L291&gt;23,0,IF(J291&gt;23,(24-L291)*0.204,((24-L291)-(24-J291))*0.204)),0)+IF(F291="PT",IF(L291&gt;31,0,IF(J291&gt;31,(32-L291)*0.204,((32-L291)-(32-J291))*0.204)),0)+IF(F291="JOŽ",IF(L291&gt;23,0,IF(J291&gt;23,(24-L291)*0.255,((24-L291)-(24-J291))*0.255)),0)+IF(F291="JPČ",IF(L291&gt;23,0,IF(J291&gt;23,(24-L291)*0.204,((24-L291)-(24-J291))*0.204)),0)+IF(F291="JEČ",IF(L291&gt;15,0,IF(J291&gt;15,(16-L291)*0.102,((16-L291)-(16-J291))*0.102)),0)+IF(F291="JEOF",IF(L291&gt;15,0,IF(J291&gt;15,(16-L291)*0.102,((16-L291)-(16-J291))*0.102)),0)+IF(F291="JnPČ",IF(L291&gt;15,0,IF(J291&gt;15,(16-L291)*0.153,((16-L291)-(16-J291))*0.153)),0)+IF(F291="JnEČ",IF(L291&gt;15,0,IF(J291&gt;15,(16-L291)*0.0765,((16-L291)-(16-J291))*0.0765)),0)+IF(F291="JčPČ",IF(L291&gt;15,0,IF(J291&gt;15,(16-L291)*0.06375,((16-L291)-(16-J291))*0.06375)),0)+IF(F291="JčEČ",IF(L291&gt;15,0,IF(J291&gt;15,(16-L291)*0.051,((16-L291)-(16-J291))*0.051)),0)+IF(F291="NEAK",IF(L291&gt;23,0,IF(J291&gt;23,(24-L291)*0.03444,((24-L291)-(24-J291))*0.03444)),0))</f>
        <v>0</v>
      </c>
      <c r="Q291" s="11">
        <f t="shared" ref="Q291" si="116">IF(ISERROR(P291*100/N291),0,(P291*100/N291))</f>
        <v>0</v>
      </c>
      <c r="R291" s="10">
        <f t="shared" ref="R291:R300" si="117">IF(Q291&lt;=30,O291+P291,O291+O291*0.3)*IF(G291=1,0.4,IF(G291=2,0.75,IF(G291="1 (kas 4 m. 1 k. nerengiamos)",0.52,1)))*IF(D291="olimpinė",1,IF(M291="Ne",0.5,1))*IF(OR(A$5="Lietuvos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federacija"),IF(OR(J291&lt;8,K291&lt;16),0,1),1)*E291*IF(I291&lt;=1,1,1/I291)*IF(OR(A$5="Lietuvos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92" spans="1:18">
      <c r="A292" s="77">
        <v>2</v>
      </c>
      <c r="B292" s="77" t="s">
        <v>68</v>
      </c>
      <c r="C292" s="12" t="s">
        <v>29</v>
      </c>
      <c r="D292" s="77" t="s">
        <v>30</v>
      </c>
      <c r="E292" s="77">
        <v>1</v>
      </c>
      <c r="F292" s="77" t="s">
        <v>61</v>
      </c>
      <c r="G292" s="77">
        <v>1</v>
      </c>
      <c r="H292" s="77" t="s">
        <v>32</v>
      </c>
      <c r="I292" s="77"/>
      <c r="J292" s="77">
        <v>17</v>
      </c>
      <c r="K292" s="77"/>
      <c r="L292" s="77">
        <v>13</v>
      </c>
      <c r="M292" s="77" t="s">
        <v>34</v>
      </c>
      <c r="N292" s="3">
        <f t="shared" si="113"/>
        <v>5.32</v>
      </c>
      <c r="O292" s="9">
        <f t="shared" si="114"/>
        <v>0</v>
      </c>
      <c r="P292" s="4">
        <f t="shared" ref="P292:P300" si="118">IF(O292=0,0,IF(F292="OŽ",IF(L292&gt;35,0,IF(J292&gt;35,(36-L292)*1.836,((36-L292)-(36-J292))*1.836)),0)+IF(F292="PČ",IF(L292&gt;31,0,IF(J292&gt;31,(32-L292)*1.347,((32-L292)-(32-J292))*1.347)),0)+ IF(F292="PČneol",IF(L292&gt;15,0,IF(J292&gt;15,(16-L292)*0.255,((16-L292)-(16-J292))*0.255)),0)+IF(F292="PŽ",IF(L292&gt;31,0,IF(J292&gt;31,(32-L292)*0.255,((32-L292)-(32-J292))*0.255)),0)+IF(F292="EČ",IF(L292&gt;23,0,IF(J292&gt;23,(24-L292)*0.612,((24-L292)-(24-J292))*0.612)),0)+IF(F292="EČneol",IF(L292&gt;7,0,IF(J292&gt;7,(8-L292)*0.204,((8-L292)-(8-J292))*0.204)),0)+IF(F292="EŽ",IF(L292&gt;23,0,IF(J292&gt;23,(24-L292)*0.204,((24-L292)-(24-J292))*0.204)),0)+IF(F292="PT",IF(L292&gt;31,0,IF(J292&gt;31,(32-L292)*0.204,((32-L292)-(32-J292))*0.204)),0)+IF(F292="JOŽ",IF(L292&gt;23,0,IF(J292&gt;23,(24-L292)*0.255,((24-L292)-(24-J292))*0.255)),0)+IF(F292="JPČ",IF(L292&gt;23,0,IF(J292&gt;23,(24-L292)*0.204,((24-L292)-(24-J292))*0.204)),0)+IF(F292="JEČ",IF(L292&gt;15,0,IF(J292&gt;15,(16-L292)*0.102,((16-L292)-(16-J292))*0.102)),0)+IF(F292="JEOF",IF(L292&gt;15,0,IF(J292&gt;15,(16-L292)*0.102,((16-L292)-(16-J292))*0.102)),0)+IF(F292="JnPČ",IF(L292&gt;15,0,IF(J292&gt;15,(16-L292)*0.153,((16-L292)-(16-J292))*0.153)),0)+IF(F292="JnEČ",IF(L292&gt;15,0,IF(J292&gt;15,(16-L292)*0.0765,((16-L292)-(16-J292))*0.0765)),0)+IF(F292="JčPČ",IF(L292&gt;15,0,IF(J292&gt;15,(16-L292)*0.06375,((16-L292)-(16-J292))*0.06375)),0)+IF(F292="JčEČ",IF(L292&gt;15,0,IF(J292&gt;15,(16-L292)*0.051,((16-L292)-(16-J292))*0.051)),0)+IF(F292="NEAK",IF(L292&gt;23,0,IF(J292&gt;23,(24-L292)*0.03444,((24-L292)-(24-J292))*0.03444)),0))</f>
        <v>0</v>
      </c>
      <c r="Q292" s="11">
        <f t="shared" ref="Q292:Q300" si="119">IF(ISERROR(P292*100/N292),0,(P292*100/N292))</f>
        <v>0</v>
      </c>
      <c r="R292" s="10">
        <f t="shared" si="117"/>
        <v>0</v>
      </c>
    </row>
    <row r="293" spans="1:18" hidden="1">
      <c r="A293" s="77">
        <v>3</v>
      </c>
      <c r="B293" s="77"/>
      <c r="C293" s="12"/>
      <c r="D293" s="77"/>
      <c r="E293" s="77"/>
      <c r="F293" s="77"/>
      <c r="G293" s="77"/>
      <c r="H293" s="77"/>
      <c r="I293" s="77"/>
      <c r="J293" s="77"/>
      <c r="K293" s="77"/>
      <c r="L293" s="77"/>
      <c r="M293" s="77"/>
      <c r="N293" s="3">
        <f t="shared" si="113"/>
        <v>0</v>
      </c>
      <c r="O293" s="9">
        <f t="shared" si="114"/>
        <v>0</v>
      </c>
      <c r="P293" s="4">
        <f t="shared" si="118"/>
        <v>0</v>
      </c>
      <c r="Q293" s="11">
        <f t="shared" si="119"/>
        <v>0</v>
      </c>
      <c r="R293" s="10">
        <f t="shared" si="117"/>
        <v>0</v>
      </c>
    </row>
    <row r="294" spans="1:18" hidden="1">
      <c r="A294" s="77">
        <v>4</v>
      </c>
      <c r="B294" s="77"/>
      <c r="C294" s="12"/>
      <c r="D294" s="77"/>
      <c r="E294" s="77"/>
      <c r="F294" s="77"/>
      <c r="G294" s="77"/>
      <c r="H294" s="77"/>
      <c r="I294" s="77"/>
      <c r="J294" s="77"/>
      <c r="K294" s="77"/>
      <c r="L294" s="77"/>
      <c r="M294" s="77"/>
      <c r="N294" s="3">
        <f t="shared" si="113"/>
        <v>0</v>
      </c>
      <c r="O294" s="9">
        <f t="shared" si="114"/>
        <v>0</v>
      </c>
      <c r="P294" s="4">
        <f t="shared" si="118"/>
        <v>0</v>
      </c>
      <c r="Q294" s="11">
        <f t="shared" si="119"/>
        <v>0</v>
      </c>
      <c r="R294" s="10">
        <f t="shared" si="117"/>
        <v>0</v>
      </c>
    </row>
    <row r="295" spans="1:18" hidden="1">
      <c r="A295" s="77">
        <v>5</v>
      </c>
      <c r="B295" s="77"/>
      <c r="C295" s="12"/>
      <c r="D295" s="77"/>
      <c r="E295" s="77"/>
      <c r="F295" s="77"/>
      <c r="G295" s="77"/>
      <c r="H295" s="77"/>
      <c r="I295" s="77"/>
      <c r="J295" s="77"/>
      <c r="K295" s="77"/>
      <c r="L295" s="77"/>
      <c r="M295" s="77"/>
      <c r="N295" s="3">
        <f t="shared" si="113"/>
        <v>0</v>
      </c>
      <c r="O295" s="9">
        <f t="shared" si="114"/>
        <v>0</v>
      </c>
      <c r="P295" s="4">
        <f t="shared" si="118"/>
        <v>0</v>
      </c>
      <c r="Q295" s="11">
        <f t="shared" si="119"/>
        <v>0</v>
      </c>
      <c r="R295" s="10">
        <f t="shared" si="117"/>
        <v>0</v>
      </c>
    </row>
    <row r="296" spans="1:18" hidden="1">
      <c r="A296" s="77">
        <v>6</v>
      </c>
      <c r="B296" s="77"/>
      <c r="C296" s="12"/>
      <c r="D296" s="77"/>
      <c r="E296" s="77"/>
      <c r="F296" s="77"/>
      <c r="G296" s="77"/>
      <c r="H296" s="77"/>
      <c r="I296" s="77"/>
      <c r="J296" s="77"/>
      <c r="K296" s="77"/>
      <c r="L296" s="77"/>
      <c r="M296" s="77"/>
      <c r="N296" s="3">
        <f t="shared" si="113"/>
        <v>0</v>
      </c>
      <c r="O296" s="9">
        <f t="shared" si="114"/>
        <v>0</v>
      </c>
      <c r="P296" s="4">
        <f t="shared" si="118"/>
        <v>0</v>
      </c>
      <c r="Q296" s="11">
        <f t="shared" si="119"/>
        <v>0</v>
      </c>
      <c r="R296" s="10">
        <f t="shared" si="117"/>
        <v>0</v>
      </c>
    </row>
    <row r="297" spans="1:18" hidden="1">
      <c r="A297" s="77">
        <v>7</v>
      </c>
      <c r="B297" s="77"/>
      <c r="C297" s="12"/>
      <c r="D297" s="77"/>
      <c r="E297" s="77"/>
      <c r="F297" s="77"/>
      <c r="G297" s="77"/>
      <c r="H297" s="77"/>
      <c r="I297" s="77"/>
      <c r="J297" s="77"/>
      <c r="K297" s="77"/>
      <c r="L297" s="77"/>
      <c r="M297" s="77"/>
      <c r="N297" s="3">
        <f t="shared" si="113"/>
        <v>0</v>
      </c>
      <c r="O297" s="9">
        <f t="shared" si="114"/>
        <v>0</v>
      </c>
      <c r="P297" s="4">
        <f t="shared" si="118"/>
        <v>0</v>
      </c>
      <c r="Q297" s="11">
        <f t="shared" si="119"/>
        <v>0</v>
      </c>
      <c r="R297" s="10">
        <f t="shared" si="117"/>
        <v>0</v>
      </c>
    </row>
    <row r="298" spans="1:18" hidden="1">
      <c r="A298" s="77">
        <v>8</v>
      </c>
      <c r="B298" s="77"/>
      <c r="C298" s="12"/>
      <c r="D298" s="77"/>
      <c r="E298" s="77"/>
      <c r="F298" s="77"/>
      <c r="G298" s="77"/>
      <c r="H298" s="77"/>
      <c r="I298" s="77"/>
      <c r="J298" s="77"/>
      <c r="K298" s="77"/>
      <c r="L298" s="77"/>
      <c r="M298" s="77"/>
      <c r="N298" s="3">
        <f t="shared" si="113"/>
        <v>0</v>
      </c>
      <c r="O298" s="9">
        <f t="shared" si="114"/>
        <v>0</v>
      </c>
      <c r="P298" s="4">
        <f t="shared" si="118"/>
        <v>0</v>
      </c>
      <c r="Q298" s="11">
        <f t="shared" si="119"/>
        <v>0</v>
      </c>
      <c r="R298" s="10">
        <f t="shared" si="117"/>
        <v>0</v>
      </c>
    </row>
    <row r="299" spans="1:18" hidden="1">
      <c r="A299" s="77">
        <v>9</v>
      </c>
      <c r="B299" s="77"/>
      <c r="C299" s="12"/>
      <c r="D299" s="77"/>
      <c r="E299" s="77"/>
      <c r="F299" s="77"/>
      <c r="G299" s="77"/>
      <c r="H299" s="77"/>
      <c r="I299" s="77"/>
      <c r="J299" s="77"/>
      <c r="K299" s="77"/>
      <c r="L299" s="77"/>
      <c r="M299" s="77"/>
      <c r="N299" s="3">
        <f t="shared" si="113"/>
        <v>0</v>
      </c>
      <c r="O299" s="9">
        <f t="shared" si="114"/>
        <v>0</v>
      </c>
      <c r="P299" s="4">
        <f t="shared" si="118"/>
        <v>0</v>
      </c>
      <c r="Q299" s="11">
        <f t="shared" si="119"/>
        <v>0</v>
      </c>
      <c r="R299" s="10">
        <f t="shared" si="117"/>
        <v>0</v>
      </c>
    </row>
    <row r="300" spans="1:18" hidden="1">
      <c r="A300" s="77">
        <v>10</v>
      </c>
      <c r="B300" s="77"/>
      <c r="C300" s="12"/>
      <c r="D300" s="77"/>
      <c r="E300" s="77"/>
      <c r="F300" s="77"/>
      <c r="G300" s="77"/>
      <c r="H300" s="77"/>
      <c r="I300" s="77"/>
      <c r="J300" s="77"/>
      <c r="K300" s="77"/>
      <c r="L300" s="77"/>
      <c r="M300" s="77"/>
      <c r="N300" s="3">
        <f t="shared" si="113"/>
        <v>0</v>
      </c>
      <c r="O300" s="9">
        <f t="shared" si="114"/>
        <v>0</v>
      </c>
      <c r="P300" s="4">
        <f t="shared" si="118"/>
        <v>0</v>
      </c>
      <c r="Q300" s="11">
        <f t="shared" si="119"/>
        <v>0</v>
      </c>
      <c r="R300" s="10">
        <f t="shared" si="117"/>
        <v>0</v>
      </c>
    </row>
    <row r="301" spans="1:18">
      <c r="A301" s="80" t="s">
        <v>40</v>
      </c>
      <c r="B301" s="81"/>
      <c r="C301" s="81"/>
      <c r="D301" s="81"/>
      <c r="E301" s="81"/>
      <c r="F301" s="81"/>
      <c r="G301" s="81"/>
      <c r="H301" s="81"/>
      <c r="I301" s="81"/>
      <c r="J301" s="81"/>
      <c r="K301" s="81"/>
      <c r="L301" s="81"/>
      <c r="M301" s="81"/>
      <c r="N301" s="81"/>
      <c r="O301" s="81"/>
      <c r="P301" s="81"/>
      <c r="Q301" s="82"/>
      <c r="R301" s="10">
        <f>SUM(R291:R300)</f>
        <v>0</v>
      </c>
    </row>
    <row r="302" spans="1:18" ht="15.75">
      <c r="A302" s="24" t="s">
        <v>105</v>
      </c>
      <c r="B302" s="24"/>
      <c r="C302" s="15"/>
      <c r="D302" s="15"/>
      <c r="E302" s="15"/>
      <c r="F302" s="15"/>
      <c r="G302" s="15"/>
      <c r="H302" s="15"/>
      <c r="I302" s="15"/>
      <c r="J302" s="15"/>
      <c r="K302" s="15"/>
      <c r="L302" s="15"/>
      <c r="M302" s="15"/>
      <c r="N302" s="15"/>
      <c r="O302" s="15"/>
      <c r="P302" s="15"/>
      <c r="Q302" s="15"/>
      <c r="R302" s="16"/>
    </row>
    <row r="303" spans="1:18">
      <c r="A303" s="49" t="s">
        <v>48</v>
      </c>
      <c r="B303" s="49"/>
      <c r="C303" s="49"/>
      <c r="D303" s="49"/>
      <c r="E303" s="49"/>
      <c r="F303" s="49"/>
      <c r="G303" s="49"/>
      <c r="H303" s="49"/>
      <c r="I303" s="49"/>
      <c r="J303" s="15"/>
      <c r="K303" s="15"/>
      <c r="L303" s="15"/>
      <c r="M303" s="15"/>
      <c r="N303" s="15"/>
      <c r="O303" s="15"/>
      <c r="P303" s="15"/>
      <c r="Q303" s="15"/>
      <c r="R303" s="16"/>
    </row>
    <row r="304" spans="1:18" s="8" customFormat="1">
      <c r="A304" s="49"/>
      <c r="B304" s="49"/>
      <c r="C304" s="49"/>
      <c r="D304" s="49"/>
      <c r="E304" s="49"/>
      <c r="F304" s="49"/>
      <c r="G304" s="49"/>
      <c r="H304" s="49"/>
      <c r="I304" s="49"/>
      <c r="J304" s="15"/>
      <c r="K304" s="15"/>
      <c r="L304" s="15"/>
      <c r="M304" s="15"/>
      <c r="N304" s="15"/>
      <c r="O304" s="15"/>
      <c r="P304" s="15"/>
      <c r="Q304" s="15"/>
      <c r="R304" s="16"/>
    </row>
    <row r="305" spans="1:18" ht="15" customHeight="1">
      <c r="A305" s="83" t="s">
        <v>106</v>
      </c>
      <c r="B305" s="84"/>
      <c r="C305" s="84"/>
      <c r="D305" s="84"/>
      <c r="E305" s="84"/>
      <c r="F305" s="84"/>
      <c r="G305" s="84"/>
      <c r="H305" s="84"/>
      <c r="I305" s="84"/>
      <c r="J305" s="84"/>
      <c r="K305" s="84"/>
      <c r="L305" s="84"/>
      <c r="M305" s="84"/>
      <c r="N305" s="84"/>
      <c r="O305" s="84"/>
      <c r="P305" s="84"/>
      <c r="Q305" s="72"/>
      <c r="R305" s="8"/>
    </row>
    <row r="306" spans="1:18" ht="18">
      <c r="A306" s="85" t="s">
        <v>27</v>
      </c>
      <c r="B306" s="86"/>
      <c r="C306" s="86"/>
      <c r="D306" s="50"/>
      <c r="E306" s="50"/>
      <c r="F306" s="50"/>
      <c r="G306" s="50"/>
      <c r="H306" s="50"/>
      <c r="I306" s="50"/>
      <c r="J306" s="50"/>
      <c r="K306" s="50"/>
      <c r="L306" s="50"/>
      <c r="M306" s="50"/>
      <c r="N306" s="50"/>
      <c r="O306" s="50"/>
      <c r="P306" s="50"/>
      <c r="Q306" s="72"/>
      <c r="R306" s="8"/>
    </row>
    <row r="307" spans="1:18">
      <c r="A307" s="83" t="s">
        <v>44</v>
      </c>
      <c r="B307" s="84"/>
      <c r="C307" s="84"/>
      <c r="D307" s="84"/>
      <c r="E307" s="84"/>
      <c r="F307" s="84"/>
      <c r="G307" s="84"/>
      <c r="H307" s="84"/>
      <c r="I307" s="84"/>
      <c r="J307" s="84"/>
      <c r="K307" s="84"/>
      <c r="L307" s="84"/>
      <c r="M307" s="84"/>
      <c r="N307" s="84"/>
      <c r="O307" s="84"/>
      <c r="P307" s="84"/>
      <c r="Q307" s="72"/>
      <c r="R307" s="8"/>
    </row>
    <row r="308" spans="1:18">
      <c r="A308" s="77">
        <v>1</v>
      </c>
      <c r="B308" s="77" t="s">
        <v>99</v>
      </c>
      <c r="C308" s="12" t="s">
        <v>29</v>
      </c>
      <c r="D308" s="77" t="s">
        <v>30</v>
      </c>
      <c r="E308" s="77">
        <v>1</v>
      </c>
      <c r="F308" s="77" t="s">
        <v>107</v>
      </c>
      <c r="G308" s="77">
        <v>4</v>
      </c>
      <c r="H308" s="77" t="s">
        <v>32</v>
      </c>
      <c r="I308" s="77"/>
      <c r="J308" s="77">
        <v>9</v>
      </c>
      <c r="K308" s="77"/>
      <c r="L308" s="77">
        <v>7</v>
      </c>
      <c r="M308" s="77" t="s">
        <v>34</v>
      </c>
      <c r="N308" s="3">
        <f t="shared" ref="N308:N317" si="120">(IF(F308="OŽ",IF(L308=1,550.8,IF(L308=2,426.38,IF(L308=3,342.14,IF(L308=4,181.44,IF(L308=5,168.48,IF(L308=6,155.52,IF(L308=7,148.5,IF(L308=8,144,0))))))))+IF(L308&lt;=8,0,IF(L308&lt;=16,137.7,IF(L308&lt;=24,108,IF(L308&lt;=32,80.1,IF(L308&lt;=36,52.2,0)))))-IF(L308&lt;=8,0,IF(L308&lt;=16,(L308-9)*2.754,IF(L308&lt;=24,(L308-17)* 2.754,IF(L308&lt;=32,(L308-25)* 2.754,IF(L308&lt;=36,(L308-33)*2.754,0))))),0)+IF(F308="PČ",IF(L308=1,449,IF(L308=2,314.6,IF(L308=3,238,IF(L308=4,172,IF(L308=5,159,IF(L308=6,145,IF(L308=7,132,IF(L308=8,119,0))))))))+IF(L308&lt;=8,0,IF(L308&lt;=16,88,IF(L308&lt;=24,55,IF(L308&lt;=32,22,0))))-IF(L308&lt;=8,0,IF(L308&lt;=16,(L308-9)*2.245,IF(L308&lt;=24,(L308-17)*2.245,IF(L308&lt;=32,(L308-25)*2.245,0)))),0)+IF(F308="PČneol",IF(L308=1,85,IF(L308=2,64.61,IF(L308=3,50.76,IF(L308=4,16.25,IF(L308=5,15,IF(L308=6,13.75,IF(L308=7,12.5,IF(L308=8,11.25,0))))))))+IF(L308&lt;=8,0,IF(L308&lt;=16,9,0))-IF(L308&lt;=8,0,IF(L308&lt;=16,(L308-9)*0.425,0)),0)+IF(F308="PŽ",IF(L308=1,85,IF(L308=2,59.5,IF(L308=3,45,IF(L308=4,32.5,IF(L308=5,30,IF(L308=6,27.5,IF(L308=7,25,IF(L308=8,22.5,0))))))))+IF(L308&lt;=8,0,IF(L308&lt;=16,19,IF(L308&lt;=24,13,IF(L308&lt;=32,8,0))))-IF(L308&lt;=8,0,IF(L308&lt;=16,(L308-9)*0.425,IF(L308&lt;=24,(L308-17)*0.425,IF(L308&lt;=32,(L308-25)*0.425,0)))),0)+IF(F308="EČ",IF(L308=1,204,IF(L308=2,156.24,IF(L308=3,123.84,IF(L308=4,72,IF(L308=5,66,IF(L308=6,60,IF(L308=7,54,IF(L308=8,48,0))))))))+IF(L308&lt;=8,0,IF(L308&lt;=16,40,IF(L308&lt;=24,25,0)))-IF(L308&lt;=8,0,IF(L308&lt;=16,(L308-9)*1.02,IF(L308&lt;=24,(L308-17)*1.02,0))),0)+IF(F308="EČneol",IF(L308=1,68,IF(L308=2,51.69,IF(L308=3,40.61,IF(L308=4,13,IF(L308=5,12,IF(L308=6,11,IF(L308=7,10,IF(L308=8,9,0)))))))))+IF(F308="EŽ",IF(L308=1,68,IF(L308=2,47.6,IF(L308=3,36,IF(L308=4,18,IF(L308=5,16.5,IF(L308=6,15,IF(L308=7,13.5,IF(L308=8,12,0))))))))+IF(L308&lt;=8,0,IF(L308&lt;=16,10,IF(L308&lt;=24,6,0)))-IF(L308&lt;=8,0,IF(L308&lt;=16,(L308-9)*0.34,IF(L308&lt;=24,(L308-17)*0.34,0))),0)+IF(F308="PT",IF(L308=1,68,IF(L308=2,52.08,IF(L308=3,41.28,IF(L308=4,24,IF(L308=5,22,IF(L308=6,20,IF(L308=7,18,IF(L308=8,16,0))))))))+IF(L308&lt;=8,0,IF(L308&lt;=16,13,IF(L308&lt;=24,9,IF(L308&lt;=32,4,0))))-IF(L308&lt;=8,0,IF(L308&lt;=16,(L308-9)*0.34,IF(L308&lt;=24,(L308-17)*0.34,IF(L308&lt;=32,(L308-25)*0.34,0)))),0)+IF(F308="JOŽ",IF(L308=1,85,IF(L308=2,59.5,IF(L308=3,45,IF(L308=4,32.5,IF(L308=5,30,IF(L308=6,27.5,IF(L308=7,25,IF(L308=8,22.5,0))))))))+IF(L308&lt;=8,0,IF(L308&lt;=16,19,IF(L308&lt;=24,13,0)))-IF(L308&lt;=8,0,IF(L308&lt;=16,(L308-9)*0.425,IF(L308&lt;=24,(L308-17)*0.425,0))),0)+IF(F308="JPČ",IF(L308=1,68,IF(L308=2,47.6,IF(L308=3,36,IF(L308=4,26,IF(L308=5,24,IF(L308=6,22,IF(L308=7,20,IF(L308=8,18,0))))))))+IF(L308&lt;=8,0,IF(L308&lt;=16,13,IF(L308&lt;=24,9,0)))-IF(L308&lt;=8,0,IF(L308&lt;=16,(L308-9)*0.34,IF(L308&lt;=24,(L308-17)*0.34,0))),0)+IF(F308="JEČ",IF(L308=1,34,IF(L308=2,26.04,IF(L308=3,20.6,IF(L308=4,12,IF(L308=5,11,IF(L308=6,10,IF(L308=7,9,IF(L308=8,8,0))))))))+IF(L308&lt;=8,0,IF(L308&lt;=16,6,0))-IF(L308&lt;=8,0,IF(L308&lt;=16,(L308-9)*0.17,0)),0)+IF(F308="JEOF",IF(L308=1,34,IF(L308=2,26.04,IF(L308=3,20.6,IF(L308=4,12,IF(L308=5,11,IF(L308=6,10,IF(L308=7,9,IF(L308=8,8,0))))))))+IF(L308&lt;=8,0,IF(L308&lt;=16,6,0))-IF(L308&lt;=8,0,IF(L308&lt;=16,(L308-9)*0.17,0)),0)+IF(F308="JnPČ",IF(L308=1,51,IF(L308=2,35.7,IF(L308=3,27,IF(L308=4,19.5,IF(L308=5,18,IF(L308=6,16.5,IF(L308=7,15,IF(L308=8,13.5,0))))))))+IF(L308&lt;=8,0,IF(L308&lt;=16,10,0))-IF(L308&lt;=8,0,IF(L308&lt;=16,(L308-9)*0.255,0)),0)+IF(F308="JnEČ",IF(L308=1,25.5,IF(L308=2,19.53,IF(L308=3,15.48,IF(L308=4,9,IF(L308=5,8.25,IF(L308=6,7.5,IF(L308=7,6.75,IF(L308=8,6,0))))))))+IF(L308&lt;=8,0,IF(L308&lt;=16,5,0))-IF(L308&lt;=8,0,IF(L308&lt;=16,(L308-9)*0.1275,0)),0)+IF(F308="JčPČ",IF(L308=1,21.25,IF(L308=2,14.5,IF(L308=3,11.5,IF(L308=4,7,IF(L308=5,6.5,IF(L308=6,6,IF(L308=7,5.5,IF(L308=8,5,0))))))))+IF(L308&lt;=8,0,IF(L308&lt;=16,4,0))-IF(L308&lt;=8,0,IF(L308&lt;=16,(L308-9)*0.10625,0)),0)+IF(F308="JčEČ",IF(L308=1,17,IF(L308=2,13.02,IF(L308=3,10.32,IF(L308=4,6,IF(L308=5,5.5,IF(L308=6,5,IF(L308=7,4.5,IF(L308=8,4,0))))))))+IF(L308&lt;=8,0,IF(L308&lt;=16,3,0))-IF(L308&lt;=8,0,IF(L308&lt;=16,(L308-9)*0.085,0)),0)+IF(F308="NEAK",IF(L308=1,11.48,IF(L308=2,8.79,IF(L308=3,6.97,IF(L308=4,4.05,IF(L308=5,3.71,IF(L308=6,3.38,IF(L308=7,3.04,IF(L308=8,2.7,0))))))))+IF(L308&lt;=8,0,IF(L308&lt;=16,2,IF(L308&lt;=24,1.3,0)))-IF(L308&lt;=8,0,IF(L308&lt;=16,(L308-9)*0.0574,IF(L308&lt;=24,(L308-17)*0.0574,0))),0))*IF(L308&lt;0,1,IF(OR(F308="PČ",F308="PŽ",F308="PT"),IF(J308&lt;32,J308/32,1),1))* IF(L308&lt;0,1,IF(OR(F308="EČ",F308="EŽ",F308="JOŽ",F308="JPČ",F308="NEAK"),IF(J308&lt;24,J308/24,1),1))*IF(L308&lt;0,1,IF(OR(F308="PČneol",F308="JEČ",F308="JEOF",F308="JnPČ",F308="JnEČ",F308="JčPČ",F308="JčEČ"),IF(J308&lt;16,J308/16,1),1))*IF(L308&lt;0,1,IF(F308="EČneol",IF(J308&lt;8,J308/8,1),1))</f>
        <v>9.375</v>
      </c>
      <c r="O308" s="9">
        <f t="shared" ref="O308:O317" si="121">IF(F308="OŽ",N308,IF(H308="Ne",IF(J308*0.3&lt;J308-L308,N308,0),IF(J308*0.1&lt;J308-L308,N308,0)))</f>
        <v>0</v>
      </c>
      <c r="P308" s="4">
        <f t="shared" ref="P308" si="122">IF(O308=0,0,IF(F308="OŽ",IF(L308&gt;35,0,IF(J308&gt;35,(36-L308)*1.836,((36-L308)-(36-J308))*1.836)),0)+IF(F308="PČ",IF(L308&gt;31,0,IF(J308&gt;31,(32-L308)*1.347,((32-L308)-(32-J308))*1.347)),0)+ IF(F308="PČneol",IF(L308&gt;15,0,IF(J308&gt;15,(16-L308)*0.255,((16-L308)-(16-J308))*0.255)),0)+IF(F308="PŽ",IF(L308&gt;31,0,IF(J308&gt;31,(32-L308)*0.255,((32-L308)-(32-J308))*0.255)),0)+IF(F308="EČ",IF(L308&gt;23,0,IF(J308&gt;23,(24-L308)*0.612,((24-L308)-(24-J308))*0.612)),0)+IF(F308="EČneol",IF(L308&gt;7,0,IF(J308&gt;7,(8-L308)*0.204,((8-L308)-(8-J308))*0.204)),0)+IF(F308="EŽ",IF(L308&gt;23,0,IF(J308&gt;23,(24-L308)*0.204,((24-L308)-(24-J308))*0.204)),0)+IF(F308="PT",IF(L308&gt;31,0,IF(J308&gt;31,(32-L308)*0.204,((32-L308)-(32-J308))*0.204)),0)+IF(F308="JOŽ",IF(L308&gt;23,0,IF(J308&gt;23,(24-L308)*0.255,((24-L308)-(24-J308))*0.255)),0)+IF(F308="JPČ",IF(L308&gt;23,0,IF(J308&gt;23,(24-L308)*0.204,((24-L308)-(24-J308))*0.204)),0)+IF(F308="JEČ",IF(L308&gt;15,0,IF(J308&gt;15,(16-L308)*0.102,((16-L308)-(16-J308))*0.102)),0)+IF(F308="JEOF",IF(L308&gt;15,0,IF(J308&gt;15,(16-L308)*0.102,((16-L308)-(16-J308))*0.102)),0)+IF(F308="JnPČ",IF(L308&gt;15,0,IF(J308&gt;15,(16-L308)*0.153,((16-L308)-(16-J308))*0.153)),0)+IF(F308="JnEČ",IF(L308&gt;15,0,IF(J308&gt;15,(16-L308)*0.0765,((16-L308)-(16-J308))*0.0765)),0)+IF(F308="JčPČ",IF(L308&gt;15,0,IF(J308&gt;15,(16-L308)*0.06375,((16-L308)-(16-J308))*0.06375)),0)+IF(F308="JčEČ",IF(L308&gt;15,0,IF(J308&gt;15,(16-L308)*0.051,((16-L308)-(16-J308))*0.051)),0)+IF(F308="NEAK",IF(L308&gt;23,0,IF(J308&gt;23,(24-L308)*0.03444,((24-L308)-(24-J308))*0.03444)),0))</f>
        <v>0</v>
      </c>
      <c r="Q308" s="11">
        <f t="shared" ref="Q308" si="123">IF(ISERROR(P308*100/N308),0,(P308*100/N308))</f>
        <v>0</v>
      </c>
      <c r="R308" s="10">
        <f t="shared" ref="R308:R317" si="124">IF(Q308&lt;=30,O308+P308,O308+O308*0.3)*IF(G308=1,0.4,IF(G308=2,0.75,IF(G308="1 (kas 4 m. 1 k. nerengiamos)",0.52,1)))*IF(D308="olimpinė",1,IF(M308="Ne",0.5,1))*IF(OR(A$5="Lietuvos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federacija"),IF(OR(J308&lt;8,K308&lt;16),0,1),1)*E308*IF(I308&lt;=1,1,1/I308)*IF(OR(A$5="Lietuvos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09" spans="1:18" hidden="1">
      <c r="A309" s="77">
        <v>2</v>
      </c>
      <c r="B309" s="77"/>
      <c r="C309" s="12"/>
      <c r="D309" s="77"/>
      <c r="E309" s="77"/>
      <c r="F309" s="77"/>
      <c r="G309" s="77"/>
      <c r="H309" s="77"/>
      <c r="I309" s="77"/>
      <c r="J309" s="77"/>
      <c r="K309" s="77"/>
      <c r="L309" s="77"/>
      <c r="M309" s="77"/>
      <c r="N309" s="3">
        <f t="shared" si="120"/>
        <v>0</v>
      </c>
      <c r="O309" s="9">
        <f t="shared" si="121"/>
        <v>0</v>
      </c>
      <c r="P309" s="4">
        <f t="shared" ref="P309:P317" si="125">IF(O309=0,0,IF(F309="OŽ",IF(L309&gt;35,0,IF(J309&gt;35,(36-L309)*1.836,((36-L309)-(36-J309))*1.836)),0)+IF(F309="PČ",IF(L309&gt;31,0,IF(J309&gt;31,(32-L309)*1.347,((32-L309)-(32-J309))*1.347)),0)+ IF(F309="PČneol",IF(L309&gt;15,0,IF(J309&gt;15,(16-L309)*0.255,((16-L309)-(16-J309))*0.255)),0)+IF(F309="PŽ",IF(L309&gt;31,0,IF(J309&gt;31,(32-L309)*0.255,((32-L309)-(32-J309))*0.255)),0)+IF(F309="EČ",IF(L309&gt;23,0,IF(J309&gt;23,(24-L309)*0.612,((24-L309)-(24-J309))*0.612)),0)+IF(F309="EČneol",IF(L309&gt;7,0,IF(J309&gt;7,(8-L309)*0.204,((8-L309)-(8-J309))*0.204)),0)+IF(F309="EŽ",IF(L309&gt;23,0,IF(J309&gt;23,(24-L309)*0.204,((24-L309)-(24-J309))*0.204)),0)+IF(F309="PT",IF(L309&gt;31,0,IF(J309&gt;31,(32-L309)*0.204,((32-L309)-(32-J309))*0.204)),0)+IF(F309="JOŽ",IF(L309&gt;23,0,IF(J309&gt;23,(24-L309)*0.255,((24-L309)-(24-J309))*0.255)),0)+IF(F309="JPČ",IF(L309&gt;23,0,IF(J309&gt;23,(24-L309)*0.204,((24-L309)-(24-J309))*0.204)),0)+IF(F309="JEČ",IF(L309&gt;15,0,IF(J309&gt;15,(16-L309)*0.102,((16-L309)-(16-J309))*0.102)),0)+IF(F309="JEOF",IF(L309&gt;15,0,IF(J309&gt;15,(16-L309)*0.102,((16-L309)-(16-J309))*0.102)),0)+IF(F309="JnPČ",IF(L309&gt;15,0,IF(J309&gt;15,(16-L309)*0.153,((16-L309)-(16-J309))*0.153)),0)+IF(F309="JnEČ",IF(L309&gt;15,0,IF(J309&gt;15,(16-L309)*0.0765,((16-L309)-(16-J309))*0.0765)),0)+IF(F309="JčPČ",IF(L309&gt;15,0,IF(J309&gt;15,(16-L309)*0.06375,((16-L309)-(16-J309))*0.06375)),0)+IF(F309="JčEČ",IF(L309&gt;15,0,IF(J309&gt;15,(16-L309)*0.051,((16-L309)-(16-J309))*0.051)),0)+IF(F309="NEAK",IF(L309&gt;23,0,IF(J309&gt;23,(24-L309)*0.03444,((24-L309)-(24-J309))*0.03444)),0))</f>
        <v>0</v>
      </c>
      <c r="Q309" s="11">
        <f t="shared" ref="Q309:Q317" si="126">IF(ISERROR(P309*100/N309),0,(P309*100/N309))</f>
        <v>0</v>
      </c>
      <c r="R309" s="10">
        <f t="shared" si="124"/>
        <v>0</v>
      </c>
    </row>
    <row r="310" spans="1:18" hidden="1">
      <c r="A310" s="77">
        <v>3</v>
      </c>
      <c r="B310" s="77"/>
      <c r="C310" s="12"/>
      <c r="D310" s="77"/>
      <c r="E310" s="77"/>
      <c r="F310" s="77"/>
      <c r="G310" s="77"/>
      <c r="H310" s="77"/>
      <c r="I310" s="77"/>
      <c r="J310" s="77"/>
      <c r="K310" s="77"/>
      <c r="L310" s="77"/>
      <c r="M310" s="77"/>
      <c r="N310" s="3">
        <f t="shared" si="120"/>
        <v>0</v>
      </c>
      <c r="O310" s="9">
        <f t="shared" si="121"/>
        <v>0</v>
      </c>
      <c r="P310" s="4">
        <f t="shared" si="125"/>
        <v>0</v>
      </c>
      <c r="Q310" s="11">
        <f t="shared" si="126"/>
        <v>0</v>
      </c>
      <c r="R310" s="10">
        <f t="shared" si="124"/>
        <v>0</v>
      </c>
    </row>
    <row r="311" spans="1:18" hidden="1">
      <c r="A311" s="77">
        <v>4</v>
      </c>
      <c r="B311" s="77"/>
      <c r="C311" s="12"/>
      <c r="D311" s="77"/>
      <c r="E311" s="77"/>
      <c r="F311" s="77"/>
      <c r="G311" s="77"/>
      <c r="H311" s="77"/>
      <c r="I311" s="77"/>
      <c r="J311" s="77"/>
      <c r="K311" s="77"/>
      <c r="L311" s="77"/>
      <c r="M311" s="77"/>
      <c r="N311" s="3">
        <f t="shared" si="120"/>
        <v>0</v>
      </c>
      <c r="O311" s="9">
        <f t="shared" si="121"/>
        <v>0</v>
      </c>
      <c r="P311" s="4">
        <f t="shared" si="125"/>
        <v>0</v>
      </c>
      <c r="Q311" s="11">
        <f t="shared" si="126"/>
        <v>0</v>
      </c>
      <c r="R311" s="10">
        <f t="shared" si="124"/>
        <v>0</v>
      </c>
    </row>
    <row r="312" spans="1:18" hidden="1">
      <c r="A312" s="77">
        <v>5</v>
      </c>
      <c r="B312" s="77"/>
      <c r="C312" s="12"/>
      <c r="D312" s="77"/>
      <c r="E312" s="77"/>
      <c r="F312" s="77"/>
      <c r="G312" s="77"/>
      <c r="H312" s="77"/>
      <c r="I312" s="77"/>
      <c r="J312" s="77"/>
      <c r="K312" s="77"/>
      <c r="L312" s="77"/>
      <c r="M312" s="77"/>
      <c r="N312" s="3">
        <f t="shared" si="120"/>
        <v>0</v>
      </c>
      <c r="O312" s="9">
        <f t="shared" si="121"/>
        <v>0</v>
      </c>
      <c r="P312" s="4">
        <f t="shared" si="125"/>
        <v>0</v>
      </c>
      <c r="Q312" s="11">
        <f t="shared" si="126"/>
        <v>0</v>
      </c>
      <c r="R312" s="10">
        <f t="shared" si="124"/>
        <v>0</v>
      </c>
    </row>
    <row r="313" spans="1:18" hidden="1">
      <c r="A313" s="77">
        <v>6</v>
      </c>
      <c r="B313" s="77"/>
      <c r="C313" s="12"/>
      <c r="D313" s="77"/>
      <c r="E313" s="77"/>
      <c r="F313" s="77"/>
      <c r="G313" s="77"/>
      <c r="H313" s="77"/>
      <c r="I313" s="77"/>
      <c r="J313" s="77"/>
      <c r="K313" s="77"/>
      <c r="L313" s="77"/>
      <c r="M313" s="77"/>
      <c r="N313" s="3">
        <f t="shared" si="120"/>
        <v>0</v>
      </c>
      <c r="O313" s="9">
        <f t="shared" si="121"/>
        <v>0</v>
      </c>
      <c r="P313" s="4">
        <f t="shared" si="125"/>
        <v>0</v>
      </c>
      <c r="Q313" s="11">
        <f t="shared" si="126"/>
        <v>0</v>
      </c>
      <c r="R313" s="10">
        <f t="shared" si="124"/>
        <v>0</v>
      </c>
    </row>
    <row r="314" spans="1:18" hidden="1">
      <c r="A314" s="77">
        <v>7</v>
      </c>
      <c r="B314" s="77"/>
      <c r="C314" s="12"/>
      <c r="D314" s="77"/>
      <c r="E314" s="77"/>
      <c r="F314" s="77"/>
      <c r="G314" s="77"/>
      <c r="H314" s="77"/>
      <c r="I314" s="77"/>
      <c r="J314" s="77"/>
      <c r="K314" s="77"/>
      <c r="L314" s="77"/>
      <c r="M314" s="77"/>
      <c r="N314" s="3">
        <f t="shared" si="120"/>
        <v>0</v>
      </c>
      <c r="O314" s="9">
        <f t="shared" si="121"/>
        <v>0</v>
      </c>
      <c r="P314" s="4">
        <f t="shared" si="125"/>
        <v>0</v>
      </c>
      <c r="Q314" s="11">
        <f t="shared" si="126"/>
        <v>0</v>
      </c>
      <c r="R314" s="10">
        <f t="shared" si="124"/>
        <v>0</v>
      </c>
    </row>
    <row r="315" spans="1:18" hidden="1">
      <c r="A315" s="77">
        <v>8</v>
      </c>
      <c r="B315" s="77"/>
      <c r="C315" s="12"/>
      <c r="D315" s="77"/>
      <c r="E315" s="77"/>
      <c r="F315" s="77"/>
      <c r="G315" s="77"/>
      <c r="H315" s="77"/>
      <c r="I315" s="77"/>
      <c r="J315" s="77"/>
      <c r="K315" s="77"/>
      <c r="L315" s="77"/>
      <c r="M315" s="77"/>
      <c r="N315" s="3">
        <f t="shared" si="120"/>
        <v>0</v>
      </c>
      <c r="O315" s="9">
        <f t="shared" si="121"/>
        <v>0</v>
      </c>
      <c r="P315" s="4">
        <f t="shared" si="125"/>
        <v>0</v>
      </c>
      <c r="Q315" s="11">
        <f t="shared" si="126"/>
        <v>0</v>
      </c>
      <c r="R315" s="10">
        <f t="shared" si="124"/>
        <v>0</v>
      </c>
    </row>
    <row r="316" spans="1:18" hidden="1">
      <c r="A316" s="77">
        <v>9</v>
      </c>
      <c r="B316" s="77"/>
      <c r="C316" s="12"/>
      <c r="D316" s="77"/>
      <c r="E316" s="77"/>
      <c r="F316" s="77"/>
      <c r="G316" s="77"/>
      <c r="H316" s="77"/>
      <c r="I316" s="77"/>
      <c r="J316" s="77"/>
      <c r="K316" s="77"/>
      <c r="L316" s="77"/>
      <c r="M316" s="77"/>
      <c r="N316" s="3">
        <f t="shared" si="120"/>
        <v>0</v>
      </c>
      <c r="O316" s="9">
        <f t="shared" si="121"/>
        <v>0</v>
      </c>
      <c r="P316" s="4">
        <f t="shared" si="125"/>
        <v>0</v>
      </c>
      <c r="Q316" s="11">
        <f t="shared" si="126"/>
        <v>0</v>
      </c>
      <c r="R316" s="10">
        <f t="shared" si="124"/>
        <v>0</v>
      </c>
    </row>
    <row r="317" spans="1:18" hidden="1">
      <c r="A317" s="77">
        <v>10</v>
      </c>
      <c r="B317" s="77"/>
      <c r="C317" s="12"/>
      <c r="D317" s="77"/>
      <c r="E317" s="77"/>
      <c r="F317" s="77"/>
      <c r="G317" s="77"/>
      <c r="H317" s="77"/>
      <c r="I317" s="77"/>
      <c r="J317" s="77"/>
      <c r="K317" s="77"/>
      <c r="L317" s="77"/>
      <c r="M317" s="77"/>
      <c r="N317" s="3">
        <f t="shared" si="120"/>
        <v>0</v>
      </c>
      <c r="O317" s="9">
        <f t="shared" si="121"/>
        <v>0</v>
      </c>
      <c r="P317" s="4">
        <f t="shared" si="125"/>
        <v>0</v>
      </c>
      <c r="Q317" s="11">
        <f t="shared" si="126"/>
        <v>0</v>
      </c>
      <c r="R317" s="10">
        <f t="shared" si="124"/>
        <v>0</v>
      </c>
    </row>
    <row r="318" spans="1:18">
      <c r="A318" s="80" t="s">
        <v>40</v>
      </c>
      <c r="B318" s="81"/>
      <c r="C318" s="81"/>
      <c r="D318" s="81"/>
      <c r="E318" s="81"/>
      <c r="F318" s="81"/>
      <c r="G318" s="81"/>
      <c r="H318" s="81"/>
      <c r="I318" s="81"/>
      <c r="J318" s="81"/>
      <c r="K318" s="81"/>
      <c r="L318" s="81"/>
      <c r="M318" s="81"/>
      <c r="N318" s="81"/>
      <c r="O318" s="81"/>
      <c r="P318" s="81"/>
      <c r="Q318" s="82"/>
      <c r="R318" s="10">
        <f>SUM(R308:R317)</f>
        <v>0</v>
      </c>
    </row>
    <row r="319" spans="1:18" ht="15.75">
      <c r="A319" s="24" t="s">
        <v>108</v>
      </c>
      <c r="B319" s="24"/>
      <c r="C319" s="15"/>
      <c r="D319" s="15"/>
      <c r="E319" s="15"/>
      <c r="F319" s="15"/>
      <c r="G319" s="15"/>
      <c r="H319" s="15"/>
      <c r="I319" s="15"/>
      <c r="J319" s="15"/>
      <c r="K319" s="15"/>
      <c r="L319" s="15"/>
      <c r="M319" s="15"/>
      <c r="N319" s="15"/>
      <c r="O319" s="15"/>
      <c r="P319" s="15"/>
      <c r="Q319" s="15"/>
      <c r="R319" s="16"/>
    </row>
    <row r="320" spans="1:18">
      <c r="A320" s="49" t="s">
        <v>48</v>
      </c>
      <c r="B320" s="49"/>
      <c r="C320" s="49"/>
      <c r="D320" s="49"/>
      <c r="E320" s="49"/>
      <c r="F320" s="49"/>
      <c r="G320" s="49"/>
      <c r="H320" s="49"/>
      <c r="I320" s="49"/>
      <c r="J320" s="15"/>
      <c r="K320" s="15"/>
      <c r="L320" s="15"/>
      <c r="M320" s="15"/>
      <c r="N320" s="15"/>
      <c r="O320" s="15"/>
      <c r="P320" s="15"/>
      <c r="Q320" s="15"/>
      <c r="R320" s="16"/>
    </row>
    <row r="321" spans="1:18" s="8" customFormat="1">
      <c r="A321" s="49"/>
      <c r="B321" s="49"/>
      <c r="C321" s="49"/>
      <c r="D321" s="49"/>
      <c r="E321" s="49"/>
      <c r="F321" s="49"/>
      <c r="G321" s="49"/>
      <c r="H321" s="49"/>
      <c r="I321" s="49"/>
      <c r="J321" s="15"/>
      <c r="K321" s="15"/>
      <c r="L321" s="15"/>
      <c r="M321" s="15"/>
      <c r="N321" s="15"/>
      <c r="O321" s="15"/>
      <c r="P321" s="15"/>
      <c r="Q321" s="15"/>
      <c r="R321" s="16"/>
    </row>
    <row r="322" spans="1:18" ht="15" customHeight="1">
      <c r="A322" s="83" t="s">
        <v>109</v>
      </c>
      <c r="B322" s="84"/>
      <c r="C322" s="84"/>
      <c r="D322" s="84"/>
      <c r="E322" s="84"/>
      <c r="F322" s="84"/>
      <c r="G322" s="84"/>
      <c r="H322" s="84"/>
      <c r="I322" s="84"/>
      <c r="J322" s="84"/>
      <c r="K322" s="84"/>
      <c r="L322" s="84"/>
      <c r="M322" s="84"/>
      <c r="N322" s="84"/>
      <c r="O322" s="84"/>
      <c r="P322" s="84"/>
      <c r="Q322" s="72"/>
      <c r="R322" s="8"/>
    </row>
    <row r="323" spans="1:18" ht="18">
      <c r="A323" s="85" t="s">
        <v>27</v>
      </c>
      <c r="B323" s="86"/>
      <c r="C323" s="86"/>
      <c r="D323" s="50"/>
      <c r="E323" s="50"/>
      <c r="F323" s="50"/>
      <c r="G323" s="50"/>
      <c r="H323" s="50"/>
      <c r="I323" s="50"/>
      <c r="J323" s="50"/>
      <c r="K323" s="50"/>
      <c r="L323" s="50"/>
      <c r="M323" s="50"/>
      <c r="N323" s="50"/>
      <c r="O323" s="50"/>
      <c r="P323" s="50"/>
      <c r="Q323" s="72"/>
      <c r="R323" s="8"/>
    </row>
    <row r="324" spans="1:18">
      <c r="A324" s="83" t="s">
        <v>44</v>
      </c>
      <c r="B324" s="84"/>
      <c r="C324" s="84"/>
      <c r="D324" s="84"/>
      <c r="E324" s="84"/>
      <c r="F324" s="84"/>
      <c r="G324" s="84"/>
      <c r="H324" s="84"/>
      <c r="I324" s="84"/>
      <c r="J324" s="84"/>
      <c r="K324" s="84"/>
      <c r="L324" s="84"/>
      <c r="M324" s="84"/>
      <c r="N324" s="84"/>
      <c r="O324" s="84"/>
      <c r="P324" s="84"/>
      <c r="Q324" s="72"/>
      <c r="R324" s="8"/>
    </row>
    <row r="325" spans="1:18">
      <c r="A325" s="77">
        <v>1</v>
      </c>
      <c r="B325" s="77" t="s">
        <v>35</v>
      </c>
      <c r="C325" s="12" t="s">
        <v>29</v>
      </c>
      <c r="D325" s="77" t="s">
        <v>30</v>
      </c>
      <c r="E325" s="77">
        <v>1</v>
      </c>
      <c r="F325" s="77" t="s">
        <v>89</v>
      </c>
      <c r="G325" s="56" t="s">
        <v>90</v>
      </c>
      <c r="H325" s="77" t="s">
        <v>32</v>
      </c>
      <c r="I325" s="77"/>
      <c r="J325" s="77">
        <v>30</v>
      </c>
      <c r="K325" s="77"/>
      <c r="L325" s="77">
        <v>24</v>
      </c>
      <c r="M325" s="77" t="s">
        <v>34</v>
      </c>
      <c r="N325" s="3">
        <f t="shared" ref="N325:N333" si="127">(IF(F325="OŽ",IF(L325=1,550.8,IF(L325=2,426.38,IF(L325=3,342.14,IF(L325=4,181.44,IF(L325=5,168.48,IF(L325=6,155.52,IF(L325=7,148.5,IF(L325=8,144,0))))))))+IF(L325&lt;=8,0,IF(L325&lt;=16,137.7,IF(L325&lt;=24,108,IF(L325&lt;=32,80.1,IF(L325&lt;=36,52.2,0)))))-IF(L325&lt;=8,0,IF(L325&lt;=16,(L325-9)*2.754,IF(L325&lt;=24,(L325-17)* 2.754,IF(L325&lt;=32,(L325-25)* 2.754,IF(L325&lt;=36,(L325-33)*2.754,0))))),0)+IF(F325="PČ",IF(L325=1,449,IF(L325=2,314.6,IF(L325=3,238,IF(L325=4,172,IF(L325=5,159,IF(L325=6,145,IF(L325=7,132,IF(L325=8,119,0))))))))+IF(L325&lt;=8,0,IF(L325&lt;=16,88,IF(L325&lt;=24,55,IF(L325&lt;=32,22,0))))-IF(L325&lt;=8,0,IF(L325&lt;=16,(L325-9)*2.245,IF(L325&lt;=24,(L325-17)*2.245,IF(L325&lt;=32,(L325-25)*2.245,0)))),0)+IF(F325="PČneol",IF(L325=1,85,IF(L325=2,64.61,IF(L325=3,50.76,IF(L325=4,16.25,IF(L325=5,15,IF(L325=6,13.75,IF(L325=7,12.5,IF(L325=8,11.25,0))))))))+IF(L325&lt;=8,0,IF(L325&lt;=16,9,0))-IF(L325&lt;=8,0,IF(L325&lt;=16,(L325-9)*0.425,0)),0)+IF(F325="PŽ",IF(L325=1,85,IF(L325=2,59.5,IF(L325=3,45,IF(L325=4,32.5,IF(L325=5,30,IF(L325=6,27.5,IF(L325=7,25,IF(L325=8,22.5,0))))))))+IF(L325&lt;=8,0,IF(L325&lt;=16,19,IF(L325&lt;=24,13,IF(L325&lt;=32,8,0))))-IF(L325&lt;=8,0,IF(L325&lt;=16,(L325-9)*0.425,IF(L325&lt;=24,(L325-17)*0.425,IF(L325&lt;=32,(L325-25)*0.425,0)))),0)+IF(F325="EČ",IF(L325=1,204,IF(L325=2,156.24,IF(L325=3,123.84,IF(L325=4,72,IF(L325=5,66,IF(L325=6,60,IF(L325=7,54,IF(L325=8,48,0))))))))+IF(L325&lt;=8,0,IF(L325&lt;=16,40,IF(L325&lt;=24,25,0)))-IF(L325&lt;=8,0,IF(L325&lt;=16,(L325-9)*1.02,IF(L325&lt;=24,(L325-17)*1.02,0))),0)+IF(F325="EČneol",IF(L325=1,68,IF(L325=2,51.69,IF(L325=3,40.61,IF(L325=4,13,IF(L325=5,12,IF(L325=6,11,IF(L325=7,10,IF(L325=8,9,0)))))))))+IF(F325="EŽ",IF(L325=1,68,IF(L325=2,47.6,IF(L325=3,36,IF(L325=4,18,IF(L325=5,16.5,IF(L325=6,15,IF(L325=7,13.5,IF(L325=8,12,0))))))))+IF(L325&lt;=8,0,IF(L325&lt;=16,10,IF(L325&lt;=24,6,0)))-IF(L325&lt;=8,0,IF(L325&lt;=16,(L325-9)*0.34,IF(L325&lt;=24,(L325-17)*0.34,0))),0)+IF(F325="PT",IF(L325=1,68,IF(L325=2,52.08,IF(L325=3,41.28,IF(L325=4,24,IF(L325=5,22,IF(L325=6,20,IF(L325=7,18,IF(L325=8,16,0))))))))+IF(L325&lt;=8,0,IF(L325&lt;=16,13,IF(L325&lt;=24,9,IF(L325&lt;=32,4,0))))-IF(L325&lt;=8,0,IF(L325&lt;=16,(L325-9)*0.34,IF(L325&lt;=24,(L325-17)*0.34,IF(L325&lt;=32,(L325-25)*0.34,0)))),0)+IF(F325="JOŽ",IF(L325=1,85,IF(L325=2,59.5,IF(L325=3,45,IF(L325=4,32.5,IF(L325=5,30,IF(L325=6,27.5,IF(L325=7,25,IF(L325=8,22.5,0))))))))+IF(L325&lt;=8,0,IF(L325&lt;=16,19,IF(L325&lt;=24,13,0)))-IF(L325&lt;=8,0,IF(L325&lt;=16,(L325-9)*0.425,IF(L325&lt;=24,(L325-17)*0.425,0))),0)+IF(F325="JPČ",IF(L325=1,68,IF(L325=2,47.6,IF(L325=3,36,IF(L325=4,26,IF(L325=5,24,IF(L325=6,22,IF(L325=7,20,IF(L325=8,18,0))))))))+IF(L325&lt;=8,0,IF(L325&lt;=16,13,IF(L325&lt;=24,9,0)))-IF(L325&lt;=8,0,IF(L325&lt;=16,(L325-9)*0.34,IF(L325&lt;=24,(L325-17)*0.34,0))),0)+IF(F325="JEČ",IF(L325=1,34,IF(L325=2,26.04,IF(L325=3,20.6,IF(L325=4,12,IF(L325=5,11,IF(L325=6,10,IF(L325=7,9,IF(L325=8,8,0))))))))+IF(L325&lt;=8,0,IF(L325&lt;=16,6,0))-IF(L325&lt;=8,0,IF(L325&lt;=16,(L325-9)*0.17,0)),0)+IF(F325="JEOF",IF(L325=1,34,IF(L325=2,26.04,IF(L325=3,20.6,IF(L325=4,12,IF(L325=5,11,IF(L325=6,10,IF(L325=7,9,IF(L325=8,8,0))))))))+IF(L325&lt;=8,0,IF(L325&lt;=16,6,0))-IF(L325&lt;=8,0,IF(L325&lt;=16,(L325-9)*0.17,0)),0)+IF(F325="JnPČ",IF(L325=1,51,IF(L325=2,35.7,IF(L325=3,27,IF(L325=4,19.5,IF(L325=5,18,IF(L325=6,16.5,IF(L325=7,15,IF(L325=8,13.5,0))))))))+IF(L325&lt;=8,0,IF(L325&lt;=16,10,0))-IF(L325&lt;=8,0,IF(L325&lt;=16,(L325-9)*0.255,0)),0)+IF(F325="JnEČ",IF(L325=1,25.5,IF(L325=2,19.53,IF(L325=3,15.48,IF(L325=4,9,IF(L325=5,8.25,IF(L325=6,7.5,IF(L325=7,6.75,IF(L325=8,6,0))))))))+IF(L325&lt;=8,0,IF(L325&lt;=16,5,0))-IF(L325&lt;=8,0,IF(L325&lt;=16,(L325-9)*0.1275,0)),0)+IF(F325="JčPČ",IF(L325=1,21.25,IF(L325=2,14.5,IF(L325=3,11.5,IF(L325=4,7,IF(L325=5,6.5,IF(L325=6,6,IF(L325=7,5.5,IF(L325=8,5,0))))))))+IF(L325&lt;=8,0,IF(L325&lt;=16,4,0))-IF(L325&lt;=8,0,IF(L325&lt;=16,(L325-9)*0.10625,0)),0)+IF(F325="JčEČ",IF(L325=1,17,IF(L325=2,13.02,IF(L325=3,10.32,IF(L325=4,6,IF(L325=5,5.5,IF(L325=6,5,IF(L325=7,4.5,IF(L325=8,4,0))))))))+IF(L325&lt;=8,0,IF(L325&lt;=16,3,0))-IF(L325&lt;=8,0,IF(L325&lt;=16,(L325-9)*0.085,0)),0)+IF(F325="NEAK",IF(L325=1,11.48,IF(L325=2,8.79,IF(L325=3,6.97,IF(L325=4,4.05,IF(L325=5,3.71,IF(L325=6,3.38,IF(L325=7,3.04,IF(L325=8,2.7,0))))))))+IF(L325&lt;=8,0,IF(L325&lt;=16,2,IF(L325&lt;=24,1.3,0)))-IF(L325&lt;=8,0,IF(L325&lt;=16,(L325-9)*0.0574,IF(L325&lt;=24,(L325-17)*0.0574,0))),0))*IF(L325&lt;0,1,IF(OR(F325="PČ",F325="PŽ",F325="PT"),IF(J325&lt;32,J325/32,1),1))* IF(L325&lt;0,1,IF(OR(F325="EČ",F325="EŽ",F325="JOŽ",F325="JPČ",F325="NEAK"),IF(J325&lt;24,J325/24,1),1))*IF(L325&lt;0,1,IF(OR(F325="PČneol",F325="JEČ",F325="JEOF",F325="JnPČ",F325="JnEČ",F325="JčPČ",F325="JčEČ"),IF(J325&lt;16,J325/16,1),1))*IF(L325&lt;0,1,IF(F325="EČneol",IF(J325&lt;8,J325/8,1),1))</f>
        <v>36.829687499999999</v>
      </c>
      <c r="O325" s="9">
        <f t="shared" ref="O325:O333" si="128">IF(F325="OŽ",N325,IF(H325="Ne",IF(J325*0.3&lt;J325-L325,N325,0),IF(J325*0.1&lt;J325-L325,N325,0)))</f>
        <v>0</v>
      </c>
      <c r="P325" s="4">
        <f t="shared" ref="P325" si="129">IF(O325=0,0,IF(F325="OŽ",IF(L325&gt;35,0,IF(J325&gt;35,(36-L325)*1.836,((36-L325)-(36-J325))*1.836)),0)+IF(F325="PČ",IF(L325&gt;31,0,IF(J325&gt;31,(32-L325)*1.347,((32-L325)-(32-J325))*1.347)),0)+ IF(F325="PČneol",IF(L325&gt;15,0,IF(J325&gt;15,(16-L325)*0.255,((16-L325)-(16-J325))*0.255)),0)+IF(F325="PŽ",IF(L325&gt;31,0,IF(J325&gt;31,(32-L325)*0.255,((32-L325)-(32-J325))*0.255)),0)+IF(F325="EČ",IF(L325&gt;23,0,IF(J325&gt;23,(24-L325)*0.612,((24-L325)-(24-J325))*0.612)),0)+IF(F325="EČneol",IF(L325&gt;7,0,IF(J325&gt;7,(8-L325)*0.204,((8-L325)-(8-J325))*0.204)),0)+IF(F325="EŽ",IF(L325&gt;23,0,IF(J325&gt;23,(24-L325)*0.204,((24-L325)-(24-J325))*0.204)),0)+IF(F325="PT",IF(L325&gt;31,0,IF(J325&gt;31,(32-L325)*0.204,((32-L325)-(32-J325))*0.204)),0)+IF(F325="JOŽ",IF(L325&gt;23,0,IF(J325&gt;23,(24-L325)*0.255,((24-L325)-(24-J325))*0.255)),0)+IF(F325="JPČ",IF(L325&gt;23,0,IF(J325&gt;23,(24-L325)*0.204,((24-L325)-(24-J325))*0.204)),0)+IF(F325="JEČ",IF(L325&gt;15,0,IF(J325&gt;15,(16-L325)*0.102,((16-L325)-(16-J325))*0.102)),0)+IF(F325="JEOF",IF(L325&gt;15,0,IF(J325&gt;15,(16-L325)*0.102,((16-L325)-(16-J325))*0.102)),0)+IF(F325="JnPČ",IF(L325&gt;15,0,IF(J325&gt;15,(16-L325)*0.153,((16-L325)-(16-J325))*0.153)),0)+IF(F325="JnEČ",IF(L325&gt;15,0,IF(J325&gt;15,(16-L325)*0.0765,((16-L325)-(16-J325))*0.0765)),0)+IF(F325="JčPČ",IF(L325&gt;15,0,IF(J325&gt;15,(16-L325)*0.06375,((16-L325)-(16-J325))*0.06375)),0)+IF(F325="JčEČ",IF(L325&gt;15,0,IF(J325&gt;15,(16-L325)*0.051,((16-L325)-(16-J325))*0.051)),0)+IF(F325="NEAK",IF(L325&gt;23,0,IF(J325&gt;23,(24-L325)*0.03444,((24-L325)-(24-J325))*0.03444)),0))</f>
        <v>0</v>
      </c>
      <c r="Q325" s="11">
        <f t="shared" ref="Q325" si="130">IF(ISERROR(P325*100/N325),0,(P325*100/N325))</f>
        <v>0</v>
      </c>
      <c r="R325" s="10">
        <f t="shared" ref="R325:R333" si="131">IF(Q325&lt;=30,O325+P325,O325+O325*0.3)*IF(G325=1,0.4,IF(G325=2,0.75,IF(G325="1 (kas 4 m. 1 k. nerengiamos)",0.52,1)))*IF(D325="olimpinė",1,IF(M325="Ne",0.5,1))*IF(OR(A$5="Lietuvos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federacija"),IF(OR(J325&lt;8,K325&lt;16),0,1),1)*E325*IF(I325&lt;=1,1,1/I325)*IF(OR(A$5="Lietuvos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26" spans="1:18">
      <c r="A326" s="77">
        <v>2</v>
      </c>
      <c r="B326" s="77" t="s">
        <v>37</v>
      </c>
      <c r="C326" s="12" t="s">
        <v>29</v>
      </c>
      <c r="D326" s="77" t="s">
        <v>30</v>
      </c>
      <c r="E326" s="77">
        <v>1</v>
      </c>
      <c r="F326" s="77" t="s">
        <v>89</v>
      </c>
      <c r="G326" s="56" t="s">
        <v>90</v>
      </c>
      <c r="H326" s="77" t="s">
        <v>32</v>
      </c>
      <c r="I326" s="77"/>
      <c r="J326" s="77">
        <v>35</v>
      </c>
      <c r="K326" s="77"/>
      <c r="L326" s="77">
        <v>26</v>
      </c>
      <c r="M326" s="77" t="s">
        <v>34</v>
      </c>
      <c r="N326" s="3">
        <f t="shared" si="127"/>
        <v>19.754999999999999</v>
      </c>
      <c r="O326" s="9">
        <f t="shared" si="128"/>
        <v>0</v>
      </c>
      <c r="P326" s="4">
        <f t="shared" ref="P326:P333" si="132">IF(O326=0,0,IF(F326="OŽ",IF(L326&gt;35,0,IF(J326&gt;35,(36-L326)*1.836,((36-L326)-(36-J326))*1.836)),0)+IF(F326="PČ",IF(L326&gt;31,0,IF(J326&gt;31,(32-L326)*1.347,((32-L326)-(32-J326))*1.347)),0)+ IF(F326="PČneol",IF(L326&gt;15,0,IF(J326&gt;15,(16-L326)*0.255,((16-L326)-(16-J326))*0.255)),0)+IF(F326="PŽ",IF(L326&gt;31,0,IF(J326&gt;31,(32-L326)*0.255,((32-L326)-(32-J326))*0.255)),0)+IF(F326="EČ",IF(L326&gt;23,0,IF(J326&gt;23,(24-L326)*0.612,((24-L326)-(24-J326))*0.612)),0)+IF(F326="EČneol",IF(L326&gt;7,0,IF(J326&gt;7,(8-L326)*0.204,((8-L326)-(8-J326))*0.204)),0)+IF(F326="EŽ",IF(L326&gt;23,0,IF(J326&gt;23,(24-L326)*0.204,((24-L326)-(24-J326))*0.204)),0)+IF(F326="PT",IF(L326&gt;31,0,IF(J326&gt;31,(32-L326)*0.204,((32-L326)-(32-J326))*0.204)),0)+IF(F326="JOŽ",IF(L326&gt;23,0,IF(J326&gt;23,(24-L326)*0.255,((24-L326)-(24-J326))*0.255)),0)+IF(F326="JPČ",IF(L326&gt;23,0,IF(J326&gt;23,(24-L326)*0.204,((24-L326)-(24-J326))*0.204)),0)+IF(F326="JEČ",IF(L326&gt;15,0,IF(J326&gt;15,(16-L326)*0.102,((16-L326)-(16-J326))*0.102)),0)+IF(F326="JEOF",IF(L326&gt;15,0,IF(J326&gt;15,(16-L326)*0.102,((16-L326)-(16-J326))*0.102)),0)+IF(F326="JnPČ",IF(L326&gt;15,0,IF(J326&gt;15,(16-L326)*0.153,((16-L326)-(16-J326))*0.153)),0)+IF(F326="JnEČ",IF(L326&gt;15,0,IF(J326&gt;15,(16-L326)*0.0765,((16-L326)-(16-J326))*0.0765)),0)+IF(F326="JčPČ",IF(L326&gt;15,0,IF(J326&gt;15,(16-L326)*0.06375,((16-L326)-(16-J326))*0.06375)),0)+IF(F326="JčEČ",IF(L326&gt;15,0,IF(J326&gt;15,(16-L326)*0.051,((16-L326)-(16-J326))*0.051)),0)+IF(F326="NEAK",IF(L326&gt;23,0,IF(J326&gt;23,(24-L326)*0.03444,((24-L326)-(24-J326))*0.03444)),0))</f>
        <v>0</v>
      </c>
      <c r="Q326" s="11">
        <f t="shared" ref="Q326:Q333" si="133">IF(ISERROR(P326*100/N326),0,(P326*100/N326))</f>
        <v>0</v>
      </c>
      <c r="R326" s="10">
        <f t="shared" si="131"/>
        <v>0</v>
      </c>
    </row>
    <row r="327" spans="1:18">
      <c r="A327" s="77">
        <v>3</v>
      </c>
      <c r="B327" s="77" t="s">
        <v>68</v>
      </c>
      <c r="C327" s="12" t="s">
        <v>29</v>
      </c>
      <c r="D327" s="77" t="s">
        <v>30</v>
      </c>
      <c r="E327" s="77">
        <v>1</v>
      </c>
      <c r="F327" s="77" t="s">
        <v>89</v>
      </c>
      <c r="G327" s="56" t="s">
        <v>90</v>
      </c>
      <c r="H327" s="77" t="s">
        <v>32</v>
      </c>
      <c r="I327" s="77"/>
      <c r="J327" s="77">
        <v>35</v>
      </c>
      <c r="K327" s="77"/>
      <c r="L327" s="77">
        <v>33</v>
      </c>
      <c r="M327" s="77" t="s">
        <v>34</v>
      </c>
      <c r="N327" s="3">
        <f t="shared" si="127"/>
        <v>0</v>
      </c>
      <c r="O327" s="9">
        <f t="shared" si="128"/>
        <v>0</v>
      </c>
      <c r="P327" s="4">
        <f t="shared" si="132"/>
        <v>0</v>
      </c>
      <c r="Q327" s="11">
        <f t="shared" si="133"/>
        <v>0</v>
      </c>
      <c r="R327" s="10">
        <f t="shared" si="131"/>
        <v>0</v>
      </c>
    </row>
    <row r="328" spans="1:18">
      <c r="A328" s="77">
        <v>4</v>
      </c>
      <c r="B328" s="77" t="s">
        <v>38</v>
      </c>
      <c r="C328" s="12" t="s">
        <v>29</v>
      </c>
      <c r="D328" s="77" t="s">
        <v>30</v>
      </c>
      <c r="E328" s="77">
        <v>1</v>
      </c>
      <c r="F328" s="77" t="s">
        <v>89</v>
      </c>
      <c r="G328" s="56" t="s">
        <v>90</v>
      </c>
      <c r="H328" s="77" t="s">
        <v>32</v>
      </c>
      <c r="I328" s="77"/>
      <c r="J328" s="77">
        <v>21</v>
      </c>
      <c r="K328" s="77"/>
      <c r="L328" s="77">
        <v>11</v>
      </c>
      <c r="M328" s="77" t="s">
        <v>34</v>
      </c>
      <c r="N328" s="3">
        <f t="shared" si="127"/>
        <v>54.803437500000001</v>
      </c>
      <c r="O328" s="9">
        <f t="shared" si="128"/>
        <v>54.803437500000001</v>
      </c>
      <c r="P328" s="4">
        <f t="shared" si="132"/>
        <v>13.469999999999999</v>
      </c>
      <c r="Q328" s="11">
        <f t="shared" si="133"/>
        <v>24.578750192449149</v>
      </c>
      <c r="R328" s="10">
        <f t="shared" si="131"/>
        <v>35.502187499999998</v>
      </c>
    </row>
    <row r="329" spans="1:18">
      <c r="A329" s="77">
        <v>5</v>
      </c>
      <c r="B329" s="77" t="s">
        <v>39</v>
      </c>
      <c r="C329" s="12" t="s">
        <v>29</v>
      </c>
      <c r="D329" s="77" t="s">
        <v>30</v>
      </c>
      <c r="E329" s="77">
        <v>1</v>
      </c>
      <c r="F329" s="77" t="s">
        <v>89</v>
      </c>
      <c r="G329" s="56" t="s">
        <v>90</v>
      </c>
      <c r="H329" s="77" t="s">
        <v>32</v>
      </c>
      <c r="I329" s="77"/>
      <c r="J329" s="77">
        <v>34</v>
      </c>
      <c r="K329" s="77"/>
      <c r="L329" s="77">
        <v>26</v>
      </c>
      <c r="M329" s="77" t="s">
        <v>34</v>
      </c>
      <c r="N329" s="3">
        <f t="shared" si="127"/>
        <v>19.754999999999999</v>
      </c>
      <c r="O329" s="9">
        <f t="shared" si="128"/>
        <v>0</v>
      </c>
      <c r="P329" s="4">
        <f t="shared" si="132"/>
        <v>0</v>
      </c>
      <c r="Q329" s="11">
        <f t="shared" si="133"/>
        <v>0</v>
      </c>
      <c r="R329" s="10">
        <f t="shared" si="131"/>
        <v>0</v>
      </c>
    </row>
    <row r="330" spans="1:18" hidden="1">
      <c r="A330" s="77">
        <v>7</v>
      </c>
      <c r="B330" s="77"/>
      <c r="C330" s="12"/>
      <c r="D330" s="77"/>
      <c r="E330" s="77"/>
      <c r="F330" s="77"/>
      <c r="G330" s="77"/>
      <c r="H330" s="77"/>
      <c r="I330" s="77"/>
      <c r="J330" s="77"/>
      <c r="K330" s="77"/>
      <c r="L330" s="77"/>
      <c r="M330" s="77"/>
      <c r="N330" s="3">
        <f t="shared" si="127"/>
        <v>0</v>
      </c>
      <c r="O330" s="9">
        <f t="shared" si="128"/>
        <v>0</v>
      </c>
      <c r="P330" s="4">
        <f t="shared" si="132"/>
        <v>0</v>
      </c>
      <c r="Q330" s="11">
        <f t="shared" si="133"/>
        <v>0</v>
      </c>
      <c r="R330" s="10">
        <f t="shared" si="131"/>
        <v>0</v>
      </c>
    </row>
    <row r="331" spans="1:18" hidden="1">
      <c r="A331" s="77">
        <v>8</v>
      </c>
      <c r="B331" s="77"/>
      <c r="C331" s="12"/>
      <c r="D331" s="77"/>
      <c r="E331" s="77"/>
      <c r="F331" s="77"/>
      <c r="G331" s="77"/>
      <c r="H331" s="77"/>
      <c r="I331" s="77"/>
      <c r="J331" s="77"/>
      <c r="K331" s="77"/>
      <c r="L331" s="77"/>
      <c r="M331" s="77"/>
      <c r="N331" s="3">
        <f t="shared" si="127"/>
        <v>0</v>
      </c>
      <c r="O331" s="9">
        <f t="shared" si="128"/>
        <v>0</v>
      </c>
      <c r="P331" s="4">
        <f t="shared" si="132"/>
        <v>0</v>
      </c>
      <c r="Q331" s="11">
        <f t="shared" si="133"/>
        <v>0</v>
      </c>
      <c r="R331" s="10">
        <f t="shared" si="131"/>
        <v>0</v>
      </c>
    </row>
    <row r="332" spans="1:18" hidden="1">
      <c r="A332" s="77">
        <v>9</v>
      </c>
      <c r="B332" s="77"/>
      <c r="C332" s="12"/>
      <c r="D332" s="77"/>
      <c r="E332" s="77"/>
      <c r="F332" s="77"/>
      <c r="G332" s="77"/>
      <c r="H332" s="77"/>
      <c r="I332" s="77"/>
      <c r="J332" s="77"/>
      <c r="K332" s="77"/>
      <c r="L332" s="77"/>
      <c r="M332" s="77"/>
      <c r="N332" s="3">
        <f t="shared" si="127"/>
        <v>0</v>
      </c>
      <c r="O332" s="9">
        <f t="shared" si="128"/>
        <v>0</v>
      </c>
      <c r="P332" s="4">
        <f t="shared" si="132"/>
        <v>0</v>
      </c>
      <c r="Q332" s="11">
        <f t="shared" si="133"/>
        <v>0</v>
      </c>
      <c r="R332" s="10">
        <f t="shared" si="131"/>
        <v>0</v>
      </c>
    </row>
    <row r="333" spans="1:18" hidden="1">
      <c r="A333" s="77">
        <v>10</v>
      </c>
      <c r="B333" s="77"/>
      <c r="C333" s="12"/>
      <c r="D333" s="77"/>
      <c r="E333" s="77"/>
      <c r="F333" s="77"/>
      <c r="G333" s="77"/>
      <c r="H333" s="77"/>
      <c r="I333" s="77"/>
      <c r="J333" s="77"/>
      <c r="K333" s="77"/>
      <c r="L333" s="77"/>
      <c r="M333" s="77"/>
      <c r="N333" s="3">
        <f t="shared" si="127"/>
        <v>0</v>
      </c>
      <c r="O333" s="9">
        <f t="shared" si="128"/>
        <v>0</v>
      </c>
      <c r="P333" s="4">
        <f t="shared" si="132"/>
        <v>0</v>
      </c>
      <c r="Q333" s="11">
        <f t="shared" si="133"/>
        <v>0</v>
      </c>
      <c r="R333" s="10">
        <f t="shared" si="131"/>
        <v>0</v>
      </c>
    </row>
    <row r="334" spans="1:18">
      <c r="A334" s="80" t="s">
        <v>40</v>
      </c>
      <c r="B334" s="81"/>
      <c r="C334" s="81"/>
      <c r="D334" s="81"/>
      <c r="E334" s="81"/>
      <c r="F334" s="81"/>
      <c r="G334" s="81"/>
      <c r="H334" s="81"/>
      <c r="I334" s="81"/>
      <c r="J334" s="81"/>
      <c r="K334" s="81"/>
      <c r="L334" s="81"/>
      <c r="M334" s="81"/>
      <c r="N334" s="81"/>
      <c r="O334" s="81"/>
      <c r="P334" s="81"/>
      <c r="Q334" s="82"/>
      <c r="R334" s="10">
        <f>SUM(R325:R333)</f>
        <v>35.502187499999998</v>
      </c>
    </row>
    <row r="335" spans="1:18" ht="15.75">
      <c r="A335" s="24" t="s">
        <v>110</v>
      </c>
      <c r="B335" s="24"/>
      <c r="C335" s="15"/>
      <c r="D335" s="15"/>
      <c r="E335" s="15"/>
      <c r="F335" s="15"/>
      <c r="G335" s="15"/>
      <c r="H335" s="15"/>
      <c r="I335" s="15"/>
      <c r="J335" s="15"/>
      <c r="K335" s="15"/>
      <c r="L335" s="15"/>
      <c r="M335" s="15"/>
      <c r="N335" s="15"/>
      <c r="O335" s="15"/>
      <c r="P335" s="15"/>
      <c r="Q335" s="15"/>
      <c r="R335" s="16"/>
    </row>
    <row r="336" spans="1:18">
      <c r="A336" s="49" t="s">
        <v>48</v>
      </c>
      <c r="B336" s="49"/>
      <c r="C336" s="49"/>
      <c r="D336" s="49"/>
      <c r="E336" s="49"/>
      <c r="F336" s="49"/>
      <c r="G336" s="49"/>
      <c r="H336" s="49"/>
      <c r="I336" s="49"/>
      <c r="J336" s="15"/>
      <c r="K336" s="15"/>
      <c r="L336" s="15"/>
      <c r="M336" s="15"/>
      <c r="N336" s="15"/>
      <c r="O336" s="15"/>
      <c r="P336" s="15"/>
      <c r="Q336" s="15"/>
      <c r="R336" s="16"/>
    </row>
    <row r="337" spans="1:18" s="8" customFormat="1">
      <c r="A337" s="49"/>
      <c r="B337" s="49"/>
      <c r="C337" s="49"/>
      <c r="D337" s="49"/>
      <c r="E337" s="49"/>
      <c r="F337" s="49"/>
      <c r="G337" s="49"/>
      <c r="H337" s="49"/>
      <c r="I337" s="49"/>
      <c r="J337" s="15"/>
      <c r="K337" s="15"/>
      <c r="L337" s="15"/>
      <c r="M337" s="15"/>
      <c r="N337" s="15"/>
      <c r="O337" s="15"/>
      <c r="P337" s="15"/>
      <c r="Q337" s="15"/>
      <c r="R337" s="16"/>
    </row>
    <row r="338" spans="1:18">
      <c r="A338" s="83" t="s">
        <v>111</v>
      </c>
      <c r="B338" s="84"/>
      <c r="C338" s="84"/>
      <c r="D338" s="84"/>
      <c r="E338" s="84"/>
      <c r="F338" s="84"/>
      <c r="G338" s="84"/>
      <c r="H338" s="84"/>
      <c r="I338" s="84"/>
      <c r="J338" s="84"/>
      <c r="K338" s="84"/>
      <c r="L338" s="84"/>
      <c r="M338" s="84"/>
      <c r="N338" s="84"/>
      <c r="O338" s="84"/>
      <c r="P338" s="84"/>
      <c r="Q338" s="72"/>
      <c r="R338" s="8"/>
    </row>
    <row r="339" spans="1:18" ht="18">
      <c r="A339" s="85" t="s">
        <v>27</v>
      </c>
      <c r="B339" s="86"/>
      <c r="C339" s="86"/>
      <c r="D339" s="50"/>
      <c r="E339" s="50"/>
      <c r="F339" s="50"/>
      <c r="G339" s="50"/>
      <c r="H339" s="50"/>
      <c r="I339" s="50"/>
      <c r="J339" s="50"/>
      <c r="K339" s="50"/>
      <c r="L339" s="50"/>
      <c r="M339" s="50"/>
      <c r="N339" s="50"/>
      <c r="O339" s="50"/>
      <c r="P339" s="50"/>
      <c r="Q339" s="72"/>
      <c r="R339" s="8"/>
    </row>
    <row r="340" spans="1:18">
      <c r="A340" s="83" t="s">
        <v>44</v>
      </c>
      <c r="B340" s="84"/>
      <c r="C340" s="84"/>
      <c r="D340" s="84"/>
      <c r="E340" s="84"/>
      <c r="F340" s="84"/>
      <c r="G340" s="84"/>
      <c r="H340" s="84"/>
      <c r="I340" s="84"/>
      <c r="J340" s="84"/>
      <c r="K340" s="84"/>
      <c r="L340" s="84"/>
      <c r="M340" s="84"/>
      <c r="N340" s="84"/>
      <c r="O340" s="84"/>
      <c r="P340" s="84"/>
      <c r="Q340" s="72"/>
      <c r="R340" s="8"/>
    </row>
    <row r="341" spans="1:18">
      <c r="A341" s="77">
        <v>1</v>
      </c>
      <c r="B341" s="77" t="s">
        <v>37</v>
      </c>
      <c r="C341" s="12" t="s">
        <v>29</v>
      </c>
      <c r="D341" s="77" t="s">
        <v>30</v>
      </c>
      <c r="E341" s="77">
        <v>1</v>
      </c>
      <c r="F341" s="77" t="s">
        <v>31</v>
      </c>
      <c r="G341" s="57">
        <v>1</v>
      </c>
      <c r="H341" s="77" t="s">
        <v>32</v>
      </c>
      <c r="I341" s="77"/>
      <c r="J341" s="77">
        <v>23</v>
      </c>
      <c r="K341" s="77"/>
      <c r="L341" s="77">
        <v>20</v>
      </c>
      <c r="M341" s="77" t="s">
        <v>34</v>
      </c>
      <c r="N341" s="3">
        <f t="shared" ref="N341:N349" si="134">(IF(F341="OŽ",IF(L341=1,550.8,IF(L341=2,426.38,IF(L341=3,342.14,IF(L341=4,181.44,IF(L341=5,168.48,IF(L341=6,155.52,IF(L341=7,148.5,IF(L341=8,144,0))))))))+IF(L341&lt;=8,0,IF(L341&lt;=16,137.7,IF(L341&lt;=24,108,IF(L341&lt;=32,80.1,IF(L341&lt;=36,52.2,0)))))-IF(L341&lt;=8,0,IF(L341&lt;=16,(L341-9)*2.754,IF(L341&lt;=24,(L341-17)* 2.754,IF(L341&lt;=32,(L341-25)* 2.754,IF(L341&lt;=36,(L341-33)*2.754,0))))),0)+IF(F341="PČ",IF(L341=1,449,IF(L341=2,314.6,IF(L341=3,238,IF(L341=4,172,IF(L341=5,159,IF(L341=6,145,IF(L341=7,132,IF(L341=8,119,0))))))))+IF(L341&lt;=8,0,IF(L341&lt;=16,88,IF(L341&lt;=24,55,IF(L341&lt;=32,22,0))))-IF(L341&lt;=8,0,IF(L341&lt;=16,(L341-9)*2.245,IF(L341&lt;=24,(L341-17)*2.245,IF(L341&lt;=32,(L341-25)*2.245,0)))),0)+IF(F341="PČneol",IF(L341=1,85,IF(L341=2,64.61,IF(L341=3,50.76,IF(L341=4,16.25,IF(L341=5,15,IF(L341=6,13.75,IF(L341=7,12.5,IF(L341=8,11.25,0))))))))+IF(L341&lt;=8,0,IF(L341&lt;=16,9,0))-IF(L341&lt;=8,0,IF(L341&lt;=16,(L341-9)*0.425,0)),0)+IF(F341="PŽ",IF(L341=1,85,IF(L341=2,59.5,IF(L341=3,45,IF(L341=4,32.5,IF(L341=5,30,IF(L341=6,27.5,IF(L341=7,25,IF(L341=8,22.5,0))))))))+IF(L341&lt;=8,0,IF(L341&lt;=16,19,IF(L341&lt;=24,13,IF(L341&lt;=32,8,0))))-IF(L341&lt;=8,0,IF(L341&lt;=16,(L341-9)*0.425,IF(L341&lt;=24,(L341-17)*0.425,IF(L341&lt;=32,(L341-25)*0.425,0)))),0)+IF(F341="EČ",IF(L341=1,204,IF(L341=2,156.24,IF(L341=3,123.84,IF(L341=4,72,IF(L341=5,66,IF(L341=6,60,IF(L341=7,54,IF(L341=8,48,0))))))))+IF(L341&lt;=8,0,IF(L341&lt;=16,40,IF(L341&lt;=24,25,0)))-IF(L341&lt;=8,0,IF(L341&lt;=16,(L341-9)*1.02,IF(L341&lt;=24,(L341-17)*1.02,0))),0)+IF(F341="EČneol",IF(L341=1,68,IF(L341=2,51.69,IF(L341=3,40.61,IF(L341=4,13,IF(L341=5,12,IF(L341=6,11,IF(L341=7,10,IF(L341=8,9,0)))))))))+IF(F341="EŽ",IF(L341=1,68,IF(L341=2,47.6,IF(L341=3,36,IF(L341=4,18,IF(L341=5,16.5,IF(L341=6,15,IF(L341=7,13.5,IF(L341=8,12,0))))))))+IF(L341&lt;=8,0,IF(L341&lt;=16,10,IF(L341&lt;=24,6,0)))-IF(L341&lt;=8,0,IF(L341&lt;=16,(L341-9)*0.34,IF(L341&lt;=24,(L341-17)*0.34,0))),0)+IF(F341="PT",IF(L341=1,68,IF(L341=2,52.08,IF(L341=3,41.28,IF(L341=4,24,IF(L341=5,22,IF(L341=6,20,IF(L341=7,18,IF(L341=8,16,0))))))))+IF(L341&lt;=8,0,IF(L341&lt;=16,13,IF(L341&lt;=24,9,IF(L341&lt;=32,4,0))))-IF(L341&lt;=8,0,IF(L341&lt;=16,(L341-9)*0.34,IF(L341&lt;=24,(L341-17)*0.34,IF(L341&lt;=32,(L341-25)*0.34,0)))),0)+IF(F341="JOŽ",IF(L341=1,85,IF(L341=2,59.5,IF(L341=3,45,IF(L341=4,32.5,IF(L341=5,30,IF(L341=6,27.5,IF(L341=7,25,IF(L341=8,22.5,0))))))))+IF(L341&lt;=8,0,IF(L341&lt;=16,19,IF(L341&lt;=24,13,0)))-IF(L341&lt;=8,0,IF(L341&lt;=16,(L341-9)*0.425,IF(L341&lt;=24,(L341-17)*0.425,0))),0)+IF(F341="JPČ",IF(L341=1,68,IF(L341=2,47.6,IF(L341=3,36,IF(L341=4,26,IF(L341=5,24,IF(L341=6,22,IF(L341=7,20,IF(L341=8,18,0))))))))+IF(L341&lt;=8,0,IF(L341&lt;=16,13,IF(L341&lt;=24,9,0)))-IF(L341&lt;=8,0,IF(L341&lt;=16,(L341-9)*0.34,IF(L341&lt;=24,(L341-17)*0.34,0))),0)+IF(F341="JEČ",IF(L341=1,34,IF(L341=2,26.04,IF(L341=3,20.6,IF(L341=4,12,IF(L341=5,11,IF(L341=6,10,IF(L341=7,9,IF(L341=8,8,0))))))))+IF(L341&lt;=8,0,IF(L341&lt;=16,6,0))-IF(L341&lt;=8,0,IF(L341&lt;=16,(L341-9)*0.17,0)),0)+IF(F341="JEOF",IF(L341=1,34,IF(L341=2,26.04,IF(L341=3,20.6,IF(L341=4,12,IF(L341=5,11,IF(L341=6,10,IF(L341=7,9,IF(L341=8,8,0))))))))+IF(L341&lt;=8,0,IF(L341&lt;=16,6,0))-IF(L341&lt;=8,0,IF(L341&lt;=16,(L341-9)*0.17,0)),0)+IF(F341="JnPČ",IF(L341=1,51,IF(L341=2,35.7,IF(L341=3,27,IF(L341=4,19.5,IF(L341=5,18,IF(L341=6,16.5,IF(L341=7,15,IF(L341=8,13.5,0))))))))+IF(L341&lt;=8,0,IF(L341&lt;=16,10,0))-IF(L341&lt;=8,0,IF(L341&lt;=16,(L341-9)*0.255,0)),0)+IF(F341="JnEČ",IF(L341=1,25.5,IF(L341=2,19.53,IF(L341=3,15.48,IF(L341=4,9,IF(L341=5,8.25,IF(L341=6,7.5,IF(L341=7,6.75,IF(L341=8,6,0))))))))+IF(L341&lt;=8,0,IF(L341&lt;=16,5,0))-IF(L341&lt;=8,0,IF(L341&lt;=16,(L341-9)*0.1275,0)),0)+IF(F341="JčPČ",IF(L341=1,21.25,IF(L341=2,14.5,IF(L341=3,11.5,IF(L341=4,7,IF(L341=5,6.5,IF(L341=6,6,IF(L341=7,5.5,IF(L341=8,5,0))))))))+IF(L341&lt;=8,0,IF(L341&lt;=16,4,0))-IF(L341&lt;=8,0,IF(L341&lt;=16,(L341-9)*0.10625,0)),0)+IF(F341="JčEČ",IF(L341=1,17,IF(L341=2,13.02,IF(L341=3,10.32,IF(L341=4,6,IF(L341=5,5.5,IF(L341=6,5,IF(L341=7,4.5,IF(L341=8,4,0))))))))+IF(L341&lt;=8,0,IF(L341&lt;=16,3,0))-IF(L341&lt;=8,0,IF(L341&lt;=16,(L341-9)*0.085,0)),0)+IF(F341="NEAK",IF(L341=1,11.48,IF(L341=2,8.79,IF(L341=3,6.97,IF(L341=4,4.05,IF(L341=5,3.71,IF(L341=6,3.38,IF(L341=7,3.04,IF(L341=8,2.7,0))))))))+IF(L341&lt;=8,0,IF(L341&lt;=16,2,IF(L341&lt;=24,1.3,0)))-IF(L341&lt;=8,0,IF(L341&lt;=16,(L341-9)*0.0574,IF(L341&lt;=24,(L341-17)*0.0574,0))),0))*IF(L341&lt;0,1,IF(OR(F341="PČ",F341="PŽ",F341="PT"),IF(J341&lt;32,J341/32,1),1))* IF(L341&lt;0,1,IF(OR(F341="EČ",F341="EŽ",F341="JOŽ",F341="JPČ",F341="NEAK"),IF(J341&lt;24,J341/24,1),1))*IF(L341&lt;0,1,IF(OR(F341="PČneol",F341="JEČ",F341="JEOF",F341="JnPČ",F341="JnEČ",F341="JčPČ",F341="JčEČ"),IF(J341&lt;16,J341/16,1),1))*IF(L341&lt;0,1,IF(F341="EČneol",IF(J341&lt;8,J341/8,1),1))</f>
        <v>21.025833333333335</v>
      </c>
      <c r="O341" s="9">
        <f t="shared" ref="O341:O349" si="135">IF(F341="OŽ",N341,IF(H341="Ne",IF(J341*0.3&lt;J341-L341,N341,0),IF(J341*0.1&lt;J341-L341,N341,0)))</f>
        <v>0</v>
      </c>
      <c r="P341" s="4">
        <f t="shared" ref="P341:P349" si="136">IF(O341=0,0,IF(F341="OŽ",IF(L341&gt;35,0,IF(J341&gt;35,(36-L341)*1.836,((36-L341)-(36-J341))*1.836)),0)+IF(F341="PČ",IF(L341&gt;31,0,IF(J341&gt;31,(32-L341)*1.347,((32-L341)-(32-J341))*1.347)),0)+ IF(F341="PČneol",IF(L341&gt;15,0,IF(J341&gt;15,(16-L341)*0.255,((16-L341)-(16-J341))*0.255)),0)+IF(F341="PŽ",IF(L341&gt;31,0,IF(J341&gt;31,(32-L341)*0.255,((32-L341)-(32-J341))*0.255)),0)+IF(F341="EČ",IF(L341&gt;23,0,IF(J341&gt;23,(24-L341)*0.612,((24-L341)-(24-J341))*0.612)),0)+IF(F341="EČneol",IF(L341&gt;7,0,IF(J341&gt;7,(8-L341)*0.204,((8-L341)-(8-J341))*0.204)),0)+IF(F341="EŽ",IF(L341&gt;23,0,IF(J341&gt;23,(24-L341)*0.204,((24-L341)-(24-J341))*0.204)),0)+IF(F341="PT",IF(L341&gt;31,0,IF(J341&gt;31,(32-L341)*0.204,((32-L341)-(32-J341))*0.204)),0)+IF(F341="JOŽ",IF(L341&gt;23,0,IF(J341&gt;23,(24-L341)*0.255,((24-L341)-(24-J341))*0.255)),0)+IF(F341="JPČ",IF(L341&gt;23,0,IF(J341&gt;23,(24-L341)*0.204,((24-L341)-(24-J341))*0.204)),0)+IF(F341="JEČ",IF(L341&gt;15,0,IF(J341&gt;15,(16-L341)*0.102,((16-L341)-(16-J341))*0.102)),0)+IF(F341="JEOF",IF(L341&gt;15,0,IF(J341&gt;15,(16-L341)*0.102,((16-L341)-(16-J341))*0.102)),0)+IF(F341="JnPČ",IF(L341&gt;15,0,IF(J341&gt;15,(16-L341)*0.153,((16-L341)-(16-J341))*0.153)),0)+IF(F341="JnEČ",IF(L341&gt;15,0,IF(J341&gt;15,(16-L341)*0.0765,((16-L341)-(16-J341))*0.0765)),0)+IF(F341="JčPČ",IF(L341&gt;15,0,IF(J341&gt;15,(16-L341)*0.06375,((16-L341)-(16-J341))*0.06375)),0)+IF(F341="JčEČ",IF(L341&gt;15,0,IF(J341&gt;15,(16-L341)*0.051,((16-L341)-(16-J341))*0.051)),0)+IF(F341="NEAK",IF(L341&gt;23,0,IF(J341&gt;23,(24-L341)*0.03444,((24-L341)-(24-J341))*0.03444)),0))</f>
        <v>0</v>
      </c>
      <c r="Q341" s="11">
        <f t="shared" ref="Q341:Q349" si="137">IF(ISERROR(P341*100/N341),0,(P341*100/N341))</f>
        <v>0</v>
      </c>
      <c r="R341" s="10">
        <f t="shared" ref="R341:R349" si="138">IF(Q341&lt;=30,O341+P341,O341+O341*0.3)*IF(G341=1,0.4,IF(G341=2,0.75,IF(G341="1 (kas 4 m. 1 k. nerengiamos)",0.52,1)))*IF(D341="olimpinė",1,IF(M341="Ne",0.5,1))*IF(OR(A$5="Lietuvos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federacija"),IF(OR(J341&lt;8,K341&lt;16),0,1),1)*E341*IF(I341&lt;=1,1,1/I341)*IF(OR(A$5="Lietuvos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42" spans="1:18">
      <c r="A342" s="77">
        <v>2</v>
      </c>
      <c r="B342" s="77" t="s">
        <v>38</v>
      </c>
      <c r="C342" s="12" t="s">
        <v>29</v>
      </c>
      <c r="D342" s="77" t="s">
        <v>30</v>
      </c>
      <c r="E342" s="77">
        <v>1</v>
      </c>
      <c r="F342" s="77" t="s">
        <v>31</v>
      </c>
      <c r="G342" s="57">
        <v>1</v>
      </c>
      <c r="H342" s="77" t="s">
        <v>32</v>
      </c>
      <c r="I342" s="77"/>
      <c r="J342" s="77">
        <v>16</v>
      </c>
      <c r="K342" s="77"/>
      <c r="L342" s="77">
        <v>11</v>
      </c>
      <c r="M342" s="77" t="s">
        <v>34</v>
      </c>
      <c r="N342" s="3">
        <f t="shared" si="134"/>
        <v>25.306666666666665</v>
      </c>
      <c r="O342" s="9">
        <f t="shared" si="135"/>
        <v>25.306666666666665</v>
      </c>
      <c r="P342" s="4">
        <f t="shared" si="136"/>
        <v>3.06</v>
      </c>
      <c r="Q342" s="11">
        <f t="shared" si="137"/>
        <v>12.091675447839831</v>
      </c>
      <c r="R342" s="10">
        <f t="shared" si="138"/>
        <v>11.346666666666666</v>
      </c>
    </row>
    <row r="343" spans="1:18">
      <c r="A343" s="77">
        <v>3</v>
      </c>
      <c r="B343" s="77" t="s">
        <v>39</v>
      </c>
      <c r="C343" s="12" t="s">
        <v>29</v>
      </c>
      <c r="D343" s="77" t="s">
        <v>30</v>
      </c>
      <c r="E343" s="77">
        <v>1</v>
      </c>
      <c r="F343" s="77" t="s">
        <v>31</v>
      </c>
      <c r="G343" s="57">
        <v>1</v>
      </c>
      <c r="H343" s="77" t="s">
        <v>32</v>
      </c>
      <c r="I343" s="77"/>
      <c r="J343" s="77">
        <v>21</v>
      </c>
      <c r="K343" s="77"/>
      <c r="L343" s="77">
        <v>21</v>
      </c>
      <c r="M343" s="77" t="s">
        <v>34</v>
      </c>
      <c r="N343" s="3">
        <f t="shared" si="134"/>
        <v>18.305</v>
      </c>
      <c r="O343" s="9">
        <f t="shared" si="135"/>
        <v>0</v>
      </c>
      <c r="P343" s="4">
        <f t="shared" si="136"/>
        <v>0</v>
      </c>
      <c r="Q343" s="11">
        <f t="shared" si="137"/>
        <v>0</v>
      </c>
      <c r="R343" s="10">
        <f t="shared" si="138"/>
        <v>0</v>
      </c>
    </row>
    <row r="344" spans="1:18" hidden="1">
      <c r="A344" s="77">
        <v>5</v>
      </c>
      <c r="B344" s="77"/>
      <c r="C344" s="12"/>
      <c r="D344" s="77"/>
      <c r="E344" s="77"/>
      <c r="F344" s="77"/>
      <c r="G344" s="57"/>
      <c r="H344" s="77"/>
      <c r="I344" s="77"/>
      <c r="J344" s="77"/>
      <c r="K344" s="77"/>
      <c r="L344" s="77"/>
      <c r="M344" s="77"/>
      <c r="N344" s="3">
        <f t="shared" si="134"/>
        <v>0</v>
      </c>
      <c r="O344" s="9">
        <f t="shared" si="135"/>
        <v>0</v>
      </c>
      <c r="P344" s="4">
        <f t="shared" si="136"/>
        <v>0</v>
      </c>
      <c r="Q344" s="11">
        <f t="shared" si="137"/>
        <v>0</v>
      </c>
      <c r="R344" s="10">
        <f t="shared" si="138"/>
        <v>0</v>
      </c>
    </row>
    <row r="345" spans="1:18" hidden="1">
      <c r="A345" s="77">
        <v>6</v>
      </c>
      <c r="B345" s="77"/>
      <c r="C345" s="12"/>
      <c r="D345" s="77"/>
      <c r="E345" s="77"/>
      <c r="F345" s="77"/>
      <c r="G345" s="57"/>
      <c r="H345" s="77"/>
      <c r="I345" s="77"/>
      <c r="J345" s="77"/>
      <c r="K345" s="77"/>
      <c r="L345" s="77"/>
      <c r="M345" s="77"/>
      <c r="N345" s="3">
        <f t="shared" si="134"/>
        <v>0</v>
      </c>
      <c r="O345" s="9">
        <f t="shared" si="135"/>
        <v>0</v>
      </c>
      <c r="P345" s="4">
        <f t="shared" si="136"/>
        <v>0</v>
      </c>
      <c r="Q345" s="11">
        <f t="shared" si="137"/>
        <v>0</v>
      </c>
      <c r="R345" s="10">
        <f t="shared" si="138"/>
        <v>0</v>
      </c>
    </row>
    <row r="346" spans="1:18" hidden="1">
      <c r="A346" s="77">
        <v>7</v>
      </c>
      <c r="B346" s="77"/>
      <c r="C346" s="12"/>
      <c r="D346" s="77"/>
      <c r="E346" s="77"/>
      <c r="F346" s="77"/>
      <c r="G346" s="57"/>
      <c r="H346" s="77"/>
      <c r="I346" s="77"/>
      <c r="J346" s="77"/>
      <c r="K346" s="77"/>
      <c r="L346" s="77"/>
      <c r="M346" s="77"/>
      <c r="N346" s="3">
        <f t="shared" si="134"/>
        <v>0</v>
      </c>
      <c r="O346" s="9">
        <f t="shared" si="135"/>
        <v>0</v>
      </c>
      <c r="P346" s="4">
        <f t="shared" si="136"/>
        <v>0</v>
      </c>
      <c r="Q346" s="11">
        <f t="shared" si="137"/>
        <v>0</v>
      </c>
      <c r="R346" s="10">
        <f t="shared" si="138"/>
        <v>0</v>
      </c>
    </row>
    <row r="347" spans="1:18" hidden="1">
      <c r="A347" s="77">
        <v>8</v>
      </c>
      <c r="B347" s="77"/>
      <c r="C347" s="12"/>
      <c r="D347" s="77"/>
      <c r="E347" s="77"/>
      <c r="F347" s="77"/>
      <c r="G347" s="57"/>
      <c r="H347" s="77"/>
      <c r="I347" s="77"/>
      <c r="J347" s="77"/>
      <c r="K347" s="77"/>
      <c r="L347" s="77"/>
      <c r="M347" s="77"/>
      <c r="N347" s="3">
        <f t="shared" si="134"/>
        <v>0</v>
      </c>
      <c r="O347" s="9">
        <f t="shared" si="135"/>
        <v>0</v>
      </c>
      <c r="P347" s="4">
        <f t="shared" si="136"/>
        <v>0</v>
      </c>
      <c r="Q347" s="11">
        <f t="shared" si="137"/>
        <v>0</v>
      </c>
      <c r="R347" s="10">
        <f t="shared" si="138"/>
        <v>0</v>
      </c>
    </row>
    <row r="348" spans="1:18" hidden="1">
      <c r="A348" s="77">
        <v>9</v>
      </c>
      <c r="B348" s="77"/>
      <c r="C348" s="12"/>
      <c r="D348" s="77"/>
      <c r="E348" s="77"/>
      <c r="F348" s="77"/>
      <c r="G348" s="57"/>
      <c r="H348" s="77"/>
      <c r="I348" s="77"/>
      <c r="J348" s="77"/>
      <c r="K348" s="77"/>
      <c r="L348" s="77"/>
      <c r="M348" s="77"/>
      <c r="N348" s="3">
        <f t="shared" si="134"/>
        <v>0</v>
      </c>
      <c r="O348" s="9">
        <f t="shared" si="135"/>
        <v>0</v>
      </c>
      <c r="P348" s="4">
        <f t="shared" si="136"/>
        <v>0</v>
      </c>
      <c r="Q348" s="11">
        <f t="shared" si="137"/>
        <v>0</v>
      </c>
      <c r="R348" s="10">
        <f t="shared" si="138"/>
        <v>0</v>
      </c>
    </row>
    <row r="349" spans="1:18" hidden="1">
      <c r="A349" s="77">
        <v>10</v>
      </c>
      <c r="B349" s="77"/>
      <c r="C349" s="12"/>
      <c r="D349" s="77"/>
      <c r="E349" s="77"/>
      <c r="F349" s="77"/>
      <c r="G349" s="57"/>
      <c r="H349" s="77"/>
      <c r="I349" s="77"/>
      <c r="J349" s="77"/>
      <c r="K349" s="77"/>
      <c r="L349" s="77"/>
      <c r="M349" s="77"/>
      <c r="N349" s="3">
        <f t="shared" si="134"/>
        <v>0</v>
      </c>
      <c r="O349" s="9">
        <f t="shared" si="135"/>
        <v>0</v>
      </c>
      <c r="P349" s="4">
        <f t="shared" si="136"/>
        <v>0</v>
      </c>
      <c r="Q349" s="11">
        <f t="shared" si="137"/>
        <v>0</v>
      </c>
      <c r="R349" s="10">
        <f t="shared" si="138"/>
        <v>0</v>
      </c>
    </row>
    <row r="350" spans="1:18">
      <c r="A350" s="80" t="s">
        <v>40</v>
      </c>
      <c r="B350" s="81"/>
      <c r="C350" s="81"/>
      <c r="D350" s="81"/>
      <c r="E350" s="81"/>
      <c r="F350" s="81"/>
      <c r="G350" s="81"/>
      <c r="H350" s="81"/>
      <c r="I350" s="81"/>
      <c r="J350" s="81"/>
      <c r="K350" s="81"/>
      <c r="L350" s="81"/>
      <c r="M350" s="81"/>
      <c r="N350" s="81"/>
      <c r="O350" s="81"/>
      <c r="P350" s="81"/>
      <c r="Q350" s="82"/>
      <c r="R350" s="10">
        <f>SUM(R341:R349)</f>
        <v>11.346666666666666</v>
      </c>
    </row>
    <row r="351" spans="1:18" ht="15.75">
      <c r="A351" s="24" t="s">
        <v>112</v>
      </c>
      <c r="B351" s="24"/>
      <c r="C351" s="15"/>
      <c r="D351" s="15"/>
      <c r="E351" s="15"/>
      <c r="F351" s="15"/>
      <c r="G351" s="15"/>
      <c r="H351" s="15"/>
      <c r="I351" s="15"/>
      <c r="J351" s="15"/>
      <c r="K351" s="15"/>
      <c r="L351" s="15"/>
      <c r="M351" s="15"/>
      <c r="N351" s="15"/>
      <c r="O351" s="15"/>
      <c r="P351" s="15"/>
      <c r="Q351" s="15"/>
      <c r="R351" s="16"/>
    </row>
    <row r="352" spans="1:18">
      <c r="A352" s="49" t="s">
        <v>48</v>
      </c>
      <c r="B352" s="49"/>
      <c r="C352" s="49"/>
      <c r="D352" s="49"/>
      <c r="E352" s="49"/>
      <c r="F352" s="49"/>
      <c r="G352" s="49"/>
      <c r="H352" s="49"/>
      <c r="I352" s="49"/>
      <c r="J352" s="15"/>
      <c r="K352" s="15"/>
      <c r="L352" s="15"/>
      <c r="M352" s="15"/>
      <c r="N352" s="15"/>
      <c r="O352" s="15"/>
      <c r="P352" s="15"/>
      <c r="Q352" s="15"/>
      <c r="R352" s="16"/>
    </row>
    <row r="353" spans="1:18" s="8" customFormat="1">
      <c r="A353" s="49"/>
      <c r="B353" s="49"/>
      <c r="C353" s="49"/>
      <c r="D353" s="49"/>
      <c r="E353" s="49"/>
      <c r="F353" s="49"/>
      <c r="G353" s="49"/>
      <c r="H353" s="49"/>
      <c r="I353" s="49"/>
      <c r="J353" s="15"/>
      <c r="K353" s="15"/>
      <c r="L353" s="15"/>
      <c r="M353" s="15"/>
      <c r="N353" s="15"/>
      <c r="O353" s="15"/>
      <c r="P353" s="15"/>
      <c r="Q353" s="15"/>
      <c r="R353" s="16"/>
    </row>
    <row r="354" spans="1:18">
      <c r="A354" s="83" t="s">
        <v>113</v>
      </c>
      <c r="B354" s="84"/>
      <c r="C354" s="84"/>
      <c r="D354" s="84"/>
      <c r="E354" s="84"/>
      <c r="F354" s="84"/>
      <c r="G354" s="84"/>
      <c r="H354" s="84"/>
      <c r="I354" s="84"/>
      <c r="J354" s="84"/>
      <c r="K354" s="84"/>
      <c r="L354" s="84"/>
      <c r="M354" s="84"/>
      <c r="N354" s="84"/>
      <c r="O354" s="84"/>
      <c r="P354" s="84"/>
      <c r="Q354" s="72"/>
      <c r="R354" s="8"/>
    </row>
    <row r="355" spans="1:18" ht="18">
      <c r="A355" s="85" t="s">
        <v>27</v>
      </c>
      <c r="B355" s="86"/>
      <c r="C355" s="86"/>
      <c r="D355" s="50"/>
      <c r="E355" s="50"/>
      <c r="F355" s="50"/>
      <c r="G355" s="50"/>
      <c r="H355" s="50"/>
      <c r="I355" s="50"/>
      <c r="J355" s="50"/>
      <c r="K355" s="50"/>
      <c r="L355" s="50"/>
      <c r="M355" s="50"/>
      <c r="N355" s="50"/>
      <c r="O355" s="50"/>
      <c r="P355" s="50"/>
      <c r="Q355" s="72"/>
      <c r="R355" s="8"/>
    </row>
    <row r="356" spans="1:18">
      <c r="A356" s="83" t="s">
        <v>44</v>
      </c>
      <c r="B356" s="84"/>
      <c r="C356" s="84"/>
      <c r="D356" s="84"/>
      <c r="E356" s="84"/>
      <c r="F356" s="84"/>
      <c r="G356" s="84"/>
      <c r="H356" s="84"/>
      <c r="I356" s="84"/>
      <c r="J356" s="84"/>
      <c r="K356" s="84"/>
      <c r="L356" s="84"/>
      <c r="M356" s="84"/>
      <c r="N356" s="84"/>
      <c r="O356" s="84"/>
      <c r="P356" s="84"/>
      <c r="Q356" s="72"/>
      <c r="R356" s="8"/>
    </row>
    <row r="357" spans="1:18">
      <c r="A357" s="77">
        <v>1</v>
      </c>
      <c r="B357" s="77" t="s">
        <v>38</v>
      </c>
      <c r="C357" s="12" t="s">
        <v>29</v>
      </c>
      <c r="D357" s="77" t="s">
        <v>30</v>
      </c>
      <c r="E357" s="77">
        <v>1</v>
      </c>
      <c r="F357" s="77" t="s">
        <v>89</v>
      </c>
      <c r="G357" s="57" t="s">
        <v>90</v>
      </c>
      <c r="H357" s="77" t="s">
        <v>32</v>
      </c>
      <c r="I357" s="77"/>
      <c r="J357" s="77">
        <v>32</v>
      </c>
      <c r="K357" s="77"/>
      <c r="L357" s="77">
        <v>22</v>
      </c>
      <c r="M357" s="77" t="s">
        <v>34</v>
      </c>
      <c r="N357" s="3">
        <f t="shared" ref="N357:N365" si="139">(IF(F357="OŽ",IF(L357=1,550.8,IF(L357=2,426.38,IF(L357=3,342.14,IF(L357=4,181.44,IF(L357=5,168.48,IF(L357=6,155.52,IF(L357=7,148.5,IF(L357=8,144,0))))))))+IF(L357&lt;=8,0,IF(L357&lt;=16,137.7,IF(L357&lt;=24,108,IF(L357&lt;=32,80.1,IF(L357&lt;=36,52.2,0)))))-IF(L357&lt;=8,0,IF(L357&lt;=16,(L357-9)*2.754,IF(L357&lt;=24,(L357-17)* 2.754,IF(L357&lt;=32,(L357-25)* 2.754,IF(L357&lt;=36,(L357-33)*2.754,0))))),0)+IF(F357="PČ",IF(L357=1,449,IF(L357=2,314.6,IF(L357=3,238,IF(L357=4,172,IF(L357=5,159,IF(L357=6,145,IF(L357=7,132,IF(L357=8,119,0))))))))+IF(L357&lt;=8,0,IF(L357&lt;=16,88,IF(L357&lt;=24,55,IF(L357&lt;=32,22,0))))-IF(L357&lt;=8,0,IF(L357&lt;=16,(L357-9)*2.245,IF(L357&lt;=24,(L357-17)*2.245,IF(L357&lt;=32,(L357-25)*2.245,0)))),0)+IF(F357="PČneol",IF(L357=1,85,IF(L357=2,64.61,IF(L357=3,50.76,IF(L357=4,16.25,IF(L357=5,15,IF(L357=6,13.75,IF(L357=7,12.5,IF(L357=8,11.25,0))))))))+IF(L357&lt;=8,0,IF(L357&lt;=16,9,0))-IF(L357&lt;=8,0,IF(L357&lt;=16,(L357-9)*0.425,0)),0)+IF(F357="PŽ",IF(L357=1,85,IF(L357=2,59.5,IF(L357=3,45,IF(L357=4,32.5,IF(L357=5,30,IF(L357=6,27.5,IF(L357=7,25,IF(L357=8,22.5,0))))))))+IF(L357&lt;=8,0,IF(L357&lt;=16,19,IF(L357&lt;=24,13,IF(L357&lt;=32,8,0))))-IF(L357&lt;=8,0,IF(L357&lt;=16,(L357-9)*0.425,IF(L357&lt;=24,(L357-17)*0.425,IF(L357&lt;=32,(L357-25)*0.425,0)))),0)+IF(F357="EČ",IF(L357=1,204,IF(L357=2,156.24,IF(L357=3,123.84,IF(L357=4,72,IF(L357=5,66,IF(L357=6,60,IF(L357=7,54,IF(L357=8,48,0))))))))+IF(L357&lt;=8,0,IF(L357&lt;=16,40,IF(L357&lt;=24,25,0)))-IF(L357&lt;=8,0,IF(L357&lt;=16,(L357-9)*1.02,IF(L357&lt;=24,(L357-17)*1.02,0))),0)+IF(F357="EČneol",IF(L357=1,68,IF(L357=2,51.69,IF(L357=3,40.61,IF(L357=4,13,IF(L357=5,12,IF(L357=6,11,IF(L357=7,10,IF(L357=8,9,0)))))))))+IF(F357="EŽ",IF(L357=1,68,IF(L357=2,47.6,IF(L357=3,36,IF(L357=4,18,IF(L357=5,16.5,IF(L357=6,15,IF(L357=7,13.5,IF(L357=8,12,0))))))))+IF(L357&lt;=8,0,IF(L357&lt;=16,10,IF(L357&lt;=24,6,0)))-IF(L357&lt;=8,0,IF(L357&lt;=16,(L357-9)*0.34,IF(L357&lt;=24,(L357-17)*0.34,0))),0)+IF(F357="PT",IF(L357=1,68,IF(L357=2,52.08,IF(L357=3,41.28,IF(L357=4,24,IF(L357=5,22,IF(L357=6,20,IF(L357=7,18,IF(L357=8,16,0))))))))+IF(L357&lt;=8,0,IF(L357&lt;=16,13,IF(L357&lt;=24,9,IF(L357&lt;=32,4,0))))-IF(L357&lt;=8,0,IF(L357&lt;=16,(L357-9)*0.34,IF(L357&lt;=24,(L357-17)*0.34,IF(L357&lt;=32,(L357-25)*0.34,0)))),0)+IF(F357="JOŽ",IF(L357=1,85,IF(L357=2,59.5,IF(L357=3,45,IF(L357=4,32.5,IF(L357=5,30,IF(L357=6,27.5,IF(L357=7,25,IF(L357=8,22.5,0))))))))+IF(L357&lt;=8,0,IF(L357&lt;=16,19,IF(L357&lt;=24,13,0)))-IF(L357&lt;=8,0,IF(L357&lt;=16,(L357-9)*0.425,IF(L357&lt;=24,(L357-17)*0.425,0))),0)+IF(F357="JPČ",IF(L357=1,68,IF(L357=2,47.6,IF(L357=3,36,IF(L357=4,26,IF(L357=5,24,IF(L357=6,22,IF(L357=7,20,IF(L357=8,18,0))))))))+IF(L357&lt;=8,0,IF(L357&lt;=16,13,IF(L357&lt;=24,9,0)))-IF(L357&lt;=8,0,IF(L357&lt;=16,(L357-9)*0.34,IF(L357&lt;=24,(L357-17)*0.34,0))),0)+IF(F357="JEČ",IF(L357=1,34,IF(L357=2,26.04,IF(L357=3,20.6,IF(L357=4,12,IF(L357=5,11,IF(L357=6,10,IF(L357=7,9,IF(L357=8,8,0))))))))+IF(L357&lt;=8,0,IF(L357&lt;=16,6,0))-IF(L357&lt;=8,0,IF(L357&lt;=16,(L357-9)*0.17,0)),0)+IF(F357="JEOF",IF(L357=1,34,IF(L357=2,26.04,IF(L357=3,20.6,IF(L357=4,12,IF(L357=5,11,IF(L357=6,10,IF(L357=7,9,IF(L357=8,8,0))))))))+IF(L357&lt;=8,0,IF(L357&lt;=16,6,0))-IF(L357&lt;=8,0,IF(L357&lt;=16,(L357-9)*0.17,0)),0)+IF(F357="JnPČ",IF(L357=1,51,IF(L357=2,35.7,IF(L357=3,27,IF(L357=4,19.5,IF(L357=5,18,IF(L357=6,16.5,IF(L357=7,15,IF(L357=8,13.5,0))))))))+IF(L357&lt;=8,0,IF(L357&lt;=16,10,0))-IF(L357&lt;=8,0,IF(L357&lt;=16,(L357-9)*0.255,0)),0)+IF(F357="JnEČ",IF(L357=1,25.5,IF(L357=2,19.53,IF(L357=3,15.48,IF(L357=4,9,IF(L357=5,8.25,IF(L357=6,7.5,IF(L357=7,6.75,IF(L357=8,6,0))))))))+IF(L357&lt;=8,0,IF(L357&lt;=16,5,0))-IF(L357&lt;=8,0,IF(L357&lt;=16,(L357-9)*0.1275,0)),0)+IF(F357="JčPČ",IF(L357=1,21.25,IF(L357=2,14.5,IF(L357=3,11.5,IF(L357=4,7,IF(L357=5,6.5,IF(L357=6,6,IF(L357=7,5.5,IF(L357=8,5,0))))))))+IF(L357&lt;=8,0,IF(L357&lt;=16,4,0))-IF(L357&lt;=8,0,IF(L357&lt;=16,(L357-9)*0.10625,0)),0)+IF(F357="JčEČ",IF(L357=1,17,IF(L357=2,13.02,IF(L357=3,10.32,IF(L357=4,6,IF(L357=5,5.5,IF(L357=6,5,IF(L357=7,4.5,IF(L357=8,4,0))))))))+IF(L357&lt;=8,0,IF(L357&lt;=16,3,0))-IF(L357&lt;=8,0,IF(L357&lt;=16,(L357-9)*0.085,0)),0)+IF(F357="NEAK",IF(L357=1,11.48,IF(L357=2,8.79,IF(L357=3,6.97,IF(L357=4,4.05,IF(L357=5,3.71,IF(L357=6,3.38,IF(L357=7,3.04,IF(L357=8,2.7,0))))))))+IF(L357&lt;=8,0,IF(L357&lt;=16,2,IF(L357&lt;=24,1.3,0)))-IF(L357&lt;=8,0,IF(L357&lt;=16,(L357-9)*0.0574,IF(L357&lt;=24,(L357-17)*0.0574,0))),0))*IF(L357&lt;0,1,IF(OR(F357="PČ",F357="PŽ",F357="PT"),IF(J357&lt;32,J357/32,1),1))* IF(L357&lt;0,1,IF(OR(F357="EČ",F357="EŽ",F357="JOŽ",F357="JPČ",F357="NEAK"),IF(J357&lt;24,J357/24,1),1))*IF(L357&lt;0,1,IF(OR(F357="PČneol",F357="JEČ",F357="JEOF",F357="JnPČ",F357="JnEČ",F357="JčPČ",F357="JčEČ"),IF(J357&lt;16,J357/16,1),1))*IF(L357&lt;0,1,IF(F357="EČneol",IF(J357&lt;8,J357/8,1),1))</f>
        <v>43.774999999999999</v>
      </c>
      <c r="O357" s="9">
        <f t="shared" ref="O357:O365" si="140">IF(F357="OŽ",N357,IF(H357="Ne",IF(J357*0.3&lt;J357-L357,N357,0),IF(J357*0.1&lt;J357-L357,N357,0)))</f>
        <v>43.774999999999999</v>
      </c>
      <c r="P357" s="4">
        <f t="shared" ref="P357:P365" si="141">IF(O357=0,0,IF(F357="OŽ",IF(L357&gt;35,0,IF(J357&gt;35,(36-L357)*1.836,((36-L357)-(36-J357))*1.836)),0)+IF(F357="PČ",IF(L357&gt;31,0,IF(J357&gt;31,(32-L357)*1.347,((32-L357)-(32-J357))*1.347)),0)+ IF(F357="PČneol",IF(L357&gt;15,0,IF(J357&gt;15,(16-L357)*0.255,((16-L357)-(16-J357))*0.255)),0)+IF(F357="PŽ",IF(L357&gt;31,0,IF(J357&gt;31,(32-L357)*0.255,((32-L357)-(32-J357))*0.255)),0)+IF(F357="EČ",IF(L357&gt;23,0,IF(J357&gt;23,(24-L357)*0.612,((24-L357)-(24-J357))*0.612)),0)+IF(F357="EČneol",IF(L357&gt;7,0,IF(J357&gt;7,(8-L357)*0.204,((8-L357)-(8-J357))*0.204)),0)+IF(F357="EŽ",IF(L357&gt;23,0,IF(J357&gt;23,(24-L357)*0.204,((24-L357)-(24-J357))*0.204)),0)+IF(F357="PT",IF(L357&gt;31,0,IF(J357&gt;31,(32-L357)*0.204,((32-L357)-(32-J357))*0.204)),0)+IF(F357="JOŽ",IF(L357&gt;23,0,IF(J357&gt;23,(24-L357)*0.255,((24-L357)-(24-J357))*0.255)),0)+IF(F357="JPČ",IF(L357&gt;23,0,IF(J357&gt;23,(24-L357)*0.204,((24-L357)-(24-J357))*0.204)),0)+IF(F357="JEČ",IF(L357&gt;15,0,IF(J357&gt;15,(16-L357)*0.102,((16-L357)-(16-J357))*0.102)),0)+IF(F357="JEOF",IF(L357&gt;15,0,IF(J357&gt;15,(16-L357)*0.102,((16-L357)-(16-J357))*0.102)),0)+IF(F357="JnPČ",IF(L357&gt;15,0,IF(J357&gt;15,(16-L357)*0.153,((16-L357)-(16-J357))*0.153)),0)+IF(F357="JnEČ",IF(L357&gt;15,0,IF(J357&gt;15,(16-L357)*0.0765,((16-L357)-(16-J357))*0.0765)),0)+IF(F357="JčPČ",IF(L357&gt;15,0,IF(J357&gt;15,(16-L357)*0.06375,((16-L357)-(16-J357))*0.06375)),0)+IF(F357="JčEČ",IF(L357&gt;15,0,IF(J357&gt;15,(16-L357)*0.051,((16-L357)-(16-J357))*0.051)),0)+IF(F357="NEAK",IF(L357&gt;23,0,IF(J357&gt;23,(24-L357)*0.03444,((24-L357)-(24-J357))*0.03444)),0))</f>
        <v>13.469999999999999</v>
      </c>
      <c r="Q357" s="11">
        <f t="shared" ref="Q357:Q365" si="142">IF(ISERROR(P357*100/N357),0,(P357*100/N357))</f>
        <v>30.770988006853226</v>
      </c>
      <c r="R357" s="10">
        <f t="shared" ref="R357:R365" si="143">IF(Q357&lt;=30,O357+P357,O357+O357*0.3)*IF(G357=1,0.4,IF(G357=2,0.75,IF(G357="1 (kas 4 m. 1 k. nerengiamos)",0.52,1)))*IF(D357="olimpinė",1,IF(M357="Ne",0.5,1))*IF(OR(A$5="Lietuvos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federacija"),IF(OR(J357&lt;8,K357&lt;16),0,1),1)*E357*IF(I357&lt;=1,1,1/I357)*IF(OR(A$5="Lietuvos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29.591899999999999</v>
      </c>
    </row>
    <row r="358" spans="1:18">
      <c r="A358" s="77">
        <v>2</v>
      </c>
      <c r="B358" s="77" t="s">
        <v>114</v>
      </c>
      <c r="C358" s="12" t="s">
        <v>29</v>
      </c>
      <c r="D358" s="77" t="s">
        <v>30</v>
      </c>
      <c r="E358" s="77">
        <v>1</v>
      </c>
      <c r="F358" s="77" t="s">
        <v>89</v>
      </c>
      <c r="G358" s="57" t="s">
        <v>90</v>
      </c>
      <c r="H358" s="77" t="s">
        <v>32</v>
      </c>
      <c r="I358" s="77"/>
      <c r="J358" s="77">
        <v>24</v>
      </c>
      <c r="K358" s="77"/>
      <c r="L358" s="77">
        <v>13</v>
      </c>
      <c r="M358" s="77" t="s">
        <v>34</v>
      </c>
      <c r="N358" s="3">
        <f t="shared" si="139"/>
        <v>59.265000000000001</v>
      </c>
      <c r="O358" s="9">
        <f t="shared" si="140"/>
        <v>59.265000000000001</v>
      </c>
      <c r="P358" s="4">
        <f t="shared" si="141"/>
        <v>14.817</v>
      </c>
      <c r="Q358" s="11">
        <f t="shared" si="142"/>
        <v>25.001265502404454</v>
      </c>
      <c r="R358" s="10">
        <f t="shared" si="143"/>
        <v>38.522639999999996</v>
      </c>
    </row>
    <row r="359" spans="1:18">
      <c r="A359" s="77">
        <v>3</v>
      </c>
      <c r="B359" s="77" t="s">
        <v>115</v>
      </c>
      <c r="C359" s="12" t="s">
        <v>29</v>
      </c>
      <c r="D359" s="77" t="s">
        <v>30</v>
      </c>
      <c r="E359" s="77">
        <v>1</v>
      </c>
      <c r="F359" s="77" t="s">
        <v>89</v>
      </c>
      <c r="G359" s="57" t="s">
        <v>90</v>
      </c>
      <c r="H359" s="77" t="s">
        <v>32</v>
      </c>
      <c r="I359" s="77"/>
      <c r="J359" s="77">
        <v>24</v>
      </c>
      <c r="K359" s="77"/>
      <c r="L359" s="77">
        <v>19</v>
      </c>
      <c r="M359" s="77" t="s">
        <v>34</v>
      </c>
      <c r="N359" s="3">
        <f t="shared" si="139"/>
        <v>37.8825</v>
      </c>
      <c r="O359" s="9">
        <f t="shared" si="140"/>
        <v>0</v>
      </c>
      <c r="P359" s="4">
        <f t="shared" si="141"/>
        <v>0</v>
      </c>
      <c r="Q359" s="11">
        <f t="shared" si="142"/>
        <v>0</v>
      </c>
      <c r="R359" s="10">
        <f t="shared" si="143"/>
        <v>0</v>
      </c>
    </row>
    <row r="360" spans="1:18" hidden="1">
      <c r="A360" s="77">
        <v>5</v>
      </c>
      <c r="B360" s="77"/>
      <c r="C360" s="12"/>
      <c r="D360" s="77"/>
      <c r="E360" s="77"/>
      <c r="F360" s="77"/>
      <c r="G360" s="57"/>
      <c r="H360" s="77"/>
      <c r="I360" s="77"/>
      <c r="J360" s="77"/>
      <c r="K360" s="77"/>
      <c r="L360" s="77"/>
      <c r="M360" s="77"/>
      <c r="N360" s="3">
        <f t="shared" si="139"/>
        <v>0</v>
      </c>
      <c r="O360" s="9">
        <f t="shared" si="140"/>
        <v>0</v>
      </c>
      <c r="P360" s="4">
        <f t="shared" si="141"/>
        <v>0</v>
      </c>
      <c r="Q360" s="11">
        <f t="shared" si="142"/>
        <v>0</v>
      </c>
      <c r="R360" s="10">
        <f t="shared" si="143"/>
        <v>0</v>
      </c>
    </row>
    <row r="361" spans="1:18" hidden="1">
      <c r="A361" s="77">
        <v>6</v>
      </c>
      <c r="B361" s="77"/>
      <c r="C361" s="12"/>
      <c r="D361" s="77"/>
      <c r="E361" s="77"/>
      <c r="F361" s="77"/>
      <c r="G361" s="57"/>
      <c r="H361" s="77"/>
      <c r="I361" s="77"/>
      <c r="J361" s="77"/>
      <c r="K361" s="77"/>
      <c r="L361" s="77"/>
      <c r="M361" s="77"/>
      <c r="N361" s="3">
        <f t="shared" si="139"/>
        <v>0</v>
      </c>
      <c r="O361" s="9">
        <f t="shared" si="140"/>
        <v>0</v>
      </c>
      <c r="P361" s="4">
        <f t="shared" si="141"/>
        <v>0</v>
      </c>
      <c r="Q361" s="11">
        <f t="shared" si="142"/>
        <v>0</v>
      </c>
      <c r="R361" s="10">
        <f t="shared" si="143"/>
        <v>0</v>
      </c>
    </row>
    <row r="362" spans="1:18" hidden="1">
      <c r="A362" s="77">
        <v>7</v>
      </c>
      <c r="B362" s="77"/>
      <c r="C362" s="12"/>
      <c r="D362" s="77"/>
      <c r="E362" s="77"/>
      <c r="F362" s="77"/>
      <c r="G362" s="57"/>
      <c r="H362" s="77"/>
      <c r="I362" s="77"/>
      <c r="J362" s="77"/>
      <c r="K362" s="77"/>
      <c r="L362" s="77"/>
      <c r="M362" s="77"/>
      <c r="N362" s="3">
        <f t="shared" si="139"/>
        <v>0</v>
      </c>
      <c r="O362" s="9">
        <f t="shared" si="140"/>
        <v>0</v>
      </c>
      <c r="P362" s="4">
        <f t="shared" si="141"/>
        <v>0</v>
      </c>
      <c r="Q362" s="11">
        <f t="shared" si="142"/>
        <v>0</v>
      </c>
      <c r="R362" s="10">
        <f t="shared" si="143"/>
        <v>0</v>
      </c>
    </row>
    <row r="363" spans="1:18" hidden="1">
      <c r="A363" s="77">
        <v>8</v>
      </c>
      <c r="B363" s="77"/>
      <c r="C363" s="12"/>
      <c r="D363" s="77"/>
      <c r="E363" s="77"/>
      <c r="F363" s="77"/>
      <c r="G363" s="57"/>
      <c r="H363" s="77"/>
      <c r="I363" s="77"/>
      <c r="J363" s="77"/>
      <c r="K363" s="77"/>
      <c r="L363" s="77"/>
      <c r="M363" s="77"/>
      <c r="N363" s="3">
        <f t="shared" si="139"/>
        <v>0</v>
      </c>
      <c r="O363" s="9">
        <f t="shared" si="140"/>
        <v>0</v>
      </c>
      <c r="P363" s="4">
        <f t="shared" si="141"/>
        <v>0</v>
      </c>
      <c r="Q363" s="11">
        <f t="shared" si="142"/>
        <v>0</v>
      </c>
      <c r="R363" s="10">
        <f t="shared" si="143"/>
        <v>0</v>
      </c>
    </row>
    <row r="364" spans="1:18" hidden="1">
      <c r="A364" s="77">
        <v>9</v>
      </c>
      <c r="B364" s="77"/>
      <c r="C364" s="12"/>
      <c r="D364" s="77"/>
      <c r="E364" s="77"/>
      <c r="F364" s="77"/>
      <c r="G364" s="57"/>
      <c r="H364" s="77"/>
      <c r="I364" s="77"/>
      <c r="J364" s="77"/>
      <c r="K364" s="77"/>
      <c r="L364" s="77"/>
      <c r="M364" s="77"/>
      <c r="N364" s="3">
        <f t="shared" si="139"/>
        <v>0</v>
      </c>
      <c r="O364" s="9">
        <f t="shared" si="140"/>
        <v>0</v>
      </c>
      <c r="P364" s="4">
        <f t="shared" si="141"/>
        <v>0</v>
      </c>
      <c r="Q364" s="11">
        <f t="shared" si="142"/>
        <v>0</v>
      </c>
      <c r="R364" s="10">
        <f t="shared" si="143"/>
        <v>0</v>
      </c>
    </row>
    <row r="365" spans="1:18" hidden="1">
      <c r="A365" s="77">
        <v>10</v>
      </c>
      <c r="B365" s="77"/>
      <c r="C365" s="12"/>
      <c r="D365" s="77"/>
      <c r="E365" s="77"/>
      <c r="F365" s="77"/>
      <c r="G365" s="57"/>
      <c r="H365" s="77"/>
      <c r="I365" s="77"/>
      <c r="J365" s="77"/>
      <c r="K365" s="77"/>
      <c r="L365" s="77"/>
      <c r="M365" s="77"/>
      <c r="N365" s="3">
        <f t="shared" si="139"/>
        <v>0</v>
      </c>
      <c r="O365" s="9">
        <f t="shared" si="140"/>
        <v>0</v>
      </c>
      <c r="P365" s="4">
        <f t="shared" si="141"/>
        <v>0</v>
      </c>
      <c r="Q365" s="11">
        <f t="shared" si="142"/>
        <v>0</v>
      </c>
      <c r="R365" s="10">
        <f t="shared" si="143"/>
        <v>0</v>
      </c>
    </row>
    <row r="366" spans="1:18">
      <c r="A366" s="80" t="s">
        <v>40</v>
      </c>
      <c r="B366" s="81"/>
      <c r="C366" s="81"/>
      <c r="D366" s="81"/>
      <c r="E366" s="81"/>
      <c r="F366" s="81"/>
      <c r="G366" s="81"/>
      <c r="H366" s="81"/>
      <c r="I366" s="81"/>
      <c r="J366" s="81"/>
      <c r="K366" s="81"/>
      <c r="L366" s="81"/>
      <c r="M366" s="81"/>
      <c r="N366" s="81"/>
      <c r="O366" s="81"/>
      <c r="P366" s="81"/>
      <c r="Q366" s="82"/>
      <c r="R366" s="10">
        <f>SUM(R357:R365)</f>
        <v>68.114539999999991</v>
      </c>
    </row>
    <row r="367" spans="1:18" ht="15.75">
      <c r="A367" s="24" t="s">
        <v>116</v>
      </c>
      <c r="B367" s="24"/>
      <c r="C367" s="15"/>
      <c r="D367" s="15"/>
      <c r="E367" s="15"/>
      <c r="F367" s="15"/>
      <c r="G367" s="15"/>
      <c r="H367" s="15"/>
      <c r="I367" s="15"/>
      <c r="J367" s="15"/>
      <c r="K367" s="15"/>
      <c r="L367" s="15"/>
      <c r="M367" s="15"/>
      <c r="N367" s="15"/>
      <c r="O367" s="15"/>
      <c r="P367" s="15"/>
      <c r="Q367" s="15"/>
      <c r="R367" s="16"/>
    </row>
    <row r="368" spans="1:18">
      <c r="A368" s="49" t="s">
        <v>48</v>
      </c>
      <c r="B368" s="49"/>
      <c r="C368" s="49"/>
      <c r="D368" s="49"/>
      <c r="E368" s="49"/>
      <c r="F368" s="49"/>
      <c r="G368" s="49"/>
      <c r="H368" s="49"/>
      <c r="I368" s="49"/>
      <c r="J368" s="15"/>
      <c r="K368" s="15"/>
      <c r="L368" s="15"/>
      <c r="M368" s="15"/>
      <c r="N368" s="15"/>
      <c r="O368" s="15"/>
      <c r="P368" s="15"/>
      <c r="Q368" s="15"/>
      <c r="R368" s="16"/>
    </row>
    <row r="369" spans="1:18" s="8" customFormat="1">
      <c r="A369" s="49"/>
      <c r="B369" s="49"/>
      <c r="C369" s="49"/>
      <c r="D369" s="49"/>
      <c r="E369" s="49"/>
      <c r="F369" s="49"/>
      <c r="G369" s="49"/>
      <c r="H369" s="49"/>
      <c r="I369" s="49"/>
      <c r="J369" s="15"/>
      <c r="K369" s="15"/>
      <c r="L369" s="15"/>
      <c r="M369" s="15"/>
      <c r="N369" s="15"/>
      <c r="O369" s="15"/>
      <c r="P369" s="15"/>
      <c r="Q369" s="15"/>
      <c r="R369" s="16"/>
    </row>
    <row r="370" spans="1:18" ht="13.9" customHeight="1">
      <c r="A370" s="83" t="s">
        <v>117</v>
      </c>
      <c r="B370" s="84"/>
      <c r="C370" s="84"/>
      <c r="D370" s="84"/>
      <c r="E370" s="84"/>
      <c r="F370" s="84"/>
      <c r="G370" s="84"/>
      <c r="H370" s="84"/>
      <c r="I370" s="84"/>
      <c r="J370" s="84"/>
      <c r="K370" s="84"/>
      <c r="L370" s="84"/>
      <c r="M370" s="84"/>
      <c r="N370" s="84"/>
      <c r="O370" s="84"/>
      <c r="P370" s="84"/>
      <c r="Q370" s="72"/>
      <c r="R370" s="8"/>
    </row>
    <row r="371" spans="1:18" ht="16.899999999999999" customHeight="1">
      <c r="A371" s="85" t="s">
        <v>27</v>
      </c>
      <c r="B371" s="86"/>
      <c r="C371" s="86"/>
      <c r="D371" s="50"/>
      <c r="E371" s="50"/>
      <c r="F371" s="50"/>
      <c r="G371" s="50"/>
      <c r="H371" s="50"/>
      <c r="I371" s="50"/>
      <c r="J371" s="50"/>
      <c r="K371" s="50"/>
      <c r="L371" s="50"/>
      <c r="M371" s="50"/>
      <c r="N371" s="50"/>
      <c r="O371" s="50"/>
      <c r="P371" s="50"/>
      <c r="Q371" s="72"/>
      <c r="R371" s="8"/>
    </row>
    <row r="372" spans="1:18" ht="15.6" customHeight="1">
      <c r="A372" s="83" t="s">
        <v>44</v>
      </c>
      <c r="B372" s="84"/>
      <c r="C372" s="84"/>
      <c r="D372" s="84"/>
      <c r="E372" s="84"/>
      <c r="F372" s="84"/>
      <c r="G372" s="84"/>
      <c r="H372" s="84"/>
      <c r="I372" s="84"/>
      <c r="J372" s="84"/>
      <c r="K372" s="84"/>
      <c r="L372" s="84"/>
      <c r="M372" s="84"/>
      <c r="N372" s="84"/>
      <c r="O372" s="84"/>
      <c r="P372" s="84"/>
      <c r="Q372" s="72"/>
      <c r="R372" s="8"/>
    </row>
    <row r="373" spans="1:18" ht="13.9" customHeight="1">
      <c r="A373" s="77">
        <v>1</v>
      </c>
      <c r="B373" s="77" t="s">
        <v>115</v>
      </c>
      <c r="C373" s="12" t="s">
        <v>29</v>
      </c>
      <c r="D373" s="77" t="s">
        <v>30</v>
      </c>
      <c r="E373" s="77">
        <v>1</v>
      </c>
      <c r="F373" s="77" t="s">
        <v>61</v>
      </c>
      <c r="G373" s="77">
        <v>1</v>
      </c>
      <c r="H373" s="77" t="s">
        <v>32</v>
      </c>
      <c r="I373" s="77"/>
      <c r="J373" s="77">
        <v>8</v>
      </c>
      <c r="K373" s="77"/>
      <c r="L373" s="77">
        <v>5</v>
      </c>
      <c r="M373" s="77" t="s">
        <v>34</v>
      </c>
      <c r="N373" s="3">
        <f t="shared" ref="N373:N382" si="144">(IF(F373="OŽ",IF(L373=1,550.8,IF(L373=2,426.38,IF(L373=3,342.14,IF(L373=4,181.44,IF(L373=5,168.48,IF(L373=6,155.52,IF(L373=7,148.5,IF(L373=8,144,0))))))))+IF(L373&lt;=8,0,IF(L373&lt;=16,137.7,IF(L373&lt;=24,108,IF(L373&lt;=32,80.1,IF(L373&lt;=36,52.2,0)))))-IF(L373&lt;=8,0,IF(L373&lt;=16,(L373-9)*2.754,IF(L373&lt;=24,(L373-17)* 2.754,IF(L373&lt;=32,(L373-25)* 2.754,IF(L373&lt;=36,(L373-33)*2.754,0))))),0)+IF(F373="PČ",IF(L373=1,449,IF(L373=2,314.6,IF(L373=3,238,IF(L373=4,172,IF(L373=5,159,IF(L373=6,145,IF(L373=7,132,IF(L373=8,119,0))))))))+IF(L373&lt;=8,0,IF(L373&lt;=16,88,IF(L373&lt;=24,55,IF(L373&lt;=32,22,0))))-IF(L373&lt;=8,0,IF(L373&lt;=16,(L373-9)*2.245,IF(L373&lt;=24,(L373-17)*2.245,IF(L373&lt;=32,(L373-25)*2.245,0)))),0)+IF(F373="PČneol",IF(L373=1,85,IF(L373=2,64.61,IF(L373=3,50.76,IF(L373=4,16.25,IF(L373=5,15,IF(L373=6,13.75,IF(L373=7,12.5,IF(L373=8,11.25,0))))))))+IF(L373&lt;=8,0,IF(L373&lt;=16,9,0))-IF(L373&lt;=8,0,IF(L373&lt;=16,(L373-9)*0.425,0)),0)+IF(F373="PŽ",IF(L373=1,85,IF(L373=2,59.5,IF(L373=3,45,IF(L373=4,32.5,IF(L373=5,30,IF(L373=6,27.5,IF(L373=7,25,IF(L373=8,22.5,0))))))))+IF(L373&lt;=8,0,IF(L373&lt;=16,19,IF(L373&lt;=24,13,IF(L373&lt;=32,8,0))))-IF(L373&lt;=8,0,IF(L373&lt;=16,(L373-9)*0.425,IF(L373&lt;=24,(L373-17)*0.425,IF(L373&lt;=32,(L373-25)*0.425,0)))),0)+IF(F373="EČ",IF(L373=1,204,IF(L373=2,156.24,IF(L373=3,123.84,IF(L373=4,72,IF(L373=5,66,IF(L373=6,60,IF(L373=7,54,IF(L373=8,48,0))))))))+IF(L373&lt;=8,0,IF(L373&lt;=16,40,IF(L373&lt;=24,25,0)))-IF(L373&lt;=8,0,IF(L373&lt;=16,(L373-9)*1.02,IF(L373&lt;=24,(L373-17)*1.02,0))),0)+IF(F373="EČneol",IF(L373=1,68,IF(L373=2,51.69,IF(L373=3,40.61,IF(L373=4,13,IF(L373=5,12,IF(L373=6,11,IF(L373=7,10,IF(L373=8,9,0)))))))))+IF(F373="EŽ",IF(L373=1,68,IF(L373=2,47.6,IF(L373=3,36,IF(L373=4,18,IF(L373=5,16.5,IF(L373=6,15,IF(L373=7,13.5,IF(L373=8,12,0))))))))+IF(L373&lt;=8,0,IF(L373&lt;=16,10,IF(L373&lt;=24,6,0)))-IF(L373&lt;=8,0,IF(L373&lt;=16,(L373-9)*0.34,IF(L373&lt;=24,(L373-17)*0.34,0))),0)+IF(F373="PT",IF(L373=1,68,IF(L373=2,52.08,IF(L373=3,41.28,IF(L373=4,24,IF(L373=5,22,IF(L373=6,20,IF(L373=7,18,IF(L373=8,16,0))))))))+IF(L373&lt;=8,0,IF(L373&lt;=16,13,IF(L373&lt;=24,9,IF(L373&lt;=32,4,0))))-IF(L373&lt;=8,0,IF(L373&lt;=16,(L373-9)*0.34,IF(L373&lt;=24,(L373-17)*0.34,IF(L373&lt;=32,(L373-25)*0.34,0)))),0)+IF(F373="JOŽ",IF(L373=1,85,IF(L373=2,59.5,IF(L373=3,45,IF(L373=4,32.5,IF(L373=5,30,IF(L373=6,27.5,IF(L373=7,25,IF(L373=8,22.5,0))))))))+IF(L373&lt;=8,0,IF(L373&lt;=16,19,IF(L373&lt;=24,13,0)))-IF(L373&lt;=8,0,IF(L373&lt;=16,(L373-9)*0.425,IF(L373&lt;=24,(L373-17)*0.425,0))),0)+IF(F373="JPČ",IF(L373=1,68,IF(L373=2,47.6,IF(L373=3,36,IF(L373=4,26,IF(L373=5,24,IF(L373=6,22,IF(L373=7,20,IF(L373=8,18,0))))))))+IF(L373&lt;=8,0,IF(L373&lt;=16,13,IF(L373&lt;=24,9,0)))-IF(L373&lt;=8,0,IF(L373&lt;=16,(L373-9)*0.34,IF(L373&lt;=24,(L373-17)*0.34,0))),0)+IF(F373="JEČ",IF(L373=1,34,IF(L373=2,26.04,IF(L373=3,20.6,IF(L373=4,12,IF(L373=5,11,IF(L373=6,10,IF(L373=7,9,IF(L373=8,8,0))))))))+IF(L373&lt;=8,0,IF(L373&lt;=16,6,0))-IF(L373&lt;=8,0,IF(L373&lt;=16,(L373-9)*0.17,0)),0)+IF(F373="JEOF",IF(L373=1,34,IF(L373=2,26.04,IF(L373=3,20.6,IF(L373=4,12,IF(L373=5,11,IF(L373=6,10,IF(L373=7,9,IF(L373=8,8,0))))))))+IF(L373&lt;=8,0,IF(L373&lt;=16,6,0))-IF(L373&lt;=8,0,IF(L373&lt;=16,(L373-9)*0.17,0)),0)+IF(F373="JnPČ",IF(L373=1,51,IF(L373=2,35.7,IF(L373=3,27,IF(L373=4,19.5,IF(L373=5,18,IF(L373=6,16.5,IF(L373=7,15,IF(L373=8,13.5,0))))))))+IF(L373&lt;=8,0,IF(L373&lt;=16,10,0))-IF(L373&lt;=8,0,IF(L373&lt;=16,(L373-9)*0.255,0)),0)+IF(F373="JnEČ",IF(L373=1,25.5,IF(L373=2,19.53,IF(L373=3,15.48,IF(L373=4,9,IF(L373=5,8.25,IF(L373=6,7.5,IF(L373=7,6.75,IF(L373=8,6,0))))))))+IF(L373&lt;=8,0,IF(L373&lt;=16,5,0))-IF(L373&lt;=8,0,IF(L373&lt;=16,(L373-9)*0.1275,0)),0)+IF(F373="JčPČ",IF(L373=1,21.25,IF(L373=2,14.5,IF(L373=3,11.5,IF(L373=4,7,IF(L373=5,6.5,IF(L373=6,6,IF(L373=7,5.5,IF(L373=8,5,0))))))))+IF(L373&lt;=8,0,IF(L373&lt;=16,4,0))-IF(L373&lt;=8,0,IF(L373&lt;=16,(L373-9)*0.10625,0)),0)+IF(F373="JčEČ",IF(L373=1,17,IF(L373=2,13.02,IF(L373=3,10.32,IF(L373=4,6,IF(L373=5,5.5,IF(L373=6,5,IF(L373=7,4.5,IF(L373=8,4,0))))))))+IF(L373&lt;=8,0,IF(L373&lt;=16,3,0))-IF(L373&lt;=8,0,IF(L373&lt;=16,(L373-9)*0.085,0)),0)+IF(F373="NEAK",IF(L373=1,11.48,IF(L373=2,8.79,IF(L373=3,6.97,IF(L373=4,4.05,IF(L373=5,3.71,IF(L373=6,3.38,IF(L373=7,3.04,IF(L373=8,2.7,0))))))))+IF(L373&lt;=8,0,IF(L373&lt;=16,2,IF(L373&lt;=24,1.3,0)))-IF(L373&lt;=8,0,IF(L373&lt;=16,(L373-9)*0.0574,IF(L373&lt;=24,(L373-17)*0.0574,0))),0))*IF(L373&lt;0,1,IF(OR(F373="PČ",F373="PŽ",F373="PT"),IF(J373&lt;32,J373/32,1),1))* IF(L373&lt;0,1,IF(OR(F373="EČ",F373="EŽ",F373="JOŽ",F373="JPČ",F373="NEAK"),IF(J373&lt;24,J373/24,1),1))*IF(L373&lt;0,1,IF(OR(F373="PČneol",F373="JEČ",F373="JEOF",F373="JnPČ",F373="JnEČ",F373="JčPČ",F373="JčEČ"),IF(J373&lt;16,J373/16,1),1))*IF(L373&lt;0,1,IF(F373="EČneol",IF(J373&lt;8,J373/8,1),1))</f>
        <v>5.5</v>
      </c>
      <c r="O373" s="9">
        <f t="shared" ref="O373:O382" si="145">IF(F373="OŽ",N373,IF(H373="Ne",IF(J373*0.3&lt;J373-L373,N373,0),IF(J373*0.1&lt;J373-L373,N373,0)))</f>
        <v>5.5</v>
      </c>
      <c r="P373" s="4">
        <f t="shared" ref="P373" si="146">IF(O373=0,0,IF(F373="OŽ",IF(L373&gt;35,0,IF(J373&gt;35,(36-L373)*1.836,((36-L373)-(36-J373))*1.836)),0)+IF(F373="PČ",IF(L373&gt;31,0,IF(J373&gt;31,(32-L373)*1.347,((32-L373)-(32-J373))*1.347)),0)+ IF(F373="PČneol",IF(L373&gt;15,0,IF(J373&gt;15,(16-L373)*0.255,((16-L373)-(16-J373))*0.255)),0)+IF(F373="PŽ",IF(L373&gt;31,0,IF(J373&gt;31,(32-L373)*0.255,((32-L373)-(32-J373))*0.255)),0)+IF(F373="EČ",IF(L373&gt;23,0,IF(J373&gt;23,(24-L373)*0.612,((24-L373)-(24-J373))*0.612)),0)+IF(F373="EČneol",IF(L373&gt;7,0,IF(J373&gt;7,(8-L373)*0.204,((8-L373)-(8-J373))*0.204)),0)+IF(F373="EŽ",IF(L373&gt;23,0,IF(J373&gt;23,(24-L373)*0.204,((24-L373)-(24-J373))*0.204)),0)+IF(F373="PT",IF(L373&gt;31,0,IF(J373&gt;31,(32-L373)*0.204,((32-L373)-(32-J373))*0.204)),0)+IF(F373="JOŽ",IF(L373&gt;23,0,IF(J373&gt;23,(24-L373)*0.255,((24-L373)-(24-J373))*0.255)),0)+IF(F373="JPČ",IF(L373&gt;23,0,IF(J373&gt;23,(24-L373)*0.204,((24-L373)-(24-J373))*0.204)),0)+IF(F373="JEČ",IF(L373&gt;15,0,IF(J373&gt;15,(16-L373)*0.102,((16-L373)-(16-J373))*0.102)),0)+IF(F373="JEOF",IF(L373&gt;15,0,IF(J373&gt;15,(16-L373)*0.102,((16-L373)-(16-J373))*0.102)),0)+IF(F373="JnPČ",IF(L373&gt;15,0,IF(J373&gt;15,(16-L373)*0.153,((16-L373)-(16-J373))*0.153)),0)+IF(F373="JnEČ",IF(L373&gt;15,0,IF(J373&gt;15,(16-L373)*0.0765,((16-L373)-(16-J373))*0.0765)),0)+IF(F373="JčPČ",IF(L373&gt;15,0,IF(J373&gt;15,(16-L373)*0.06375,((16-L373)-(16-J373))*0.06375)),0)+IF(F373="JčEČ",IF(L373&gt;15,0,IF(J373&gt;15,(16-L373)*0.051,((16-L373)-(16-J373))*0.051)),0)+IF(F373="NEAK",IF(L373&gt;23,0,IF(J373&gt;23,(24-L373)*0.03444,((24-L373)-(24-J373))*0.03444)),0))</f>
        <v>0.30599999999999999</v>
      </c>
      <c r="Q373" s="11">
        <f t="shared" ref="Q373" si="147">IF(ISERROR(P373*100/N373),0,(P373*100/N373))</f>
        <v>5.5636363636363635</v>
      </c>
      <c r="R373" s="10">
        <f t="shared" ref="R373:R382" si="148">IF(Q373&lt;=30,O373+P373,O373+O373*0.3)*IF(G373=1,0.4,IF(G373=2,0.75,IF(G373="1 (kas 4 m. 1 k. nerengiamos)",0.52,1)))*IF(D373="olimpinė",1,IF(M373="Ne",0.5,1))*IF(OR(A$5="Lietuvos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federacija"),IF(OR(J373&lt;8,K373&lt;16),0,1),1)*E373*IF(I373&lt;=1,1,1/I373)*IF(OR(A$5="Lietuvos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2.3224</v>
      </c>
    </row>
    <row r="374" spans="1:18" hidden="1">
      <c r="A374" s="77">
        <v>2</v>
      </c>
      <c r="B374" s="77"/>
      <c r="C374" s="12"/>
      <c r="D374" s="77"/>
      <c r="E374" s="77"/>
      <c r="F374" s="77"/>
      <c r="G374" s="77"/>
      <c r="H374" s="77"/>
      <c r="I374" s="77"/>
      <c r="J374" s="77"/>
      <c r="K374" s="77"/>
      <c r="L374" s="77"/>
      <c r="M374" s="77"/>
      <c r="N374" s="3">
        <f t="shared" si="144"/>
        <v>0</v>
      </c>
      <c r="O374" s="9">
        <f t="shared" si="145"/>
        <v>0</v>
      </c>
      <c r="P374" s="4">
        <f t="shared" ref="P374:P382" si="149">IF(O374=0,0,IF(F374="OŽ",IF(L374&gt;35,0,IF(J374&gt;35,(36-L374)*1.836,((36-L374)-(36-J374))*1.836)),0)+IF(F374="PČ",IF(L374&gt;31,0,IF(J374&gt;31,(32-L374)*1.347,((32-L374)-(32-J374))*1.347)),0)+ IF(F374="PČneol",IF(L374&gt;15,0,IF(J374&gt;15,(16-L374)*0.255,((16-L374)-(16-J374))*0.255)),0)+IF(F374="PŽ",IF(L374&gt;31,0,IF(J374&gt;31,(32-L374)*0.255,((32-L374)-(32-J374))*0.255)),0)+IF(F374="EČ",IF(L374&gt;23,0,IF(J374&gt;23,(24-L374)*0.612,((24-L374)-(24-J374))*0.612)),0)+IF(F374="EČneol",IF(L374&gt;7,0,IF(J374&gt;7,(8-L374)*0.204,((8-L374)-(8-J374))*0.204)),0)+IF(F374="EŽ",IF(L374&gt;23,0,IF(J374&gt;23,(24-L374)*0.204,((24-L374)-(24-J374))*0.204)),0)+IF(F374="PT",IF(L374&gt;31,0,IF(J374&gt;31,(32-L374)*0.204,((32-L374)-(32-J374))*0.204)),0)+IF(F374="JOŽ",IF(L374&gt;23,0,IF(J374&gt;23,(24-L374)*0.255,((24-L374)-(24-J374))*0.255)),0)+IF(F374="JPČ",IF(L374&gt;23,0,IF(J374&gt;23,(24-L374)*0.204,((24-L374)-(24-J374))*0.204)),0)+IF(F374="JEČ",IF(L374&gt;15,0,IF(J374&gt;15,(16-L374)*0.102,((16-L374)-(16-J374))*0.102)),0)+IF(F374="JEOF",IF(L374&gt;15,0,IF(J374&gt;15,(16-L374)*0.102,((16-L374)-(16-J374))*0.102)),0)+IF(F374="JnPČ",IF(L374&gt;15,0,IF(J374&gt;15,(16-L374)*0.153,((16-L374)-(16-J374))*0.153)),0)+IF(F374="JnEČ",IF(L374&gt;15,0,IF(J374&gt;15,(16-L374)*0.0765,((16-L374)-(16-J374))*0.0765)),0)+IF(F374="JčPČ",IF(L374&gt;15,0,IF(J374&gt;15,(16-L374)*0.06375,((16-L374)-(16-J374))*0.06375)),0)+IF(F374="JčEČ",IF(L374&gt;15,0,IF(J374&gt;15,(16-L374)*0.051,((16-L374)-(16-J374))*0.051)),0)+IF(F374="NEAK",IF(L374&gt;23,0,IF(J374&gt;23,(24-L374)*0.03444,((24-L374)-(24-J374))*0.03444)),0))</f>
        <v>0</v>
      </c>
      <c r="Q374" s="11">
        <f t="shared" ref="Q374:Q382" si="150">IF(ISERROR(P374*100/N374),0,(P374*100/N374))</f>
        <v>0</v>
      </c>
      <c r="R374" s="10">
        <f t="shared" si="148"/>
        <v>0</v>
      </c>
    </row>
    <row r="375" spans="1:18" hidden="1">
      <c r="A375" s="77">
        <v>3</v>
      </c>
      <c r="B375" s="77"/>
      <c r="C375" s="12"/>
      <c r="D375" s="77"/>
      <c r="E375" s="77"/>
      <c r="F375" s="77"/>
      <c r="G375" s="77"/>
      <c r="H375" s="77"/>
      <c r="I375" s="77"/>
      <c r="J375" s="77"/>
      <c r="K375" s="77"/>
      <c r="L375" s="77"/>
      <c r="M375" s="77"/>
      <c r="N375" s="3">
        <f t="shared" si="144"/>
        <v>0</v>
      </c>
      <c r="O375" s="9">
        <f t="shared" si="145"/>
        <v>0</v>
      </c>
      <c r="P375" s="4">
        <f t="shared" si="149"/>
        <v>0</v>
      </c>
      <c r="Q375" s="11">
        <f t="shared" si="150"/>
        <v>0</v>
      </c>
      <c r="R375" s="10">
        <f t="shared" si="148"/>
        <v>0</v>
      </c>
    </row>
    <row r="376" spans="1:18" hidden="1">
      <c r="A376" s="77">
        <v>4</v>
      </c>
      <c r="B376" s="77"/>
      <c r="C376" s="12"/>
      <c r="D376" s="77"/>
      <c r="E376" s="77"/>
      <c r="F376" s="77"/>
      <c r="G376" s="77"/>
      <c r="H376" s="77"/>
      <c r="I376" s="77"/>
      <c r="J376" s="77"/>
      <c r="K376" s="77"/>
      <c r="L376" s="77"/>
      <c r="M376" s="77"/>
      <c r="N376" s="3">
        <f t="shared" si="144"/>
        <v>0</v>
      </c>
      <c r="O376" s="9">
        <f t="shared" si="145"/>
        <v>0</v>
      </c>
      <c r="P376" s="4">
        <f t="shared" si="149"/>
        <v>0</v>
      </c>
      <c r="Q376" s="11">
        <f t="shared" si="150"/>
        <v>0</v>
      </c>
      <c r="R376" s="10">
        <f t="shared" si="148"/>
        <v>0</v>
      </c>
    </row>
    <row r="377" spans="1:18" hidden="1">
      <c r="A377" s="77">
        <v>5</v>
      </c>
      <c r="B377" s="77"/>
      <c r="C377" s="12"/>
      <c r="D377" s="77"/>
      <c r="E377" s="77"/>
      <c r="F377" s="77"/>
      <c r="G377" s="77"/>
      <c r="H377" s="77"/>
      <c r="I377" s="77"/>
      <c r="J377" s="77"/>
      <c r="K377" s="77"/>
      <c r="L377" s="77"/>
      <c r="M377" s="77"/>
      <c r="N377" s="3">
        <f t="shared" si="144"/>
        <v>0</v>
      </c>
      <c r="O377" s="9">
        <f t="shared" si="145"/>
        <v>0</v>
      </c>
      <c r="P377" s="4">
        <f t="shared" si="149"/>
        <v>0</v>
      </c>
      <c r="Q377" s="11">
        <f t="shared" si="150"/>
        <v>0</v>
      </c>
      <c r="R377" s="10">
        <f t="shared" si="148"/>
        <v>0</v>
      </c>
    </row>
    <row r="378" spans="1:18" hidden="1">
      <c r="A378" s="77">
        <v>6</v>
      </c>
      <c r="B378" s="77"/>
      <c r="C378" s="12"/>
      <c r="D378" s="77"/>
      <c r="E378" s="77"/>
      <c r="F378" s="77"/>
      <c r="G378" s="77"/>
      <c r="H378" s="77"/>
      <c r="I378" s="77"/>
      <c r="J378" s="77"/>
      <c r="K378" s="77"/>
      <c r="L378" s="77"/>
      <c r="M378" s="77"/>
      <c r="N378" s="3">
        <f t="shared" si="144"/>
        <v>0</v>
      </c>
      <c r="O378" s="9">
        <f t="shared" si="145"/>
        <v>0</v>
      </c>
      <c r="P378" s="4">
        <f t="shared" si="149"/>
        <v>0</v>
      </c>
      <c r="Q378" s="11">
        <f t="shared" si="150"/>
        <v>0</v>
      </c>
      <c r="R378" s="10">
        <f t="shared" si="148"/>
        <v>0</v>
      </c>
    </row>
    <row r="379" spans="1:18" hidden="1">
      <c r="A379" s="77">
        <v>7</v>
      </c>
      <c r="B379" s="77"/>
      <c r="C379" s="12"/>
      <c r="D379" s="77"/>
      <c r="E379" s="77"/>
      <c r="F379" s="77"/>
      <c r="G379" s="77"/>
      <c r="H379" s="77"/>
      <c r="I379" s="77"/>
      <c r="J379" s="77"/>
      <c r="K379" s="77"/>
      <c r="L379" s="77"/>
      <c r="M379" s="77"/>
      <c r="N379" s="3">
        <f t="shared" si="144"/>
        <v>0</v>
      </c>
      <c r="O379" s="9">
        <f t="shared" si="145"/>
        <v>0</v>
      </c>
      <c r="P379" s="4">
        <f t="shared" si="149"/>
        <v>0</v>
      </c>
      <c r="Q379" s="11">
        <f t="shared" si="150"/>
        <v>0</v>
      </c>
      <c r="R379" s="10">
        <f t="shared" si="148"/>
        <v>0</v>
      </c>
    </row>
    <row r="380" spans="1:18" hidden="1">
      <c r="A380" s="77">
        <v>8</v>
      </c>
      <c r="B380" s="77"/>
      <c r="C380" s="12"/>
      <c r="D380" s="77"/>
      <c r="E380" s="77"/>
      <c r="F380" s="77"/>
      <c r="G380" s="77"/>
      <c r="H380" s="77"/>
      <c r="I380" s="77"/>
      <c r="J380" s="77"/>
      <c r="K380" s="77"/>
      <c r="L380" s="77"/>
      <c r="M380" s="77"/>
      <c r="N380" s="3">
        <f t="shared" si="144"/>
        <v>0</v>
      </c>
      <c r="O380" s="9">
        <f t="shared" si="145"/>
        <v>0</v>
      </c>
      <c r="P380" s="4">
        <f t="shared" si="149"/>
        <v>0</v>
      </c>
      <c r="Q380" s="11">
        <f t="shared" si="150"/>
        <v>0</v>
      </c>
      <c r="R380" s="10">
        <f t="shared" si="148"/>
        <v>0</v>
      </c>
    </row>
    <row r="381" spans="1:18" hidden="1">
      <c r="A381" s="77">
        <v>9</v>
      </c>
      <c r="B381" s="77"/>
      <c r="C381" s="12"/>
      <c r="D381" s="77"/>
      <c r="E381" s="77"/>
      <c r="F381" s="77"/>
      <c r="G381" s="77"/>
      <c r="H381" s="77"/>
      <c r="I381" s="77"/>
      <c r="J381" s="77"/>
      <c r="K381" s="77"/>
      <c r="L381" s="77"/>
      <c r="M381" s="77"/>
      <c r="N381" s="3">
        <f t="shared" si="144"/>
        <v>0</v>
      </c>
      <c r="O381" s="9">
        <f t="shared" si="145"/>
        <v>0</v>
      </c>
      <c r="P381" s="4">
        <f t="shared" si="149"/>
        <v>0</v>
      </c>
      <c r="Q381" s="11">
        <f t="shared" si="150"/>
        <v>0</v>
      </c>
      <c r="R381" s="10">
        <f t="shared" si="148"/>
        <v>0</v>
      </c>
    </row>
    <row r="382" spans="1:18" hidden="1">
      <c r="A382" s="77">
        <v>10</v>
      </c>
      <c r="B382" s="77"/>
      <c r="C382" s="12"/>
      <c r="D382" s="77"/>
      <c r="E382" s="77"/>
      <c r="F382" s="77"/>
      <c r="G382" s="77"/>
      <c r="H382" s="77"/>
      <c r="I382" s="77"/>
      <c r="J382" s="77"/>
      <c r="K382" s="77"/>
      <c r="L382" s="77"/>
      <c r="M382" s="77"/>
      <c r="N382" s="3">
        <f t="shared" si="144"/>
        <v>0</v>
      </c>
      <c r="O382" s="9">
        <f t="shared" si="145"/>
        <v>0</v>
      </c>
      <c r="P382" s="4">
        <f t="shared" si="149"/>
        <v>0</v>
      </c>
      <c r="Q382" s="11">
        <f t="shared" si="150"/>
        <v>0</v>
      </c>
      <c r="R382" s="10">
        <f t="shared" si="148"/>
        <v>0</v>
      </c>
    </row>
    <row r="383" spans="1:18" ht="13.9" customHeight="1">
      <c r="A383" s="80" t="s">
        <v>40</v>
      </c>
      <c r="B383" s="81"/>
      <c r="C383" s="81"/>
      <c r="D383" s="81"/>
      <c r="E383" s="81"/>
      <c r="F383" s="81"/>
      <c r="G383" s="81"/>
      <c r="H383" s="81"/>
      <c r="I383" s="81"/>
      <c r="J383" s="81"/>
      <c r="K383" s="81"/>
      <c r="L383" s="81"/>
      <c r="M383" s="81"/>
      <c r="N383" s="81"/>
      <c r="O383" s="81"/>
      <c r="P383" s="81"/>
      <c r="Q383" s="82"/>
      <c r="R383" s="10">
        <f>SUM(R373:R382)</f>
        <v>2.3224</v>
      </c>
    </row>
    <row r="384" spans="1:18" ht="15.75">
      <c r="A384" s="24" t="s">
        <v>118</v>
      </c>
      <c r="B384" s="24"/>
      <c r="C384" s="15"/>
      <c r="D384" s="15"/>
      <c r="E384" s="15"/>
      <c r="F384" s="15"/>
      <c r="G384" s="15"/>
      <c r="H384" s="15"/>
      <c r="I384" s="15"/>
      <c r="J384" s="15"/>
      <c r="K384" s="15"/>
      <c r="L384" s="15"/>
      <c r="M384" s="15"/>
      <c r="N384" s="15"/>
      <c r="O384" s="15"/>
      <c r="P384" s="15"/>
      <c r="Q384" s="15"/>
      <c r="R384" s="16"/>
    </row>
    <row r="385" spans="1:18">
      <c r="A385" s="49" t="s">
        <v>48</v>
      </c>
      <c r="B385" s="49"/>
      <c r="C385" s="49"/>
      <c r="D385" s="49"/>
      <c r="E385" s="49"/>
      <c r="F385" s="49"/>
      <c r="G385" s="49"/>
      <c r="H385" s="49"/>
      <c r="I385" s="49" t="s">
        <v>119</v>
      </c>
      <c r="J385" s="15"/>
      <c r="K385" s="15"/>
      <c r="L385" s="15"/>
      <c r="M385" s="15"/>
      <c r="N385" s="15"/>
      <c r="O385" s="15"/>
      <c r="P385" s="15"/>
      <c r="Q385" s="15"/>
      <c r="R385" s="16"/>
    </row>
    <row r="386" spans="1:18" hidden="1">
      <c r="A386" s="49"/>
      <c r="B386" s="49"/>
      <c r="C386" s="49"/>
      <c r="D386" s="49"/>
      <c r="E386" s="49"/>
      <c r="F386" s="49"/>
      <c r="G386" s="49"/>
      <c r="H386" s="49"/>
      <c r="I386" s="49"/>
      <c r="J386" s="15"/>
      <c r="K386" s="15"/>
      <c r="L386" s="15"/>
      <c r="M386" s="15"/>
      <c r="N386" s="15"/>
      <c r="O386" s="15"/>
      <c r="P386" s="15"/>
      <c r="Q386" s="15"/>
      <c r="R386" s="16"/>
    </row>
    <row r="387" spans="1:18" hidden="1">
      <c r="A387" s="89" t="s">
        <v>120</v>
      </c>
      <c r="B387" s="90"/>
      <c r="C387" s="90"/>
      <c r="D387" s="90"/>
      <c r="E387" s="90"/>
      <c r="F387" s="90"/>
      <c r="G387" s="90"/>
      <c r="H387" s="90"/>
      <c r="I387" s="90"/>
      <c r="J387" s="90"/>
      <c r="K387" s="90"/>
      <c r="L387" s="90"/>
      <c r="M387" s="90"/>
      <c r="N387" s="90"/>
      <c r="O387" s="90"/>
      <c r="P387" s="90"/>
      <c r="Q387" s="73"/>
      <c r="R387" s="58"/>
    </row>
    <row r="388" spans="1:18" ht="18" hidden="1">
      <c r="A388" s="87" t="s">
        <v>27</v>
      </c>
      <c r="B388" s="88"/>
      <c r="C388" s="88"/>
      <c r="D388" s="59"/>
      <c r="E388" s="59"/>
      <c r="F388" s="59"/>
      <c r="G388" s="59"/>
      <c r="H388" s="59"/>
      <c r="I388" s="59"/>
      <c r="J388" s="59"/>
      <c r="K388" s="59"/>
      <c r="L388" s="59"/>
      <c r="M388" s="59"/>
      <c r="N388" s="59"/>
      <c r="O388" s="59"/>
      <c r="P388" s="59"/>
      <c r="Q388" s="73"/>
      <c r="R388" s="58"/>
    </row>
    <row r="389" spans="1:18" hidden="1">
      <c r="A389" s="89" t="s">
        <v>44</v>
      </c>
      <c r="B389" s="90"/>
      <c r="C389" s="90"/>
      <c r="D389" s="90"/>
      <c r="E389" s="90"/>
      <c r="F389" s="90"/>
      <c r="G389" s="90"/>
      <c r="H389" s="90"/>
      <c r="I389" s="90"/>
      <c r="J389" s="90"/>
      <c r="K389" s="90"/>
      <c r="L389" s="90"/>
      <c r="M389" s="90"/>
      <c r="N389" s="90"/>
      <c r="O389" s="90"/>
      <c r="P389" s="90"/>
      <c r="Q389" s="73"/>
      <c r="R389" s="58"/>
    </row>
    <row r="390" spans="1:18" hidden="1">
      <c r="A390" s="60">
        <v>1</v>
      </c>
      <c r="B390" s="60" t="s">
        <v>121</v>
      </c>
      <c r="C390" s="61" t="s">
        <v>29</v>
      </c>
      <c r="D390" s="60" t="s">
        <v>30</v>
      </c>
      <c r="E390" s="60">
        <v>1</v>
      </c>
      <c r="F390" s="60" t="s">
        <v>57</v>
      </c>
      <c r="G390" s="60">
        <v>1</v>
      </c>
      <c r="H390" s="60" t="s">
        <v>32</v>
      </c>
      <c r="I390" s="60"/>
      <c r="J390" s="60">
        <v>15</v>
      </c>
      <c r="K390" s="60"/>
      <c r="L390" s="60">
        <v>16</v>
      </c>
      <c r="M390" s="60" t="s">
        <v>34</v>
      </c>
      <c r="N390" s="62">
        <f t="shared" ref="N390:N399" si="151">(IF(F390="OŽ",IF(L390=1,550.8,IF(L390=2,426.38,IF(L390=3,342.14,IF(L390=4,181.44,IF(L390=5,168.48,IF(L390=6,155.52,IF(L390=7,148.5,IF(L390=8,144,0))))))))+IF(L390&lt;=8,0,IF(L390&lt;=16,137.7,IF(L390&lt;=24,108,IF(L390&lt;=32,80.1,IF(L390&lt;=36,52.2,0)))))-IF(L390&lt;=8,0,IF(L390&lt;=16,(L390-9)*2.754,IF(L390&lt;=24,(L390-17)* 2.754,IF(L390&lt;=32,(L390-25)* 2.754,IF(L390&lt;=36,(L390-33)*2.754,0))))),0)+IF(F390="PČ",IF(L390=1,449,IF(L390=2,314.6,IF(L390=3,238,IF(L390=4,172,IF(L390=5,159,IF(L390=6,145,IF(L390=7,132,IF(L390=8,119,0))))))))+IF(L390&lt;=8,0,IF(L390&lt;=16,88,IF(L390&lt;=24,55,IF(L390&lt;=32,22,0))))-IF(L390&lt;=8,0,IF(L390&lt;=16,(L390-9)*2.245,IF(L390&lt;=24,(L390-17)*2.245,IF(L390&lt;=32,(L390-25)*2.245,0)))),0)+IF(F390="PČneol",IF(L390=1,85,IF(L390=2,64.61,IF(L390=3,50.76,IF(L390=4,16.25,IF(L390=5,15,IF(L390=6,13.75,IF(L390=7,12.5,IF(L390=8,11.25,0))))))))+IF(L390&lt;=8,0,IF(L390&lt;=16,9,0))-IF(L390&lt;=8,0,IF(L390&lt;=16,(L390-9)*0.425,0)),0)+IF(F390="PŽ",IF(L390=1,85,IF(L390=2,59.5,IF(L390=3,45,IF(L390=4,32.5,IF(L390=5,30,IF(L390=6,27.5,IF(L390=7,25,IF(L390=8,22.5,0))))))))+IF(L390&lt;=8,0,IF(L390&lt;=16,19,IF(L390&lt;=24,13,IF(L390&lt;=32,8,0))))-IF(L390&lt;=8,0,IF(L390&lt;=16,(L390-9)*0.425,IF(L390&lt;=24,(L390-17)*0.425,IF(L390&lt;=32,(L390-25)*0.425,0)))),0)+IF(F390="EČ",IF(L390=1,204,IF(L390=2,156.24,IF(L390=3,123.84,IF(L390=4,72,IF(L390=5,66,IF(L390=6,60,IF(L390=7,54,IF(L390=8,48,0))))))))+IF(L390&lt;=8,0,IF(L390&lt;=16,40,IF(L390&lt;=24,25,0)))-IF(L390&lt;=8,0,IF(L390&lt;=16,(L390-9)*1.02,IF(L390&lt;=24,(L390-17)*1.02,0))),0)+IF(F390="EČneol",IF(L390=1,68,IF(L390=2,51.69,IF(L390=3,40.61,IF(L390=4,13,IF(L390=5,12,IF(L390=6,11,IF(L390=7,10,IF(L390=8,9,0)))))))))+IF(F390="EŽ",IF(L390=1,68,IF(L390=2,47.6,IF(L390=3,36,IF(L390=4,18,IF(L390=5,16.5,IF(L390=6,15,IF(L390=7,13.5,IF(L390=8,12,0))))))))+IF(L390&lt;=8,0,IF(L390&lt;=16,10,IF(L390&lt;=24,6,0)))-IF(L390&lt;=8,0,IF(L390&lt;=16,(L390-9)*0.34,IF(L390&lt;=24,(L390-17)*0.34,0))),0)+IF(F390="PT",IF(L390=1,68,IF(L390=2,52.08,IF(L390=3,41.28,IF(L390=4,24,IF(L390=5,22,IF(L390=6,20,IF(L390=7,18,IF(L390=8,16,0))))))))+IF(L390&lt;=8,0,IF(L390&lt;=16,13,IF(L390&lt;=24,9,IF(L390&lt;=32,4,0))))-IF(L390&lt;=8,0,IF(L390&lt;=16,(L390-9)*0.34,IF(L390&lt;=24,(L390-17)*0.34,IF(L390&lt;=32,(L390-25)*0.34,0)))),0)+IF(F390="JOŽ",IF(L390=1,85,IF(L390=2,59.5,IF(L390=3,45,IF(L390=4,32.5,IF(L390=5,30,IF(L390=6,27.5,IF(L390=7,25,IF(L390=8,22.5,0))))))))+IF(L390&lt;=8,0,IF(L390&lt;=16,19,IF(L390&lt;=24,13,0)))-IF(L390&lt;=8,0,IF(L390&lt;=16,(L390-9)*0.425,IF(L390&lt;=24,(L390-17)*0.425,0))),0)+IF(F390="JPČ",IF(L390=1,68,IF(L390=2,47.6,IF(L390=3,36,IF(L390=4,26,IF(L390=5,24,IF(L390=6,22,IF(L390=7,20,IF(L390=8,18,0))))))))+IF(L390&lt;=8,0,IF(L390&lt;=16,13,IF(L390&lt;=24,9,0)))-IF(L390&lt;=8,0,IF(L390&lt;=16,(L390-9)*0.34,IF(L390&lt;=24,(L390-17)*0.34,0))),0)+IF(F390="JEČ",IF(L390=1,34,IF(L390=2,26.04,IF(L390=3,20.6,IF(L390=4,12,IF(L390=5,11,IF(L390=6,10,IF(L390=7,9,IF(L390=8,8,0))))))))+IF(L390&lt;=8,0,IF(L390&lt;=16,6,0))-IF(L390&lt;=8,0,IF(L390&lt;=16,(L390-9)*0.17,0)),0)+IF(F390="JEOF",IF(L390=1,34,IF(L390=2,26.04,IF(L390=3,20.6,IF(L390=4,12,IF(L390=5,11,IF(L390=6,10,IF(L390=7,9,IF(L390=8,8,0))))))))+IF(L390&lt;=8,0,IF(L390&lt;=16,6,0))-IF(L390&lt;=8,0,IF(L390&lt;=16,(L390-9)*0.17,0)),0)+IF(F390="JnPČ",IF(L390=1,51,IF(L390=2,35.7,IF(L390=3,27,IF(L390=4,19.5,IF(L390=5,18,IF(L390=6,16.5,IF(L390=7,15,IF(L390=8,13.5,0))))))))+IF(L390&lt;=8,0,IF(L390&lt;=16,10,0))-IF(L390&lt;=8,0,IF(L390&lt;=16,(L390-9)*0.255,0)),0)+IF(F390="JnEČ",IF(L390=1,25.5,IF(L390=2,19.53,IF(L390=3,15.48,IF(L390=4,9,IF(L390=5,8.25,IF(L390=6,7.5,IF(L390=7,6.75,IF(L390=8,6,0))))))))+IF(L390&lt;=8,0,IF(L390&lt;=16,5,0))-IF(L390&lt;=8,0,IF(L390&lt;=16,(L390-9)*0.1275,0)),0)+IF(F390="JčPČ",IF(L390=1,21.25,IF(L390=2,14.5,IF(L390=3,11.5,IF(L390=4,7,IF(L390=5,6.5,IF(L390=6,6,IF(L390=7,5.5,IF(L390=8,5,0))))))))+IF(L390&lt;=8,0,IF(L390&lt;=16,4,0))-IF(L390&lt;=8,0,IF(L390&lt;=16,(L390-9)*0.10625,0)),0)+IF(F390="JčEČ",IF(L390=1,17,IF(L390=2,13.02,IF(L390=3,10.32,IF(L390=4,6,IF(L390=5,5.5,IF(L390=6,5,IF(L390=7,4.5,IF(L390=8,4,0))))))))+IF(L390&lt;=8,0,IF(L390&lt;=16,3,0))-IF(L390&lt;=8,0,IF(L390&lt;=16,(L390-9)*0.085,0)),0)+IF(F390="NEAK",IF(L390=1,11.48,IF(L390=2,8.79,IF(L390=3,6.97,IF(L390=4,4.05,IF(L390=5,3.71,IF(L390=6,3.38,IF(L390=7,3.04,IF(L390=8,2.7,0))))))))+IF(L390&lt;=8,0,IF(L390&lt;=16,2,IF(L390&lt;=24,1.3,0)))-IF(L390&lt;=8,0,IF(L390&lt;=16,(L390-9)*0.0574,IF(L390&lt;=24,(L390-17)*0.0574,0))),0))*IF(L390&lt;0,1,IF(OR(F390="PČ",F390="PŽ",F390="PT"),IF(J390&lt;32,J390/32,1),1))* IF(L390&lt;0,1,IF(OR(F390="EČ",F390="EŽ",F390="JOŽ",F390="JPČ",F390="NEAK"),IF(J390&lt;24,J390/24,1),1))*IF(L390&lt;0,1,IF(OR(F390="PČneol",F390="JEČ",F390="JEOF",F390="JnPČ",F390="JnEČ",F390="JčPČ",F390="JčEČ"),IF(J390&lt;16,J390/16,1),1))*IF(L390&lt;0,1,IF(F390="EČneol",IF(J390&lt;8,J390/8,1),1))</f>
        <v>3.8507812499999998</v>
      </c>
      <c r="O390" s="63">
        <f t="shared" ref="O390:O399" si="152">IF(F390="OŽ",N390,IF(H390="Ne",IF(J390*0.3&lt;J390-L390,N390,0),IF(J390*0.1&lt;J390-L390,N390,0)))</f>
        <v>0</v>
      </c>
      <c r="P390" s="64">
        <f t="shared" ref="P390" si="153">IF(O390=0,0,IF(F390="OŽ",IF(L390&gt;35,0,IF(J390&gt;35,(36-L390)*1.836,((36-L390)-(36-J390))*1.836)),0)+IF(F390="PČ",IF(L390&gt;31,0,IF(J390&gt;31,(32-L390)*1.347,((32-L390)-(32-J390))*1.347)),0)+ IF(F390="PČneol",IF(L390&gt;15,0,IF(J390&gt;15,(16-L390)*0.255,((16-L390)-(16-J390))*0.255)),0)+IF(F390="PŽ",IF(L390&gt;31,0,IF(J390&gt;31,(32-L390)*0.255,((32-L390)-(32-J390))*0.255)),0)+IF(F390="EČ",IF(L390&gt;23,0,IF(J390&gt;23,(24-L390)*0.612,((24-L390)-(24-J390))*0.612)),0)+IF(F390="EČneol",IF(L390&gt;7,0,IF(J390&gt;7,(8-L390)*0.204,((8-L390)-(8-J390))*0.204)),0)+IF(F390="EŽ",IF(L390&gt;23,0,IF(J390&gt;23,(24-L390)*0.204,((24-L390)-(24-J390))*0.204)),0)+IF(F390="PT",IF(L390&gt;31,0,IF(J390&gt;31,(32-L390)*0.204,((32-L390)-(32-J390))*0.204)),0)+IF(F390="JOŽ",IF(L390&gt;23,0,IF(J390&gt;23,(24-L390)*0.255,((24-L390)-(24-J390))*0.255)),0)+IF(F390="JPČ",IF(L390&gt;23,0,IF(J390&gt;23,(24-L390)*0.204,((24-L390)-(24-J390))*0.204)),0)+IF(F390="JEČ",IF(L390&gt;15,0,IF(J390&gt;15,(16-L390)*0.102,((16-L390)-(16-J390))*0.102)),0)+IF(F390="JEOF",IF(L390&gt;15,0,IF(J390&gt;15,(16-L390)*0.102,((16-L390)-(16-J390))*0.102)),0)+IF(F390="JnPČ",IF(L390&gt;15,0,IF(J390&gt;15,(16-L390)*0.153,((16-L390)-(16-J390))*0.153)),0)+IF(F390="JnEČ",IF(L390&gt;15,0,IF(J390&gt;15,(16-L390)*0.0765,((16-L390)-(16-J390))*0.0765)),0)+IF(F390="JčPČ",IF(L390&gt;15,0,IF(J390&gt;15,(16-L390)*0.06375,((16-L390)-(16-J390))*0.06375)),0)+IF(F390="JčEČ",IF(L390&gt;15,0,IF(J390&gt;15,(16-L390)*0.051,((16-L390)-(16-J390))*0.051)),0)+IF(F390="NEAK",IF(L390&gt;23,0,IF(J390&gt;23,(24-L390)*0.03444,((24-L390)-(24-J390))*0.03444)),0))</f>
        <v>0</v>
      </c>
      <c r="Q390" s="65">
        <f t="shared" ref="Q390" si="154">IF(ISERROR(P390*100/N390),0,(P390*100/N390))</f>
        <v>0</v>
      </c>
      <c r="R390" s="66">
        <f t="shared" ref="R390:R399" si="155">IF(Q390&lt;=30,O390+P390,O390+O390*0.3)*IF(G390=1,0.4,IF(G390=2,0.75,IF(G390="1 (kas 4 m. 1 k. nerengiamos)",0.52,1)))*IF(D390="olimpinė",1,IF(M390="Ne",0.5,1))*IF(OR(A$5="Lietuvos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federacija"),IF(OR(J390&lt;8,K390&lt;16),0,1),1)*E390*IF(I390&lt;=1,1,1/I390)*IF(OR(A$5="Lietuvos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91" spans="1:18" hidden="1">
      <c r="A391" s="60">
        <v>2</v>
      </c>
      <c r="B391" s="60" t="s">
        <v>122</v>
      </c>
      <c r="C391" s="61" t="s">
        <v>29</v>
      </c>
      <c r="D391" s="60" t="s">
        <v>30</v>
      </c>
      <c r="E391" s="60">
        <v>1</v>
      </c>
      <c r="F391" s="60" t="s">
        <v>57</v>
      </c>
      <c r="G391" s="60">
        <v>1</v>
      </c>
      <c r="H391" s="60" t="s">
        <v>32</v>
      </c>
      <c r="I391" s="60"/>
      <c r="J391" s="60">
        <v>16</v>
      </c>
      <c r="K391" s="60"/>
      <c r="L391" s="60">
        <v>16</v>
      </c>
      <c r="M391" s="60" t="s">
        <v>34</v>
      </c>
      <c r="N391" s="62">
        <f t="shared" si="151"/>
        <v>4.1074999999999999</v>
      </c>
      <c r="O391" s="63">
        <f t="shared" si="152"/>
        <v>0</v>
      </c>
      <c r="P391" s="64">
        <f t="shared" ref="P391:P399" si="156">IF(O391=0,0,IF(F391="OŽ",IF(L391&gt;35,0,IF(J391&gt;35,(36-L391)*1.836,((36-L391)-(36-J391))*1.836)),0)+IF(F391="PČ",IF(L391&gt;31,0,IF(J391&gt;31,(32-L391)*1.347,((32-L391)-(32-J391))*1.347)),0)+ IF(F391="PČneol",IF(L391&gt;15,0,IF(J391&gt;15,(16-L391)*0.255,((16-L391)-(16-J391))*0.255)),0)+IF(F391="PŽ",IF(L391&gt;31,0,IF(J391&gt;31,(32-L391)*0.255,((32-L391)-(32-J391))*0.255)),0)+IF(F391="EČ",IF(L391&gt;23,0,IF(J391&gt;23,(24-L391)*0.612,((24-L391)-(24-J391))*0.612)),0)+IF(F391="EČneol",IF(L391&gt;7,0,IF(J391&gt;7,(8-L391)*0.204,((8-L391)-(8-J391))*0.204)),0)+IF(F391="EŽ",IF(L391&gt;23,0,IF(J391&gt;23,(24-L391)*0.204,((24-L391)-(24-J391))*0.204)),0)+IF(F391="PT",IF(L391&gt;31,0,IF(J391&gt;31,(32-L391)*0.204,((32-L391)-(32-J391))*0.204)),0)+IF(F391="JOŽ",IF(L391&gt;23,0,IF(J391&gt;23,(24-L391)*0.255,((24-L391)-(24-J391))*0.255)),0)+IF(F391="JPČ",IF(L391&gt;23,0,IF(J391&gt;23,(24-L391)*0.204,((24-L391)-(24-J391))*0.204)),0)+IF(F391="JEČ",IF(L391&gt;15,0,IF(J391&gt;15,(16-L391)*0.102,((16-L391)-(16-J391))*0.102)),0)+IF(F391="JEOF",IF(L391&gt;15,0,IF(J391&gt;15,(16-L391)*0.102,((16-L391)-(16-J391))*0.102)),0)+IF(F391="JnPČ",IF(L391&gt;15,0,IF(J391&gt;15,(16-L391)*0.153,((16-L391)-(16-J391))*0.153)),0)+IF(F391="JnEČ",IF(L391&gt;15,0,IF(J391&gt;15,(16-L391)*0.0765,((16-L391)-(16-J391))*0.0765)),0)+IF(F391="JčPČ",IF(L391&gt;15,0,IF(J391&gt;15,(16-L391)*0.06375,((16-L391)-(16-J391))*0.06375)),0)+IF(F391="JčEČ",IF(L391&gt;15,0,IF(J391&gt;15,(16-L391)*0.051,((16-L391)-(16-J391))*0.051)),0)+IF(F391="NEAK",IF(L391&gt;23,0,IF(J391&gt;23,(24-L391)*0.03444,((24-L391)-(24-J391))*0.03444)),0))</f>
        <v>0</v>
      </c>
      <c r="Q391" s="65">
        <f t="shared" ref="Q391:Q399" si="157">IF(ISERROR(P391*100/N391),0,(P391*100/N391))</f>
        <v>0</v>
      </c>
      <c r="R391" s="66">
        <f t="shared" si="155"/>
        <v>0</v>
      </c>
    </row>
    <row r="392" spans="1:18" hidden="1">
      <c r="A392" s="60">
        <v>3</v>
      </c>
      <c r="B392" s="60" t="s">
        <v>123</v>
      </c>
      <c r="C392" s="61" t="s">
        <v>29</v>
      </c>
      <c r="D392" s="60" t="s">
        <v>30</v>
      </c>
      <c r="E392" s="60">
        <v>1</v>
      </c>
      <c r="F392" s="60" t="s">
        <v>57</v>
      </c>
      <c r="G392" s="60">
        <v>1</v>
      </c>
      <c r="H392" s="60" t="s">
        <v>32</v>
      </c>
      <c r="I392" s="60"/>
      <c r="J392" s="60">
        <v>6</v>
      </c>
      <c r="K392" s="60"/>
      <c r="L392" s="60">
        <v>5</v>
      </c>
      <c r="M392" s="60" t="s">
        <v>34</v>
      </c>
      <c r="N392" s="62">
        <f t="shared" si="151"/>
        <v>3.09375</v>
      </c>
      <c r="O392" s="63">
        <f t="shared" si="152"/>
        <v>0</v>
      </c>
      <c r="P392" s="64">
        <f t="shared" si="156"/>
        <v>0</v>
      </c>
      <c r="Q392" s="65">
        <f t="shared" si="157"/>
        <v>0</v>
      </c>
      <c r="R392" s="66">
        <f t="shared" si="155"/>
        <v>0</v>
      </c>
    </row>
    <row r="393" spans="1:18" hidden="1">
      <c r="A393" s="60">
        <v>4</v>
      </c>
      <c r="B393" s="60" t="s">
        <v>124</v>
      </c>
      <c r="C393" s="61" t="s">
        <v>29</v>
      </c>
      <c r="D393" s="60" t="s">
        <v>30</v>
      </c>
      <c r="E393" s="60">
        <v>1</v>
      </c>
      <c r="F393" s="60" t="s">
        <v>57</v>
      </c>
      <c r="G393" s="60">
        <v>1</v>
      </c>
      <c r="H393" s="60" t="s">
        <v>32</v>
      </c>
      <c r="I393" s="60"/>
      <c r="J393" s="60">
        <v>6</v>
      </c>
      <c r="K393" s="60"/>
      <c r="L393" s="60">
        <v>6</v>
      </c>
      <c r="M393" s="60" t="s">
        <v>34</v>
      </c>
      <c r="N393" s="62">
        <f t="shared" si="151"/>
        <v>2.8125</v>
      </c>
      <c r="O393" s="63">
        <f t="shared" si="152"/>
        <v>0</v>
      </c>
      <c r="P393" s="64">
        <f t="shared" si="156"/>
        <v>0</v>
      </c>
      <c r="Q393" s="65">
        <f t="shared" si="157"/>
        <v>0</v>
      </c>
      <c r="R393" s="66">
        <f t="shared" si="155"/>
        <v>0</v>
      </c>
    </row>
    <row r="394" spans="1:18" hidden="1">
      <c r="A394" s="60">
        <v>5</v>
      </c>
      <c r="B394" s="60"/>
      <c r="C394" s="61"/>
      <c r="D394" s="60"/>
      <c r="E394" s="60"/>
      <c r="F394" s="60"/>
      <c r="G394" s="60"/>
      <c r="H394" s="60"/>
      <c r="I394" s="60"/>
      <c r="J394" s="60"/>
      <c r="K394" s="60"/>
      <c r="L394" s="60"/>
      <c r="M394" s="60"/>
      <c r="N394" s="62">
        <f t="shared" si="151"/>
        <v>0</v>
      </c>
      <c r="O394" s="63">
        <f t="shared" si="152"/>
        <v>0</v>
      </c>
      <c r="P394" s="64">
        <f t="shared" si="156"/>
        <v>0</v>
      </c>
      <c r="Q394" s="65">
        <f t="shared" si="157"/>
        <v>0</v>
      </c>
      <c r="R394" s="66">
        <f t="shared" si="155"/>
        <v>0</v>
      </c>
    </row>
    <row r="395" spans="1:18" hidden="1">
      <c r="A395" s="60">
        <v>6</v>
      </c>
      <c r="B395" s="60"/>
      <c r="C395" s="61"/>
      <c r="D395" s="60"/>
      <c r="E395" s="60"/>
      <c r="F395" s="60"/>
      <c r="G395" s="60"/>
      <c r="H395" s="60"/>
      <c r="I395" s="60"/>
      <c r="J395" s="60"/>
      <c r="K395" s="60"/>
      <c r="L395" s="60"/>
      <c r="M395" s="60"/>
      <c r="N395" s="62">
        <f t="shared" si="151"/>
        <v>0</v>
      </c>
      <c r="O395" s="63">
        <f t="shared" si="152"/>
        <v>0</v>
      </c>
      <c r="P395" s="64">
        <f t="shared" si="156"/>
        <v>0</v>
      </c>
      <c r="Q395" s="65">
        <f t="shared" si="157"/>
        <v>0</v>
      </c>
      <c r="R395" s="66">
        <f t="shared" si="155"/>
        <v>0</v>
      </c>
    </row>
    <row r="396" spans="1:18" hidden="1">
      <c r="A396" s="60">
        <v>7</v>
      </c>
      <c r="B396" s="60"/>
      <c r="C396" s="61"/>
      <c r="D396" s="60"/>
      <c r="E396" s="60"/>
      <c r="F396" s="60"/>
      <c r="G396" s="60"/>
      <c r="H396" s="60"/>
      <c r="I396" s="60"/>
      <c r="J396" s="60"/>
      <c r="K396" s="60"/>
      <c r="L396" s="60"/>
      <c r="M396" s="60"/>
      <c r="N396" s="62">
        <f t="shared" si="151"/>
        <v>0</v>
      </c>
      <c r="O396" s="63">
        <f t="shared" si="152"/>
        <v>0</v>
      </c>
      <c r="P396" s="64">
        <f t="shared" si="156"/>
        <v>0</v>
      </c>
      <c r="Q396" s="65">
        <f t="shared" si="157"/>
        <v>0</v>
      </c>
      <c r="R396" s="66">
        <f t="shared" si="155"/>
        <v>0</v>
      </c>
    </row>
    <row r="397" spans="1:18" hidden="1">
      <c r="A397" s="60">
        <v>8</v>
      </c>
      <c r="B397" s="60"/>
      <c r="C397" s="61"/>
      <c r="D397" s="60"/>
      <c r="E397" s="60"/>
      <c r="F397" s="60"/>
      <c r="G397" s="60"/>
      <c r="H397" s="60"/>
      <c r="I397" s="60"/>
      <c r="J397" s="60"/>
      <c r="K397" s="60"/>
      <c r="L397" s="60"/>
      <c r="M397" s="60"/>
      <c r="N397" s="62">
        <f t="shared" si="151"/>
        <v>0</v>
      </c>
      <c r="O397" s="63">
        <f t="shared" si="152"/>
        <v>0</v>
      </c>
      <c r="P397" s="64">
        <f t="shared" si="156"/>
        <v>0</v>
      </c>
      <c r="Q397" s="65">
        <f t="shared" si="157"/>
        <v>0</v>
      </c>
      <c r="R397" s="66">
        <f t="shared" si="155"/>
        <v>0</v>
      </c>
    </row>
    <row r="398" spans="1:18" hidden="1">
      <c r="A398" s="60">
        <v>9</v>
      </c>
      <c r="B398" s="60"/>
      <c r="C398" s="61"/>
      <c r="D398" s="60"/>
      <c r="E398" s="60"/>
      <c r="F398" s="60"/>
      <c r="G398" s="60"/>
      <c r="H398" s="60"/>
      <c r="I398" s="60"/>
      <c r="J398" s="60"/>
      <c r="K398" s="60"/>
      <c r="L398" s="60"/>
      <c r="M398" s="60"/>
      <c r="N398" s="62">
        <f t="shared" si="151"/>
        <v>0</v>
      </c>
      <c r="O398" s="63">
        <f t="shared" si="152"/>
        <v>0</v>
      </c>
      <c r="P398" s="64">
        <f t="shared" si="156"/>
        <v>0</v>
      </c>
      <c r="Q398" s="65">
        <f t="shared" si="157"/>
        <v>0</v>
      </c>
      <c r="R398" s="66">
        <f t="shared" si="155"/>
        <v>0</v>
      </c>
    </row>
    <row r="399" spans="1:18" hidden="1">
      <c r="A399" s="60">
        <v>10</v>
      </c>
      <c r="B399" s="60"/>
      <c r="C399" s="61"/>
      <c r="D399" s="60"/>
      <c r="E399" s="60"/>
      <c r="F399" s="60"/>
      <c r="G399" s="60"/>
      <c r="H399" s="60"/>
      <c r="I399" s="60"/>
      <c r="J399" s="60"/>
      <c r="K399" s="60"/>
      <c r="L399" s="60"/>
      <c r="M399" s="60"/>
      <c r="N399" s="62">
        <f t="shared" si="151"/>
        <v>0</v>
      </c>
      <c r="O399" s="63">
        <f t="shared" si="152"/>
        <v>0</v>
      </c>
      <c r="P399" s="64">
        <f t="shared" si="156"/>
        <v>0</v>
      </c>
      <c r="Q399" s="65">
        <f t="shared" si="157"/>
        <v>0</v>
      </c>
      <c r="R399" s="66">
        <f t="shared" si="155"/>
        <v>0</v>
      </c>
    </row>
    <row r="400" spans="1:18" hidden="1">
      <c r="A400" s="91" t="s">
        <v>40</v>
      </c>
      <c r="B400" s="92"/>
      <c r="C400" s="92"/>
      <c r="D400" s="92"/>
      <c r="E400" s="92"/>
      <c r="F400" s="92"/>
      <c r="G400" s="92"/>
      <c r="H400" s="92"/>
      <c r="I400" s="92"/>
      <c r="J400" s="92"/>
      <c r="K400" s="92"/>
      <c r="L400" s="92"/>
      <c r="M400" s="92"/>
      <c r="N400" s="92"/>
      <c r="O400" s="92"/>
      <c r="P400" s="92"/>
      <c r="Q400" s="93"/>
      <c r="R400" s="66">
        <f>SUM(R390:R399)</f>
        <v>0</v>
      </c>
    </row>
    <row r="401" spans="1:18" ht="15.75" hidden="1">
      <c r="A401" s="67" t="s">
        <v>125</v>
      </c>
      <c r="B401" s="67"/>
      <c r="C401" s="68"/>
      <c r="D401" s="68"/>
      <c r="E401" s="68"/>
      <c r="F401" s="68"/>
      <c r="G401" s="68"/>
      <c r="H401" s="68"/>
      <c r="I401" s="68"/>
      <c r="J401" s="68"/>
      <c r="K401" s="68"/>
      <c r="L401" s="68"/>
      <c r="M401" s="68"/>
      <c r="N401" s="68"/>
      <c r="O401" s="68"/>
      <c r="P401" s="68"/>
      <c r="Q401" s="68"/>
      <c r="R401" s="69"/>
    </row>
    <row r="402" spans="1:18" hidden="1">
      <c r="A402" s="70" t="s">
        <v>48</v>
      </c>
      <c r="B402" s="70"/>
      <c r="C402" s="70"/>
      <c r="D402" s="70"/>
      <c r="E402" s="70"/>
      <c r="F402" s="70"/>
      <c r="G402" s="70"/>
      <c r="H402" s="70"/>
      <c r="I402" s="70"/>
      <c r="J402" s="68"/>
      <c r="K402" s="68"/>
      <c r="L402" s="68"/>
      <c r="M402" s="68"/>
      <c r="N402" s="68"/>
      <c r="O402" s="68"/>
      <c r="P402" s="68"/>
      <c r="Q402" s="68"/>
      <c r="R402" s="69"/>
    </row>
    <row r="403" spans="1:18" s="8" customFormat="1">
      <c r="A403" s="49"/>
      <c r="B403" s="49"/>
      <c r="C403" s="49"/>
      <c r="D403" s="49"/>
      <c r="E403" s="49"/>
      <c r="F403" s="49"/>
      <c r="G403" s="49"/>
      <c r="H403" s="49"/>
      <c r="I403" s="49"/>
      <c r="J403" s="15"/>
      <c r="K403" s="15"/>
      <c r="L403" s="15"/>
      <c r="M403" s="15"/>
      <c r="N403" s="15"/>
      <c r="O403" s="15"/>
      <c r="P403" s="15"/>
      <c r="Q403" s="15"/>
      <c r="R403" s="16"/>
    </row>
    <row r="404" spans="1:18" ht="15" customHeight="1">
      <c r="A404" s="83" t="s">
        <v>126</v>
      </c>
      <c r="B404" s="84"/>
      <c r="C404" s="84"/>
      <c r="D404" s="84"/>
      <c r="E404" s="84"/>
      <c r="F404" s="84"/>
      <c r="G404" s="84"/>
      <c r="H404" s="84"/>
      <c r="I404" s="84"/>
      <c r="J404" s="84"/>
      <c r="K404" s="84"/>
      <c r="L404" s="84"/>
      <c r="M404" s="84"/>
      <c r="N404" s="84"/>
      <c r="O404" s="84"/>
      <c r="P404" s="84"/>
      <c r="Q404" s="72"/>
      <c r="R404" s="8"/>
    </row>
    <row r="405" spans="1:18" ht="18">
      <c r="A405" s="85" t="s">
        <v>27</v>
      </c>
      <c r="B405" s="86"/>
      <c r="C405" s="86"/>
      <c r="D405" s="50"/>
      <c r="E405" s="50"/>
      <c r="F405" s="50"/>
      <c r="G405" s="50"/>
      <c r="H405" s="50"/>
      <c r="I405" s="50"/>
      <c r="J405" s="50"/>
      <c r="K405" s="50"/>
      <c r="L405" s="50"/>
      <c r="M405" s="50"/>
      <c r="N405" s="50"/>
      <c r="O405" s="50"/>
      <c r="P405" s="50"/>
      <c r="Q405" s="72"/>
      <c r="R405" s="8"/>
    </row>
    <row r="406" spans="1:18">
      <c r="A406" s="83" t="s">
        <v>44</v>
      </c>
      <c r="B406" s="84"/>
      <c r="C406" s="84"/>
      <c r="D406" s="84"/>
      <c r="E406" s="84"/>
      <c r="F406" s="84"/>
      <c r="G406" s="84"/>
      <c r="H406" s="84"/>
      <c r="I406" s="84"/>
      <c r="J406" s="84"/>
      <c r="K406" s="84"/>
      <c r="L406" s="84"/>
      <c r="M406" s="84"/>
      <c r="N406" s="84"/>
      <c r="O406" s="84"/>
      <c r="P406" s="84"/>
      <c r="Q406" s="72"/>
      <c r="R406" s="8"/>
    </row>
    <row r="407" spans="1:18">
      <c r="A407" s="77">
        <v>1</v>
      </c>
      <c r="B407" s="77" t="s">
        <v>127</v>
      </c>
      <c r="C407" s="12" t="s">
        <v>29</v>
      </c>
      <c r="D407" s="77" t="s">
        <v>30</v>
      </c>
      <c r="E407" s="77">
        <v>1</v>
      </c>
      <c r="F407" s="77" t="s">
        <v>57</v>
      </c>
      <c r="G407" s="77">
        <v>1</v>
      </c>
      <c r="H407" s="77" t="s">
        <v>32</v>
      </c>
      <c r="I407" s="77"/>
      <c r="J407" s="77">
        <v>18</v>
      </c>
      <c r="K407" s="77"/>
      <c r="L407" s="77">
        <v>17</v>
      </c>
      <c r="M407" s="77" t="s">
        <v>34</v>
      </c>
      <c r="N407" s="3">
        <f t="shared" ref="N407:N416" si="158">(IF(F407="OŽ",IF(L407=1,550.8,IF(L407=2,426.38,IF(L407=3,342.14,IF(L407=4,181.44,IF(L407=5,168.48,IF(L407=6,155.52,IF(L407=7,148.5,IF(L407=8,144,0))))))))+IF(L407&lt;=8,0,IF(L407&lt;=16,137.7,IF(L407&lt;=24,108,IF(L407&lt;=32,80.1,IF(L407&lt;=36,52.2,0)))))-IF(L407&lt;=8,0,IF(L407&lt;=16,(L407-9)*2.754,IF(L407&lt;=24,(L407-17)* 2.754,IF(L407&lt;=32,(L407-25)* 2.754,IF(L407&lt;=36,(L407-33)*2.754,0))))),0)+IF(F407="PČ",IF(L407=1,449,IF(L407=2,314.6,IF(L407=3,238,IF(L407=4,172,IF(L407=5,159,IF(L407=6,145,IF(L407=7,132,IF(L407=8,119,0))))))))+IF(L407&lt;=8,0,IF(L407&lt;=16,88,IF(L407&lt;=24,55,IF(L407&lt;=32,22,0))))-IF(L407&lt;=8,0,IF(L407&lt;=16,(L407-9)*2.245,IF(L407&lt;=24,(L407-17)*2.245,IF(L407&lt;=32,(L407-25)*2.245,0)))),0)+IF(F407="PČneol",IF(L407=1,85,IF(L407=2,64.61,IF(L407=3,50.76,IF(L407=4,16.25,IF(L407=5,15,IF(L407=6,13.75,IF(L407=7,12.5,IF(L407=8,11.25,0))))))))+IF(L407&lt;=8,0,IF(L407&lt;=16,9,0))-IF(L407&lt;=8,0,IF(L407&lt;=16,(L407-9)*0.425,0)),0)+IF(F407="PŽ",IF(L407=1,85,IF(L407=2,59.5,IF(L407=3,45,IF(L407=4,32.5,IF(L407=5,30,IF(L407=6,27.5,IF(L407=7,25,IF(L407=8,22.5,0))))))))+IF(L407&lt;=8,0,IF(L407&lt;=16,19,IF(L407&lt;=24,13,IF(L407&lt;=32,8,0))))-IF(L407&lt;=8,0,IF(L407&lt;=16,(L407-9)*0.425,IF(L407&lt;=24,(L407-17)*0.425,IF(L407&lt;=32,(L407-25)*0.425,0)))),0)+IF(F407="EČ",IF(L407=1,204,IF(L407=2,156.24,IF(L407=3,123.84,IF(L407=4,72,IF(L407=5,66,IF(L407=6,60,IF(L407=7,54,IF(L407=8,48,0))))))))+IF(L407&lt;=8,0,IF(L407&lt;=16,40,IF(L407&lt;=24,25,0)))-IF(L407&lt;=8,0,IF(L407&lt;=16,(L407-9)*1.02,IF(L407&lt;=24,(L407-17)*1.02,0))),0)+IF(F407="EČneol",IF(L407=1,68,IF(L407=2,51.69,IF(L407=3,40.61,IF(L407=4,13,IF(L407=5,12,IF(L407=6,11,IF(L407=7,10,IF(L407=8,9,0)))))))))+IF(F407="EŽ",IF(L407=1,68,IF(L407=2,47.6,IF(L407=3,36,IF(L407=4,18,IF(L407=5,16.5,IF(L407=6,15,IF(L407=7,13.5,IF(L407=8,12,0))))))))+IF(L407&lt;=8,0,IF(L407&lt;=16,10,IF(L407&lt;=24,6,0)))-IF(L407&lt;=8,0,IF(L407&lt;=16,(L407-9)*0.34,IF(L407&lt;=24,(L407-17)*0.34,0))),0)+IF(F407="PT",IF(L407=1,68,IF(L407=2,52.08,IF(L407=3,41.28,IF(L407=4,24,IF(L407=5,22,IF(L407=6,20,IF(L407=7,18,IF(L407=8,16,0))))))))+IF(L407&lt;=8,0,IF(L407&lt;=16,13,IF(L407&lt;=24,9,IF(L407&lt;=32,4,0))))-IF(L407&lt;=8,0,IF(L407&lt;=16,(L407-9)*0.34,IF(L407&lt;=24,(L407-17)*0.34,IF(L407&lt;=32,(L407-25)*0.34,0)))),0)+IF(F407="JOŽ",IF(L407=1,85,IF(L407=2,59.5,IF(L407=3,45,IF(L407=4,32.5,IF(L407=5,30,IF(L407=6,27.5,IF(L407=7,25,IF(L407=8,22.5,0))))))))+IF(L407&lt;=8,0,IF(L407&lt;=16,19,IF(L407&lt;=24,13,0)))-IF(L407&lt;=8,0,IF(L407&lt;=16,(L407-9)*0.425,IF(L407&lt;=24,(L407-17)*0.425,0))),0)+IF(F407="JPČ",IF(L407=1,68,IF(L407=2,47.6,IF(L407=3,36,IF(L407=4,26,IF(L407=5,24,IF(L407=6,22,IF(L407=7,20,IF(L407=8,18,0))))))))+IF(L407&lt;=8,0,IF(L407&lt;=16,13,IF(L407&lt;=24,9,0)))-IF(L407&lt;=8,0,IF(L407&lt;=16,(L407-9)*0.34,IF(L407&lt;=24,(L407-17)*0.34,0))),0)+IF(F407="JEČ",IF(L407=1,34,IF(L407=2,26.04,IF(L407=3,20.6,IF(L407=4,12,IF(L407=5,11,IF(L407=6,10,IF(L407=7,9,IF(L407=8,8,0))))))))+IF(L407&lt;=8,0,IF(L407&lt;=16,6,0))-IF(L407&lt;=8,0,IF(L407&lt;=16,(L407-9)*0.17,0)),0)+IF(F407="JEOF",IF(L407=1,34,IF(L407=2,26.04,IF(L407=3,20.6,IF(L407=4,12,IF(L407=5,11,IF(L407=6,10,IF(L407=7,9,IF(L407=8,8,0))))))))+IF(L407&lt;=8,0,IF(L407&lt;=16,6,0))-IF(L407&lt;=8,0,IF(L407&lt;=16,(L407-9)*0.17,0)),0)+IF(F407="JnPČ",IF(L407=1,51,IF(L407=2,35.7,IF(L407=3,27,IF(L407=4,19.5,IF(L407=5,18,IF(L407=6,16.5,IF(L407=7,15,IF(L407=8,13.5,0))))))))+IF(L407&lt;=8,0,IF(L407&lt;=16,10,0))-IF(L407&lt;=8,0,IF(L407&lt;=16,(L407-9)*0.255,0)),0)+IF(F407="JnEČ",IF(L407=1,25.5,IF(L407=2,19.53,IF(L407=3,15.48,IF(L407=4,9,IF(L407=5,8.25,IF(L407=6,7.5,IF(L407=7,6.75,IF(L407=8,6,0))))))))+IF(L407&lt;=8,0,IF(L407&lt;=16,5,0))-IF(L407&lt;=8,0,IF(L407&lt;=16,(L407-9)*0.1275,0)),0)+IF(F407="JčPČ",IF(L407=1,21.25,IF(L407=2,14.5,IF(L407=3,11.5,IF(L407=4,7,IF(L407=5,6.5,IF(L407=6,6,IF(L407=7,5.5,IF(L407=8,5,0))))))))+IF(L407&lt;=8,0,IF(L407&lt;=16,4,0))-IF(L407&lt;=8,0,IF(L407&lt;=16,(L407-9)*0.10625,0)),0)+IF(F407="JčEČ",IF(L407=1,17,IF(L407=2,13.02,IF(L407=3,10.32,IF(L407=4,6,IF(L407=5,5.5,IF(L407=6,5,IF(L407=7,4.5,IF(L407=8,4,0))))))))+IF(L407&lt;=8,0,IF(L407&lt;=16,3,0))-IF(L407&lt;=8,0,IF(L407&lt;=16,(L407-9)*0.085,0)),0)+IF(F407="NEAK",IF(L407=1,11.48,IF(L407=2,8.79,IF(L407=3,6.97,IF(L407=4,4.05,IF(L407=5,3.71,IF(L407=6,3.38,IF(L407=7,3.04,IF(L407=8,2.7,0))))))))+IF(L407&lt;=8,0,IF(L407&lt;=16,2,IF(L407&lt;=24,1.3,0)))-IF(L407&lt;=8,0,IF(L407&lt;=16,(L407-9)*0.0574,IF(L407&lt;=24,(L407-17)*0.0574,0))),0))*IF(L407&lt;0,1,IF(OR(F407="PČ",F407="PŽ",F407="PT"),IF(J407&lt;32,J407/32,1),1))* IF(L407&lt;0,1,IF(OR(F407="EČ",F407="EŽ",F407="JOŽ",F407="JPČ",F407="NEAK"),IF(J407&lt;24,J407/24,1),1))*IF(L407&lt;0,1,IF(OR(F407="PČneol",F407="JEČ",F407="JEOF",F407="JnPČ",F407="JnEČ",F407="JčPČ",F407="JčEČ"),IF(J407&lt;16,J407/16,1),1))*IF(L407&lt;0,1,IF(F407="EČneol",IF(J407&lt;8,J407/8,1),1))</f>
        <v>0</v>
      </c>
      <c r="O407" s="9">
        <f t="shared" ref="O407:O416" si="159">IF(F407="OŽ",N407,IF(H407="Ne",IF(J407*0.3&lt;J407-L407,N407,0),IF(J407*0.1&lt;J407-L407,N407,0)))</f>
        <v>0</v>
      </c>
      <c r="P407" s="4">
        <f t="shared" ref="P407" si="160">IF(O407=0,0,IF(F407="OŽ",IF(L407&gt;35,0,IF(J407&gt;35,(36-L407)*1.836,((36-L407)-(36-J407))*1.836)),0)+IF(F407="PČ",IF(L407&gt;31,0,IF(J407&gt;31,(32-L407)*1.347,((32-L407)-(32-J407))*1.347)),0)+ IF(F407="PČneol",IF(L407&gt;15,0,IF(J407&gt;15,(16-L407)*0.255,((16-L407)-(16-J407))*0.255)),0)+IF(F407="PŽ",IF(L407&gt;31,0,IF(J407&gt;31,(32-L407)*0.255,((32-L407)-(32-J407))*0.255)),0)+IF(F407="EČ",IF(L407&gt;23,0,IF(J407&gt;23,(24-L407)*0.612,((24-L407)-(24-J407))*0.612)),0)+IF(F407="EČneol",IF(L407&gt;7,0,IF(J407&gt;7,(8-L407)*0.204,((8-L407)-(8-J407))*0.204)),0)+IF(F407="EŽ",IF(L407&gt;23,0,IF(J407&gt;23,(24-L407)*0.204,((24-L407)-(24-J407))*0.204)),0)+IF(F407="PT",IF(L407&gt;31,0,IF(J407&gt;31,(32-L407)*0.204,((32-L407)-(32-J407))*0.204)),0)+IF(F407="JOŽ",IF(L407&gt;23,0,IF(J407&gt;23,(24-L407)*0.255,((24-L407)-(24-J407))*0.255)),0)+IF(F407="JPČ",IF(L407&gt;23,0,IF(J407&gt;23,(24-L407)*0.204,((24-L407)-(24-J407))*0.204)),0)+IF(F407="JEČ",IF(L407&gt;15,0,IF(J407&gt;15,(16-L407)*0.102,((16-L407)-(16-J407))*0.102)),0)+IF(F407="JEOF",IF(L407&gt;15,0,IF(J407&gt;15,(16-L407)*0.102,((16-L407)-(16-J407))*0.102)),0)+IF(F407="JnPČ",IF(L407&gt;15,0,IF(J407&gt;15,(16-L407)*0.153,((16-L407)-(16-J407))*0.153)),0)+IF(F407="JnEČ",IF(L407&gt;15,0,IF(J407&gt;15,(16-L407)*0.0765,((16-L407)-(16-J407))*0.0765)),0)+IF(F407="JčPČ",IF(L407&gt;15,0,IF(J407&gt;15,(16-L407)*0.06375,((16-L407)-(16-J407))*0.06375)),0)+IF(F407="JčEČ",IF(L407&gt;15,0,IF(J407&gt;15,(16-L407)*0.051,((16-L407)-(16-J407))*0.051)),0)+IF(F407="NEAK",IF(L407&gt;23,0,IF(J407&gt;23,(24-L407)*0.03444,((24-L407)-(24-J407))*0.03444)),0))</f>
        <v>0</v>
      </c>
      <c r="Q407" s="11">
        <f t="shared" ref="Q407" si="161">IF(ISERROR(P407*100/N407),0,(P407*100/N407))</f>
        <v>0</v>
      </c>
      <c r="R407" s="10">
        <f t="shared" ref="R407:R416" si="162">IF(Q407&lt;=30,O407+P407,O407+O407*0.3)*IF(G407=1,0.4,IF(G407=2,0.75,IF(G407="1 (kas 4 m. 1 k. nerengiamos)",0.52,1)))*IF(D407="olimpinė",1,IF(M407="Ne",0.5,1))*IF(OR(A$5="Lietuvos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federacija"),IF(OR(J407&lt;8,K407&lt;16),0,1),1)*E407*IF(I407&lt;=1,1,1/I407)*IF(OR(A$5="Lietuvos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08" spans="1:18" hidden="1">
      <c r="A408" s="77">
        <v>2</v>
      </c>
      <c r="B408" s="77"/>
      <c r="C408" s="12"/>
      <c r="D408" s="77"/>
      <c r="E408" s="77"/>
      <c r="F408" s="77"/>
      <c r="G408" s="77"/>
      <c r="H408" s="77"/>
      <c r="I408" s="77"/>
      <c r="J408" s="77"/>
      <c r="K408" s="77"/>
      <c r="L408" s="77"/>
      <c r="M408" s="77"/>
      <c r="N408" s="3">
        <f t="shared" si="158"/>
        <v>0</v>
      </c>
      <c r="O408" s="9">
        <f t="shared" si="159"/>
        <v>0</v>
      </c>
      <c r="P408" s="4">
        <f t="shared" ref="P408:P416" si="163">IF(O408=0,0,IF(F408="OŽ",IF(L408&gt;35,0,IF(J408&gt;35,(36-L408)*1.836,((36-L408)-(36-J408))*1.836)),0)+IF(F408="PČ",IF(L408&gt;31,0,IF(J408&gt;31,(32-L408)*1.347,((32-L408)-(32-J408))*1.347)),0)+ IF(F408="PČneol",IF(L408&gt;15,0,IF(J408&gt;15,(16-L408)*0.255,((16-L408)-(16-J408))*0.255)),0)+IF(F408="PŽ",IF(L408&gt;31,0,IF(J408&gt;31,(32-L408)*0.255,((32-L408)-(32-J408))*0.255)),0)+IF(F408="EČ",IF(L408&gt;23,0,IF(J408&gt;23,(24-L408)*0.612,((24-L408)-(24-J408))*0.612)),0)+IF(F408="EČneol",IF(L408&gt;7,0,IF(J408&gt;7,(8-L408)*0.204,((8-L408)-(8-J408))*0.204)),0)+IF(F408="EŽ",IF(L408&gt;23,0,IF(J408&gt;23,(24-L408)*0.204,((24-L408)-(24-J408))*0.204)),0)+IF(F408="PT",IF(L408&gt;31,0,IF(J408&gt;31,(32-L408)*0.204,((32-L408)-(32-J408))*0.204)),0)+IF(F408="JOŽ",IF(L408&gt;23,0,IF(J408&gt;23,(24-L408)*0.255,((24-L408)-(24-J408))*0.255)),0)+IF(F408="JPČ",IF(L408&gt;23,0,IF(J408&gt;23,(24-L408)*0.204,((24-L408)-(24-J408))*0.204)),0)+IF(F408="JEČ",IF(L408&gt;15,0,IF(J408&gt;15,(16-L408)*0.102,((16-L408)-(16-J408))*0.102)),0)+IF(F408="JEOF",IF(L408&gt;15,0,IF(J408&gt;15,(16-L408)*0.102,((16-L408)-(16-J408))*0.102)),0)+IF(F408="JnPČ",IF(L408&gt;15,0,IF(J408&gt;15,(16-L408)*0.153,((16-L408)-(16-J408))*0.153)),0)+IF(F408="JnEČ",IF(L408&gt;15,0,IF(J408&gt;15,(16-L408)*0.0765,((16-L408)-(16-J408))*0.0765)),0)+IF(F408="JčPČ",IF(L408&gt;15,0,IF(J408&gt;15,(16-L408)*0.06375,((16-L408)-(16-J408))*0.06375)),0)+IF(F408="JčEČ",IF(L408&gt;15,0,IF(J408&gt;15,(16-L408)*0.051,((16-L408)-(16-J408))*0.051)),0)+IF(F408="NEAK",IF(L408&gt;23,0,IF(J408&gt;23,(24-L408)*0.03444,((24-L408)-(24-J408))*0.03444)),0))</f>
        <v>0</v>
      </c>
      <c r="Q408" s="11">
        <f t="shared" ref="Q408:Q416" si="164">IF(ISERROR(P408*100/N408),0,(P408*100/N408))</f>
        <v>0</v>
      </c>
      <c r="R408" s="10">
        <f t="shared" si="162"/>
        <v>0</v>
      </c>
    </row>
    <row r="409" spans="1:18" hidden="1">
      <c r="A409" s="77">
        <v>3</v>
      </c>
      <c r="B409" s="77"/>
      <c r="C409" s="12"/>
      <c r="D409" s="77"/>
      <c r="E409" s="77"/>
      <c r="F409" s="77"/>
      <c r="G409" s="77"/>
      <c r="H409" s="77"/>
      <c r="I409" s="77"/>
      <c r="J409" s="77"/>
      <c r="K409" s="77"/>
      <c r="L409" s="77"/>
      <c r="M409" s="77"/>
      <c r="N409" s="3">
        <f t="shared" si="158"/>
        <v>0</v>
      </c>
      <c r="O409" s="9">
        <f t="shared" si="159"/>
        <v>0</v>
      </c>
      <c r="P409" s="4">
        <f t="shared" si="163"/>
        <v>0</v>
      </c>
      <c r="Q409" s="11">
        <f t="shared" si="164"/>
        <v>0</v>
      </c>
      <c r="R409" s="10">
        <f t="shared" si="162"/>
        <v>0</v>
      </c>
    </row>
    <row r="410" spans="1:18" hidden="1">
      <c r="A410" s="77">
        <v>4</v>
      </c>
      <c r="B410" s="77"/>
      <c r="C410" s="12"/>
      <c r="D410" s="77"/>
      <c r="E410" s="77"/>
      <c r="F410" s="77"/>
      <c r="G410" s="77"/>
      <c r="H410" s="77"/>
      <c r="I410" s="77"/>
      <c r="J410" s="77"/>
      <c r="K410" s="77"/>
      <c r="L410" s="77"/>
      <c r="M410" s="77"/>
      <c r="N410" s="3">
        <f t="shared" si="158"/>
        <v>0</v>
      </c>
      <c r="O410" s="9">
        <f t="shared" si="159"/>
        <v>0</v>
      </c>
      <c r="P410" s="4">
        <f t="shared" si="163"/>
        <v>0</v>
      </c>
      <c r="Q410" s="11">
        <f t="shared" si="164"/>
        <v>0</v>
      </c>
      <c r="R410" s="10">
        <f t="shared" si="162"/>
        <v>0</v>
      </c>
    </row>
    <row r="411" spans="1:18" hidden="1">
      <c r="A411" s="77">
        <v>5</v>
      </c>
      <c r="B411" s="77"/>
      <c r="C411" s="12"/>
      <c r="D411" s="77"/>
      <c r="E411" s="77"/>
      <c r="F411" s="77"/>
      <c r="G411" s="77"/>
      <c r="H411" s="77"/>
      <c r="I411" s="77"/>
      <c r="J411" s="77"/>
      <c r="K411" s="77"/>
      <c r="L411" s="77"/>
      <c r="M411" s="77"/>
      <c r="N411" s="3">
        <f t="shared" si="158"/>
        <v>0</v>
      </c>
      <c r="O411" s="9">
        <f t="shared" si="159"/>
        <v>0</v>
      </c>
      <c r="P411" s="4">
        <f t="shared" si="163"/>
        <v>0</v>
      </c>
      <c r="Q411" s="11">
        <f t="shared" si="164"/>
        <v>0</v>
      </c>
      <c r="R411" s="10">
        <f t="shared" si="162"/>
        <v>0</v>
      </c>
    </row>
    <row r="412" spans="1:18" hidden="1">
      <c r="A412" s="77">
        <v>6</v>
      </c>
      <c r="B412" s="77"/>
      <c r="C412" s="12"/>
      <c r="D412" s="77"/>
      <c r="E412" s="77"/>
      <c r="F412" s="77"/>
      <c r="G412" s="77"/>
      <c r="H412" s="77"/>
      <c r="I412" s="77"/>
      <c r="J412" s="77"/>
      <c r="K412" s="77"/>
      <c r="L412" s="77"/>
      <c r="M412" s="77"/>
      <c r="N412" s="3">
        <f t="shared" si="158"/>
        <v>0</v>
      </c>
      <c r="O412" s="9">
        <f t="shared" si="159"/>
        <v>0</v>
      </c>
      <c r="P412" s="4">
        <f t="shared" si="163"/>
        <v>0</v>
      </c>
      <c r="Q412" s="11">
        <f t="shared" si="164"/>
        <v>0</v>
      </c>
      <c r="R412" s="10">
        <f t="shared" si="162"/>
        <v>0</v>
      </c>
    </row>
    <row r="413" spans="1:18" hidden="1">
      <c r="A413" s="77">
        <v>7</v>
      </c>
      <c r="B413" s="77"/>
      <c r="C413" s="12"/>
      <c r="D413" s="77"/>
      <c r="E413" s="77"/>
      <c r="F413" s="77"/>
      <c r="G413" s="77"/>
      <c r="H413" s="77"/>
      <c r="I413" s="77"/>
      <c r="J413" s="77"/>
      <c r="K413" s="77"/>
      <c r="L413" s="77"/>
      <c r="M413" s="77"/>
      <c r="N413" s="3">
        <f t="shared" si="158"/>
        <v>0</v>
      </c>
      <c r="O413" s="9">
        <f t="shared" si="159"/>
        <v>0</v>
      </c>
      <c r="P413" s="4">
        <f t="shared" si="163"/>
        <v>0</v>
      </c>
      <c r="Q413" s="11">
        <f t="shared" si="164"/>
        <v>0</v>
      </c>
      <c r="R413" s="10">
        <f t="shared" si="162"/>
        <v>0</v>
      </c>
    </row>
    <row r="414" spans="1:18" hidden="1">
      <c r="A414" s="77">
        <v>8</v>
      </c>
      <c r="B414" s="77"/>
      <c r="C414" s="12"/>
      <c r="D414" s="77"/>
      <c r="E414" s="77"/>
      <c r="F414" s="77"/>
      <c r="G414" s="77"/>
      <c r="H414" s="77"/>
      <c r="I414" s="77"/>
      <c r="J414" s="77"/>
      <c r="K414" s="77"/>
      <c r="L414" s="77"/>
      <c r="M414" s="77"/>
      <c r="N414" s="3">
        <f t="shared" si="158"/>
        <v>0</v>
      </c>
      <c r="O414" s="9">
        <f t="shared" si="159"/>
        <v>0</v>
      </c>
      <c r="P414" s="4">
        <f t="shared" si="163"/>
        <v>0</v>
      </c>
      <c r="Q414" s="11">
        <f t="shared" si="164"/>
        <v>0</v>
      </c>
      <c r="R414" s="10">
        <f t="shared" si="162"/>
        <v>0</v>
      </c>
    </row>
    <row r="415" spans="1:18" hidden="1">
      <c r="A415" s="77">
        <v>9</v>
      </c>
      <c r="B415" s="77"/>
      <c r="C415" s="12"/>
      <c r="D415" s="77"/>
      <c r="E415" s="77"/>
      <c r="F415" s="77"/>
      <c r="G415" s="77"/>
      <c r="H415" s="77"/>
      <c r="I415" s="77"/>
      <c r="J415" s="77"/>
      <c r="K415" s="77"/>
      <c r="L415" s="77"/>
      <c r="M415" s="77"/>
      <c r="N415" s="3">
        <f t="shared" si="158"/>
        <v>0</v>
      </c>
      <c r="O415" s="9">
        <f t="shared" si="159"/>
        <v>0</v>
      </c>
      <c r="P415" s="4">
        <f t="shared" si="163"/>
        <v>0</v>
      </c>
      <c r="Q415" s="11">
        <f t="shared" si="164"/>
        <v>0</v>
      </c>
      <c r="R415" s="10">
        <f t="shared" si="162"/>
        <v>0</v>
      </c>
    </row>
    <row r="416" spans="1:18" hidden="1">
      <c r="A416" s="77">
        <v>10</v>
      </c>
      <c r="B416" s="77"/>
      <c r="C416" s="12"/>
      <c r="D416" s="77"/>
      <c r="E416" s="77"/>
      <c r="F416" s="77"/>
      <c r="G416" s="77"/>
      <c r="H416" s="77"/>
      <c r="I416" s="77"/>
      <c r="J416" s="77"/>
      <c r="K416" s="77"/>
      <c r="L416" s="77"/>
      <c r="M416" s="77"/>
      <c r="N416" s="3">
        <f t="shared" si="158"/>
        <v>0</v>
      </c>
      <c r="O416" s="9">
        <f t="shared" si="159"/>
        <v>0</v>
      </c>
      <c r="P416" s="4">
        <f t="shared" si="163"/>
        <v>0</v>
      </c>
      <c r="Q416" s="11">
        <f t="shared" si="164"/>
        <v>0</v>
      </c>
      <c r="R416" s="10">
        <f t="shared" si="162"/>
        <v>0</v>
      </c>
    </row>
    <row r="417" spans="1:18">
      <c r="A417" s="80" t="s">
        <v>40</v>
      </c>
      <c r="B417" s="81"/>
      <c r="C417" s="81"/>
      <c r="D417" s="81"/>
      <c r="E417" s="81"/>
      <c r="F417" s="81"/>
      <c r="G417" s="81"/>
      <c r="H417" s="81"/>
      <c r="I417" s="81"/>
      <c r="J417" s="81"/>
      <c r="K417" s="81"/>
      <c r="L417" s="81"/>
      <c r="M417" s="81"/>
      <c r="N417" s="81"/>
      <c r="O417" s="81"/>
      <c r="P417" s="81"/>
      <c r="Q417" s="82"/>
      <c r="R417" s="10">
        <f>SUM(R407:R416)</f>
        <v>0</v>
      </c>
    </row>
    <row r="418" spans="1:18" ht="15.75">
      <c r="A418" s="24" t="s">
        <v>128</v>
      </c>
      <c r="B418" s="24"/>
      <c r="C418" s="15"/>
      <c r="D418" s="15"/>
      <c r="E418" s="15"/>
      <c r="F418" s="15"/>
      <c r="G418" s="15"/>
      <c r="H418" s="15"/>
      <c r="I418" s="15"/>
      <c r="J418" s="15"/>
      <c r="K418" s="15"/>
      <c r="L418" s="15"/>
      <c r="M418" s="15"/>
      <c r="N418" s="15"/>
      <c r="O418" s="15"/>
      <c r="P418" s="15"/>
      <c r="Q418" s="15"/>
      <c r="R418" s="16"/>
    </row>
    <row r="419" spans="1:18">
      <c r="A419" s="49" t="s">
        <v>48</v>
      </c>
      <c r="B419" s="49"/>
      <c r="C419" s="49"/>
      <c r="D419" s="49"/>
      <c r="E419" s="49"/>
      <c r="F419" s="49"/>
      <c r="G419" s="49"/>
      <c r="H419" s="49"/>
      <c r="I419" s="49"/>
      <c r="J419" s="15"/>
      <c r="K419" s="15"/>
      <c r="L419" s="15"/>
      <c r="M419" s="15"/>
      <c r="N419" s="15"/>
      <c r="O419" s="15"/>
      <c r="P419" s="15"/>
      <c r="Q419" s="15"/>
      <c r="R419" s="16"/>
    </row>
    <row r="420" spans="1:18" s="8" customFormat="1">
      <c r="A420" s="49"/>
      <c r="B420" s="49"/>
      <c r="C420" s="49"/>
      <c r="D420" s="49"/>
      <c r="E420" s="49"/>
      <c r="F420" s="49"/>
      <c r="G420" s="49"/>
      <c r="H420" s="49"/>
      <c r="I420" s="49"/>
      <c r="J420" s="15"/>
      <c r="K420" s="15"/>
      <c r="L420" s="15"/>
      <c r="M420" s="15"/>
      <c r="N420" s="15"/>
      <c r="O420" s="15"/>
      <c r="P420" s="15"/>
      <c r="Q420" s="15"/>
      <c r="R420" s="16"/>
    </row>
    <row r="421" spans="1:18" s="8" customFormat="1" ht="37.5" customHeight="1">
      <c r="A421" s="94" t="s">
        <v>129</v>
      </c>
      <c r="B421" s="94"/>
      <c r="C421" s="94"/>
      <c r="D421" s="94"/>
      <c r="E421" s="94"/>
      <c r="F421" s="94"/>
      <c r="G421" s="94"/>
      <c r="H421" s="94"/>
      <c r="I421" s="94"/>
      <c r="J421" s="94"/>
      <c r="K421" s="94"/>
      <c r="L421" s="94"/>
      <c r="M421" s="94"/>
      <c r="N421" s="94"/>
      <c r="O421" s="94"/>
      <c r="P421" s="94"/>
      <c r="Q421" s="94"/>
      <c r="R421" s="94"/>
    </row>
    <row r="422" spans="1:18" s="8" customFormat="1">
      <c r="A422" s="49"/>
      <c r="B422" s="49"/>
      <c r="C422" s="49"/>
      <c r="D422" s="49"/>
      <c r="E422" s="49"/>
      <c r="F422" s="49"/>
      <c r="G422" s="49"/>
      <c r="H422" s="49"/>
      <c r="I422" s="49"/>
      <c r="J422" s="15"/>
      <c r="K422" s="15"/>
      <c r="L422" s="15"/>
      <c r="M422" s="15"/>
      <c r="N422" s="15"/>
      <c r="O422" s="15"/>
      <c r="P422" s="15"/>
      <c r="Q422" s="15"/>
      <c r="R422" s="16"/>
    </row>
    <row r="423" spans="1:18" hidden="1">
      <c r="A423" s="83" t="s">
        <v>130</v>
      </c>
      <c r="B423" s="84"/>
      <c r="C423" s="84"/>
      <c r="D423" s="84"/>
      <c r="E423" s="84"/>
      <c r="F423" s="84"/>
      <c r="G423" s="84"/>
      <c r="H423" s="84"/>
      <c r="I423" s="84"/>
      <c r="J423" s="84"/>
      <c r="K423" s="84"/>
      <c r="L423" s="84"/>
      <c r="M423" s="84"/>
      <c r="N423" s="84"/>
      <c r="O423" s="84"/>
      <c r="P423" s="84"/>
      <c r="Q423" s="72"/>
      <c r="R423" s="8"/>
    </row>
    <row r="424" spans="1:18" ht="18" hidden="1">
      <c r="A424" s="85" t="s">
        <v>27</v>
      </c>
      <c r="B424" s="86"/>
      <c r="C424" s="86"/>
      <c r="D424" s="50"/>
      <c r="E424" s="50"/>
      <c r="F424" s="50"/>
      <c r="G424" s="50"/>
      <c r="H424" s="50"/>
      <c r="I424" s="50"/>
      <c r="J424" s="50"/>
      <c r="K424" s="50"/>
      <c r="L424" s="50"/>
      <c r="M424" s="50"/>
      <c r="N424" s="50"/>
      <c r="O424" s="50"/>
      <c r="P424" s="50"/>
      <c r="Q424" s="72"/>
      <c r="R424" s="8"/>
    </row>
    <row r="425" spans="1:18" hidden="1">
      <c r="A425" s="83" t="s">
        <v>44</v>
      </c>
      <c r="B425" s="84"/>
      <c r="C425" s="84"/>
      <c r="D425" s="84"/>
      <c r="E425" s="84"/>
      <c r="F425" s="84"/>
      <c r="G425" s="84"/>
      <c r="H425" s="84"/>
      <c r="I425" s="84"/>
      <c r="J425" s="84"/>
      <c r="K425" s="84"/>
      <c r="L425" s="84"/>
      <c r="M425" s="84"/>
      <c r="N425" s="84"/>
      <c r="O425" s="84"/>
      <c r="P425" s="84"/>
      <c r="Q425" s="72"/>
      <c r="R425" s="8"/>
    </row>
    <row r="426" spans="1:18" hidden="1">
      <c r="A426" s="77">
        <v>1</v>
      </c>
      <c r="B426" s="77"/>
      <c r="C426" s="12"/>
      <c r="D426" s="77"/>
      <c r="E426" s="77"/>
      <c r="F426" s="77"/>
      <c r="G426" s="77"/>
      <c r="H426" s="77"/>
      <c r="I426" s="77"/>
      <c r="J426" s="77"/>
      <c r="K426" s="77"/>
      <c r="L426" s="77"/>
      <c r="M426" s="77"/>
      <c r="N426" s="3">
        <f t="shared" ref="N426:N435" si="165">(IF(F426="OŽ",IF(L426=1,550.8,IF(L426=2,426.38,IF(L426=3,342.14,IF(L426=4,181.44,IF(L426=5,168.48,IF(L426=6,155.52,IF(L426=7,148.5,IF(L426=8,144,0))))))))+IF(L426&lt;=8,0,IF(L426&lt;=16,137.7,IF(L426&lt;=24,108,IF(L426&lt;=32,80.1,IF(L426&lt;=36,52.2,0)))))-IF(L426&lt;=8,0,IF(L426&lt;=16,(L426-9)*2.754,IF(L426&lt;=24,(L426-17)* 2.754,IF(L426&lt;=32,(L426-25)* 2.754,IF(L426&lt;=36,(L426-33)*2.754,0))))),0)+IF(F426="PČ",IF(L426=1,449,IF(L426=2,314.6,IF(L426=3,238,IF(L426=4,172,IF(L426=5,159,IF(L426=6,145,IF(L426=7,132,IF(L426=8,119,0))))))))+IF(L426&lt;=8,0,IF(L426&lt;=16,88,IF(L426&lt;=24,55,IF(L426&lt;=32,22,0))))-IF(L426&lt;=8,0,IF(L426&lt;=16,(L426-9)*2.245,IF(L426&lt;=24,(L426-17)*2.245,IF(L426&lt;=32,(L426-25)*2.245,0)))),0)+IF(F426="PČneol",IF(L426=1,85,IF(L426=2,64.61,IF(L426=3,50.76,IF(L426=4,16.25,IF(L426=5,15,IF(L426=6,13.75,IF(L426=7,12.5,IF(L426=8,11.25,0))))))))+IF(L426&lt;=8,0,IF(L426&lt;=16,9,0))-IF(L426&lt;=8,0,IF(L426&lt;=16,(L426-9)*0.425,0)),0)+IF(F426="PŽ",IF(L426=1,85,IF(L426=2,59.5,IF(L426=3,45,IF(L426=4,32.5,IF(L426=5,30,IF(L426=6,27.5,IF(L426=7,25,IF(L426=8,22.5,0))))))))+IF(L426&lt;=8,0,IF(L426&lt;=16,19,IF(L426&lt;=24,13,IF(L426&lt;=32,8,0))))-IF(L426&lt;=8,0,IF(L426&lt;=16,(L426-9)*0.425,IF(L426&lt;=24,(L426-17)*0.425,IF(L426&lt;=32,(L426-25)*0.425,0)))),0)+IF(F426="EČ",IF(L426=1,204,IF(L426=2,156.24,IF(L426=3,123.84,IF(L426=4,72,IF(L426=5,66,IF(L426=6,60,IF(L426=7,54,IF(L426=8,48,0))))))))+IF(L426&lt;=8,0,IF(L426&lt;=16,40,IF(L426&lt;=24,25,0)))-IF(L426&lt;=8,0,IF(L426&lt;=16,(L426-9)*1.02,IF(L426&lt;=24,(L426-17)*1.02,0))),0)+IF(F426="EČneol",IF(L426=1,68,IF(L426=2,51.69,IF(L426=3,40.61,IF(L426=4,13,IF(L426=5,12,IF(L426=6,11,IF(L426=7,10,IF(L426=8,9,0)))))))))+IF(F426="EŽ",IF(L426=1,68,IF(L426=2,47.6,IF(L426=3,36,IF(L426=4,18,IF(L426=5,16.5,IF(L426=6,15,IF(L426=7,13.5,IF(L426=8,12,0))))))))+IF(L426&lt;=8,0,IF(L426&lt;=16,10,IF(L426&lt;=24,6,0)))-IF(L426&lt;=8,0,IF(L426&lt;=16,(L426-9)*0.34,IF(L426&lt;=24,(L426-17)*0.34,0))),0)+IF(F426="PT",IF(L426=1,68,IF(L426=2,52.08,IF(L426=3,41.28,IF(L426=4,24,IF(L426=5,22,IF(L426=6,20,IF(L426=7,18,IF(L426=8,16,0))))))))+IF(L426&lt;=8,0,IF(L426&lt;=16,13,IF(L426&lt;=24,9,IF(L426&lt;=32,4,0))))-IF(L426&lt;=8,0,IF(L426&lt;=16,(L426-9)*0.34,IF(L426&lt;=24,(L426-17)*0.34,IF(L426&lt;=32,(L426-25)*0.34,0)))),0)+IF(F426="JOŽ",IF(L426=1,85,IF(L426=2,59.5,IF(L426=3,45,IF(L426=4,32.5,IF(L426=5,30,IF(L426=6,27.5,IF(L426=7,25,IF(L426=8,22.5,0))))))))+IF(L426&lt;=8,0,IF(L426&lt;=16,19,IF(L426&lt;=24,13,0)))-IF(L426&lt;=8,0,IF(L426&lt;=16,(L426-9)*0.425,IF(L426&lt;=24,(L426-17)*0.425,0))),0)+IF(F426="JPČ",IF(L426=1,68,IF(L426=2,47.6,IF(L426=3,36,IF(L426=4,26,IF(L426=5,24,IF(L426=6,22,IF(L426=7,20,IF(L426=8,18,0))))))))+IF(L426&lt;=8,0,IF(L426&lt;=16,13,IF(L426&lt;=24,9,0)))-IF(L426&lt;=8,0,IF(L426&lt;=16,(L426-9)*0.34,IF(L426&lt;=24,(L426-17)*0.34,0))),0)+IF(F426="JEČ",IF(L426=1,34,IF(L426=2,26.04,IF(L426=3,20.6,IF(L426=4,12,IF(L426=5,11,IF(L426=6,10,IF(L426=7,9,IF(L426=8,8,0))))))))+IF(L426&lt;=8,0,IF(L426&lt;=16,6,0))-IF(L426&lt;=8,0,IF(L426&lt;=16,(L426-9)*0.17,0)),0)+IF(F426="JEOF",IF(L426=1,34,IF(L426=2,26.04,IF(L426=3,20.6,IF(L426=4,12,IF(L426=5,11,IF(L426=6,10,IF(L426=7,9,IF(L426=8,8,0))))))))+IF(L426&lt;=8,0,IF(L426&lt;=16,6,0))-IF(L426&lt;=8,0,IF(L426&lt;=16,(L426-9)*0.17,0)),0)+IF(F426="JnPČ",IF(L426=1,51,IF(L426=2,35.7,IF(L426=3,27,IF(L426=4,19.5,IF(L426=5,18,IF(L426=6,16.5,IF(L426=7,15,IF(L426=8,13.5,0))))))))+IF(L426&lt;=8,0,IF(L426&lt;=16,10,0))-IF(L426&lt;=8,0,IF(L426&lt;=16,(L426-9)*0.255,0)),0)+IF(F426="JnEČ",IF(L426=1,25.5,IF(L426=2,19.53,IF(L426=3,15.48,IF(L426=4,9,IF(L426=5,8.25,IF(L426=6,7.5,IF(L426=7,6.75,IF(L426=8,6,0))))))))+IF(L426&lt;=8,0,IF(L426&lt;=16,5,0))-IF(L426&lt;=8,0,IF(L426&lt;=16,(L426-9)*0.1275,0)),0)+IF(F426="JčPČ",IF(L426=1,21.25,IF(L426=2,14.5,IF(L426=3,11.5,IF(L426=4,7,IF(L426=5,6.5,IF(L426=6,6,IF(L426=7,5.5,IF(L426=8,5,0))))))))+IF(L426&lt;=8,0,IF(L426&lt;=16,4,0))-IF(L426&lt;=8,0,IF(L426&lt;=16,(L426-9)*0.10625,0)),0)+IF(F426="JčEČ",IF(L426=1,17,IF(L426=2,13.02,IF(L426=3,10.32,IF(L426=4,6,IF(L426=5,5.5,IF(L426=6,5,IF(L426=7,4.5,IF(L426=8,4,0))))))))+IF(L426&lt;=8,0,IF(L426&lt;=16,3,0))-IF(L426&lt;=8,0,IF(L426&lt;=16,(L426-9)*0.085,0)),0)+IF(F426="NEAK",IF(L426=1,11.48,IF(L426=2,8.79,IF(L426=3,6.97,IF(L426=4,4.05,IF(L426=5,3.71,IF(L426=6,3.38,IF(L426=7,3.04,IF(L426=8,2.7,0))))))))+IF(L426&lt;=8,0,IF(L426&lt;=16,2,IF(L426&lt;=24,1.3,0)))-IF(L426&lt;=8,0,IF(L426&lt;=16,(L426-9)*0.0574,IF(L426&lt;=24,(L426-17)*0.0574,0))),0))*IF(L426&lt;0,1,IF(OR(F426="PČ",F426="PŽ",F426="PT"),IF(J426&lt;32,J426/32,1),1))* IF(L426&lt;0,1,IF(OR(F426="EČ",F426="EŽ",F426="JOŽ",F426="JPČ",F426="NEAK"),IF(J426&lt;24,J426/24,1),1))*IF(L426&lt;0,1,IF(OR(F426="PČneol",F426="JEČ",F426="JEOF",F426="JnPČ",F426="JnEČ",F426="JčPČ",F426="JčEČ"),IF(J426&lt;16,J426/16,1),1))*IF(L426&lt;0,1,IF(F426="EČneol",IF(J426&lt;8,J426/8,1),1))</f>
        <v>0</v>
      </c>
      <c r="O426" s="9">
        <f t="shared" ref="O426:O435" si="166">IF(F426="OŽ",N426,IF(H426="Ne",IF(J426*0.3&lt;J426-L426,N426,0),IF(J426*0.1&lt;J426-L426,N426,0)))</f>
        <v>0</v>
      </c>
      <c r="P426" s="4">
        <f t="shared" ref="P426" si="167">IF(O426=0,0,IF(F426="OŽ",IF(L426&gt;35,0,IF(J426&gt;35,(36-L426)*1.836,((36-L426)-(36-J426))*1.836)),0)+IF(F426="PČ",IF(L426&gt;31,0,IF(J426&gt;31,(32-L426)*1.347,((32-L426)-(32-J426))*1.347)),0)+ IF(F426="PČneol",IF(L426&gt;15,0,IF(J426&gt;15,(16-L426)*0.255,((16-L426)-(16-J426))*0.255)),0)+IF(F426="PŽ",IF(L426&gt;31,0,IF(J426&gt;31,(32-L426)*0.255,((32-L426)-(32-J426))*0.255)),0)+IF(F426="EČ",IF(L426&gt;23,0,IF(J426&gt;23,(24-L426)*0.612,((24-L426)-(24-J426))*0.612)),0)+IF(F426="EČneol",IF(L426&gt;7,0,IF(J426&gt;7,(8-L426)*0.204,((8-L426)-(8-J426))*0.204)),0)+IF(F426="EŽ",IF(L426&gt;23,0,IF(J426&gt;23,(24-L426)*0.204,((24-L426)-(24-J426))*0.204)),0)+IF(F426="PT",IF(L426&gt;31,0,IF(J426&gt;31,(32-L426)*0.204,((32-L426)-(32-J426))*0.204)),0)+IF(F426="JOŽ",IF(L426&gt;23,0,IF(J426&gt;23,(24-L426)*0.255,((24-L426)-(24-J426))*0.255)),0)+IF(F426="JPČ",IF(L426&gt;23,0,IF(J426&gt;23,(24-L426)*0.204,((24-L426)-(24-J426))*0.204)),0)+IF(F426="JEČ",IF(L426&gt;15,0,IF(J426&gt;15,(16-L426)*0.102,((16-L426)-(16-J426))*0.102)),0)+IF(F426="JEOF",IF(L426&gt;15,0,IF(J426&gt;15,(16-L426)*0.102,((16-L426)-(16-J426))*0.102)),0)+IF(F426="JnPČ",IF(L426&gt;15,0,IF(J426&gt;15,(16-L426)*0.153,((16-L426)-(16-J426))*0.153)),0)+IF(F426="JnEČ",IF(L426&gt;15,0,IF(J426&gt;15,(16-L426)*0.0765,((16-L426)-(16-J426))*0.0765)),0)+IF(F426="JčPČ",IF(L426&gt;15,0,IF(J426&gt;15,(16-L426)*0.06375,((16-L426)-(16-J426))*0.06375)),0)+IF(F426="JčEČ",IF(L426&gt;15,0,IF(J426&gt;15,(16-L426)*0.051,((16-L426)-(16-J426))*0.051)),0)+IF(F426="NEAK",IF(L426&gt;23,0,IF(J426&gt;23,(24-L426)*0.03444,((24-L426)-(24-J426))*0.03444)),0))</f>
        <v>0</v>
      </c>
      <c r="Q426" s="11">
        <f t="shared" ref="Q426" si="168">IF(ISERROR(P426*100/N426),0,(P426*100/N426))</f>
        <v>0</v>
      </c>
      <c r="R426" s="10">
        <f t="shared" ref="R426:R435" si="169">IF(Q426&lt;=30,O426+P426,O426+O426*0.3)*IF(G426=1,0.4,IF(G426=2,0.75,IF(G426="1 (kas 4 m. 1 k. nerengiamos)",0.52,1)))*IF(D426="olimpinė",1,IF(M426="Ne",0.5,1))*IF(OR(A$5="Lietuvos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federacija"),IF(OR(J426&lt;8,K426&lt;16),0,1),1)*E426*IF(I426&lt;=1,1,1/I426)*IF(OR(A$5="Lietuvos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27" spans="1:18" hidden="1">
      <c r="A427" s="77">
        <v>2</v>
      </c>
      <c r="B427" s="77"/>
      <c r="C427" s="12"/>
      <c r="D427" s="77"/>
      <c r="E427" s="77"/>
      <c r="F427" s="77"/>
      <c r="G427" s="77"/>
      <c r="H427" s="77"/>
      <c r="I427" s="77"/>
      <c r="J427" s="77"/>
      <c r="K427" s="77"/>
      <c r="L427" s="77"/>
      <c r="M427" s="77"/>
      <c r="N427" s="3">
        <f t="shared" si="165"/>
        <v>0</v>
      </c>
      <c r="O427" s="9">
        <f t="shared" si="166"/>
        <v>0</v>
      </c>
      <c r="P427" s="4">
        <f t="shared" ref="P427:P435" si="170">IF(O427=0,0,IF(F427="OŽ",IF(L427&gt;35,0,IF(J427&gt;35,(36-L427)*1.836,((36-L427)-(36-J427))*1.836)),0)+IF(F427="PČ",IF(L427&gt;31,0,IF(J427&gt;31,(32-L427)*1.347,((32-L427)-(32-J427))*1.347)),0)+ IF(F427="PČneol",IF(L427&gt;15,0,IF(J427&gt;15,(16-L427)*0.255,((16-L427)-(16-J427))*0.255)),0)+IF(F427="PŽ",IF(L427&gt;31,0,IF(J427&gt;31,(32-L427)*0.255,((32-L427)-(32-J427))*0.255)),0)+IF(F427="EČ",IF(L427&gt;23,0,IF(J427&gt;23,(24-L427)*0.612,((24-L427)-(24-J427))*0.612)),0)+IF(F427="EČneol",IF(L427&gt;7,0,IF(J427&gt;7,(8-L427)*0.204,((8-L427)-(8-J427))*0.204)),0)+IF(F427="EŽ",IF(L427&gt;23,0,IF(J427&gt;23,(24-L427)*0.204,((24-L427)-(24-J427))*0.204)),0)+IF(F427="PT",IF(L427&gt;31,0,IF(J427&gt;31,(32-L427)*0.204,((32-L427)-(32-J427))*0.204)),0)+IF(F427="JOŽ",IF(L427&gt;23,0,IF(J427&gt;23,(24-L427)*0.255,((24-L427)-(24-J427))*0.255)),0)+IF(F427="JPČ",IF(L427&gt;23,0,IF(J427&gt;23,(24-L427)*0.204,((24-L427)-(24-J427))*0.204)),0)+IF(F427="JEČ",IF(L427&gt;15,0,IF(J427&gt;15,(16-L427)*0.102,((16-L427)-(16-J427))*0.102)),0)+IF(F427="JEOF",IF(L427&gt;15,0,IF(J427&gt;15,(16-L427)*0.102,((16-L427)-(16-J427))*0.102)),0)+IF(F427="JnPČ",IF(L427&gt;15,0,IF(J427&gt;15,(16-L427)*0.153,((16-L427)-(16-J427))*0.153)),0)+IF(F427="JnEČ",IF(L427&gt;15,0,IF(J427&gt;15,(16-L427)*0.0765,((16-L427)-(16-J427))*0.0765)),0)+IF(F427="JčPČ",IF(L427&gt;15,0,IF(J427&gt;15,(16-L427)*0.06375,((16-L427)-(16-J427))*0.06375)),0)+IF(F427="JčEČ",IF(L427&gt;15,0,IF(J427&gt;15,(16-L427)*0.051,((16-L427)-(16-J427))*0.051)),0)+IF(F427="NEAK",IF(L427&gt;23,0,IF(J427&gt;23,(24-L427)*0.03444,((24-L427)-(24-J427))*0.03444)),0))</f>
        <v>0</v>
      </c>
      <c r="Q427" s="11">
        <f t="shared" ref="Q427:Q435" si="171">IF(ISERROR(P427*100/N427),0,(P427*100/N427))</f>
        <v>0</v>
      </c>
      <c r="R427" s="10">
        <f t="shared" si="169"/>
        <v>0</v>
      </c>
    </row>
    <row r="428" spans="1:18" hidden="1">
      <c r="A428" s="77">
        <v>3</v>
      </c>
      <c r="B428" s="77"/>
      <c r="C428" s="12"/>
      <c r="D428" s="77"/>
      <c r="E428" s="77"/>
      <c r="F428" s="77"/>
      <c r="G428" s="77"/>
      <c r="H428" s="77"/>
      <c r="I428" s="77"/>
      <c r="J428" s="77"/>
      <c r="K428" s="77"/>
      <c r="L428" s="77"/>
      <c r="M428" s="77"/>
      <c r="N428" s="3">
        <f t="shared" si="165"/>
        <v>0</v>
      </c>
      <c r="O428" s="9">
        <f t="shared" si="166"/>
        <v>0</v>
      </c>
      <c r="P428" s="4">
        <f t="shared" si="170"/>
        <v>0</v>
      </c>
      <c r="Q428" s="11">
        <f t="shared" si="171"/>
        <v>0</v>
      </c>
      <c r="R428" s="10">
        <f t="shared" si="169"/>
        <v>0</v>
      </c>
    </row>
    <row r="429" spans="1:18" hidden="1">
      <c r="A429" s="77">
        <v>4</v>
      </c>
      <c r="B429" s="77"/>
      <c r="C429" s="12"/>
      <c r="D429" s="77"/>
      <c r="E429" s="77"/>
      <c r="F429" s="77"/>
      <c r="G429" s="77"/>
      <c r="H429" s="77"/>
      <c r="I429" s="77"/>
      <c r="J429" s="77"/>
      <c r="K429" s="77"/>
      <c r="L429" s="77"/>
      <c r="M429" s="77"/>
      <c r="N429" s="3">
        <f t="shared" si="165"/>
        <v>0</v>
      </c>
      <c r="O429" s="9">
        <f t="shared" si="166"/>
        <v>0</v>
      </c>
      <c r="P429" s="4">
        <f t="shared" si="170"/>
        <v>0</v>
      </c>
      <c r="Q429" s="11">
        <f t="shared" si="171"/>
        <v>0</v>
      </c>
      <c r="R429" s="10">
        <f t="shared" si="169"/>
        <v>0</v>
      </c>
    </row>
    <row r="430" spans="1:18" hidden="1">
      <c r="A430" s="77">
        <v>5</v>
      </c>
      <c r="B430" s="77"/>
      <c r="C430" s="12"/>
      <c r="D430" s="77"/>
      <c r="E430" s="77"/>
      <c r="F430" s="77"/>
      <c r="G430" s="77"/>
      <c r="H430" s="77"/>
      <c r="I430" s="77"/>
      <c r="J430" s="77"/>
      <c r="K430" s="77"/>
      <c r="L430" s="77"/>
      <c r="M430" s="77"/>
      <c r="N430" s="3">
        <f t="shared" si="165"/>
        <v>0</v>
      </c>
      <c r="O430" s="9">
        <f t="shared" si="166"/>
        <v>0</v>
      </c>
      <c r="P430" s="4">
        <f t="shared" si="170"/>
        <v>0</v>
      </c>
      <c r="Q430" s="11">
        <f t="shared" si="171"/>
        <v>0</v>
      </c>
      <c r="R430" s="10">
        <f t="shared" si="169"/>
        <v>0</v>
      </c>
    </row>
    <row r="431" spans="1:18" hidden="1">
      <c r="A431" s="77">
        <v>6</v>
      </c>
      <c r="B431" s="77"/>
      <c r="C431" s="12"/>
      <c r="D431" s="77"/>
      <c r="E431" s="77"/>
      <c r="F431" s="77"/>
      <c r="G431" s="77"/>
      <c r="H431" s="77"/>
      <c r="I431" s="77"/>
      <c r="J431" s="77"/>
      <c r="K431" s="77"/>
      <c r="L431" s="77"/>
      <c r="M431" s="77"/>
      <c r="N431" s="3">
        <f t="shared" si="165"/>
        <v>0</v>
      </c>
      <c r="O431" s="9">
        <f t="shared" si="166"/>
        <v>0</v>
      </c>
      <c r="P431" s="4">
        <f t="shared" si="170"/>
        <v>0</v>
      </c>
      <c r="Q431" s="11">
        <f t="shared" si="171"/>
        <v>0</v>
      </c>
      <c r="R431" s="10">
        <f t="shared" si="169"/>
        <v>0</v>
      </c>
    </row>
    <row r="432" spans="1:18" hidden="1">
      <c r="A432" s="77">
        <v>7</v>
      </c>
      <c r="B432" s="77"/>
      <c r="C432" s="12"/>
      <c r="D432" s="77"/>
      <c r="E432" s="77"/>
      <c r="F432" s="77"/>
      <c r="G432" s="77"/>
      <c r="H432" s="77"/>
      <c r="I432" s="77"/>
      <c r="J432" s="77"/>
      <c r="K432" s="77"/>
      <c r="L432" s="77"/>
      <c r="M432" s="77"/>
      <c r="N432" s="3">
        <f t="shared" si="165"/>
        <v>0</v>
      </c>
      <c r="O432" s="9">
        <f t="shared" si="166"/>
        <v>0</v>
      </c>
      <c r="P432" s="4">
        <f t="shared" si="170"/>
        <v>0</v>
      </c>
      <c r="Q432" s="11">
        <f t="shared" si="171"/>
        <v>0</v>
      </c>
      <c r="R432" s="10">
        <f t="shared" si="169"/>
        <v>0</v>
      </c>
    </row>
    <row r="433" spans="1:18" hidden="1">
      <c r="A433" s="77">
        <v>8</v>
      </c>
      <c r="B433" s="77"/>
      <c r="C433" s="12"/>
      <c r="D433" s="77"/>
      <c r="E433" s="77"/>
      <c r="F433" s="77"/>
      <c r="G433" s="77"/>
      <c r="H433" s="77"/>
      <c r="I433" s="77"/>
      <c r="J433" s="77"/>
      <c r="K433" s="77"/>
      <c r="L433" s="77"/>
      <c r="M433" s="77"/>
      <c r="N433" s="3">
        <f t="shared" si="165"/>
        <v>0</v>
      </c>
      <c r="O433" s="9">
        <f t="shared" si="166"/>
        <v>0</v>
      </c>
      <c r="P433" s="4">
        <f t="shared" si="170"/>
        <v>0</v>
      </c>
      <c r="Q433" s="11">
        <f t="shared" si="171"/>
        <v>0</v>
      </c>
      <c r="R433" s="10">
        <f t="shared" si="169"/>
        <v>0</v>
      </c>
    </row>
    <row r="434" spans="1:18" hidden="1">
      <c r="A434" s="77">
        <v>9</v>
      </c>
      <c r="B434" s="77"/>
      <c r="C434" s="12"/>
      <c r="D434" s="77"/>
      <c r="E434" s="77"/>
      <c r="F434" s="77"/>
      <c r="G434" s="77"/>
      <c r="H434" s="77"/>
      <c r="I434" s="77"/>
      <c r="J434" s="77"/>
      <c r="K434" s="77"/>
      <c r="L434" s="77"/>
      <c r="M434" s="77"/>
      <c r="N434" s="3">
        <f t="shared" si="165"/>
        <v>0</v>
      </c>
      <c r="O434" s="9">
        <f t="shared" si="166"/>
        <v>0</v>
      </c>
      <c r="P434" s="4">
        <f t="shared" si="170"/>
        <v>0</v>
      </c>
      <c r="Q434" s="11">
        <f t="shared" si="171"/>
        <v>0</v>
      </c>
      <c r="R434" s="10">
        <f t="shared" si="169"/>
        <v>0</v>
      </c>
    </row>
    <row r="435" spans="1:18" hidden="1">
      <c r="A435" s="77">
        <v>10</v>
      </c>
      <c r="B435" s="77"/>
      <c r="C435" s="12"/>
      <c r="D435" s="77"/>
      <c r="E435" s="77"/>
      <c r="F435" s="77"/>
      <c r="G435" s="77"/>
      <c r="H435" s="77"/>
      <c r="I435" s="77"/>
      <c r="J435" s="77"/>
      <c r="K435" s="77"/>
      <c r="L435" s="77"/>
      <c r="M435" s="77"/>
      <c r="N435" s="3">
        <f t="shared" si="165"/>
        <v>0</v>
      </c>
      <c r="O435" s="9">
        <f t="shared" si="166"/>
        <v>0</v>
      </c>
      <c r="P435" s="4">
        <f t="shared" si="170"/>
        <v>0</v>
      </c>
      <c r="Q435" s="11">
        <f t="shared" si="171"/>
        <v>0</v>
      </c>
      <c r="R435" s="10">
        <f t="shared" si="169"/>
        <v>0</v>
      </c>
    </row>
    <row r="436" spans="1:18" hidden="1">
      <c r="A436" s="80" t="s">
        <v>40</v>
      </c>
      <c r="B436" s="81"/>
      <c r="C436" s="81"/>
      <c r="D436" s="81"/>
      <c r="E436" s="81"/>
      <c r="F436" s="81"/>
      <c r="G436" s="81"/>
      <c r="H436" s="81"/>
      <c r="I436" s="81"/>
      <c r="J436" s="81"/>
      <c r="K436" s="81"/>
      <c r="L436" s="81"/>
      <c r="M436" s="81"/>
      <c r="N436" s="81"/>
      <c r="O436" s="81"/>
      <c r="P436" s="81"/>
      <c r="Q436" s="82"/>
      <c r="R436" s="10">
        <f>SUM(R426:R435)</f>
        <v>0</v>
      </c>
    </row>
    <row r="437" spans="1:18" ht="15.75" hidden="1">
      <c r="A437" s="24" t="s">
        <v>131</v>
      </c>
      <c r="B437" s="24"/>
      <c r="C437" s="15"/>
      <c r="D437" s="15"/>
      <c r="E437" s="15"/>
      <c r="F437" s="15"/>
      <c r="G437" s="15"/>
      <c r="H437" s="15"/>
      <c r="I437" s="15"/>
      <c r="J437" s="15"/>
      <c r="K437" s="15"/>
      <c r="L437" s="15"/>
      <c r="M437" s="15"/>
      <c r="N437" s="15"/>
      <c r="O437" s="15"/>
      <c r="P437" s="15"/>
      <c r="Q437" s="15"/>
      <c r="R437" s="16"/>
    </row>
    <row r="438" spans="1:18" hidden="1">
      <c r="A438" s="49" t="s">
        <v>48</v>
      </c>
      <c r="B438" s="49"/>
      <c r="C438" s="49"/>
      <c r="D438" s="49"/>
      <c r="E438" s="49"/>
      <c r="F438" s="49"/>
      <c r="G438" s="49"/>
      <c r="H438" s="49"/>
      <c r="I438" s="49"/>
      <c r="J438" s="15"/>
      <c r="K438" s="15"/>
      <c r="L438" s="15"/>
      <c r="M438" s="15"/>
      <c r="N438" s="15"/>
      <c r="O438" s="15"/>
      <c r="P438" s="15"/>
      <c r="Q438" s="15"/>
      <c r="R438" s="16"/>
    </row>
    <row r="439" spans="1:18" s="8" customFormat="1" hidden="1">
      <c r="A439" s="49"/>
      <c r="B439" s="49"/>
      <c r="C439" s="49"/>
      <c r="D439" s="49"/>
      <c r="E439" s="49"/>
      <c r="F439" s="49"/>
      <c r="G439" s="49"/>
      <c r="H439" s="49"/>
      <c r="I439" s="49"/>
      <c r="J439" s="15"/>
      <c r="K439" s="15"/>
      <c r="L439" s="15"/>
      <c r="M439" s="15"/>
      <c r="N439" s="15"/>
      <c r="O439" s="15"/>
      <c r="P439" s="15"/>
      <c r="Q439" s="15"/>
      <c r="R439" s="16"/>
    </row>
    <row r="440" spans="1:18" hidden="1">
      <c r="A440" s="83" t="s">
        <v>130</v>
      </c>
      <c r="B440" s="84"/>
      <c r="C440" s="84"/>
      <c r="D440" s="84"/>
      <c r="E440" s="84"/>
      <c r="F440" s="84"/>
      <c r="G440" s="84"/>
      <c r="H440" s="84"/>
      <c r="I440" s="84"/>
      <c r="J440" s="84"/>
      <c r="K440" s="84"/>
      <c r="L440" s="84"/>
      <c r="M440" s="84"/>
      <c r="N440" s="84"/>
      <c r="O440" s="84"/>
      <c r="P440" s="84"/>
      <c r="Q440" s="72"/>
      <c r="R440" s="8"/>
    </row>
    <row r="441" spans="1:18" ht="18" hidden="1">
      <c r="A441" s="85" t="s">
        <v>27</v>
      </c>
      <c r="B441" s="86"/>
      <c r="C441" s="86"/>
      <c r="D441" s="50"/>
      <c r="E441" s="50"/>
      <c r="F441" s="50"/>
      <c r="G441" s="50"/>
      <c r="H441" s="50"/>
      <c r="I441" s="50"/>
      <c r="J441" s="50"/>
      <c r="K441" s="50"/>
      <c r="L441" s="50"/>
      <c r="M441" s="50"/>
      <c r="N441" s="50"/>
      <c r="O441" s="50"/>
      <c r="P441" s="50"/>
      <c r="Q441" s="72"/>
      <c r="R441" s="8"/>
    </row>
    <row r="442" spans="1:18" hidden="1">
      <c r="A442" s="83" t="s">
        <v>44</v>
      </c>
      <c r="B442" s="84"/>
      <c r="C442" s="84"/>
      <c r="D442" s="84"/>
      <c r="E442" s="84"/>
      <c r="F442" s="84"/>
      <c r="G442" s="84"/>
      <c r="H442" s="84"/>
      <c r="I442" s="84"/>
      <c r="J442" s="84"/>
      <c r="K442" s="84"/>
      <c r="L442" s="84"/>
      <c r="M442" s="84"/>
      <c r="N442" s="84"/>
      <c r="O442" s="84"/>
      <c r="P442" s="84"/>
      <c r="Q442" s="72"/>
      <c r="R442" s="8"/>
    </row>
    <row r="443" spans="1:18" hidden="1">
      <c r="A443" s="77">
        <v>1</v>
      </c>
      <c r="B443" s="77"/>
      <c r="C443" s="12"/>
      <c r="D443" s="77"/>
      <c r="E443" s="77"/>
      <c r="F443" s="77"/>
      <c r="G443" s="77"/>
      <c r="H443" s="77"/>
      <c r="I443" s="77"/>
      <c r="J443" s="77"/>
      <c r="K443" s="77"/>
      <c r="L443" s="77"/>
      <c r="M443" s="77"/>
      <c r="N443" s="3">
        <f t="shared" ref="N443:N452" si="172">(IF(F443="OŽ",IF(L443=1,550.8,IF(L443=2,426.38,IF(L443=3,342.14,IF(L443=4,181.44,IF(L443=5,168.48,IF(L443=6,155.52,IF(L443=7,148.5,IF(L443=8,144,0))))))))+IF(L443&lt;=8,0,IF(L443&lt;=16,137.7,IF(L443&lt;=24,108,IF(L443&lt;=32,80.1,IF(L443&lt;=36,52.2,0)))))-IF(L443&lt;=8,0,IF(L443&lt;=16,(L443-9)*2.754,IF(L443&lt;=24,(L443-17)* 2.754,IF(L443&lt;=32,(L443-25)* 2.754,IF(L443&lt;=36,(L443-33)*2.754,0))))),0)+IF(F443="PČ",IF(L443=1,449,IF(L443=2,314.6,IF(L443=3,238,IF(L443=4,172,IF(L443=5,159,IF(L443=6,145,IF(L443=7,132,IF(L443=8,119,0))))))))+IF(L443&lt;=8,0,IF(L443&lt;=16,88,IF(L443&lt;=24,55,IF(L443&lt;=32,22,0))))-IF(L443&lt;=8,0,IF(L443&lt;=16,(L443-9)*2.245,IF(L443&lt;=24,(L443-17)*2.245,IF(L443&lt;=32,(L443-25)*2.245,0)))),0)+IF(F443="PČneol",IF(L443=1,85,IF(L443=2,64.61,IF(L443=3,50.76,IF(L443=4,16.25,IF(L443=5,15,IF(L443=6,13.75,IF(L443=7,12.5,IF(L443=8,11.25,0))))))))+IF(L443&lt;=8,0,IF(L443&lt;=16,9,0))-IF(L443&lt;=8,0,IF(L443&lt;=16,(L443-9)*0.425,0)),0)+IF(F443="PŽ",IF(L443=1,85,IF(L443=2,59.5,IF(L443=3,45,IF(L443=4,32.5,IF(L443=5,30,IF(L443=6,27.5,IF(L443=7,25,IF(L443=8,22.5,0))))))))+IF(L443&lt;=8,0,IF(L443&lt;=16,19,IF(L443&lt;=24,13,IF(L443&lt;=32,8,0))))-IF(L443&lt;=8,0,IF(L443&lt;=16,(L443-9)*0.425,IF(L443&lt;=24,(L443-17)*0.425,IF(L443&lt;=32,(L443-25)*0.425,0)))),0)+IF(F443="EČ",IF(L443=1,204,IF(L443=2,156.24,IF(L443=3,123.84,IF(L443=4,72,IF(L443=5,66,IF(L443=6,60,IF(L443=7,54,IF(L443=8,48,0))))))))+IF(L443&lt;=8,0,IF(L443&lt;=16,40,IF(L443&lt;=24,25,0)))-IF(L443&lt;=8,0,IF(L443&lt;=16,(L443-9)*1.02,IF(L443&lt;=24,(L443-17)*1.02,0))),0)+IF(F443="EČneol",IF(L443=1,68,IF(L443=2,51.69,IF(L443=3,40.61,IF(L443=4,13,IF(L443=5,12,IF(L443=6,11,IF(L443=7,10,IF(L443=8,9,0)))))))))+IF(F443="EŽ",IF(L443=1,68,IF(L443=2,47.6,IF(L443=3,36,IF(L443=4,18,IF(L443=5,16.5,IF(L443=6,15,IF(L443=7,13.5,IF(L443=8,12,0))))))))+IF(L443&lt;=8,0,IF(L443&lt;=16,10,IF(L443&lt;=24,6,0)))-IF(L443&lt;=8,0,IF(L443&lt;=16,(L443-9)*0.34,IF(L443&lt;=24,(L443-17)*0.34,0))),0)+IF(F443="PT",IF(L443=1,68,IF(L443=2,52.08,IF(L443=3,41.28,IF(L443=4,24,IF(L443=5,22,IF(L443=6,20,IF(L443=7,18,IF(L443=8,16,0))))))))+IF(L443&lt;=8,0,IF(L443&lt;=16,13,IF(L443&lt;=24,9,IF(L443&lt;=32,4,0))))-IF(L443&lt;=8,0,IF(L443&lt;=16,(L443-9)*0.34,IF(L443&lt;=24,(L443-17)*0.34,IF(L443&lt;=32,(L443-25)*0.34,0)))),0)+IF(F443="JOŽ",IF(L443=1,85,IF(L443=2,59.5,IF(L443=3,45,IF(L443=4,32.5,IF(L443=5,30,IF(L443=6,27.5,IF(L443=7,25,IF(L443=8,22.5,0))))))))+IF(L443&lt;=8,0,IF(L443&lt;=16,19,IF(L443&lt;=24,13,0)))-IF(L443&lt;=8,0,IF(L443&lt;=16,(L443-9)*0.425,IF(L443&lt;=24,(L443-17)*0.425,0))),0)+IF(F443="JPČ",IF(L443=1,68,IF(L443=2,47.6,IF(L443=3,36,IF(L443=4,26,IF(L443=5,24,IF(L443=6,22,IF(L443=7,20,IF(L443=8,18,0))))))))+IF(L443&lt;=8,0,IF(L443&lt;=16,13,IF(L443&lt;=24,9,0)))-IF(L443&lt;=8,0,IF(L443&lt;=16,(L443-9)*0.34,IF(L443&lt;=24,(L443-17)*0.34,0))),0)+IF(F443="JEČ",IF(L443=1,34,IF(L443=2,26.04,IF(L443=3,20.6,IF(L443=4,12,IF(L443=5,11,IF(L443=6,10,IF(L443=7,9,IF(L443=8,8,0))))))))+IF(L443&lt;=8,0,IF(L443&lt;=16,6,0))-IF(L443&lt;=8,0,IF(L443&lt;=16,(L443-9)*0.17,0)),0)+IF(F443="JEOF",IF(L443=1,34,IF(L443=2,26.04,IF(L443=3,20.6,IF(L443=4,12,IF(L443=5,11,IF(L443=6,10,IF(L443=7,9,IF(L443=8,8,0))))))))+IF(L443&lt;=8,0,IF(L443&lt;=16,6,0))-IF(L443&lt;=8,0,IF(L443&lt;=16,(L443-9)*0.17,0)),0)+IF(F443="JnPČ",IF(L443=1,51,IF(L443=2,35.7,IF(L443=3,27,IF(L443=4,19.5,IF(L443=5,18,IF(L443=6,16.5,IF(L443=7,15,IF(L443=8,13.5,0))))))))+IF(L443&lt;=8,0,IF(L443&lt;=16,10,0))-IF(L443&lt;=8,0,IF(L443&lt;=16,(L443-9)*0.255,0)),0)+IF(F443="JnEČ",IF(L443=1,25.5,IF(L443=2,19.53,IF(L443=3,15.48,IF(L443=4,9,IF(L443=5,8.25,IF(L443=6,7.5,IF(L443=7,6.75,IF(L443=8,6,0))))))))+IF(L443&lt;=8,0,IF(L443&lt;=16,5,0))-IF(L443&lt;=8,0,IF(L443&lt;=16,(L443-9)*0.1275,0)),0)+IF(F443="JčPČ",IF(L443=1,21.25,IF(L443=2,14.5,IF(L443=3,11.5,IF(L443=4,7,IF(L443=5,6.5,IF(L443=6,6,IF(L443=7,5.5,IF(L443=8,5,0))))))))+IF(L443&lt;=8,0,IF(L443&lt;=16,4,0))-IF(L443&lt;=8,0,IF(L443&lt;=16,(L443-9)*0.10625,0)),0)+IF(F443="JčEČ",IF(L443=1,17,IF(L443=2,13.02,IF(L443=3,10.32,IF(L443=4,6,IF(L443=5,5.5,IF(L443=6,5,IF(L443=7,4.5,IF(L443=8,4,0))))))))+IF(L443&lt;=8,0,IF(L443&lt;=16,3,0))-IF(L443&lt;=8,0,IF(L443&lt;=16,(L443-9)*0.085,0)),0)+IF(F443="NEAK",IF(L443=1,11.48,IF(L443=2,8.79,IF(L443=3,6.97,IF(L443=4,4.05,IF(L443=5,3.71,IF(L443=6,3.38,IF(L443=7,3.04,IF(L443=8,2.7,0))))))))+IF(L443&lt;=8,0,IF(L443&lt;=16,2,IF(L443&lt;=24,1.3,0)))-IF(L443&lt;=8,0,IF(L443&lt;=16,(L443-9)*0.0574,IF(L443&lt;=24,(L443-17)*0.0574,0))),0))*IF(L443&lt;0,1,IF(OR(F443="PČ",F443="PŽ",F443="PT"),IF(J443&lt;32,J443/32,1),1))* IF(L443&lt;0,1,IF(OR(F443="EČ",F443="EŽ",F443="JOŽ",F443="JPČ",F443="NEAK"),IF(J443&lt;24,J443/24,1),1))*IF(L443&lt;0,1,IF(OR(F443="PČneol",F443="JEČ",F443="JEOF",F443="JnPČ",F443="JnEČ",F443="JčPČ",F443="JčEČ"),IF(J443&lt;16,J443/16,1),1))*IF(L443&lt;0,1,IF(F443="EČneol",IF(J443&lt;8,J443/8,1),1))</f>
        <v>0</v>
      </c>
      <c r="O443" s="9">
        <f t="shared" ref="O443:O452" si="173">IF(F443="OŽ",N443,IF(H443="Ne",IF(J443*0.3&lt;J443-L443,N443,0),IF(J443*0.1&lt;J443-L443,N443,0)))</f>
        <v>0</v>
      </c>
      <c r="P443" s="4">
        <f t="shared" ref="P443" si="174">IF(O443=0,0,IF(F443="OŽ",IF(L443&gt;35,0,IF(J443&gt;35,(36-L443)*1.836,((36-L443)-(36-J443))*1.836)),0)+IF(F443="PČ",IF(L443&gt;31,0,IF(J443&gt;31,(32-L443)*1.347,((32-L443)-(32-J443))*1.347)),0)+ IF(F443="PČneol",IF(L443&gt;15,0,IF(J443&gt;15,(16-L443)*0.255,((16-L443)-(16-J443))*0.255)),0)+IF(F443="PŽ",IF(L443&gt;31,0,IF(J443&gt;31,(32-L443)*0.255,((32-L443)-(32-J443))*0.255)),0)+IF(F443="EČ",IF(L443&gt;23,0,IF(J443&gt;23,(24-L443)*0.612,((24-L443)-(24-J443))*0.612)),0)+IF(F443="EČneol",IF(L443&gt;7,0,IF(J443&gt;7,(8-L443)*0.204,((8-L443)-(8-J443))*0.204)),0)+IF(F443="EŽ",IF(L443&gt;23,0,IF(J443&gt;23,(24-L443)*0.204,((24-L443)-(24-J443))*0.204)),0)+IF(F443="PT",IF(L443&gt;31,0,IF(J443&gt;31,(32-L443)*0.204,((32-L443)-(32-J443))*0.204)),0)+IF(F443="JOŽ",IF(L443&gt;23,0,IF(J443&gt;23,(24-L443)*0.255,((24-L443)-(24-J443))*0.255)),0)+IF(F443="JPČ",IF(L443&gt;23,0,IF(J443&gt;23,(24-L443)*0.204,((24-L443)-(24-J443))*0.204)),0)+IF(F443="JEČ",IF(L443&gt;15,0,IF(J443&gt;15,(16-L443)*0.102,((16-L443)-(16-J443))*0.102)),0)+IF(F443="JEOF",IF(L443&gt;15,0,IF(J443&gt;15,(16-L443)*0.102,((16-L443)-(16-J443))*0.102)),0)+IF(F443="JnPČ",IF(L443&gt;15,0,IF(J443&gt;15,(16-L443)*0.153,((16-L443)-(16-J443))*0.153)),0)+IF(F443="JnEČ",IF(L443&gt;15,0,IF(J443&gt;15,(16-L443)*0.0765,((16-L443)-(16-J443))*0.0765)),0)+IF(F443="JčPČ",IF(L443&gt;15,0,IF(J443&gt;15,(16-L443)*0.06375,((16-L443)-(16-J443))*0.06375)),0)+IF(F443="JčEČ",IF(L443&gt;15,0,IF(J443&gt;15,(16-L443)*0.051,((16-L443)-(16-J443))*0.051)),0)+IF(F443="NEAK",IF(L443&gt;23,0,IF(J443&gt;23,(24-L443)*0.03444,((24-L443)-(24-J443))*0.03444)),0))</f>
        <v>0</v>
      </c>
      <c r="Q443" s="11">
        <f t="shared" ref="Q443" si="175">IF(ISERROR(P443*100/N443),0,(P443*100/N443))</f>
        <v>0</v>
      </c>
      <c r="R443" s="10">
        <f t="shared" ref="R443:R452" si="176">IF(Q443&lt;=30,O443+P443,O443+O443*0.3)*IF(G443=1,0.4,IF(G443=2,0.75,IF(G443="1 (kas 4 m. 1 k. nerengiamos)",0.52,1)))*IF(D443="olimpinė",1,IF(M443="Ne",0.5,1))*IF(OR(A$5="Lietuvos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federacija"),IF(OR(J443&lt;8,K443&lt;16),0,1),1)*E443*IF(I443&lt;=1,1,1/I443)*IF(OR(A$5="Lietuvos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44" spans="1:18" hidden="1">
      <c r="A444" s="77">
        <v>2</v>
      </c>
      <c r="B444" s="77"/>
      <c r="C444" s="12"/>
      <c r="D444" s="77"/>
      <c r="E444" s="77"/>
      <c r="F444" s="77"/>
      <c r="G444" s="77"/>
      <c r="H444" s="77"/>
      <c r="I444" s="77"/>
      <c r="J444" s="77"/>
      <c r="K444" s="77"/>
      <c r="L444" s="77"/>
      <c r="M444" s="77"/>
      <c r="N444" s="3">
        <f t="shared" si="172"/>
        <v>0</v>
      </c>
      <c r="O444" s="9">
        <f t="shared" si="173"/>
        <v>0</v>
      </c>
      <c r="P444" s="4">
        <f t="shared" ref="P444:P452" si="177">IF(O444=0,0,IF(F444="OŽ",IF(L444&gt;35,0,IF(J444&gt;35,(36-L444)*1.836,((36-L444)-(36-J444))*1.836)),0)+IF(F444="PČ",IF(L444&gt;31,0,IF(J444&gt;31,(32-L444)*1.347,((32-L444)-(32-J444))*1.347)),0)+ IF(F444="PČneol",IF(L444&gt;15,0,IF(J444&gt;15,(16-L444)*0.255,((16-L444)-(16-J444))*0.255)),0)+IF(F444="PŽ",IF(L444&gt;31,0,IF(J444&gt;31,(32-L444)*0.255,((32-L444)-(32-J444))*0.255)),0)+IF(F444="EČ",IF(L444&gt;23,0,IF(J444&gt;23,(24-L444)*0.612,((24-L444)-(24-J444))*0.612)),0)+IF(F444="EČneol",IF(L444&gt;7,0,IF(J444&gt;7,(8-L444)*0.204,((8-L444)-(8-J444))*0.204)),0)+IF(F444="EŽ",IF(L444&gt;23,0,IF(J444&gt;23,(24-L444)*0.204,((24-L444)-(24-J444))*0.204)),0)+IF(F444="PT",IF(L444&gt;31,0,IF(J444&gt;31,(32-L444)*0.204,((32-L444)-(32-J444))*0.204)),0)+IF(F444="JOŽ",IF(L444&gt;23,0,IF(J444&gt;23,(24-L444)*0.255,((24-L444)-(24-J444))*0.255)),0)+IF(F444="JPČ",IF(L444&gt;23,0,IF(J444&gt;23,(24-L444)*0.204,((24-L444)-(24-J444))*0.204)),0)+IF(F444="JEČ",IF(L444&gt;15,0,IF(J444&gt;15,(16-L444)*0.102,((16-L444)-(16-J444))*0.102)),0)+IF(F444="JEOF",IF(L444&gt;15,0,IF(J444&gt;15,(16-L444)*0.102,((16-L444)-(16-J444))*0.102)),0)+IF(F444="JnPČ",IF(L444&gt;15,0,IF(J444&gt;15,(16-L444)*0.153,((16-L444)-(16-J444))*0.153)),0)+IF(F444="JnEČ",IF(L444&gt;15,0,IF(J444&gt;15,(16-L444)*0.0765,((16-L444)-(16-J444))*0.0765)),0)+IF(F444="JčPČ",IF(L444&gt;15,0,IF(J444&gt;15,(16-L444)*0.06375,((16-L444)-(16-J444))*0.06375)),0)+IF(F444="JčEČ",IF(L444&gt;15,0,IF(J444&gt;15,(16-L444)*0.051,((16-L444)-(16-J444))*0.051)),0)+IF(F444="NEAK",IF(L444&gt;23,0,IF(J444&gt;23,(24-L444)*0.03444,((24-L444)-(24-J444))*0.03444)),0))</f>
        <v>0</v>
      </c>
      <c r="Q444" s="11">
        <f t="shared" ref="Q444:Q452" si="178">IF(ISERROR(P444*100/N444),0,(P444*100/N444))</f>
        <v>0</v>
      </c>
      <c r="R444" s="10">
        <f t="shared" si="176"/>
        <v>0</v>
      </c>
    </row>
    <row r="445" spans="1:18" hidden="1">
      <c r="A445" s="77">
        <v>3</v>
      </c>
      <c r="B445" s="77"/>
      <c r="C445" s="12"/>
      <c r="D445" s="77"/>
      <c r="E445" s="77"/>
      <c r="F445" s="77"/>
      <c r="G445" s="77"/>
      <c r="H445" s="77"/>
      <c r="I445" s="77"/>
      <c r="J445" s="77"/>
      <c r="K445" s="77"/>
      <c r="L445" s="77"/>
      <c r="M445" s="77"/>
      <c r="N445" s="3">
        <f t="shared" si="172"/>
        <v>0</v>
      </c>
      <c r="O445" s="9">
        <f t="shared" si="173"/>
        <v>0</v>
      </c>
      <c r="P445" s="4">
        <f t="shared" si="177"/>
        <v>0</v>
      </c>
      <c r="Q445" s="11">
        <f t="shared" si="178"/>
        <v>0</v>
      </c>
      <c r="R445" s="10">
        <f t="shared" si="176"/>
        <v>0</v>
      </c>
    </row>
    <row r="446" spans="1:18" hidden="1">
      <c r="A446" s="77">
        <v>4</v>
      </c>
      <c r="B446" s="77"/>
      <c r="C446" s="12"/>
      <c r="D446" s="77"/>
      <c r="E446" s="77"/>
      <c r="F446" s="77"/>
      <c r="G446" s="77"/>
      <c r="H446" s="77"/>
      <c r="I446" s="77"/>
      <c r="J446" s="77"/>
      <c r="K446" s="77"/>
      <c r="L446" s="77"/>
      <c r="M446" s="77"/>
      <c r="N446" s="3">
        <f t="shared" si="172"/>
        <v>0</v>
      </c>
      <c r="O446" s="9">
        <f t="shared" si="173"/>
        <v>0</v>
      </c>
      <c r="P446" s="4">
        <f t="shared" si="177"/>
        <v>0</v>
      </c>
      <c r="Q446" s="11">
        <f t="shared" si="178"/>
        <v>0</v>
      </c>
      <c r="R446" s="10">
        <f t="shared" si="176"/>
        <v>0</v>
      </c>
    </row>
    <row r="447" spans="1:18" hidden="1">
      <c r="A447" s="77">
        <v>5</v>
      </c>
      <c r="B447" s="77"/>
      <c r="C447" s="12"/>
      <c r="D447" s="77"/>
      <c r="E447" s="77"/>
      <c r="F447" s="77"/>
      <c r="G447" s="77"/>
      <c r="H447" s="77"/>
      <c r="I447" s="77"/>
      <c r="J447" s="77"/>
      <c r="K447" s="77"/>
      <c r="L447" s="77"/>
      <c r="M447" s="77"/>
      <c r="N447" s="3">
        <f t="shared" si="172"/>
        <v>0</v>
      </c>
      <c r="O447" s="9">
        <f t="shared" si="173"/>
        <v>0</v>
      </c>
      <c r="P447" s="4">
        <f t="shared" si="177"/>
        <v>0</v>
      </c>
      <c r="Q447" s="11">
        <f t="shared" si="178"/>
        <v>0</v>
      </c>
      <c r="R447" s="10">
        <f t="shared" si="176"/>
        <v>0</v>
      </c>
    </row>
    <row r="448" spans="1:18" hidden="1">
      <c r="A448" s="77">
        <v>6</v>
      </c>
      <c r="B448" s="77"/>
      <c r="C448" s="12"/>
      <c r="D448" s="77"/>
      <c r="E448" s="77"/>
      <c r="F448" s="77"/>
      <c r="G448" s="77"/>
      <c r="H448" s="77"/>
      <c r="I448" s="77"/>
      <c r="J448" s="77"/>
      <c r="K448" s="77"/>
      <c r="L448" s="77"/>
      <c r="M448" s="77"/>
      <c r="N448" s="3">
        <f t="shared" si="172"/>
        <v>0</v>
      </c>
      <c r="O448" s="9">
        <f t="shared" si="173"/>
        <v>0</v>
      </c>
      <c r="P448" s="4">
        <f t="shared" si="177"/>
        <v>0</v>
      </c>
      <c r="Q448" s="11">
        <f t="shared" si="178"/>
        <v>0</v>
      </c>
      <c r="R448" s="10">
        <f t="shared" si="176"/>
        <v>0</v>
      </c>
    </row>
    <row r="449" spans="1:18" hidden="1">
      <c r="A449" s="77">
        <v>7</v>
      </c>
      <c r="B449" s="77"/>
      <c r="C449" s="12"/>
      <c r="D449" s="77"/>
      <c r="E449" s="77"/>
      <c r="F449" s="77"/>
      <c r="G449" s="77"/>
      <c r="H449" s="77"/>
      <c r="I449" s="77"/>
      <c r="J449" s="77"/>
      <c r="K449" s="77"/>
      <c r="L449" s="77"/>
      <c r="M449" s="77"/>
      <c r="N449" s="3">
        <f t="shared" si="172"/>
        <v>0</v>
      </c>
      <c r="O449" s="9">
        <f t="shared" si="173"/>
        <v>0</v>
      </c>
      <c r="P449" s="4">
        <f t="shared" si="177"/>
        <v>0</v>
      </c>
      <c r="Q449" s="11">
        <f t="shared" si="178"/>
        <v>0</v>
      </c>
      <c r="R449" s="10">
        <f t="shared" si="176"/>
        <v>0</v>
      </c>
    </row>
    <row r="450" spans="1:18" hidden="1">
      <c r="A450" s="77">
        <v>8</v>
      </c>
      <c r="B450" s="77"/>
      <c r="C450" s="12"/>
      <c r="D450" s="77"/>
      <c r="E450" s="77"/>
      <c r="F450" s="77"/>
      <c r="G450" s="77"/>
      <c r="H450" s="77"/>
      <c r="I450" s="77"/>
      <c r="J450" s="77"/>
      <c r="K450" s="77"/>
      <c r="L450" s="77"/>
      <c r="M450" s="77"/>
      <c r="N450" s="3">
        <f t="shared" si="172"/>
        <v>0</v>
      </c>
      <c r="O450" s="9">
        <f t="shared" si="173"/>
        <v>0</v>
      </c>
      <c r="P450" s="4">
        <f t="shared" si="177"/>
        <v>0</v>
      </c>
      <c r="Q450" s="11">
        <f t="shared" si="178"/>
        <v>0</v>
      </c>
      <c r="R450" s="10">
        <f t="shared" si="176"/>
        <v>0</v>
      </c>
    </row>
    <row r="451" spans="1:18" hidden="1">
      <c r="A451" s="77">
        <v>9</v>
      </c>
      <c r="B451" s="77"/>
      <c r="C451" s="12"/>
      <c r="D451" s="77"/>
      <c r="E451" s="77"/>
      <c r="F451" s="77"/>
      <c r="G451" s="77"/>
      <c r="H451" s="77"/>
      <c r="I451" s="77"/>
      <c r="J451" s="77"/>
      <c r="K451" s="77"/>
      <c r="L451" s="77"/>
      <c r="M451" s="77"/>
      <c r="N451" s="3">
        <f t="shared" si="172"/>
        <v>0</v>
      </c>
      <c r="O451" s="9">
        <f t="shared" si="173"/>
        <v>0</v>
      </c>
      <c r="P451" s="4">
        <f t="shared" si="177"/>
        <v>0</v>
      </c>
      <c r="Q451" s="11">
        <f t="shared" si="178"/>
        <v>0</v>
      </c>
      <c r="R451" s="10">
        <f t="shared" si="176"/>
        <v>0</v>
      </c>
    </row>
    <row r="452" spans="1:18" hidden="1">
      <c r="A452" s="77">
        <v>10</v>
      </c>
      <c r="B452" s="77"/>
      <c r="C452" s="12"/>
      <c r="D452" s="77"/>
      <c r="E452" s="77"/>
      <c r="F452" s="77"/>
      <c r="G452" s="77"/>
      <c r="H452" s="77"/>
      <c r="I452" s="77"/>
      <c r="J452" s="77"/>
      <c r="K452" s="77"/>
      <c r="L452" s="77"/>
      <c r="M452" s="77"/>
      <c r="N452" s="3">
        <f t="shared" si="172"/>
        <v>0</v>
      </c>
      <c r="O452" s="9">
        <f t="shared" si="173"/>
        <v>0</v>
      </c>
      <c r="P452" s="4">
        <f t="shared" si="177"/>
        <v>0</v>
      </c>
      <c r="Q452" s="11">
        <f t="shared" si="178"/>
        <v>0</v>
      </c>
      <c r="R452" s="10">
        <f t="shared" si="176"/>
        <v>0</v>
      </c>
    </row>
    <row r="453" spans="1:18" hidden="1">
      <c r="A453" s="80" t="s">
        <v>40</v>
      </c>
      <c r="B453" s="81"/>
      <c r="C453" s="81"/>
      <c r="D453" s="81"/>
      <c r="E453" s="81"/>
      <c r="F453" s="81"/>
      <c r="G453" s="81"/>
      <c r="H453" s="81"/>
      <c r="I453" s="81"/>
      <c r="J453" s="81"/>
      <c r="K453" s="81"/>
      <c r="L453" s="81"/>
      <c r="M453" s="81"/>
      <c r="N453" s="81"/>
      <c r="O453" s="81"/>
      <c r="P453" s="81"/>
      <c r="Q453" s="82"/>
      <c r="R453" s="10">
        <f>SUM(R443:R452)</f>
        <v>0</v>
      </c>
    </row>
    <row r="454" spans="1:18" ht="15.75" hidden="1">
      <c r="A454" s="24" t="s">
        <v>131</v>
      </c>
      <c r="B454" s="24"/>
      <c r="C454" s="15"/>
      <c r="D454" s="15"/>
      <c r="E454" s="15"/>
      <c r="F454" s="15"/>
      <c r="G454" s="15"/>
      <c r="H454" s="15"/>
      <c r="I454" s="15"/>
      <c r="J454" s="15"/>
      <c r="K454" s="15"/>
      <c r="L454" s="15"/>
      <c r="M454" s="15"/>
      <c r="N454" s="15"/>
      <c r="O454" s="15"/>
      <c r="P454" s="15"/>
      <c r="Q454" s="15"/>
      <c r="R454" s="16"/>
    </row>
    <row r="455" spans="1:18" hidden="1">
      <c r="A455" s="49" t="s">
        <v>48</v>
      </c>
      <c r="B455" s="49"/>
      <c r="C455" s="49"/>
      <c r="D455" s="49"/>
      <c r="E455" s="49"/>
      <c r="F455" s="49"/>
      <c r="G455" s="49"/>
      <c r="H455" s="49"/>
      <c r="I455" s="49"/>
      <c r="J455" s="15"/>
      <c r="K455" s="15"/>
      <c r="L455" s="15"/>
      <c r="M455" s="15"/>
      <c r="N455" s="15"/>
      <c r="O455" s="15"/>
      <c r="P455" s="15"/>
      <c r="Q455" s="15"/>
      <c r="R455" s="16"/>
    </row>
    <row r="456" spans="1:18" s="8" customFormat="1" hidden="1">
      <c r="A456" s="49"/>
      <c r="B456" s="49"/>
      <c r="C456" s="49"/>
      <c r="D456" s="49"/>
      <c r="E456" s="49"/>
      <c r="F456" s="49"/>
      <c r="G456" s="49"/>
      <c r="H456" s="49"/>
      <c r="I456" s="49"/>
      <c r="J456" s="15"/>
      <c r="K456" s="15"/>
      <c r="L456" s="15"/>
      <c r="M456" s="15"/>
      <c r="N456" s="15"/>
      <c r="O456" s="15"/>
      <c r="P456" s="15"/>
      <c r="Q456" s="15"/>
      <c r="R456" s="16"/>
    </row>
    <row r="457" spans="1:18" hidden="1">
      <c r="A457" s="83" t="s">
        <v>130</v>
      </c>
      <c r="B457" s="84"/>
      <c r="C457" s="84"/>
      <c r="D457" s="84"/>
      <c r="E457" s="84"/>
      <c r="F457" s="84"/>
      <c r="G457" s="84"/>
      <c r="H457" s="84"/>
      <c r="I457" s="84"/>
      <c r="J457" s="84"/>
      <c r="K457" s="84"/>
      <c r="L457" s="84"/>
      <c r="M457" s="84"/>
      <c r="N457" s="84"/>
      <c r="O457" s="84"/>
      <c r="P457" s="84"/>
      <c r="Q457" s="72"/>
      <c r="R457" s="8"/>
    </row>
    <row r="458" spans="1:18" ht="18" hidden="1">
      <c r="A458" s="85" t="s">
        <v>27</v>
      </c>
      <c r="B458" s="86"/>
      <c r="C458" s="86"/>
      <c r="D458" s="50"/>
      <c r="E458" s="50"/>
      <c r="F458" s="50"/>
      <c r="G458" s="50"/>
      <c r="H458" s="50"/>
      <c r="I458" s="50"/>
      <c r="J458" s="50"/>
      <c r="K458" s="50"/>
      <c r="L458" s="50"/>
      <c r="M458" s="50"/>
      <c r="N458" s="50"/>
      <c r="O458" s="50"/>
      <c r="P458" s="50"/>
      <c r="Q458" s="72"/>
      <c r="R458" s="8"/>
    </row>
    <row r="459" spans="1:18" hidden="1">
      <c r="A459" s="83" t="s">
        <v>44</v>
      </c>
      <c r="B459" s="84"/>
      <c r="C459" s="84"/>
      <c r="D459" s="84"/>
      <c r="E459" s="84"/>
      <c r="F459" s="84"/>
      <c r="G459" s="84"/>
      <c r="H459" s="84"/>
      <c r="I459" s="84"/>
      <c r="J459" s="84"/>
      <c r="K459" s="84"/>
      <c r="L459" s="84"/>
      <c r="M459" s="84"/>
      <c r="N459" s="84"/>
      <c r="O459" s="84"/>
      <c r="P459" s="84"/>
      <c r="Q459" s="72"/>
      <c r="R459" s="8"/>
    </row>
    <row r="460" spans="1:18" hidden="1">
      <c r="A460" s="77">
        <v>1</v>
      </c>
      <c r="B460" s="77"/>
      <c r="C460" s="12"/>
      <c r="D460" s="77"/>
      <c r="E460" s="77"/>
      <c r="F460" s="77"/>
      <c r="G460" s="77"/>
      <c r="H460" s="77"/>
      <c r="I460" s="77"/>
      <c r="J460" s="77"/>
      <c r="K460" s="77"/>
      <c r="L460" s="77"/>
      <c r="M460" s="77"/>
      <c r="N460" s="3">
        <f t="shared" ref="N460:N469" si="179">(IF(F460="OŽ",IF(L460=1,550.8,IF(L460=2,426.38,IF(L460=3,342.14,IF(L460=4,181.44,IF(L460=5,168.48,IF(L460=6,155.52,IF(L460=7,148.5,IF(L460=8,144,0))))))))+IF(L460&lt;=8,0,IF(L460&lt;=16,137.7,IF(L460&lt;=24,108,IF(L460&lt;=32,80.1,IF(L460&lt;=36,52.2,0)))))-IF(L460&lt;=8,0,IF(L460&lt;=16,(L460-9)*2.754,IF(L460&lt;=24,(L460-17)* 2.754,IF(L460&lt;=32,(L460-25)* 2.754,IF(L460&lt;=36,(L460-33)*2.754,0))))),0)+IF(F460="PČ",IF(L460=1,449,IF(L460=2,314.6,IF(L460=3,238,IF(L460=4,172,IF(L460=5,159,IF(L460=6,145,IF(L460=7,132,IF(L460=8,119,0))))))))+IF(L460&lt;=8,0,IF(L460&lt;=16,88,IF(L460&lt;=24,55,IF(L460&lt;=32,22,0))))-IF(L460&lt;=8,0,IF(L460&lt;=16,(L460-9)*2.245,IF(L460&lt;=24,(L460-17)*2.245,IF(L460&lt;=32,(L460-25)*2.245,0)))),0)+IF(F460="PČneol",IF(L460=1,85,IF(L460=2,64.61,IF(L460=3,50.76,IF(L460=4,16.25,IF(L460=5,15,IF(L460=6,13.75,IF(L460=7,12.5,IF(L460=8,11.25,0))))))))+IF(L460&lt;=8,0,IF(L460&lt;=16,9,0))-IF(L460&lt;=8,0,IF(L460&lt;=16,(L460-9)*0.425,0)),0)+IF(F460="PŽ",IF(L460=1,85,IF(L460=2,59.5,IF(L460=3,45,IF(L460=4,32.5,IF(L460=5,30,IF(L460=6,27.5,IF(L460=7,25,IF(L460=8,22.5,0))))))))+IF(L460&lt;=8,0,IF(L460&lt;=16,19,IF(L460&lt;=24,13,IF(L460&lt;=32,8,0))))-IF(L460&lt;=8,0,IF(L460&lt;=16,(L460-9)*0.425,IF(L460&lt;=24,(L460-17)*0.425,IF(L460&lt;=32,(L460-25)*0.425,0)))),0)+IF(F460="EČ",IF(L460=1,204,IF(L460=2,156.24,IF(L460=3,123.84,IF(L460=4,72,IF(L460=5,66,IF(L460=6,60,IF(L460=7,54,IF(L460=8,48,0))))))))+IF(L460&lt;=8,0,IF(L460&lt;=16,40,IF(L460&lt;=24,25,0)))-IF(L460&lt;=8,0,IF(L460&lt;=16,(L460-9)*1.02,IF(L460&lt;=24,(L460-17)*1.02,0))),0)+IF(F460="EČneol",IF(L460=1,68,IF(L460=2,51.69,IF(L460=3,40.61,IF(L460=4,13,IF(L460=5,12,IF(L460=6,11,IF(L460=7,10,IF(L460=8,9,0)))))))))+IF(F460="EŽ",IF(L460=1,68,IF(L460=2,47.6,IF(L460=3,36,IF(L460=4,18,IF(L460=5,16.5,IF(L460=6,15,IF(L460=7,13.5,IF(L460=8,12,0))))))))+IF(L460&lt;=8,0,IF(L460&lt;=16,10,IF(L460&lt;=24,6,0)))-IF(L460&lt;=8,0,IF(L460&lt;=16,(L460-9)*0.34,IF(L460&lt;=24,(L460-17)*0.34,0))),0)+IF(F460="PT",IF(L460=1,68,IF(L460=2,52.08,IF(L460=3,41.28,IF(L460=4,24,IF(L460=5,22,IF(L460=6,20,IF(L460=7,18,IF(L460=8,16,0))))))))+IF(L460&lt;=8,0,IF(L460&lt;=16,13,IF(L460&lt;=24,9,IF(L460&lt;=32,4,0))))-IF(L460&lt;=8,0,IF(L460&lt;=16,(L460-9)*0.34,IF(L460&lt;=24,(L460-17)*0.34,IF(L460&lt;=32,(L460-25)*0.34,0)))),0)+IF(F460="JOŽ",IF(L460=1,85,IF(L460=2,59.5,IF(L460=3,45,IF(L460=4,32.5,IF(L460=5,30,IF(L460=6,27.5,IF(L460=7,25,IF(L460=8,22.5,0))))))))+IF(L460&lt;=8,0,IF(L460&lt;=16,19,IF(L460&lt;=24,13,0)))-IF(L460&lt;=8,0,IF(L460&lt;=16,(L460-9)*0.425,IF(L460&lt;=24,(L460-17)*0.425,0))),0)+IF(F460="JPČ",IF(L460=1,68,IF(L460=2,47.6,IF(L460=3,36,IF(L460=4,26,IF(L460=5,24,IF(L460=6,22,IF(L460=7,20,IF(L460=8,18,0))))))))+IF(L460&lt;=8,0,IF(L460&lt;=16,13,IF(L460&lt;=24,9,0)))-IF(L460&lt;=8,0,IF(L460&lt;=16,(L460-9)*0.34,IF(L460&lt;=24,(L460-17)*0.34,0))),0)+IF(F460="JEČ",IF(L460=1,34,IF(L460=2,26.04,IF(L460=3,20.6,IF(L460=4,12,IF(L460=5,11,IF(L460=6,10,IF(L460=7,9,IF(L460=8,8,0))))))))+IF(L460&lt;=8,0,IF(L460&lt;=16,6,0))-IF(L460&lt;=8,0,IF(L460&lt;=16,(L460-9)*0.17,0)),0)+IF(F460="JEOF",IF(L460=1,34,IF(L460=2,26.04,IF(L460=3,20.6,IF(L460=4,12,IF(L460=5,11,IF(L460=6,10,IF(L460=7,9,IF(L460=8,8,0))))))))+IF(L460&lt;=8,0,IF(L460&lt;=16,6,0))-IF(L460&lt;=8,0,IF(L460&lt;=16,(L460-9)*0.17,0)),0)+IF(F460="JnPČ",IF(L460=1,51,IF(L460=2,35.7,IF(L460=3,27,IF(L460=4,19.5,IF(L460=5,18,IF(L460=6,16.5,IF(L460=7,15,IF(L460=8,13.5,0))))))))+IF(L460&lt;=8,0,IF(L460&lt;=16,10,0))-IF(L460&lt;=8,0,IF(L460&lt;=16,(L460-9)*0.255,0)),0)+IF(F460="JnEČ",IF(L460=1,25.5,IF(L460=2,19.53,IF(L460=3,15.48,IF(L460=4,9,IF(L460=5,8.25,IF(L460=6,7.5,IF(L460=7,6.75,IF(L460=8,6,0))))))))+IF(L460&lt;=8,0,IF(L460&lt;=16,5,0))-IF(L460&lt;=8,0,IF(L460&lt;=16,(L460-9)*0.1275,0)),0)+IF(F460="JčPČ",IF(L460=1,21.25,IF(L460=2,14.5,IF(L460=3,11.5,IF(L460=4,7,IF(L460=5,6.5,IF(L460=6,6,IF(L460=7,5.5,IF(L460=8,5,0))))))))+IF(L460&lt;=8,0,IF(L460&lt;=16,4,0))-IF(L460&lt;=8,0,IF(L460&lt;=16,(L460-9)*0.10625,0)),0)+IF(F460="JčEČ",IF(L460=1,17,IF(L460=2,13.02,IF(L460=3,10.32,IF(L460=4,6,IF(L460=5,5.5,IF(L460=6,5,IF(L460=7,4.5,IF(L460=8,4,0))))))))+IF(L460&lt;=8,0,IF(L460&lt;=16,3,0))-IF(L460&lt;=8,0,IF(L460&lt;=16,(L460-9)*0.085,0)),0)+IF(F460="NEAK",IF(L460=1,11.48,IF(L460=2,8.79,IF(L460=3,6.97,IF(L460=4,4.05,IF(L460=5,3.71,IF(L460=6,3.38,IF(L460=7,3.04,IF(L460=8,2.7,0))))))))+IF(L460&lt;=8,0,IF(L460&lt;=16,2,IF(L460&lt;=24,1.3,0)))-IF(L460&lt;=8,0,IF(L460&lt;=16,(L460-9)*0.0574,IF(L460&lt;=24,(L460-17)*0.0574,0))),0))*IF(L460&lt;0,1,IF(OR(F460="PČ",F460="PŽ",F460="PT"),IF(J460&lt;32,J460/32,1),1))* IF(L460&lt;0,1,IF(OR(F460="EČ",F460="EŽ",F460="JOŽ",F460="JPČ",F460="NEAK"),IF(J460&lt;24,J460/24,1),1))*IF(L460&lt;0,1,IF(OR(F460="PČneol",F460="JEČ",F460="JEOF",F460="JnPČ",F460="JnEČ",F460="JčPČ",F460="JčEČ"),IF(J460&lt;16,J460/16,1),1))*IF(L460&lt;0,1,IF(F460="EČneol",IF(J460&lt;8,J460/8,1),1))</f>
        <v>0</v>
      </c>
      <c r="O460" s="9">
        <f t="shared" ref="O460:O469" si="180">IF(F460="OŽ",N460,IF(H460="Ne",IF(J460*0.3&lt;J460-L460,N460,0),IF(J460*0.1&lt;J460-L460,N460,0)))</f>
        <v>0</v>
      </c>
      <c r="P460" s="4">
        <f t="shared" ref="P460" si="181">IF(O460=0,0,IF(F460="OŽ",IF(L460&gt;35,0,IF(J460&gt;35,(36-L460)*1.836,((36-L460)-(36-J460))*1.836)),0)+IF(F460="PČ",IF(L460&gt;31,0,IF(J460&gt;31,(32-L460)*1.347,((32-L460)-(32-J460))*1.347)),0)+ IF(F460="PČneol",IF(L460&gt;15,0,IF(J460&gt;15,(16-L460)*0.255,((16-L460)-(16-J460))*0.255)),0)+IF(F460="PŽ",IF(L460&gt;31,0,IF(J460&gt;31,(32-L460)*0.255,((32-L460)-(32-J460))*0.255)),0)+IF(F460="EČ",IF(L460&gt;23,0,IF(J460&gt;23,(24-L460)*0.612,((24-L460)-(24-J460))*0.612)),0)+IF(F460="EČneol",IF(L460&gt;7,0,IF(J460&gt;7,(8-L460)*0.204,((8-L460)-(8-J460))*0.204)),0)+IF(F460="EŽ",IF(L460&gt;23,0,IF(J460&gt;23,(24-L460)*0.204,((24-L460)-(24-J460))*0.204)),0)+IF(F460="PT",IF(L460&gt;31,0,IF(J460&gt;31,(32-L460)*0.204,((32-L460)-(32-J460))*0.204)),0)+IF(F460="JOŽ",IF(L460&gt;23,0,IF(J460&gt;23,(24-L460)*0.255,((24-L460)-(24-J460))*0.255)),0)+IF(F460="JPČ",IF(L460&gt;23,0,IF(J460&gt;23,(24-L460)*0.204,((24-L460)-(24-J460))*0.204)),0)+IF(F460="JEČ",IF(L460&gt;15,0,IF(J460&gt;15,(16-L460)*0.102,((16-L460)-(16-J460))*0.102)),0)+IF(F460="JEOF",IF(L460&gt;15,0,IF(J460&gt;15,(16-L460)*0.102,((16-L460)-(16-J460))*0.102)),0)+IF(F460="JnPČ",IF(L460&gt;15,0,IF(J460&gt;15,(16-L460)*0.153,((16-L460)-(16-J460))*0.153)),0)+IF(F460="JnEČ",IF(L460&gt;15,0,IF(J460&gt;15,(16-L460)*0.0765,((16-L460)-(16-J460))*0.0765)),0)+IF(F460="JčPČ",IF(L460&gt;15,0,IF(J460&gt;15,(16-L460)*0.06375,((16-L460)-(16-J460))*0.06375)),0)+IF(F460="JčEČ",IF(L460&gt;15,0,IF(J460&gt;15,(16-L460)*0.051,((16-L460)-(16-J460))*0.051)),0)+IF(F460="NEAK",IF(L460&gt;23,0,IF(J460&gt;23,(24-L460)*0.03444,((24-L460)-(24-J460))*0.03444)),0))</f>
        <v>0</v>
      </c>
      <c r="Q460" s="11">
        <f t="shared" ref="Q460" si="182">IF(ISERROR(P460*100/N460),0,(P460*100/N460))</f>
        <v>0</v>
      </c>
      <c r="R460" s="10">
        <f t="shared" ref="R460:R469" si="183">IF(Q460&lt;=30,O460+P460,O460+O460*0.3)*IF(G460=1,0.4,IF(G460=2,0.75,IF(G460="1 (kas 4 m. 1 k. nerengiamos)",0.52,1)))*IF(D460="olimpinė",1,IF(M460="Ne",0.5,1))*IF(OR(A$5="Lietuvos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federacija"),IF(OR(J460&lt;8,K460&lt;16),0,1),1)*E460*IF(I460&lt;=1,1,1/I460)*IF(OR(A$5="Lietuvos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61" spans="1:18" hidden="1">
      <c r="A461" s="77">
        <v>2</v>
      </c>
      <c r="B461" s="77"/>
      <c r="C461" s="12"/>
      <c r="D461" s="77"/>
      <c r="E461" s="77"/>
      <c r="F461" s="77"/>
      <c r="G461" s="77"/>
      <c r="H461" s="77"/>
      <c r="I461" s="77"/>
      <c r="J461" s="77"/>
      <c r="K461" s="77"/>
      <c r="L461" s="77"/>
      <c r="M461" s="77"/>
      <c r="N461" s="3">
        <f t="shared" si="179"/>
        <v>0</v>
      </c>
      <c r="O461" s="9">
        <f t="shared" si="180"/>
        <v>0</v>
      </c>
      <c r="P461" s="4">
        <f t="shared" ref="P461:P469" si="184">IF(O461=0,0,IF(F461="OŽ",IF(L461&gt;35,0,IF(J461&gt;35,(36-L461)*1.836,((36-L461)-(36-J461))*1.836)),0)+IF(F461="PČ",IF(L461&gt;31,0,IF(J461&gt;31,(32-L461)*1.347,((32-L461)-(32-J461))*1.347)),0)+ IF(F461="PČneol",IF(L461&gt;15,0,IF(J461&gt;15,(16-L461)*0.255,((16-L461)-(16-J461))*0.255)),0)+IF(F461="PŽ",IF(L461&gt;31,0,IF(J461&gt;31,(32-L461)*0.255,((32-L461)-(32-J461))*0.255)),0)+IF(F461="EČ",IF(L461&gt;23,0,IF(J461&gt;23,(24-L461)*0.612,((24-L461)-(24-J461))*0.612)),0)+IF(F461="EČneol",IF(L461&gt;7,0,IF(J461&gt;7,(8-L461)*0.204,((8-L461)-(8-J461))*0.204)),0)+IF(F461="EŽ",IF(L461&gt;23,0,IF(J461&gt;23,(24-L461)*0.204,((24-L461)-(24-J461))*0.204)),0)+IF(F461="PT",IF(L461&gt;31,0,IF(J461&gt;31,(32-L461)*0.204,((32-L461)-(32-J461))*0.204)),0)+IF(F461="JOŽ",IF(L461&gt;23,0,IF(J461&gt;23,(24-L461)*0.255,((24-L461)-(24-J461))*0.255)),0)+IF(F461="JPČ",IF(L461&gt;23,0,IF(J461&gt;23,(24-L461)*0.204,((24-L461)-(24-J461))*0.204)),0)+IF(F461="JEČ",IF(L461&gt;15,0,IF(J461&gt;15,(16-L461)*0.102,((16-L461)-(16-J461))*0.102)),0)+IF(F461="JEOF",IF(L461&gt;15,0,IF(J461&gt;15,(16-L461)*0.102,((16-L461)-(16-J461))*0.102)),0)+IF(F461="JnPČ",IF(L461&gt;15,0,IF(J461&gt;15,(16-L461)*0.153,((16-L461)-(16-J461))*0.153)),0)+IF(F461="JnEČ",IF(L461&gt;15,0,IF(J461&gt;15,(16-L461)*0.0765,((16-L461)-(16-J461))*0.0765)),0)+IF(F461="JčPČ",IF(L461&gt;15,0,IF(J461&gt;15,(16-L461)*0.06375,((16-L461)-(16-J461))*0.06375)),0)+IF(F461="JčEČ",IF(L461&gt;15,0,IF(J461&gt;15,(16-L461)*0.051,((16-L461)-(16-J461))*0.051)),0)+IF(F461="NEAK",IF(L461&gt;23,0,IF(J461&gt;23,(24-L461)*0.03444,((24-L461)-(24-J461))*0.03444)),0))</f>
        <v>0</v>
      </c>
      <c r="Q461" s="11">
        <f t="shared" ref="Q461:Q469" si="185">IF(ISERROR(P461*100/N461),0,(P461*100/N461))</f>
        <v>0</v>
      </c>
      <c r="R461" s="10">
        <f t="shared" si="183"/>
        <v>0</v>
      </c>
    </row>
    <row r="462" spans="1:18" hidden="1">
      <c r="A462" s="77">
        <v>3</v>
      </c>
      <c r="B462" s="77"/>
      <c r="C462" s="12"/>
      <c r="D462" s="77"/>
      <c r="E462" s="77"/>
      <c r="F462" s="77"/>
      <c r="G462" s="77"/>
      <c r="H462" s="77"/>
      <c r="I462" s="77"/>
      <c r="J462" s="77"/>
      <c r="K462" s="77"/>
      <c r="L462" s="77"/>
      <c r="M462" s="77"/>
      <c r="N462" s="3">
        <f t="shared" si="179"/>
        <v>0</v>
      </c>
      <c r="O462" s="9">
        <f t="shared" si="180"/>
        <v>0</v>
      </c>
      <c r="P462" s="4">
        <f t="shared" si="184"/>
        <v>0</v>
      </c>
      <c r="Q462" s="11">
        <f t="shared" si="185"/>
        <v>0</v>
      </c>
      <c r="R462" s="10">
        <f t="shared" si="183"/>
        <v>0</v>
      </c>
    </row>
    <row r="463" spans="1:18" hidden="1">
      <c r="A463" s="77">
        <v>4</v>
      </c>
      <c r="B463" s="77"/>
      <c r="C463" s="12"/>
      <c r="D463" s="77"/>
      <c r="E463" s="77"/>
      <c r="F463" s="77"/>
      <c r="G463" s="77"/>
      <c r="H463" s="77"/>
      <c r="I463" s="77"/>
      <c r="J463" s="77"/>
      <c r="K463" s="77"/>
      <c r="L463" s="77"/>
      <c r="M463" s="77"/>
      <c r="N463" s="3">
        <f t="shared" si="179"/>
        <v>0</v>
      </c>
      <c r="O463" s="9">
        <f t="shared" si="180"/>
        <v>0</v>
      </c>
      <c r="P463" s="4">
        <f t="shared" si="184"/>
        <v>0</v>
      </c>
      <c r="Q463" s="11">
        <f t="shared" si="185"/>
        <v>0</v>
      </c>
      <c r="R463" s="10">
        <f t="shared" si="183"/>
        <v>0</v>
      </c>
    </row>
    <row r="464" spans="1:18" hidden="1">
      <c r="A464" s="77">
        <v>5</v>
      </c>
      <c r="B464" s="77"/>
      <c r="C464" s="12"/>
      <c r="D464" s="77"/>
      <c r="E464" s="77"/>
      <c r="F464" s="77"/>
      <c r="G464" s="77"/>
      <c r="H464" s="77"/>
      <c r="I464" s="77"/>
      <c r="J464" s="77"/>
      <c r="K464" s="77"/>
      <c r="L464" s="77"/>
      <c r="M464" s="77"/>
      <c r="N464" s="3">
        <f t="shared" si="179"/>
        <v>0</v>
      </c>
      <c r="O464" s="9">
        <f t="shared" si="180"/>
        <v>0</v>
      </c>
      <c r="P464" s="4">
        <f t="shared" si="184"/>
        <v>0</v>
      </c>
      <c r="Q464" s="11">
        <f t="shared" si="185"/>
        <v>0</v>
      </c>
      <c r="R464" s="10">
        <f t="shared" si="183"/>
        <v>0</v>
      </c>
    </row>
    <row r="465" spans="1:18" hidden="1">
      <c r="A465" s="77">
        <v>6</v>
      </c>
      <c r="B465" s="77"/>
      <c r="C465" s="12"/>
      <c r="D465" s="77"/>
      <c r="E465" s="77"/>
      <c r="F465" s="77"/>
      <c r="G465" s="77"/>
      <c r="H465" s="77"/>
      <c r="I465" s="77"/>
      <c r="J465" s="77"/>
      <c r="K465" s="77"/>
      <c r="L465" s="77"/>
      <c r="M465" s="77"/>
      <c r="N465" s="3">
        <f t="shared" si="179"/>
        <v>0</v>
      </c>
      <c r="O465" s="9">
        <f t="shared" si="180"/>
        <v>0</v>
      </c>
      <c r="P465" s="4">
        <f t="shared" si="184"/>
        <v>0</v>
      </c>
      <c r="Q465" s="11">
        <f t="shared" si="185"/>
        <v>0</v>
      </c>
      <c r="R465" s="10">
        <f t="shared" si="183"/>
        <v>0</v>
      </c>
    </row>
    <row r="466" spans="1:18" hidden="1">
      <c r="A466" s="77">
        <v>7</v>
      </c>
      <c r="B466" s="77"/>
      <c r="C466" s="12"/>
      <c r="D466" s="77"/>
      <c r="E466" s="77"/>
      <c r="F466" s="77"/>
      <c r="G466" s="77"/>
      <c r="H466" s="77"/>
      <c r="I466" s="77"/>
      <c r="J466" s="77"/>
      <c r="K466" s="77"/>
      <c r="L466" s="77"/>
      <c r="M466" s="77"/>
      <c r="N466" s="3">
        <f t="shared" si="179"/>
        <v>0</v>
      </c>
      <c r="O466" s="9">
        <f t="shared" si="180"/>
        <v>0</v>
      </c>
      <c r="P466" s="4">
        <f t="shared" si="184"/>
        <v>0</v>
      </c>
      <c r="Q466" s="11">
        <f t="shared" si="185"/>
        <v>0</v>
      </c>
      <c r="R466" s="10">
        <f t="shared" si="183"/>
        <v>0</v>
      </c>
    </row>
    <row r="467" spans="1:18" hidden="1">
      <c r="A467" s="77">
        <v>8</v>
      </c>
      <c r="B467" s="77"/>
      <c r="C467" s="12"/>
      <c r="D467" s="77"/>
      <c r="E467" s="77"/>
      <c r="F467" s="77"/>
      <c r="G467" s="77"/>
      <c r="H467" s="77"/>
      <c r="I467" s="77"/>
      <c r="J467" s="77"/>
      <c r="K467" s="77"/>
      <c r="L467" s="77"/>
      <c r="M467" s="77"/>
      <c r="N467" s="3">
        <f t="shared" si="179"/>
        <v>0</v>
      </c>
      <c r="O467" s="9">
        <f t="shared" si="180"/>
        <v>0</v>
      </c>
      <c r="P467" s="4">
        <f t="shared" si="184"/>
        <v>0</v>
      </c>
      <c r="Q467" s="11">
        <f t="shared" si="185"/>
        <v>0</v>
      </c>
      <c r="R467" s="10">
        <f t="shared" si="183"/>
        <v>0</v>
      </c>
    </row>
    <row r="468" spans="1:18" hidden="1">
      <c r="A468" s="77">
        <v>9</v>
      </c>
      <c r="B468" s="77"/>
      <c r="C468" s="12"/>
      <c r="D468" s="77"/>
      <c r="E468" s="77"/>
      <c r="F468" s="77"/>
      <c r="G468" s="77"/>
      <c r="H468" s="77"/>
      <c r="I468" s="77"/>
      <c r="J468" s="77"/>
      <c r="K468" s="77"/>
      <c r="L468" s="77"/>
      <c r="M468" s="77"/>
      <c r="N468" s="3">
        <f t="shared" si="179"/>
        <v>0</v>
      </c>
      <c r="O468" s="9">
        <f t="shared" si="180"/>
        <v>0</v>
      </c>
      <c r="P468" s="4">
        <f t="shared" si="184"/>
        <v>0</v>
      </c>
      <c r="Q468" s="11">
        <f t="shared" si="185"/>
        <v>0</v>
      </c>
      <c r="R468" s="10">
        <f t="shared" si="183"/>
        <v>0</v>
      </c>
    </row>
    <row r="469" spans="1:18" hidden="1">
      <c r="A469" s="77">
        <v>10</v>
      </c>
      <c r="B469" s="77"/>
      <c r="C469" s="12"/>
      <c r="D469" s="77"/>
      <c r="E469" s="77"/>
      <c r="F469" s="77"/>
      <c r="G469" s="77"/>
      <c r="H469" s="77"/>
      <c r="I469" s="77"/>
      <c r="J469" s="77"/>
      <c r="K469" s="77"/>
      <c r="L469" s="77"/>
      <c r="M469" s="77"/>
      <c r="N469" s="3">
        <f t="shared" si="179"/>
        <v>0</v>
      </c>
      <c r="O469" s="9">
        <f t="shared" si="180"/>
        <v>0</v>
      </c>
      <c r="P469" s="4">
        <f t="shared" si="184"/>
        <v>0</v>
      </c>
      <c r="Q469" s="11">
        <f t="shared" si="185"/>
        <v>0</v>
      </c>
      <c r="R469" s="10">
        <f t="shared" si="183"/>
        <v>0</v>
      </c>
    </row>
    <row r="470" spans="1:18" hidden="1">
      <c r="A470" s="80" t="s">
        <v>40</v>
      </c>
      <c r="B470" s="81"/>
      <c r="C470" s="81"/>
      <c r="D470" s="81"/>
      <c r="E470" s="81"/>
      <c r="F470" s="81"/>
      <c r="G470" s="81"/>
      <c r="H470" s="81"/>
      <c r="I470" s="81"/>
      <c r="J470" s="81"/>
      <c r="K470" s="81"/>
      <c r="L470" s="81"/>
      <c r="M470" s="81"/>
      <c r="N470" s="81"/>
      <c r="O470" s="81"/>
      <c r="P470" s="81"/>
      <c r="Q470" s="82"/>
      <c r="R470" s="10">
        <f>SUM(R460:R469)</f>
        <v>0</v>
      </c>
    </row>
    <row r="471" spans="1:18" ht="15.75" hidden="1">
      <c r="A471" s="24" t="s">
        <v>131</v>
      </c>
      <c r="B471" s="24"/>
      <c r="C471" s="15"/>
      <c r="D471" s="15"/>
      <c r="E471" s="15"/>
      <c r="F471" s="15"/>
      <c r="G471" s="15"/>
      <c r="H471" s="15"/>
      <c r="I471" s="15"/>
      <c r="J471" s="15"/>
      <c r="K471" s="15"/>
      <c r="L471" s="15"/>
      <c r="M471" s="15"/>
      <c r="N471" s="15"/>
      <c r="O471" s="15"/>
      <c r="P471" s="15"/>
      <c r="Q471" s="15"/>
      <c r="R471" s="16"/>
    </row>
    <row r="472" spans="1:18" hidden="1">
      <c r="A472" s="49" t="s">
        <v>48</v>
      </c>
      <c r="B472" s="49"/>
      <c r="C472" s="49"/>
      <c r="D472" s="49"/>
      <c r="E472" s="49"/>
      <c r="F472" s="49"/>
      <c r="G472" s="49"/>
      <c r="H472" s="49"/>
      <c r="I472" s="49"/>
      <c r="J472" s="15"/>
      <c r="K472" s="15"/>
      <c r="L472" s="15"/>
      <c r="M472" s="15"/>
      <c r="N472" s="15"/>
      <c r="O472" s="15"/>
      <c r="P472" s="15"/>
      <c r="Q472" s="15"/>
      <c r="R472" s="16"/>
    </row>
    <row r="473" spans="1:18" s="8" customFormat="1" hidden="1">
      <c r="A473" s="49"/>
      <c r="B473" s="49"/>
      <c r="C473" s="49"/>
      <c r="D473" s="49"/>
      <c r="E473" s="49"/>
      <c r="F473" s="49"/>
      <c r="G473" s="49"/>
      <c r="H473" s="49"/>
      <c r="I473" s="49"/>
      <c r="J473" s="15"/>
      <c r="K473" s="15"/>
      <c r="L473" s="15"/>
      <c r="M473" s="15"/>
      <c r="N473" s="15"/>
      <c r="O473" s="15"/>
      <c r="P473" s="15"/>
      <c r="Q473" s="15"/>
      <c r="R473" s="16"/>
    </row>
    <row r="474" spans="1:18" hidden="1">
      <c r="A474" s="83" t="s">
        <v>130</v>
      </c>
      <c r="B474" s="84"/>
      <c r="C474" s="84"/>
      <c r="D474" s="84"/>
      <c r="E474" s="84"/>
      <c r="F474" s="84"/>
      <c r="G474" s="84"/>
      <c r="H474" s="84"/>
      <c r="I474" s="84"/>
      <c r="J474" s="84"/>
      <c r="K474" s="84"/>
      <c r="L474" s="84"/>
      <c r="M474" s="84"/>
      <c r="N474" s="84"/>
      <c r="O474" s="84"/>
      <c r="P474" s="84"/>
      <c r="Q474" s="72"/>
      <c r="R474" s="8"/>
    </row>
    <row r="475" spans="1:18" ht="18" hidden="1">
      <c r="A475" s="85" t="s">
        <v>27</v>
      </c>
      <c r="B475" s="86"/>
      <c r="C475" s="86"/>
      <c r="D475" s="50"/>
      <c r="E475" s="50"/>
      <c r="F475" s="50"/>
      <c r="G475" s="50"/>
      <c r="H475" s="50"/>
      <c r="I475" s="50"/>
      <c r="J475" s="50"/>
      <c r="K475" s="50"/>
      <c r="L475" s="50"/>
      <c r="M475" s="50"/>
      <c r="N475" s="50"/>
      <c r="O475" s="50"/>
      <c r="P475" s="50"/>
      <c r="Q475" s="72"/>
      <c r="R475" s="8"/>
    </row>
    <row r="476" spans="1:18" hidden="1">
      <c r="A476" s="83" t="s">
        <v>44</v>
      </c>
      <c r="B476" s="84"/>
      <c r="C476" s="84"/>
      <c r="D476" s="84"/>
      <c r="E476" s="84"/>
      <c r="F476" s="84"/>
      <c r="G476" s="84"/>
      <c r="H476" s="84"/>
      <c r="I476" s="84"/>
      <c r="J476" s="84"/>
      <c r="K476" s="84"/>
      <c r="L476" s="84"/>
      <c r="M476" s="84"/>
      <c r="N476" s="84"/>
      <c r="O476" s="84"/>
      <c r="P476" s="84"/>
      <c r="Q476" s="72"/>
      <c r="R476" s="8"/>
    </row>
    <row r="477" spans="1:18" hidden="1">
      <c r="A477" s="77">
        <v>1</v>
      </c>
      <c r="B477" s="77"/>
      <c r="C477" s="12"/>
      <c r="D477" s="77"/>
      <c r="E477" s="77"/>
      <c r="F477" s="77"/>
      <c r="G477" s="77"/>
      <c r="H477" s="77"/>
      <c r="I477" s="77"/>
      <c r="J477" s="77"/>
      <c r="K477" s="77"/>
      <c r="L477" s="77"/>
      <c r="M477" s="77"/>
      <c r="N477" s="3">
        <f t="shared" ref="N477:N486" si="186">(IF(F477="OŽ",IF(L477=1,550.8,IF(L477=2,426.38,IF(L477=3,342.14,IF(L477=4,181.44,IF(L477=5,168.48,IF(L477=6,155.52,IF(L477=7,148.5,IF(L477=8,144,0))))))))+IF(L477&lt;=8,0,IF(L477&lt;=16,137.7,IF(L477&lt;=24,108,IF(L477&lt;=32,80.1,IF(L477&lt;=36,52.2,0)))))-IF(L477&lt;=8,0,IF(L477&lt;=16,(L477-9)*2.754,IF(L477&lt;=24,(L477-17)* 2.754,IF(L477&lt;=32,(L477-25)* 2.754,IF(L477&lt;=36,(L477-33)*2.754,0))))),0)+IF(F477="PČ",IF(L477=1,449,IF(L477=2,314.6,IF(L477=3,238,IF(L477=4,172,IF(L477=5,159,IF(L477=6,145,IF(L477=7,132,IF(L477=8,119,0))))))))+IF(L477&lt;=8,0,IF(L477&lt;=16,88,IF(L477&lt;=24,55,IF(L477&lt;=32,22,0))))-IF(L477&lt;=8,0,IF(L477&lt;=16,(L477-9)*2.245,IF(L477&lt;=24,(L477-17)*2.245,IF(L477&lt;=32,(L477-25)*2.245,0)))),0)+IF(F477="PČneol",IF(L477=1,85,IF(L477=2,64.61,IF(L477=3,50.76,IF(L477=4,16.25,IF(L477=5,15,IF(L477=6,13.75,IF(L477=7,12.5,IF(L477=8,11.25,0))))))))+IF(L477&lt;=8,0,IF(L477&lt;=16,9,0))-IF(L477&lt;=8,0,IF(L477&lt;=16,(L477-9)*0.425,0)),0)+IF(F477="PŽ",IF(L477=1,85,IF(L477=2,59.5,IF(L477=3,45,IF(L477=4,32.5,IF(L477=5,30,IF(L477=6,27.5,IF(L477=7,25,IF(L477=8,22.5,0))))))))+IF(L477&lt;=8,0,IF(L477&lt;=16,19,IF(L477&lt;=24,13,IF(L477&lt;=32,8,0))))-IF(L477&lt;=8,0,IF(L477&lt;=16,(L477-9)*0.425,IF(L477&lt;=24,(L477-17)*0.425,IF(L477&lt;=32,(L477-25)*0.425,0)))),0)+IF(F477="EČ",IF(L477=1,204,IF(L477=2,156.24,IF(L477=3,123.84,IF(L477=4,72,IF(L477=5,66,IF(L477=6,60,IF(L477=7,54,IF(L477=8,48,0))))))))+IF(L477&lt;=8,0,IF(L477&lt;=16,40,IF(L477&lt;=24,25,0)))-IF(L477&lt;=8,0,IF(L477&lt;=16,(L477-9)*1.02,IF(L477&lt;=24,(L477-17)*1.02,0))),0)+IF(F477="EČneol",IF(L477=1,68,IF(L477=2,51.69,IF(L477=3,40.61,IF(L477=4,13,IF(L477=5,12,IF(L477=6,11,IF(L477=7,10,IF(L477=8,9,0)))))))))+IF(F477="EŽ",IF(L477=1,68,IF(L477=2,47.6,IF(L477=3,36,IF(L477=4,18,IF(L477=5,16.5,IF(L477=6,15,IF(L477=7,13.5,IF(L477=8,12,0))))))))+IF(L477&lt;=8,0,IF(L477&lt;=16,10,IF(L477&lt;=24,6,0)))-IF(L477&lt;=8,0,IF(L477&lt;=16,(L477-9)*0.34,IF(L477&lt;=24,(L477-17)*0.34,0))),0)+IF(F477="PT",IF(L477=1,68,IF(L477=2,52.08,IF(L477=3,41.28,IF(L477=4,24,IF(L477=5,22,IF(L477=6,20,IF(L477=7,18,IF(L477=8,16,0))))))))+IF(L477&lt;=8,0,IF(L477&lt;=16,13,IF(L477&lt;=24,9,IF(L477&lt;=32,4,0))))-IF(L477&lt;=8,0,IF(L477&lt;=16,(L477-9)*0.34,IF(L477&lt;=24,(L477-17)*0.34,IF(L477&lt;=32,(L477-25)*0.34,0)))),0)+IF(F477="JOŽ",IF(L477=1,85,IF(L477=2,59.5,IF(L477=3,45,IF(L477=4,32.5,IF(L477=5,30,IF(L477=6,27.5,IF(L477=7,25,IF(L477=8,22.5,0))))))))+IF(L477&lt;=8,0,IF(L477&lt;=16,19,IF(L477&lt;=24,13,0)))-IF(L477&lt;=8,0,IF(L477&lt;=16,(L477-9)*0.425,IF(L477&lt;=24,(L477-17)*0.425,0))),0)+IF(F477="JPČ",IF(L477=1,68,IF(L477=2,47.6,IF(L477=3,36,IF(L477=4,26,IF(L477=5,24,IF(L477=6,22,IF(L477=7,20,IF(L477=8,18,0))))))))+IF(L477&lt;=8,0,IF(L477&lt;=16,13,IF(L477&lt;=24,9,0)))-IF(L477&lt;=8,0,IF(L477&lt;=16,(L477-9)*0.34,IF(L477&lt;=24,(L477-17)*0.34,0))),0)+IF(F477="JEČ",IF(L477=1,34,IF(L477=2,26.04,IF(L477=3,20.6,IF(L477=4,12,IF(L477=5,11,IF(L477=6,10,IF(L477=7,9,IF(L477=8,8,0))))))))+IF(L477&lt;=8,0,IF(L477&lt;=16,6,0))-IF(L477&lt;=8,0,IF(L477&lt;=16,(L477-9)*0.17,0)),0)+IF(F477="JEOF",IF(L477=1,34,IF(L477=2,26.04,IF(L477=3,20.6,IF(L477=4,12,IF(L477=5,11,IF(L477=6,10,IF(L477=7,9,IF(L477=8,8,0))))))))+IF(L477&lt;=8,0,IF(L477&lt;=16,6,0))-IF(L477&lt;=8,0,IF(L477&lt;=16,(L477-9)*0.17,0)),0)+IF(F477="JnPČ",IF(L477=1,51,IF(L477=2,35.7,IF(L477=3,27,IF(L477=4,19.5,IF(L477=5,18,IF(L477=6,16.5,IF(L477=7,15,IF(L477=8,13.5,0))))))))+IF(L477&lt;=8,0,IF(L477&lt;=16,10,0))-IF(L477&lt;=8,0,IF(L477&lt;=16,(L477-9)*0.255,0)),0)+IF(F477="JnEČ",IF(L477=1,25.5,IF(L477=2,19.53,IF(L477=3,15.48,IF(L477=4,9,IF(L477=5,8.25,IF(L477=6,7.5,IF(L477=7,6.75,IF(L477=8,6,0))))))))+IF(L477&lt;=8,0,IF(L477&lt;=16,5,0))-IF(L477&lt;=8,0,IF(L477&lt;=16,(L477-9)*0.1275,0)),0)+IF(F477="JčPČ",IF(L477=1,21.25,IF(L477=2,14.5,IF(L477=3,11.5,IF(L477=4,7,IF(L477=5,6.5,IF(L477=6,6,IF(L477=7,5.5,IF(L477=8,5,0))))))))+IF(L477&lt;=8,0,IF(L477&lt;=16,4,0))-IF(L477&lt;=8,0,IF(L477&lt;=16,(L477-9)*0.10625,0)),0)+IF(F477="JčEČ",IF(L477=1,17,IF(L477=2,13.02,IF(L477=3,10.32,IF(L477=4,6,IF(L477=5,5.5,IF(L477=6,5,IF(L477=7,4.5,IF(L477=8,4,0))))))))+IF(L477&lt;=8,0,IF(L477&lt;=16,3,0))-IF(L477&lt;=8,0,IF(L477&lt;=16,(L477-9)*0.085,0)),0)+IF(F477="NEAK",IF(L477=1,11.48,IF(L477=2,8.79,IF(L477=3,6.97,IF(L477=4,4.05,IF(L477=5,3.71,IF(L477=6,3.38,IF(L477=7,3.04,IF(L477=8,2.7,0))))))))+IF(L477&lt;=8,0,IF(L477&lt;=16,2,IF(L477&lt;=24,1.3,0)))-IF(L477&lt;=8,0,IF(L477&lt;=16,(L477-9)*0.0574,IF(L477&lt;=24,(L477-17)*0.0574,0))),0))*IF(L477&lt;0,1,IF(OR(F477="PČ",F477="PŽ",F477="PT"),IF(J477&lt;32,J477/32,1),1))* IF(L477&lt;0,1,IF(OR(F477="EČ",F477="EŽ",F477="JOŽ",F477="JPČ",F477="NEAK"),IF(J477&lt;24,J477/24,1),1))*IF(L477&lt;0,1,IF(OR(F477="PČneol",F477="JEČ",F477="JEOF",F477="JnPČ",F477="JnEČ",F477="JčPČ",F477="JčEČ"),IF(J477&lt;16,J477/16,1),1))*IF(L477&lt;0,1,IF(F477="EČneol",IF(J477&lt;8,J477/8,1),1))</f>
        <v>0</v>
      </c>
      <c r="O477" s="9">
        <f t="shared" ref="O477:O486" si="187">IF(F477="OŽ",N477,IF(H477="Ne",IF(J477*0.3&lt;J477-L477,N477,0),IF(J477*0.1&lt;J477-L477,N477,0)))</f>
        <v>0</v>
      </c>
      <c r="P477" s="4">
        <f t="shared" ref="P477" si="188">IF(O477=0,0,IF(F477="OŽ",IF(L477&gt;35,0,IF(J477&gt;35,(36-L477)*1.836,((36-L477)-(36-J477))*1.836)),0)+IF(F477="PČ",IF(L477&gt;31,0,IF(J477&gt;31,(32-L477)*1.347,((32-L477)-(32-J477))*1.347)),0)+ IF(F477="PČneol",IF(L477&gt;15,0,IF(J477&gt;15,(16-L477)*0.255,((16-L477)-(16-J477))*0.255)),0)+IF(F477="PŽ",IF(L477&gt;31,0,IF(J477&gt;31,(32-L477)*0.255,((32-L477)-(32-J477))*0.255)),0)+IF(F477="EČ",IF(L477&gt;23,0,IF(J477&gt;23,(24-L477)*0.612,((24-L477)-(24-J477))*0.612)),0)+IF(F477="EČneol",IF(L477&gt;7,0,IF(J477&gt;7,(8-L477)*0.204,((8-L477)-(8-J477))*0.204)),0)+IF(F477="EŽ",IF(L477&gt;23,0,IF(J477&gt;23,(24-L477)*0.204,((24-L477)-(24-J477))*0.204)),0)+IF(F477="PT",IF(L477&gt;31,0,IF(J477&gt;31,(32-L477)*0.204,((32-L477)-(32-J477))*0.204)),0)+IF(F477="JOŽ",IF(L477&gt;23,0,IF(J477&gt;23,(24-L477)*0.255,((24-L477)-(24-J477))*0.255)),0)+IF(F477="JPČ",IF(L477&gt;23,0,IF(J477&gt;23,(24-L477)*0.204,((24-L477)-(24-J477))*0.204)),0)+IF(F477="JEČ",IF(L477&gt;15,0,IF(J477&gt;15,(16-L477)*0.102,((16-L477)-(16-J477))*0.102)),0)+IF(F477="JEOF",IF(L477&gt;15,0,IF(J477&gt;15,(16-L477)*0.102,((16-L477)-(16-J477))*0.102)),0)+IF(F477="JnPČ",IF(L477&gt;15,0,IF(J477&gt;15,(16-L477)*0.153,((16-L477)-(16-J477))*0.153)),0)+IF(F477="JnEČ",IF(L477&gt;15,0,IF(J477&gt;15,(16-L477)*0.0765,((16-L477)-(16-J477))*0.0765)),0)+IF(F477="JčPČ",IF(L477&gt;15,0,IF(J477&gt;15,(16-L477)*0.06375,((16-L477)-(16-J477))*0.06375)),0)+IF(F477="JčEČ",IF(L477&gt;15,0,IF(J477&gt;15,(16-L477)*0.051,((16-L477)-(16-J477))*0.051)),0)+IF(F477="NEAK",IF(L477&gt;23,0,IF(J477&gt;23,(24-L477)*0.03444,((24-L477)-(24-J477))*0.03444)),0))</f>
        <v>0</v>
      </c>
      <c r="Q477" s="11">
        <f t="shared" ref="Q477" si="189">IF(ISERROR(P477*100/N477),0,(P477*100/N477))</f>
        <v>0</v>
      </c>
      <c r="R477" s="10">
        <f t="shared" ref="R477:R486" si="190">IF(Q477&lt;=30,O477+P477,O477+O477*0.3)*IF(G477=1,0.4,IF(G477=2,0.75,IF(G477="1 (kas 4 m. 1 k. nerengiamos)",0.52,1)))*IF(D477="olimpinė",1,IF(M477="Ne",0.5,1))*IF(OR(A$5="Lietuvos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federacija"),IF(OR(J477&lt;8,K477&lt;16),0,1),1)*E477*IF(I477&lt;=1,1,1/I477)*IF(OR(A$5="Lietuvos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78" spans="1:18" hidden="1">
      <c r="A478" s="77">
        <v>2</v>
      </c>
      <c r="B478" s="77"/>
      <c r="C478" s="12"/>
      <c r="D478" s="77"/>
      <c r="E478" s="77"/>
      <c r="F478" s="77"/>
      <c r="G478" s="77"/>
      <c r="H478" s="77"/>
      <c r="I478" s="77"/>
      <c r="J478" s="77"/>
      <c r="K478" s="77"/>
      <c r="L478" s="77"/>
      <c r="M478" s="77"/>
      <c r="N478" s="3">
        <f t="shared" si="186"/>
        <v>0</v>
      </c>
      <c r="O478" s="9">
        <f t="shared" si="187"/>
        <v>0</v>
      </c>
      <c r="P478" s="4">
        <f t="shared" ref="P478:P486" si="191">IF(O478=0,0,IF(F478="OŽ",IF(L478&gt;35,0,IF(J478&gt;35,(36-L478)*1.836,((36-L478)-(36-J478))*1.836)),0)+IF(F478="PČ",IF(L478&gt;31,0,IF(J478&gt;31,(32-L478)*1.347,((32-L478)-(32-J478))*1.347)),0)+ IF(F478="PČneol",IF(L478&gt;15,0,IF(J478&gt;15,(16-L478)*0.255,((16-L478)-(16-J478))*0.255)),0)+IF(F478="PŽ",IF(L478&gt;31,0,IF(J478&gt;31,(32-L478)*0.255,((32-L478)-(32-J478))*0.255)),0)+IF(F478="EČ",IF(L478&gt;23,0,IF(J478&gt;23,(24-L478)*0.612,((24-L478)-(24-J478))*0.612)),0)+IF(F478="EČneol",IF(L478&gt;7,0,IF(J478&gt;7,(8-L478)*0.204,((8-L478)-(8-J478))*0.204)),0)+IF(F478="EŽ",IF(L478&gt;23,0,IF(J478&gt;23,(24-L478)*0.204,((24-L478)-(24-J478))*0.204)),0)+IF(F478="PT",IF(L478&gt;31,0,IF(J478&gt;31,(32-L478)*0.204,((32-L478)-(32-J478))*0.204)),0)+IF(F478="JOŽ",IF(L478&gt;23,0,IF(J478&gt;23,(24-L478)*0.255,((24-L478)-(24-J478))*0.255)),0)+IF(F478="JPČ",IF(L478&gt;23,0,IF(J478&gt;23,(24-L478)*0.204,((24-L478)-(24-J478))*0.204)),0)+IF(F478="JEČ",IF(L478&gt;15,0,IF(J478&gt;15,(16-L478)*0.102,((16-L478)-(16-J478))*0.102)),0)+IF(F478="JEOF",IF(L478&gt;15,0,IF(J478&gt;15,(16-L478)*0.102,((16-L478)-(16-J478))*0.102)),0)+IF(F478="JnPČ",IF(L478&gt;15,0,IF(J478&gt;15,(16-L478)*0.153,((16-L478)-(16-J478))*0.153)),0)+IF(F478="JnEČ",IF(L478&gt;15,0,IF(J478&gt;15,(16-L478)*0.0765,((16-L478)-(16-J478))*0.0765)),0)+IF(F478="JčPČ",IF(L478&gt;15,0,IF(J478&gt;15,(16-L478)*0.06375,((16-L478)-(16-J478))*0.06375)),0)+IF(F478="JčEČ",IF(L478&gt;15,0,IF(J478&gt;15,(16-L478)*0.051,((16-L478)-(16-J478))*0.051)),0)+IF(F478="NEAK",IF(L478&gt;23,0,IF(J478&gt;23,(24-L478)*0.03444,((24-L478)-(24-J478))*0.03444)),0))</f>
        <v>0</v>
      </c>
      <c r="Q478" s="11">
        <f t="shared" ref="Q478:Q486" si="192">IF(ISERROR(P478*100/N478),0,(P478*100/N478))</f>
        <v>0</v>
      </c>
      <c r="R478" s="10">
        <f t="shared" si="190"/>
        <v>0</v>
      </c>
    </row>
    <row r="479" spans="1:18" hidden="1">
      <c r="A479" s="77">
        <v>3</v>
      </c>
      <c r="B479" s="77"/>
      <c r="C479" s="12"/>
      <c r="D479" s="77"/>
      <c r="E479" s="77"/>
      <c r="F479" s="77"/>
      <c r="G479" s="77"/>
      <c r="H479" s="77"/>
      <c r="I479" s="77"/>
      <c r="J479" s="77"/>
      <c r="K479" s="77"/>
      <c r="L479" s="77"/>
      <c r="M479" s="77"/>
      <c r="N479" s="3">
        <f t="shared" si="186"/>
        <v>0</v>
      </c>
      <c r="O479" s="9">
        <f t="shared" si="187"/>
        <v>0</v>
      </c>
      <c r="P479" s="4">
        <f t="shared" si="191"/>
        <v>0</v>
      </c>
      <c r="Q479" s="11">
        <f t="shared" si="192"/>
        <v>0</v>
      </c>
      <c r="R479" s="10">
        <f t="shared" si="190"/>
        <v>0</v>
      </c>
    </row>
    <row r="480" spans="1:18" hidden="1">
      <c r="A480" s="77">
        <v>4</v>
      </c>
      <c r="B480" s="77"/>
      <c r="C480" s="12"/>
      <c r="D480" s="77"/>
      <c r="E480" s="77"/>
      <c r="F480" s="77"/>
      <c r="G480" s="77"/>
      <c r="H480" s="77"/>
      <c r="I480" s="77"/>
      <c r="J480" s="77"/>
      <c r="K480" s="77"/>
      <c r="L480" s="77"/>
      <c r="M480" s="77"/>
      <c r="N480" s="3">
        <f t="shared" si="186"/>
        <v>0</v>
      </c>
      <c r="O480" s="9">
        <f t="shared" si="187"/>
        <v>0</v>
      </c>
      <c r="P480" s="4">
        <f t="shared" si="191"/>
        <v>0</v>
      </c>
      <c r="Q480" s="11">
        <f t="shared" si="192"/>
        <v>0</v>
      </c>
      <c r="R480" s="10">
        <f t="shared" si="190"/>
        <v>0</v>
      </c>
    </row>
    <row r="481" spans="1:18" hidden="1">
      <c r="A481" s="77">
        <v>5</v>
      </c>
      <c r="B481" s="77"/>
      <c r="C481" s="12"/>
      <c r="D481" s="77"/>
      <c r="E481" s="77"/>
      <c r="F481" s="77"/>
      <c r="G481" s="77"/>
      <c r="H481" s="77"/>
      <c r="I481" s="77"/>
      <c r="J481" s="77"/>
      <c r="K481" s="77"/>
      <c r="L481" s="77"/>
      <c r="M481" s="77"/>
      <c r="N481" s="3">
        <f t="shared" si="186"/>
        <v>0</v>
      </c>
      <c r="O481" s="9">
        <f t="shared" si="187"/>
        <v>0</v>
      </c>
      <c r="P481" s="4">
        <f t="shared" si="191"/>
        <v>0</v>
      </c>
      <c r="Q481" s="11">
        <f t="shared" si="192"/>
        <v>0</v>
      </c>
      <c r="R481" s="10">
        <f t="shared" si="190"/>
        <v>0</v>
      </c>
    </row>
    <row r="482" spans="1:18" hidden="1">
      <c r="A482" s="77">
        <v>6</v>
      </c>
      <c r="B482" s="77"/>
      <c r="C482" s="12"/>
      <c r="D482" s="77"/>
      <c r="E482" s="77"/>
      <c r="F482" s="77"/>
      <c r="G482" s="77"/>
      <c r="H482" s="77"/>
      <c r="I482" s="77"/>
      <c r="J482" s="77"/>
      <c r="K482" s="77"/>
      <c r="L482" s="77"/>
      <c r="M482" s="77"/>
      <c r="N482" s="3">
        <f t="shared" si="186"/>
        <v>0</v>
      </c>
      <c r="O482" s="9">
        <f t="shared" si="187"/>
        <v>0</v>
      </c>
      <c r="P482" s="4">
        <f t="shared" si="191"/>
        <v>0</v>
      </c>
      <c r="Q482" s="11">
        <f t="shared" si="192"/>
        <v>0</v>
      </c>
      <c r="R482" s="10">
        <f t="shared" si="190"/>
        <v>0</v>
      </c>
    </row>
    <row r="483" spans="1:18" hidden="1">
      <c r="A483" s="77">
        <v>7</v>
      </c>
      <c r="B483" s="77"/>
      <c r="C483" s="12"/>
      <c r="D483" s="77"/>
      <c r="E483" s="77"/>
      <c r="F483" s="77"/>
      <c r="G483" s="77"/>
      <c r="H483" s="77"/>
      <c r="I483" s="77"/>
      <c r="J483" s="77"/>
      <c r="K483" s="77"/>
      <c r="L483" s="77"/>
      <c r="M483" s="77"/>
      <c r="N483" s="3">
        <f t="shared" si="186"/>
        <v>0</v>
      </c>
      <c r="O483" s="9">
        <f t="shared" si="187"/>
        <v>0</v>
      </c>
      <c r="P483" s="4">
        <f t="shared" si="191"/>
        <v>0</v>
      </c>
      <c r="Q483" s="11">
        <f t="shared" si="192"/>
        <v>0</v>
      </c>
      <c r="R483" s="10">
        <f t="shared" si="190"/>
        <v>0</v>
      </c>
    </row>
    <row r="484" spans="1:18" hidden="1">
      <c r="A484" s="77">
        <v>8</v>
      </c>
      <c r="B484" s="77"/>
      <c r="C484" s="12"/>
      <c r="D484" s="77"/>
      <c r="E484" s="77"/>
      <c r="F484" s="77"/>
      <c r="G484" s="77"/>
      <c r="H484" s="77"/>
      <c r="I484" s="77"/>
      <c r="J484" s="77"/>
      <c r="K484" s="77"/>
      <c r="L484" s="77"/>
      <c r="M484" s="77"/>
      <c r="N484" s="3">
        <f t="shared" si="186"/>
        <v>0</v>
      </c>
      <c r="O484" s="9">
        <f t="shared" si="187"/>
        <v>0</v>
      </c>
      <c r="P484" s="4">
        <f t="shared" si="191"/>
        <v>0</v>
      </c>
      <c r="Q484" s="11">
        <f t="shared" si="192"/>
        <v>0</v>
      </c>
      <c r="R484" s="10">
        <f t="shared" si="190"/>
        <v>0</v>
      </c>
    </row>
    <row r="485" spans="1:18" hidden="1">
      <c r="A485" s="77">
        <v>9</v>
      </c>
      <c r="B485" s="77"/>
      <c r="C485" s="12"/>
      <c r="D485" s="77"/>
      <c r="E485" s="77"/>
      <c r="F485" s="77"/>
      <c r="G485" s="77"/>
      <c r="H485" s="77"/>
      <c r="I485" s="77"/>
      <c r="J485" s="77"/>
      <c r="K485" s="77"/>
      <c r="L485" s="77"/>
      <c r="M485" s="77"/>
      <c r="N485" s="3">
        <f t="shared" si="186"/>
        <v>0</v>
      </c>
      <c r="O485" s="9">
        <f t="shared" si="187"/>
        <v>0</v>
      </c>
      <c r="P485" s="4">
        <f t="shared" si="191"/>
        <v>0</v>
      </c>
      <c r="Q485" s="11">
        <f t="shared" si="192"/>
        <v>0</v>
      </c>
      <c r="R485" s="10">
        <f t="shared" si="190"/>
        <v>0</v>
      </c>
    </row>
    <row r="486" spans="1:18" hidden="1">
      <c r="A486" s="77">
        <v>10</v>
      </c>
      <c r="B486" s="77"/>
      <c r="C486" s="12"/>
      <c r="D486" s="77"/>
      <c r="E486" s="77"/>
      <c r="F486" s="77"/>
      <c r="G486" s="77"/>
      <c r="H486" s="77"/>
      <c r="I486" s="77"/>
      <c r="J486" s="77"/>
      <c r="K486" s="77"/>
      <c r="L486" s="77"/>
      <c r="M486" s="77"/>
      <c r="N486" s="3">
        <f t="shared" si="186"/>
        <v>0</v>
      </c>
      <c r="O486" s="9">
        <f t="shared" si="187"/>
        <v>0</v>
      </c>
      <c r="P486" s="4">
        <f t="shared" si="191"/>
        <v>0</v>
      </c>
      <c r="Q486" s="11">
        <f t="shared" si="192"/>
        <v>0</v>
      </c>
      <c r="R486" s="10">
        <f t="shared" si="190"/>
        <v>0</v>
      </c>
    </row>
    <row r="487" spans="1:18" hidden="1">
      <c r="A487" s="80" t="s">
        <v>40</v>
      </c>
      <c r="B487" s="81"/>
      <c r="C487" s="81"/>
      <c r="D487" s="81"/>
      <c r="E487" s="81"/>
      <c r="F487" s="81"/>
      <c r="G487" s="81"/>
      <c r="H487" s="81"/>
      <c r="I487" s="81"/>
      <c r="J487" s="81"/>
      <c r="K487" s="81"/>
      <c r="L487" s="81"/>
      <c r="M487" s="81"/>
      <c r="N487" s="81"/>
      <c r="O487" s="81"/>
      <c r="P487" s="81"/>
      <c r="Q487" s="82"/>
      <c r="R487" s="10">
        <f>SUM(R477:R486)</f>
        <v>0</v>
      </c>
    </row>
    <row r="488" spans="1:18" ht="15.75" hidden="1">
      <c r="A488" s="24" t="s">
        <v>131</v>
      </c>
      <c r="B488" s="24"/>
      <c r="C488" s="15"/>
      <c r="D488" s="15"/>
      <c r="E488" s="15"/>
      <c r="F488" s="15"/>
      <c r="G488" s="15"/>
      <c r="H488" s="15"/>
      <c r="I488" s="15"/>
      <c r="J488" s="15"/>
      <c r="K488" s="15"/>
      <c r="L488" s="15"/>
      <c r="M488" s="15"/>
      <c r="N488" s="15"/>
      <c r="O488" s="15"/>
      <c r="P488" s="15"/>
      <c r="Q488" s="15"/>
      <c r="R488" s="16"/>
    </row>
    <row r="489" spans="1:18" hidden="1">
      <c r="A489" s="49" t="s">
        <v>48</v>
      </c>
      <c r="B489" s="49"/>
      <c r="C489" s="49"/>
      <c r="D489" s="49"/>
      <c r="E489" s="49"/>
      <c r="F489" s="49"/>
      <c r="G489" s="49"/>
      <c r="H489" s="49"/>
      <c r="I489" s="49"/>
      <c r="J489" s="15"/>
      <c r="K489" s="15"/>
      <c r="L489" s="15"/>
      <c r="M489" s="15"/>
      <c r="N489" s="15"/>
      <c r="O489" s="15"/>
      <c r="P489" s="15"/>
      <c r="Q489" s="15"/>
      <c r="R489" s="16"/>
    </row>
    <row r="490" spans="1:18" s="8" customFormat="1" hidden="1">
      <c r="A490" s="49"/>
      <c r="B490" s="49"/>
      <c r="C490" s="49"/>
      <c r="D490" s="49"/>
      <c r="E490" s="49"/>
      <c r="F490" s="49"/>
      <c r="G490" s="49"/>
      <c r="H490" s="49"/>
      <c r="I490" s="49"/>
      <c r="J490" s="15"/>
      <c r="K490" s="15"/>
      <c r="L490" s="15"/>
      <c r="M490" s="15"/>
      <c r="N490" s="15"/>
      <c r="O490" s="15"/>
      <c r="P490" s="15"/>
      <c r="Q490" s="15"/>
      <c r="R490" s="16"/>
    </row>
    <row r="491" spans="1:18" hidden="1">
      <c r="A491" s="83" t="s">
        <v>130</v>
      </c>
      <c r="B491" s="84"/>
      <c r="C491" s="84"/>
      <c r="D491" s="84"/>
      <c r="E491" s="84"/>
      <c r="F491" s="84"/>
      <c r="G491" s="84"/>
      <c r="H491" s="84"/>
      <c r="I491" s="84"/>
      <c r="J491" s="84"/>
      <c r="K491" s="84"/>
      <c r="L491" s="84"/>
      <c r="M491" s="84"/>
      <c r="N491" s="84"/>
      <c r="O491" s="84"/>
      <c r="P491" s="84"/>
      <c r="Q491" s="72"/>
      <c r="R491" s="8"/>
    </row>
    <row r="492" spans="1:18" ht="18" hidden="1">
      <c r="A492" s="85" t="s">
        <v>27</v>
      </c>
      <c r="B492" s="86"/>
      <c r="C492" s="86"/>
      <c r="D492" s="50"/>
      <c r="E492" s="50"/>
      <c r="F492" s="50"/>
      <c r="G492" s="50"/>
      <c r="H492" s="50"/>
      <c r="I492" s="50"/>
      <c r="J492" s="50"/>
      <c r="K492" s="50"/>
      <c r="L492" s="50"/>
      <c r="M492" s="50"/>
      <c r="N492" s="50"/>
      <c r="O492" s="50"/>
      <c r="P492" s="50"/>
      <c r="Q492" s="72"/>
      <c r="R492" s="8"/>
    </row>
    <row r="493" spans="1:18" hidden="1">
      <c r="A493" s="83" t="s">
        <v>44</v>
      </c>
      <c r="B493" s="84"/>
      <c r="C493" s="84"/>
      <c r="D493" s="84"/>
      <c r="E493" s="84"/>
      <c r="F493" s="84"/>
      <c r="G493" s="84"/>
      <c r="H493" s="84"/>
      <c r="I493" s="84"/>
      <c r="J493" s="84"/>
      <c r="K493" s="84"/>
      <c r="L493" s="84"/>
      <c r="M493" s="84"/>
      <c r="N493" s="84"/>
      <c r="O493" s="84"/>
      <c r="P493" s="84"/>
      <c r="Q493" s="72"/>
      <c r="R493" s="8"/>
    </row>
    <row r="494" spans="1:18" hidden="1">
      <c r="A494" s="77">
        <v>1</v>
      </c>
      <c r="B494" s="77"/>
      <c r="C494" s="12"/>
      <c r="D494" s="77"/>
      <c r="E494" s="77"/>
      <c r="F494" s="77"/>
      <c r="G494" s="77"/>
      <c r="H494" s="77"/>
      <c r="I494" s="77"/>
      <c r="J494" s="77"/>
      <c r="K494" s="77"/>
      <c r="L494" s="77"/>
      <c r="M494" s="77"/>
      <c r="N494" s="3">
        <f t="shared" ref="N494:N503" si="193">(IF(F494="OŽ",IF(L494=1,550.8,IF(L494=2,426.38,IF(L494=3,342.14,IF(L494=4,181.44,IF(L494=5,168.48,IF(L494=6,155.52,IF(L494=7,148.5,IF(L494=8,144,0))))))))+IF(L494&lt;=8,0,IF(L494&lt;=16,137.7,IF(L494&lt;=24,108,IF(L494&lt;=32,80.1,IF(L494&lt;=36,52.2,0)))))-IF(L494&lt;=8,0,IF(L494&lt;=16,(L494-9)*2.754,IF(L494&lt;=24,(L494-17)* 2.754,IF(L494&lt;=32,(L494-25)* 2.754,IF(L494&lt;=36,(L494-33)*2.754,0))))),0)+IF(F494="PČ",IF(L494=1,449,IF(L494=2,314.6,IF(L494=3,238,IF(L494=4,172,IF(L494=5,159,IF(L494=6,145,IF(L494=7,132,IF(L494=8,119,0))))))))+IF(L494&lt;=8,0,IF(L494&lt;=16,88,IF(L494&lt;=24,55,IF(L494&lt;=32,22,0))))-IF(L494&lt;=8,0,IF(L494&lt;=16,(L494-9)*2.245,IF(L494&lt;=24,(L494-17)*2.245,IF(L494&lt;=32,(L494-25)*2.245,0)))),0)+IF(F494="PČneol",IF(L494=1,85,IF(L494=2,64.61,IF(L494=3,50.76,IF(L494=4,16.25,IF(L494=5,15,IF(L494=6,13.75,IF(L494=7,12.5,IF(L494=8,11.25,0))))))))+IF(L494&lt;=8,0,IF(L494&lt;=16,9,0))-IF(L494&lt;=8,0,IF(L494&lt;=16,(L494-9)*0.425,0)),0)+IF(F494="PŽ",IF(L494=1,85,IF(L494=2,59.5,IF(L494=3,45,IF(L494=4,32.5,IF(L494=5,30,IF(L494=6,27.5,IF(L494=7,25,IF(L494=8,22.5,0))))))))+IF(L494&lt;=8,0,IF(L494&lt;=16,19,IF(L494&lt;=24,13,IF(L494&lt;=32,8,0))))-IF(L494&lt;=8,0,IF(L494&lt;=16,(L494-9)*0.425,IF(L494&lt;=24,(L494-17)*0.425,IF(L494&lt;=32,(L494-25)*0.425,0)))),0)+IF(F494="EČ",IF(L494=1,204,IF(L494=2,156.24,IF(L494=3,123.84,IF(L494=4,72,IF(L494=5,66,IF(L494=6,60,IF(L494=7,54,IF(L494=8,48,0))))))))+IF(L494&lt;=8,0,IF(L494&lt;=16,40,IF(L494&lt;=24,25,0)))-IF(L494&lt;=8,0,IF(L494&lt;=16,(L494-9)*1.02,IF(L494&lt;=24,(L494-17)*1.02,0))),0)+IF(F494="EČneol",IF(L494=1,68,IF(L494=2,51.69,IF(L494=3,40.61,IF(L494=4,13,IF(L494=5,12,IF(L494=6,11,IF(L494=7,10,IF(L494=8,9,0)))))))))+IF(F494="EŽ",IF(L494=1,68,IF(L494=2,47.6,IF(L494=3,36,IF(L494=4,18,IF(L494=5,16.5,IF(L494=6,15,IF(L494=7,13.5,IF(L494=8,12,0))))))))+IF(L494&lt;=8,0,IF(L494&lt;=16,10,IF(L494&lt;=24,6,0)))-IF(L494&lt;=8,0,IF(L494&lt;=16,(L494-9)*0.34,IF(L494&lt;=24,(L494-17)*0.34,0))),0)+IF(F494="PT",IF(L494=1,68,IF(L494=2,52.08,IF(L494=3,41.28,IF(L494=4,24,IF(L494=5,22,IF(L494=6,20,IF(L494=7,18,IF(L494=8,16,0))))))))+IF(L494&lt;=8,0,IF(L494&lt;=16,13,IF(L494&lt;=24,9,IF(L494&lt;=32,4,0))))-IF(L494&lt;=8,0,IF(L494&lt;=16,(L494-9)*0.34,IF(L494&lt;=24,(L494-17)*0.34,IF(L494&lt;=32,(L494-25)*0.34,0)))),0)+IF(F494="JOŽ",IF(L494=1,85,IF(L494=2,59.5,IF(L494=3,45,IF(L494=4,32.5,IF(L494=5,30,IF(L494=6,27.5,IF(L494=7,25,IF(L494=8,22.5,0))))))))+IF(L494&lt;=8,0,IF(L494&lt;=16,19,IF(L494&lt;=24,13,0)))-IF(L494&lt;=8,0,IF(L494&lt;=16,(L494-9)*0.425,IF(L494&lt;=24,(L494-17)*0.425,0))),0)+IF(F494="JPČ",IF(L494=1,68,IF(L494=2,47.6,IF(L494=3,36,IF(L494=4,26,IF(L494=5,24,IF(L494=6,22,IF(L494=7,20,IF(L494=8,18,0))))))))+IF(L494&lt;=8,0,IF(L494&lt;=16,13,IF(L494&lt;=24,9,0)))-IF(L494&lt;=8,0,IF(L494&lt;=16,(L494-9)*0.34,IF(L494&lt;=24,(L494-17)*0.34,0))),0)+IF(F494="JEČ",IF(L494=1,34,IF(L494=2,26.04,IF(L494=3,20.6,IF(L494=4,12,IF(L494=5,11,IF(L494=6,10,IF(L494=7,9,IF(L494=8,8,0))))))))+IF(L494&lt;=8,0,IF(L494&lt;=16,6,0))-IF(L494&lt;=8,0,IF(L494&lt;=16,(L494-9)*0.17,0)),0)+IF(F494="JEOF",IF(L494=1,34,IF(L494=2,26.04,IF(L494=3,20.6,IF(L494=4,12,IF(L494=5,11,IF(L494=6,10,IF(L494=7,9,IF(L494=8,8,0))))))))+IF(L494&lt;=8,0,IF(L494&lt;=16,6,0))-IF(L494&lt;=8,0,IF(L494&lt;=16,(L494-9)*0.17,0)),0)+IF(F494="JnPČ",IF(L494=1,51,IF(L494=2,35.7,IF(L494=3,27,IF(L494=4,19.5,IF(L494=5,18,IF(L494=6,16.5,IF(L494=7,15,IF(L494=8,13.5,0))))))))+IF(L494&lt;=8,0,IF(L494&lt;=16,10,0))-IF(L494&lt;=8,0,IF(L494&lt;=16,(L494-9)*0.255,0)),0)+IF(F494="JnEČ",IF(L494=1,25.5,IF(L494=2,19.53,IF(L494=3,15.48,IF(L494=4,9,IF(L494=5,8.25,IF(L494=6,7.5,IF(L494=7,6.75,IF(L494=8,6,0))))))))+IF(L494&lt;=8,0,IF(L494&lt;=16,5,0))-IF(L494&lt;=8,0,IF(L494&lt;=16,(L494-9)*0.1275,0)),0)+IF(F494="JčPČ",IF(L494=1,21.25,IF(L494=2,14.5,IF(L494=3,11.5,IF(L494=4,7,IF(L494=5,6.5,IF(L494=6,6,IF(L494=7,5.5,IF(L494=8,5,0))))))))+IF(L494&lt;=8,0,IF(L494&lt;=16,4,0))-IF(L494&lt;=8,0,IF(L494&lt;=16,(L494-9)*0.10625,0)),0)+IF(F494="JčEČ",IF(L494=1,17,IF(L494=2,13.02,IF(L494=3,10.32,IF(L494=4,6,IF(L494=5,5.5,IF(L494=6,5,IF(L494=7,4.5,IF(L494=8,4,0))))))))+IF(L494&lt;=8,0,IF(L494&lt;=16,3,0))-IF(L494&lt;=8,0,IF(L494&lt;=16,(L494-9)*0.085,0)),0)+IF(F494="NEAK",IF(L494=1,11.48,IF(L494=2,8.79,IF(L494=3,6.97,IF(L494=4,4.05,IF(L494=5,3.71,IF(L494=6,3.38,IF(L494=7,3.04,IF(L494=8,2.7,0))))))))+IF(L494&lt;=8,0,IF(L494&lt;=16,2,IF(L494&lt;=24,1.3,0)))-IF(L494&lt;=8,0,IF(L494&lt;=16,(L494-9)*0.0574,IF(L494&lt;=24,(L494-17)*0.0574,0))),0))*IF(L494&lt;0,1,IF(OR(F494="PČ",F494="PŽ",F494="PT"),IF(J494&lt;32,J494/32,1),1))* IF(L494&lt;0,1,IF(OR(F494="EČ",F494="EŽ",F494="JOŽ",F494="JPČ",F494="NEAK"),IF(J494&lt;24,J494/24,1),1))*IF(L494&lt;0,1,IF(OR(F494="PČneol",F494="JEČ",F494="JEOF",F494="JnPČ",F494="JnEČ",F494="JčPČ",F494="JčEČ"),IF(J494&lt;16,J494/16,1),1))*IF(L494&lt;0,1,IF(F494="EČneol",IF(J494&lt;8,J494/8,1),1))</f>
        <v>0</v>
      </c>
      <c r="O494" s="9">
        <f t="shared" ref="O494:O503" si="194">IF(F494="OŽ",N494,IF(H494="Ne",IF(J494*0.3&lt;J494-L494,N494,0),IF(J494*0.1&lt;J494-L494,N494,0)))</f>
        <v>0</v>
      </c>
      <c r="P494" s="4">
        <f t="shared" ref="P494" si="195">IF(O494=0,0,IF(F494="OŽ",IF(L494&gt;35,0,IF(J494&gt;35,(36-L494)*1.836,((36-L494)-(36-J494))*1.836)),0)+IF(F494="PČ",IF(L494&gt;31,0,IF(J494&gt;31,(32-L494)*1.347,((32-L494)-(32-J494))*1.347)),0)+ IF(F494="PČneol",IF(L494&gt;15,0,IF(J494&gt;15,(16-L494)*0.255,((16-L494)-(16-J494))*0.255)),0)+IF(F494="PŽ",IF(L494&gt;31,0,IF(J494&gt;31,(32-L494)*0.255,((32-L494)-(32-J494))*0.255)),0)+IF(F494="EČ",IF(L494&gt;23,0,IF(J494&gt;23,(24-L494)*0.612,((24-L494)-(24-J494))*0.612)),0)+IF(F494="EČneol",IF(L494&gt;7,0,IF(J494&gt;7,(8-L494)*0.204,((8-L494)-(8-J494))*0.204)),0)+IF(F494="EŽ",IF(L494&gt;23,0,IF(J494&gt;23,(24-L494)*0.204,((24-L494)-(24-J494))*0.204)),0)+IF(F494="PT",IF(L494&gt;31,0,IF(J494&gt;31,(32-L494)*0.204,((32-L494)-(32-J494))*0.204)),0)+IF(F494="JOŽ",IF(L494&gt;23,0,IF(J494&gt;23,(24-L494)*0.255,((24-L494)-(24-J494))*0.255)),0)+IF(F494="JPČ",IF(L494&gt;23,0,IF(J494&gt;23,(24-L494)*0.204,((24-L494)-(24-J494))*0.204)),0)+IF(F494="JEČ",IF(L494&gt;15,0,IF(J494&gt;15,(16-L494)*0.102,((16-L494)-(16-J494))*0.102)),0)+IF(F494="JEOF",IF(L494&gt;15,0,IF(J494&gt;15,(16-L494)*0.102,((16-L494)-(16-J494))*0.102)),0)+IF(F494="JnPČ",IF(L494&gt;15,0,IF(J494&gt;15,(16-L494)*0.153,((16-L494)-(16-J494))*0.153)),0)+IF(F494="JnEČ",IF(L494&gt;15,0,IF(J494&gt;15,(16-L494)*0.0765,((16-L494)-(16-J494))*0.0765)),0)+IF(F494="JčPČ",IF(L494&gt;15,0,IF(J494&gt;15,(16-L494)*0.06375,((16-L494)-(16-J494))*0.06375)),0)+IF(F494="JčEČ",IF(L494&gt;15,0,IF(J494&gt;15,(16-L494)*0.051,((16-L494)-(16-J494))*0.051)),0)+IF(F494="NEAK",IF(L494&gt;23,0,IF(J494&gt;23,(24-L494)*0.03444,((24-L494)-(24-J494))*0.03444)),0))</f>
        <v>0</v>
      </c>
      <c r="Q494" s="11">
        <f t="shared" ref="Q494" si="196">IF(ISERROR(P494*100/N494),0,(P494*100/N494))</f>
        <v>0</v>
      </c>
      <c r="R494" s="10">
        <f t="shared" ref="R494:R503" si="197">IF(Q494&lt;=30,O494+P494,O494+O494*0.3)*IF(G494=1,0.4,IF(G494=2,0.75,IF(G494="1 (kas 4 m. 1 k. nerengiamos)",0.52,1)))*IF(D494="olimpinė",1,IF(M494="Ne",0.5,1))*IF(OR(A$5="Lietuvos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federacija"),IF(OR(J494&lt;8,K494&lt;16),0,1),1)*E494*IF(I494&lt;=1,1,1/I494)*IF(OR(A$5="Lietuvos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95" spans="1:18" hidden="1">
      <c r="A495" s="77">
        <v>2</v>
      </c>
      <c r="B495" s="77"/>
      <c r="C495" s="12"/>
      <c r="D495" s="77"/>
      <c r="E495" s="77"/>
      <c r="F495" s="77"/>
      <c r="G495" s="77"/>
      <c r="H495" s="77"/>
      <c r="I495" s="77"/>
      <c r="J495" s="77"/>
      <c r="K495" s="77"/>
      <c r="L495" s="77"/>
      <c r="M495" s="77"/>
      <c r="N495" s="3">
        <f t="shared" si="193"/>
        <v>0</v>
      </c>
      <c r="O495" s="9">
        <f t="shared" si="194"/>
        <v>0</v>
      </c>
      <c r="P495" s="4">
        <f t="shared" ref="P495:P503" si="198">IF(O495=0,0,IF(F495="OŽ",IF(L495&gt;35,0,IF(J495&gt;35,(36-L495)*1.836,((36-L495)-(36-J495))*1.836)),0)+IF(F495="PČ",IF(L495&gt;31,0,IF(J495&gt;31,(32-L495)*1.347,((32-L495)-(32-J495))*1.347)),0)+ IF(F495="PČneol",IF(L495&gt;15,0,IF(J495&gt;15,(16-L495)*0.255,((16-L495)-(16-J495))*0.255)),0)+IF(F495="PŽ",IF(L495&gt;31,0,IF(J495&gt;31,(32-L495)*0.255,((32-L495)-(32-J495))*0.255)),0)+IF(F495="EČ",IF(L495&gt;23,0,IF(J495&gt;23,(24-L495)*0.612,((24-L495)-(24-J495))*0.612)),0)+IF(F495="EČneol",IF(L495&gt;7,0,IF(J495&gt;7,(8-L495)*0.204,((8-L495)-(8-J495))*0.204)),0)+IF(F495="EŽ",IF(L495&gt;23,0,IF(J495&gt;23,(24-L495)*0.204,((24-L495)-(24-J495))*0.204)),0)+IF(F495="PT",IF(L495&gt;31,0,IF(J495&gt;31,(32-L495)*0.204,((32-L495)-(32-J495))*0.204)),0)+IF(F495="JOŽ",IF(L495&gt;23,0,IF(J495&gt;23,(24-L495)*0.255,((24-L495)-(24-J495))*0.255)),0)+IF(F495="JPČ",IF(L495&gt;23,0,IF(J495&gt;23,(24-L495)*0.204,((24-L495)-(24-J495))*0.204)),0)+IF(F495="JEČ",IF(L495&gt;15,0,IF(J495&gt;15,(16-L495)*0.102,((16-L495)-(16-J495))*0.102)),0)+IF(F495="JEOF",IF(L495&gt;15,0,IF(J495&gt;15,(16-L495)*0.102,((16-L495)-(16-J495))*0.102)),0)+IF(F495="JnPČ",IF(L495&gt;15,0,IF(J495&gt;15,(16-L495)*0.153,((16-L495)-(16-J495))*0.153)),0)+IF(F495="JnEČ",IF(L495&gt;15,0,IF(J495&gt;15,(16-L495)*0.0765,((16-L495)-(16-J495))*0.0765)),0)+IF(F495="JčPČ",IF(L495&gt;15,0,IF(J495&gt;15,(16-L495)*0.06375,((16-L495)-(16-J495))*0.06375)),0)+IF(F495="JčEČ",IF(L495&gt;15,0,IF(J495&gt;15,(16-L495)*0.051,((16-L495)-(16-J495))*0.051)),0)+IF(F495="NEAK",IF(L495&gt;23,0,IF(J495&gt;23,(24-L495)*0.03444,((24-L495)-(24-J495))*0.03444)),0))</f>
        <v>0</v>
      </c>
      <c r="Q495" s="11">
        <f t="shared" ref="Q495:Q503" si="199">IF(ISERROR(P495*100/N495),0,(P495*100/N495))</f>
        <v>0</v>
      </c>
      <c r="R495" s="10">
        <f t="shared" si="197"/>
        <v>0</v>
      </c>
    </row>
    <row r="496" spans="1:18" hidden="1">
      <c r="A496" s="77">
        <v>3</v>
      </c>
      <c r="B496" s="77"/>
      <c r="C496" s="12"/>
      <c r="D496" s="77"/>
      <c r="E496" s="77"/>
      <c r="F496" s="77"/>
      <c r="G496" s="77"/>
      <c r="H496" s="77"/>
      <c r="I496" s="77"/>
      <c r="J496" s="77"/>
      <c r="K496" s="77"/>
      <c r="L496" s="77"/>
      <c r="M496" s="77"/>
      <c r="N496" s="3">
        <f t="shared" si="193"/>
        <v>0</v>
      </c>
      <c r="O496" s="9">
        <f t="shared" si="194"/>
        <v>0</v>
      </c>
      <c r="P496" s="4">
        <f t="shared" si="198"/>
        <v>0</v>
      </c>
      <c r="Q496" s="11">
        <f t="shared" si="199"/>
        <v>0</v>
      </c>
      <c r="R496" s="10">
        <f t="shared" si="197"/>
        <v>0</v>
      </c>
    </row>
    <row r="497" spans="1:18" hidden="1">
      <c r="A497" s="77">
        <v>4</v>
      </c>
      <c r="B497" s="77"/>
      <c r="C497" s="12"/>
      <c r="D497" s="77"/>
      <c r="E497" s="77"/>
      <c r="F497" s="77"/>
      <c r="G497" s="77"/>
      <c r="H497" s="77"/>
      <c r="I497" s="77"/>
      <c r="J497" s="77"/>
      <c r="K497" s="77"/>
      <c r="L497" s="77"/>
      <c r="M497" s="77"/>
      <c r="N497" s="3">
        <f t="shared" si="193"/>
        <v>0</v>
      </c>
      <c r="O497" s="9">
        <f t="shared" si="194"/>
        <v>0</v>
      </c>
      <c r="P497" s="4">
        <f t="shared" si="198"/>
        <v>0</v>
      </c>
      <c r="Q497" s="11">
        <f t="shared" si="199"/>
        <v>0</v>
      </c>
      <c r="R497" s="10">
        <f t="shared" si="197"/>
        <v>0</v>
      </c>
    </row>
    <row r="498" spans="1:18" hidden="1">
      <c r="A498" s="77">
        <v>5</v>
      </c>
      <c r="B498" s="77"/>
      <c r="C498" s="12"/>
      <c r="D498" s="77"/>
      <c r="E498" s="77"/>
      <c r="F498" s="77"/>
      <c r="G498" s="77"/>
      <c r="H498" s="77"/>
      <c r="I498" s="77"/>
      <c r="J498" s="77"/>
      <c r="K498" s="77"/>
      <c r="L498" s="77"/>
      <c r="M498" s="77"/>
      <c r="N498" s="3">
        <f t="shared" si="193"/>
        <v>0</v>
      </c>
      <c r="O498" s="9">
        <f t="shared" si="194"/>
        <v>0</v>
      </c>
      <c r="P498" s="4">
        <f t="shared" si="198"/>
        <v>0</v>
      </c>
      <c r="Q498" s="11">
        <f t="shared" si="199"/>
        <v>0</v>
      </c>
      <c r="R498" s="10">
        <f t="shared" si="197"/>
        <v>0</v>
      </c>
    </row>
    <row r="499" spans="1:18" hidden="1">
      <c r="A499" s="77">
        <v>6</v>
      </c>
      <c r="B499" s="77"/>
      <c r="C499" s="12"/>
      <c r="D499" s="77"/>
      <c r="E499" s="77"/>
      <c r="F499" s="77"/>
      <c r="G499" s="77"/>
      <c r="H499" s="77"/>
      <c r="I499" s="77"/>
      <c r="J499" s="77"/>
      <c r="K499" s="77"/>
      <c r="L499" s="77"/>
      <c r="M499" s="77"/>
      <c r="N499" s="3">
        <f t="shared" si="193"/>
        <v>0</v>
      </c>
      <c r="O499" s="9">
        <f t="shared" si="194"/>
        <v>0</v>
      </c>
      <c r="P499" s="4">
        <f t="shared" si="198"/>
        <v>0</v>
      </c>
      <c r="Q499" s="11">
        <f t="shared" si="199"/>
        <v>0</v>
      </c>
      <c r="R499" s="10">
        <f t="shared" si="197"/>
        <v>0</v>
      </c>
    </row>
    <row r="500" spans="1:18" hidden="1">
      <c r="A500" s="77">
        <v>7</v>
      </c>
      <c r="B500" s="77"/>
      <c r="C500" s="12"/>
      <c r="D500" s="77"/>
      <c r="E500" s="77"/>
      <c r="F500" s="77"/>
      <c r="G500" s="77"/>
      <c r="H500" s="77"/>
      <c r="I500" s="77"/>
      <c r="J500" s="77"/>
      <c r="K500" s="77"/>
      <c r="L500" s="77"/>
      <c r="M500" s="77"/>
      <c r="N500" s="3">
        <f t="shared" si="193"/>
        <v>0</v>
      </c>
      <c r="O500" s="9">
        <f t="shared" si="194"/>
        <v>0</v>
      </c>
      <c r="P500" s="4">
        <f t="shared" si="198"/>
        <v>0</v>
      </c>
      <c r="Q500" s="11">
        <f t="shared" si="199"/>
        <v>0</v>
      </c>
      <c r="R500" s="10">
        <f t="shared" si="197"/>
        <v>0</v>
      </c>
    </row>
    <row r="501" spans="1:18" hidden="1">
      <c r="A501" s="77">
        <v>8</v>
      </c>
      <c r="B501" s="77"/>
      <c r="C501" s="12"/>
      <c r="D501" s="77"/>
      <c r="E501" s="77"/>
      <c r="F501" s="77"/>
      <c r="G501" s="77"/>
      <c r="H501" s="77"/>
      <c r="I501" s="77"/>
      <c r="J501" s="77"/>
      <c r="K501" s="77"/>
      <c r="L501" s="77"/>
      <c r="M501" s="77"/>
      <c r="N501" s="3">
        <f t="shared" si="193"/>
        <v>0</v>
      </c>
      <c r="O501" s="9">
        <f t="shared" si="194"/>
        <v>0</v>
      </c>
      <c r="P501" s="4">
        <f t="shared" si="198"/>
        <v>0</v>
      </c>
      <c r="Q501" s="11">
        <f t="shared" si="199"/>
        <v>0</v>
      </c>
      <c r="R501" s="10">
        <f t="shared" si="197"/>
        <v>0</v>
      </c>
    </row>
    <row r="502" spans="1:18" hidden="1">
      <c r="A502" s="77">
        <v>9</v>
      </c>
      <c r="B502" s="77"/>
      <c r="C502" s="12"/>
      <c r="D502" s="77"/>
      <c r="E502" s="77"/>
      <c r="F502" s="77"/>
      <c r="G502" s="77"/>
      <c r="H502" s="77"/>
      <c r="I502" s="77"/>
      <c r="J502" s="77"/>
      <c r="K502" s="77"/>
      <c r="L502" s="77"/>
      <c r="M502" s="77"/>
      <c r="N502" s="3">
        <f t="shared" si="193"/>
        <v>0</v>
      </c>
      <c r="O502" s="9">
        <f t="shared" si="194"/>
        <v>0</v>
      </c>
      <c r="P502" s="4">
        <f t="shared" si="198"/>
        <v>0</v>
      </c>
      <c r="Q502" s="11">
        <f t="shared" si="199"/>
        <v>0</v>
      </c>
      <c r="R502" s="10">
        <f t="shared" si="197"/>
        <v>0</v>
      </c>
    </row>
    <row r="503" spans="1:18" hidden="1">
      <c r="A503" s="77">
        <v>10</v>
      </c>
      <c r="B503" s="77"/>
      <c r="C503" s="12"/>
      <c r="D503" s="77"/>
      <c r="E503" s="77"/>
      <c r="F503" s="77"/>
      <c r="G503" s="77"/>
      <c r="H503" s="77"/>
      <c r="I503" s="77"/>
      <c r="J503" s="77"/>
      <c r="K503" s="77"/>
      <c r="L503" s="77"/>
      <c r="M503" s="77"/>
      <c r="N503" s="3">
        <f t="shared" si="193"/>
        <v>0</v>
      </c>
      <c r="O503" s="9">
        <f t="shared" si="194"/>
        <v>0</v>
      </c>
      <c r="P503" s="4">
        <f t="shared" si="198"/>
        <v>0</v>
      </c>
      <c r="Q503" s="11">
        <f t="shared" si="199"/>
        <v>0</v>
      </c>
      <c r="R503" s="10">
        <f t="shared" si="197"/>
        <v>0</v>
      </c>
    </row>
    <row r="504" spans="1:18" hidden="1">
      <c r="A504" s="80" t="s">
        <v>40</v>
      </c>
      <c r="B504" s="81"/>
      <c r="C504" s="81"/>
      <c r="D504" s="81"/>
      <c r="E504" s="81"/>
      <c r="F504" s="81"/>
      <c r="G504" s="81"/>
      <c r="H504" s="81"/>
      <c r="I504" s="81"/>
      <c r="J504" s="81"/>
      <c r="K504" s="81"/>
      <c r="L504" s="81"/>
      <c r="M504" s="81"/>
      <c r="N504" s="81"/>
      <c r="O504" s="81"/>
      <c r="P504" s="81"/>
      <c r="Q504" s="82"/>
      <c r="R504" s="10">
        <f>SUM(R494:R503)</f>
        <v>0</v>
      </c>
    </row>
    <row r="505" spans="1:18" ht="15.75" hidden="1">
      <c r="A505" s="24" t="s">
        <v>131</v>
      </c>
      <c r="B505" s="24"/>
      <c r="C505" s="15"/>
      <c r="D505" s="15"/>
      <c r="E505" s="15"/>
      <c r="F505" s="15"/>
      <c r="G505" s="15"/>
      <c r="H505" s="15"/>
      <c r="I505" s="15"/>
      <c r="J505" s="15"/>
      <c r="K505" s="15"/>
      <c r="L505" s="15"/>
      <c r="M505" s="15"/>
      <c r="N505" s="15"/>
      <c r="O505" s="15"/>
      <c r="P505" s="15"/>
      <c r="Q505" s="15"/>
      <c r="R505" s="16"/>
    </row>
    <row r="506" spans="1:18" hidden="1">
      <c r="A506" s="49" t="s">
        <v>48</v>
      </c>
      <c r="B506" s="49"/>
      <c r="C506" s="49"/>
      <c r="D506" s="49"/>
      <c r="E506" s="49"/>
      <c r="F506" s="49"/>
      <c r="G506" s="49"/>
      <c r="H506" s="49"/>
      <c r="I506" s="49"/>
      <c r="J506" s="15"/>
      <c r="K506" s="15"/>
      <c r="L506" s="15"/>
      <c r="M506" s="15"/>
      <c r="N506" s="15"/>
      <c r="O506" s="15"/>
      <c r="P506" s="15"/>
      <c r="Q506" s="15"/>
      <c r="R506" s="16"/>
    </row>
    <row r="507" spans="1:18" s="8" customFormat="1" hidden="1">
      <c r="A507" s="49"/>
      <c r="B507" s="49"/>
      <c r="C507" s="49"/>
      <c r="D507" s="49"/>
      <c r="E507" s="49"/>
      <c r="F507" s="49"/>
      <c r="G507" s="49"/>
      <c r="H507" s="49"/>
      <c r="I507" s="49"/>
      <c r="J507" s="15"/>
      <c r="K507" s="15"/>
      <c r="L507" s="15"/>
      <c r="M507" s="15"/>
      <c r="N507" s="15"/>
      <c r="O507" s="15"/>
      <c r="P507" s="15"/>
      <c r="Q507" s="15"/>
      <c r="R507" s="16"/>
    </row>
    <row r="508" spans="1:18" hidden="1">
      <c r="A508" s="83" t="s">
        <v>130</v>
      </c>
      <c r="B508" s="84"/>
      <c r="C508" s="84"/>
      <c r="D508" s="84"/>
      <c r="E508" s="84"/>
      <c r="F508" s="84"/>
      <c r="G508" s="84"/>
      <c r="H508" s="84"/>
      <c r="I508" s="84"/>
      <c r="J508" s="84"/>
      <c r="K508" s="84"/>
      <c r="L508" s="84"/>
      <c r="M508" s="84"/>
      <c r="N508" s="84"/>
      <c r="O508" s="84"/>
      <c r="P508" s="84"/>
      <c r="Q508" s="72"/>
      <c r="R508" s="8"/>
    </row>
    <row r="509" spans="1:18" ht="18" hidden="1">
      <c r="A509" s="85" t="s">
        <v>27</v>
      </c>
      <c r="B509" s="86"/>
      <c r="C509" s="86"/>
      <c r="D509" s="50"/>
      <c r="E509" s="50"/>
      <c r="F509" s="50"/>
      <c r="G509" s="50"/>
      <c r="H509" s="50"/>
      <c r="I509" s="50"/>
      <c r="J509" s="50"/>
      <c r="K509" s="50"/>
      <c r="L509" s="50"/>
      <c r="M509" s="50"/>
      <c r="N509" s="50"/>
      <c r="O509" s="50"/>
      <c r="P509" s="50"/>
      <c r="Q509" s="72"/>
      <c r="R509" s="8"/>
    </row>
    <row r="510" spans="1:18" hidden="1">
      <c r="A510" s="83" t="s">
        <v>44</v>
      </c>
      <c r="B510" s="84"/>
      <c r="C510" s="84"/>
      <c r="D510" s="84"/>
      <c r="E510" s="84"/>
      <c r="F510" s="84"/>
      <c r="G510" s="84"/>
      <c r="H510" s="84"/>
      <c r="I510" s="84"/>
      <c r="J510" s="84"/>
      <c r="K510" s="84"/>
      <c r="L510" s="84"/>
      <c r="M510" s="84"/>
      <c r="N510" s="84"/>
      <c r="O510" s="84"/>
      <c r="P510" s="84"/>
      <c r="Q510" s="72"/>
      <c r="R510" s="8"/>
    </row>
    <row r="511" spans="1:18" hidden="1">
      <c r="A511" s="77">
        <v>1</v>
      </c>
      <c r="B511" s="77"/>
      <c r="C511" s="12"/>
      <c r="D511" s="77"/>
      <c r="E511" s="77"/>
      <c r="F511" s="77"/>
      <c r="G511" s="77"/>
      <c r="H511" s="77"/>
      <c r="I511" s="77"/>
      <c r="J511" s="77"/>
      <c r="K511" s="77"/>
      <c r="L511" s="77"/>
      <c r="M511" s="77"/>
      <c r="N511" s="3">
        <f t="shared" ref="N511:N520" si="200">(IF(F511="OŽ",IF(L511=1,550.8,IF(L511=2,426.38,IF(L511=3,342.14,IF(L511=4,181.44,IF(L511=5,168.48,IF(L511=6,155.52,IF(L511=7,148.5,IF(L511=8,144,0))))))))+IF(L511&lt;=8,0,IF(L511&lt;=16,137.7,IF(L511&lt;=24,108,IF(L511&lt;=32,80.1,IF(L511&lt;=36,52.2,0)))))-IF(L511&lt;=8,0,IF(L511&lt;=16,(L511-9)*2.754,IF(L511&lt;=24,(L511-17)* 2.754,IF(L511&lt;=32,(L511-25)* 2.754,IF(L511&lt;=36,(L511-33)*2.754,0))))),0)+IF(F511="PČ",IF(L511=1,449,IF(L511=2,314.6,IF(L511=3,238,IF(L511=4,172,IF(L511=5,159,IF(L511=6,145,IF(L511=7,132,IF(L511=8,119,0))))))))+IF(L511&lt;=8,0,IF(L511&lt;=16,88,IF(L511&lt;=24,55,IF(L511&lt;=32,22,0))))-IF(L511&lt;=8,0,IF(L511&lt;=16,(L511-9)*2.245,IF(L511&lt;=24,(L511-17)*2.245,IF(L511&lt;=32,(L511-25)*2.245,0)))),0)+IF(F511="PČneol",IF(L511=1,85,IF(L511=2,64.61,IF(L511=3,50.76,IF(L511=4,16.25,IF(L511=5,15,IF(L511=6,13.75,IF(L511=7,12.5,IF(L511=8,11.25,0))))))))+IF(L511&lt;=8,0,IF(L511&lt;=16,9,0))-IF(L511&lt;=8,0,IF(L511&lt;=16,(L511-9)*0.425,0)),0)+IF(F511="PŽ",IF(L511=1,85,IF(L511=2,59.5,IF(L511=3,45,IF(L511=4,32.5,IF(L511=5,30,IF(L511=6,27.5,IF(L511=7,25,IF(L511=8,22.5,0))))))))+IF(L511&lt;=8,0,IF(L511&lt;=16,19,IF(L511&lt;=24,13,IF(L511&lt;=32,8,0))))-IF(L511&lt;=8,0,IF(L511&lt;=16,(L511-9)*0.425,IF(L511&lt;=24,(L511-17)*0.425,IF(L511&lt;=32,(L511-25)*0.425,0)))),0)+IF(F511="EČ",IF(L511=1,204,IF(L511=2,156.24,IF(L511=3,123.84,IF(L511=4,72,IF(L511=5,66,IF(L511=6,60,IF(L511=7,54,IF(L511=8,48,0))))))))+IF(L511&lt;=8,0,IF(L511&lt;=16,40,IF(L511&lt;=24,25,0)))-IF(L511&lt;=8,0,IF(L511&lt;=16,(L511-9)*1.02,IF(L511&lt;=24,(L511-17)*1.02,0))),0)+IF(F511="EČneol",IF(L511=1,68,IF(L511=2,51.69,IF(L511=3,40.61,IF(L511=4,13,IF(L511=5,12,IF(L511=6,11,IF(L511=7,10,IF(L511=8,9,0)))))))))+IF(F511="EŽ",IF(L511=1,68,IF(L511=2,47.6,IF(L511=3,36,IF(L511=4,18,IF(L511=5,16.5,IF(L511=6,15,IF(L511=7,13.5,IF(L511=8,12,0))))))))+IF(L511&lt;=8,0,IF(L511&lt;=16,10,IF(L511&lt;=24,6,0)))-IF(L511&lt;=8,0,IF(L511&lt;=16,(L511-9)*0.34,IF(L511&lt;=24,(L511-17)*0.34,0))),0)+IF(F511="PT",IF(L511=1,68,IF(L511=2,52.08,IF(L511=3,41.28,IF(L511=4,24,IF(L511=5,22,IF(L511=6,20,IF(L511=7,18,IF(L511=8,16,0))))))))+IF(L511&lt;=8,0,IF(L511&lt;=16,13,IF(L511&lt;=24,9,IF(L511&lt;=32,4,0))))-IF(L511&lt;=8,0,IF(L511&lt;=16,(L511-9)*0.34,IF(L511&lt;=24,(L511-17)*0.34,IF(L511&lt;=32,(L511-25)*0.34,0)))),0)+IF(F511="JOŽ",IF(L511=1,85,IF(L511=2,59.5,IF(L511=3,45,IF(L511=4,32.5,IF(L511=5,30,IF(L511=6,27.5,IF(L511=7,25,IF(L511=8,22.5,0))))))))+IF(L511&lt;=8,0,IF(L511&lt;=16,19,IF(L511&lt;=24,13,0)))-IF(L511&lt;=8,0,IF(L511&lt;=16,(L511-9)*0.425,IF(L511&lt;=24,(L511-17)*0.425,0))),0)+IF(F511="JPČ",IF(L511=1,68,IF(L511=2,47.6,IF(L511=3,36,IF(L511=4,26,IF(L511=5,24,IF(L511=6,22,IF(L511=7,20,IF(L511=8,18,0))))))))+IF(L511&lt;=8,0,IF(L511&lt;=16,13,IF(L511&lt;=24,9,0)))-IF(L511&lt;=8,0,IF(L511&lt;=16,(L511-9)*0.34,IF(L511&lt;=24,(L511-17)*0.34,0))),0)+IF(F511="JEČ",IF(L511=1,34,IF(L511=2,26.04,IF(L511=3,20.6,IF(L511=4,12,IF(L511=5,11,IF(L511=6,10,IF(L511=7,9,IF(L511=8,8,0))))))))+IF(L511&lt;=8,0,IF(L511&lt;=16,6,0))-IF(L511&lt;=8,0,IF(L511&lt;=16,(L511-9)*0.17,0)),0)+IF(F511="JEOF",IF(L511=1,34,IF(L511=2,26.04,IF(L511=3,20.6,IF(L511=4,12,IF(L511=5,11,IF(L511=6,10,IF(L511=7,9,IF(L511=8,8,0))))))))+IF(L511&lt;=8,0,IF(L511&lt;=16,6,0))-IF(L511&lt;=8,0,IF(L511&lt;=16,(L511-9)*0.17,0)),0)+IF(F511="JnPČ",IF(L511=1,51,IF(L511=2,35.7,IF(L511=3,27,IF(L511=4,19.5,IF(L511=5,18,IF(L511=6,16.5,IF(L511=7,15,IF(L511=8,13.5,0))))))))+IF(L511&lt;=8,0,IF(L511&lt;=16,10,0))-IF(L511&lt;=8,0,IF(L511&lt;=16,(L511-9)*0.255,0)),0)+IF(F511="JnEČ",IF(L511=1,25.5,IF(L511=2,19.53,IF(L511=3,15.48,IF(L511=4,9,IF(L511=5,8.25,IF(L511=6,7.5,IF(L511=7,6.75,IF(L511=8,6,0))))))))+IF(L511&lt;=8,0,IF(L511&lt;=16,5,0))-IF(L511&lt;=8,0,IF(L511&lt;=16,(L511-9)*0.1275,0)),0)+IF(F511="JčPČ",IF(L511=1,21.25,IF(L511=2,14.5,IF(L511=3,11.5,IF(L511=4,7,IF(L511=5,6.5,IF(L511=6,6,IF(L511=7,5.5,IF(L511=8,5,0))))))))+IF(L511&lt;=8,0,IF(L511&lt;=16,4,0))-IF(L511&lt;=8,0,IF(L511&lt;=16,(L511-9)*0.10625,0)),0)+IF(F511="JčEČ",IF(L511=1,17,IF(L511=2,13.02,IF(L511=3,10.32,IF(L511=4,6,IF(L511=5,5.5,IF(L511=6,5,IF(L511=7,4.5,IF(L511=8,4,0))))))))+IF(L511&lt;=8,0,IF(L511&lt;=16,3,0))-IF(L511&lt;=8,0,IF(L511&lt;=16,(L511-9)*0.085,0)),0)+IF(F511="NEAK",IF(L511=1,11.48,IF(L511=2,8.79,IF(L511=3,6.97,IF(L511=4,4.05,IF(L511=5,3.71,IF(L511=6,3.38,IF(L511=7,3.04,IF(L511=8,2.7,0))))))))+IF(L511&lt;=8,0,IF(L511&lt;=16,2,IF(L511&lt;=24,1.3,0)))-IF(L511&lt;=8,0,IF(L511&lt;=16,(L511-9)*0.0574,IF(L511&lt;=24,(L511-17)*0.0574,0))),0))*IF(L511&lt;0,1,IF(OR(F511="PČ",F511="PŽ",F511="PT"),IF(J511&lt;32,J511/32,1),1))* IF(L511&lt;0,1,IF(OR(F511="EČ",F511="EŽ",F511="JOŽ",F511="JPČ",F511="NEAK"),IF(J511&lt;24,J511/24,1),1))*IF(L511&lt;0,1,IF(OR(F511="PČneol",F511="JEČ",F511="JEOF",F511="JnPČ",F511="JnEČ",F511="JčPČ",F511="JčEČ"),IF(J511&lt;16,J511/16,1),1))*IF(L511&lt;0,1,IF(F511="EČneol",IF(J511&lt;8,J511/8,1),1))</f>
        <v>0</v>
      </c>
      <c r="O511" s="9">
        <f t="shared" ref="O511:O520" si="201">IF(F511="OŽ",N511,IF(H511="Ne",IF(J511*0.3&lt;J511-L511,N511,0),IF(J511*0.1&lt;J511-L511,N511,0)))</f>
        <v>0</v>
      </c>
      <c r="P511" s="4">
        <f t="shared" ref="P511" si="202">IF(O511=0,0,IF(F511="OŽ",IF(L511&gt;35,0,IF(J511&gt;35,(36-L511)*1.836,((36-L511)-(36-J511))*1.836)),0)+IF(F511="PČ",IF(L511&gt;31,0,IF(J511&gt;31,(32-L511)*1.347,((32-L511)-(32-J511))*1.347)),0)+ IF(F511="PČneol",IF(L511&gt;15,0,IF(J511&gt;15,(16-L511)*0.255,((16-L511)-(16-J511))*0.255)),0)+IF(F511="PŽ",IF(L511&gt;31,0,IF(J511&gt;31,(32-L511)*0.255,((32-L511)-(32-J511))*0.255)),0)+IF(F511="EČ",IF(L511&gt;23,0,IF(J511&gt;23,(24-L511)*0.612,((24-L511)-(24-J511))*0.612)),0)+IF(F511="EČneol",IF(L511&gt;7,0,IF(J511&gt;7,(8-L511)*0.204,((8-L511)-(8-J511))*0.204)),0)+IF(F511="EŽ",IF(L511&gt;23,0,IF(J511&gt;23,(24-L511)*0.204,((24-L511)-(24-J511))*0.204)),0)+IF(F511="PT",IF(L511&gt;31,0,IF(J511&gt;31,(32-L511)*0.204,((32-L511)-(32-J511))*0.204)),0)+IF(F511="JOŽ",IF(L511&gt;23,0,IF(J511&gt;23,(24-L511)*0.255,((24-L511)-(24-J511))*0.255)),0)+IF(F511="JPČ",IF(L511&gt;23,0,IF(J511&gt;23,(24-L511)*0.204,((24-L511)-(24-J511))*0.204)),0)+IF(F511="JEČ",IF(L511&gt;15,0,IF(J511&gt;15,(16-L511)*0.102,((16-L511)-(16-J511))*0.102)),0)+IF(F511="JEOF",IF(L511&gt;15,0,IF(J511&gt;15,(16-L511)*0.102,((16-L511)-(16-J511))*0.102)),0)+IF(F511="JnPČ",IF(L511&gt;15,0,IF(J511&gt;15,(16-L511)*0.153,((16-L511)-(16-J511))*0.153)),0)+IF(F511="JnEČ",IF(L511&gt;15,0,IF(J511&gt;15,(16-L511)*0.0765,((16-L511)-(16-J511))*0.0765)),0)+IF(F511="JčPČ",IF(L511&gt;15,0,IF(J511&gt;15,(16-L511)*0.06375,((16-L511)-(16-J511))*0.06375)),0)+IF(F511="JčEČ",IF(L511&gt;15,0,IF(J511&gt;15,(16-L511)*0.051,((16-L511)-(16-J511))*0.051)),0)+IF(F511="NEAK",IF(L511&gt;23,0,IF(J511&gt;23,(24-L511)*0.03444,((24-L511)-(24-J511))*0.03444)),0))</f>
        <v>0</v>
      </c>
      <c r="Q511" s="11">
        <f t="shared" ref="Q511" si="203">IF(ISERROR(P511*100/N511),0,(P511*100/N511))</f>
        <v>0</v>
      </c>
      <c r="R511" s="10">
        <f t="shared" ref="R511:R520" si="204">IF(Q511&lt;=30,O511+P511,O511+O511*0.3)*IF(G511=1,0.4,IF(G511=2,0.75,IF(G511="1 (kas 4 m. 1 k. nerengiamos)",0.52,1)))*IF(D511="olimpinė",1,IF(M511="Ne",0.5,1))*IF(OR(A$5="Lietuvos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federacija"),IF(OR(J511&lt;8,K511&lt;16),0,1),1)*E511*IF(I511&lt;=1,1,1/I511)*IF(OR(A$5="Lietuvos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12" spans="1:18" hidden="1">
      <c r="A512" s="77">
        <v>2</v>
      </c>
      <c r="B512" s="77"/>
      <c r="C512" s="12"/>
      <c r="D512" s="77"/>
      <c r="E512" s="77"/>
      <c r="F512" s="77"/>
      <c r="G512" s="77"/>
      <c r="H512" s="77"/>
      <c r="I512" s="77"/>
      <c r="J512" s="77"/>
      <c r="K512" s="77"/>
      <c r="L512" s="77"/>
      <c r="M512" s="77"/>
      <c r="N512" s="3">
        <f t="shared" si="200"/>
        <v>0</v>
      </c>
      <c r="O512" s="9">
        <f t="shared" si="201"/>
        <v>0</v>
      </c>
      <c r="P512" s="4">
        <f t="shared" ref="P512:P520" si="205">IF(O512=0,0,IF(F512="OŽ",IF(L512&gt;35,0,IF(J512&gt;35,(36-L512)*1.836,((36-L512)-(36-J512))*1.836)),0)+IF(F512="PČ",IF(L512&gt;31,0,IF(J512&gt;31,(32-L512)*1.347,((32-L512)-(32-J512))*1.347)),0)+ IF(F512="PČneol",IF(L512&gt;15,0,IF(J512&gt;15,(16-L512)*0.255,((16-L512)-(16-J512))*0.255)),0)+IF(F512="PŽ",IF(L512&gt;31,0,IF(J512&gt;31,(32-L512)*0.255,((32-L512)-(32-J512))*0.255)),0)+IF(F512="EČ",IF(L512&gt;23,0,IF(J512&gt;23,(24-L512)*0.612,((24-L512)-(24-J512))*0.612)),0)+IF(F512="EČneol",IF(L512&gt;7,0,IF(J512&gt;7,(8-L512)*0.204,((8-L512)-(8-J512))*0.204)),0)+IF(F512="EŽ",IF(L512&gt;23,0,IF(J512&gt;23,(24-L512)*0.204,((24-L512)-(24-J512))*0.204)),0)+IF(F512="PT",IF(L512&gt;31,0,IF(J512&gt;31,(32-L512)*0.204,((32-L512)-(32-J512))*0.204)),0)+IF(F512="JOŽ",IF(L512&gt;23,0,IF(J512&gt;23,(24-L512)*0.255,((24-L512)-(24-J512))*0.255)),0)+IF(F512="JPČ",IF(L512&gt;23,0,IF(J512&gt;23,(24-L512)*0.204,((24-L512)-(24-J512))*0.204)),0)+IF(F512="JEČ",IF(L512&gt;15,0,IF(J512&gt;15,(16-L512)*0.102,((16-L512)-(16-J512))*0.102)),0)+IF(F512="JEOF",IF(L512&gt;15,0,IF(J512&gt;15,(16-L512)*0.102,((16-L512)-(16-J512))*0.102)),0)+IF(F512="JnPČ",IF(L512&gt;15,0,IF(J512&gt;15,(16-L512)*0.153,((16-L512)-(16-J512))*0.153)),0)+IF(F512="JnEČ",IF(L512&gt;15,0,IF(J512&gt;15,(16-L512)*0.0765,((16-L512)-(16-J512))*0.0765)),0)+IF(F512="JčPČ",IF(L512&gt;15,0,IF(J512&gt;15,(16-L512)*0.06375,((16-L512)-(16-J512))*0.06375)),0)+IF(F512="JčEČ",IF(L512&gt;15,0,IF(J512&gt;15,(16-L512)*0.051,((16-L512)-(16-J512))*0.051)),0)+IF(F512="NEAK",IF(L512&gt;23,0,IF(J512&gt;23,(24-L512)*0.03444,((24-L512)-(24-J512))*0.03444)),0))</f>
        <v>0</v>
      </c>
      <c r="Q512" s="11">
        <f t="shared" ref="Q512:Q520" si="206">IF(ISERROR(P512*100/N512),0,(P512*100/N512))</f>
        <v>0</v>
      </c>
      <c r="R512" s="10">
        <f t="shared" si="204"/>
        <v>0</v>
      </c>
    </row>
    <row r="513" spans="1:18" hidden="1">
      <c r="A513" s="77">
        <v>3</v>
      </c>
      <c r="B513" s="77"/>
      <c r="C513" s="12"/>
      <c r="D513" s="77"/>
      <c r="E513" s="77"/>
      <c r="F513" s="77"/>
      <c r="G513" s="77"/>
      <c r="H513" s="77"/>
      <c r="I513" s="77"/>
      <c r="J513" s="77"/>
      <c r="K513" s="77"/>
      <c r="L513" s="77"/>
      <c r="M513" s="77"/>
      <c r="N513" s="3">
        <f t="shared" si="200"/>
        <v>0</v>
      </c>
      <c r="O513" s="9">
        <f t="shared" si="201"/>
        <v>0</v>
      </c>
      <c r="P513" s="4">
        <f t="shared" si="205"/>
        <v>0</v>
      </c>
      <c r="Q513" s="11">
        <f t="shared" si="206"/>
        <v>0</v>
      </c>
      <c r="R513" s="10">
        <f t="shared" si="204"/>
        <v>0</v>
      </c>
    </row>
    <row r="514" spans="1:18" hidden="1">
      <c r="A514" s="77">
        <v>4</v>
      </c>
      <c r="B514" s="77"/>
      <c r="C514" s="12"/>
      <c r="D514" s="77"/>
      <c r="E514" s="77"/>
      <c r="F514" s="77"/>
      <c r="G514" s="77"/>
      <c r="H514" s="77"/>
      <c r="I514" s="77"/>
      <c r="J514" s="77"/>
      <c r="K514" s="77"/>
      <c r="L514" s="77"/>
      <c r="M514" s="77"/>
      <c r="N514" s="3">
        <f t="shared" si="200"/>
        <v>0</v>
      </c>
      <c r="O514" s="9">
        <f t="shared" si="201"/>
        <v>0</v>
      </c>
      <c r="P514" s="4">
        <f t="shared" si="205"/>
        <v>0</v>
      </c>
      <c r="Q514" s="11">
        <f t="shared" si="206"/>
        <v>0</v>
      </c>
      <c r="R514" s="10">
        <f t="shared" si="204"/>
        <v>0</v>
      </c>
    </row>
    <row r="515" spans="1:18" hidden="1">
      <c r="A515" s="77">
        <v>5</v>
      </c>
      <c r="B515" s="77"/>
      <c r="C515" s="12"/>
      <c r="D515" s="77"/>
      <c r="E515" s="77"/>
      <c r="F515" s="77"/>
      <c r="G515" s="77"/>
      <c r="H515" s="77"/>
      <c r="I515" s="77"/>
      <c r="J515" s="77"/>
      <c r="K515" s="77"/>
      <c r="L515" s="77"/>
      <c r="M515" s="77"/>
      <c r="N515" s="3">
        <f t="shared" si="200"/>
        <v>0</v>
      </c>
      <c r="O515" s="9">
        <f t="shared" si="201"/>
        <v>0</v>
      </c>
      <c r="P515" s="4">
        <f t="shared" si="205"/>
        <v>0</v>
      </c>
      <c r="Q515" s="11">
        <f t="shared" si="206"/>
        <v>0</v>
      </c>
      <c r="R515" s="10">
        <f t="shared" si="204"/>
        <v>0</v>
      </c>
    </row>
    <row r="516" spans="1:18" hidden="1">
      <c r="A516" s="77">
        <v>6</v>
      </c>
      <c r="B516" s="77"/>
      <c r="C516" s="12"/>
      <c r="D516" s="77"/>
      <c r="E516" s="77"/>
      <c r="F516" s="77"/>
      <c r="G516" s="77"/>
      <c r="H516" s="77"/>
      <c r="I516" s="77"/>
      <c r="J516" s="77"/>
      <c r="K516" s="77"/>
      <c r="L516" s="77"/>
      <c r="M516" s="77"/>
      <c r="N516" s="3">
        <f t="shared" si="200"/>
        <v>0</v>
      </c>
      <c r="O516" s="9">
        <f t="shared" si="201"/>
        <v>0</v>
      </c>
      <c r="P516" s="4">
        <f t="shared" si="205"/>
        <v>0</v>
      </c>
      <c r="Q516" s="11">
        <f t="shared" si="206"/>
        <v>0</v>
      </c>
      <c r="R516" s="10">
        <f t="shared" si="204"/>
        <v>0</v>
      </c>
    </row>
    <row r="517" spans="1:18" hidden="1">
      <c r="A517" s="77">
        <v>7</v>
      </c>
      <c r="B517" s="77"/>
      <c r="C517" s="12"/>
      <c r="D517" s="77"/>
      <c r="E517" s="77"/>
      <c r="F517" s="77"/>
      <c r="G517" s="77"/>
      <c r="H517" s="77"/>
      <c r="I517" s="77"/>
      <c r="J517" s="77"/>
      <c r="K517" s="77"/>
      <c r="L517" s="77"/>
      <c r="M517" s="77"/>
      <c r="N517" s="3">
        <f t="shared" si="200"/>
        <v>0</v>
      </c>
      <c r="O517" s="9">
        <f t="shared" si="201"/>
        <v>0</v>
      </c>
      <c r="P517" s="4">
        <f t="shared" si="205"/>
        <v>0</v>
      </c>
      <c r="Q517" s="11">
        <f t="shared" si="206"/>
        <v>0</v>
      </c>
      <c r="R517" s="10">
        <f t="shared" si="204"/>
        <v>0</v>
      </c>
    </row>
    <row r="518" spans="1:18" hidden="1">
      <c r="A518" s="77">
        <v>8</v>
      </c>
      <c r="B518" s="77"/>
      <c r="C518" s="12"/>
      <c r="D518" s="77"/>
      <c r="E518" s="77"/>
      <c r="F518" s="77"/>
      <c r="G518" s="77"/>
      <c r="H518" s="77"/>
      <c r="I518" s="77"/>
      <c r="J518" s="77"/>
      <c r="K518" s="77"/>
      <c r="L518" s="77"/>
      <c r="M518" s="77"/>
      <c r="N518" s="3">
        <f t="shared" si="200"/>
        <v>0</v>
      </c>
      <c r="O518" s="9">
        <f t="shared" si="201"/>
        <v>0</v>
      </c>
      <c r="P518" s="4">
        <f t="shared" si="205"/>
        <v>0</v>
      </c>
      <c r="Q518" s="11">
        <f t="shared" si="206"/>
        <v>0</v>
      </c>
      <c r="R518" s="10">
        <f t="shared" si="204"/>
        <v>0</v>
      </c>
    </row>
    <row r="519" spans="1:18" hidden="1">
      <c r="A519" s="77">
        <v>9</v>
      </c>
      <c r="B519" s="77"/>
      <c r="C519" s="12"/>
      <c r="D519" s="77"/>
      <c r="E519" s="77"/>
      <c r="F519" s="77"/>
      <c r="G519" s="77"/>
      <c r="H519" s="77"/>
      <c r="I519" s="77"/>
      <c r="J519" s="77"/>
      <c r="K519" s="77"/>
      <c r="L519" s="77"/>
      <c r="M519" s="77"/>
      <c r="N519" s="3">
        <f t="shared" si="200"/>
        <v>0</v>
      </c>
      <c r="O519" s="9">
        <f t="shared" si="201"/>
        <v>0</v>
      </c>
      <c r="P519" s="4">
        <f t="shared" si="205"/>
        <v>0</v>
      </c>
      <c r="Q519" s="11">
        <f t="shared" si="206"/>
        <v>0</v>
      </c>
      <c r="R519" s="10">
        <f t="shared" si="204"/>
        <v>0</v>
      </c>
    </row>
    <row r="520" spans="1:18" hidden="1">
      <c r="A520" s="77">
        <v>10</v>
      </c>
      <c r="B520" s="77"/>
      <c r="C520" s="12"/>
      <c r="D520" s="77"/>
      <c r="E520" s="77"/>
      <c r="F520" s="77"/>
      <c r="G520" s="77"/>
      <c r="H520" s="77"/>
      <c r="I520" s="77"/>
      <c r="J520" s="77"/>
      <c r="K520" s="77"/>
      <c r="L520" s="77"/>
      <c r="M520" s="77"/>
      <c r="N520" s="3">
        <f t="shared" si="200"/>
        <v>0</v>
      </c>
      <c r="O520" s="9">
        <f t="shared" si="201"/>
        <v>0</v>
      </c>
      <c r="P520" s="4">
        <f t="shared" si="205"/>
        <v>0</v>
      </c>
      <c r="Q520" s="11">
        <f t="shared" si="206"/>
        <v>0</v>
      </c>
      <c r="R520" s="10">
        <f t="shared" si="204"/>
        <v>0</v>
      </c>
    </row>
    <row r="521" spans="1:18" hidden="1">
      <c r="A521" s="80" t="s">
        <v>40</v>
      </c>
      <c r="B521" s="81"/>
      <c r="C521" s="81"/>
      <c r="D521" s="81"/>
      <c r="E521" s="81"/>
      <c r="F521" s="81"/>
      <c r="G521" s="81"/>
      <c r="H521" s="81"/>
      <c r="I521" s="81"/>
      <c r="J521" s="81"/>
      <c r="K521" s="81"/>
      <c r="L521" s="81"/>
      <c r="M521" s="81"/>
      <c r="N521" s="81"/>
      <c r="O521" s="81"/>
      <c r="P521" s="81"/>
      <c r="Q521" s="82"/>
      <c r="R521" s="10">
        <f>SUM(R511:R520)</f>
        <v>0</v>
      </c>
    </row>
    <row r="522" spans="1:18" ht="15.75" hidden="1">
      <c r="A522" s="24" t="s">
        <v>131</v>
      </c>
      <c r="B522" s="24"/>
      <c r="C522" s="15"/>
      <c r="D522" s="15"/>
      <c r="E522" s="15"/>
      <c r="F522" s="15"/>
      <c r="G522" s="15"/>
      <c r="H522" s="15"/>
      <c r="I522" s="15"/>
      <c r="J522" s="15"/>
      <c r="K522" s="15"/>
      <c r="L522" s="15"/>
      <c r="M522" s="15"/>
      <c r="N522" s="15"/>
      <c r="O522" s="15"/>
      <c r="P522" s="15"/>
      <c r="Q522" s="15"/>
      <c r="R522" s="16"/>
    </row>
    <row r="523" spans="1:18" hidden="1">
      <c r="A523" s="49" t="s">
        <v>48</v>
      </c>
      <c r="B523" s="49"/>
      <c r="C523" s="49"/>
      <c r="D523" s="49"/>
      <c r="E523" s="49"/>
      <c r="F523" s="49"/>
      <c r="G523" s="49"/>
      <c r="H523" s="49"/>
      <c r="I523" s="49"/>
      <c r="J523" s="15"/>
      <c r="K523" s="15"/>
      <c r="L523" s="15"/>
      <c r="M523" s="15"/>
      <c r="N523" s="15"/>
      <c r="O523" s="15"/>
      <c r="P523" s="15"/>
      <c r="Q523" s="15"/>
      <c r="R523" s="16"/>
    </row>
    <row r="524" spans="1:18" s="8" customFormat="1" hidden="1">
      <c r="A524" s="49"/>
      <c r="B524" s="49"/>
      <c r="C524" s="49"/>
      <c r="D524" s="49"/>
      <c r="E524" s="49"/>
      <c r="F524" s="49"/>
      <c r="G524" s="49"/>
      <c r="H524" s="49"/>
      <c r="I524" s="49"/>
      <c r="J524" s="15"/>
      <c r="K524" s="15"/>
      <c r="L524" s="15"/>
      <c r="M524" s="15"/>
      <c r="N524" s="15"/>
      <c r="O524" s="15"/>
      <c r="P524" s="15"/>
      <c r="Q524" s="15"/>
      <c r="R524" s="16"/>
    </row>
    <row r="525" spans="1:18" hidden="1">
      <c r="A525" s="83" t="s">
        <v>130</v>
      </c>
      <c r="B525" s="84"/>
      <c r="C525" s="84"/>
      <c r="D525" s="84"/>
      <c r="E525" s="84"/>
      <c r="F525" s="84"/>
      <c r="G525" s="84"/>
      <c r="H525" s="84"/>
      <c r="I525" s="84"/>
      <c r="J525" s="84"/>
      <c r="K525" s="84"/>
      <c r="L525" s="84"/>
      <c r="M525" s="84"/>
      <c r="N525" s="84"/>
      <c r="O525" s="84"/>
      <c r="P525" s="84"/>
      <c r="Q525" s="72"/>
      <c r="R525" s="8"/>
    </row>
    <row r="526" spans="1:18" ht="18" hidden="1">
      <c r="A526" s="85" t="s">
        <v>27</v>
      </c>
      <c r="B526" s="86"/>
      <c r="C526" s="86"/>
      <c r="D526" s="50"/>
      <c r="E526" s="50"/>
      <c r="F526" s="50"/>
      <c r="G526" s="50"/>
      <c r="H526" s="50"/>
      <c r="I526" s="50"/>
      <c r="J526" s="50"/>
      <c r="K526" s="50"/>
      <c r="L526" s="50"/>
      <c r="M526" s="50"/>
      <c r="N526" s="50"/>
      <c r="O526" s="50"/>
      <c r="P526" s="50"/>
      <c r="Q526" s="72"/>
      <c r="R526" s="8"/>
    </row>
    <row r="527" spans="1:18" hidden="1">
      <c r="A527" s="83" t="s">
        <v>44</v>
      </c>
      <c r="B527" s="84"/>
      <c r="C527" s="84"/>
      <c r="D527" s="84"/>
      <c r="E527" s="84"/>
      <c r="F527" s="84"/>
      <c r="G527" s="84"/>
      <c r="H527" s="84"/>
      <c r="I527" s="84"/>
      <c r="J527" s="84"/>
      <c r="K527" s="84"/>
      <c r="L527" s="84"/>
      <c r="M527" s="84"/>
      <c r="N527" s="84"/>
      <c r="O527" s="84"/>
      <c r="P527" s="84"/>
      <c r="Q527" s="72"/>
      <c r="R527" s="8"/>
    </row>
    <row r="528" spans="1:18" hidden="1">
      <c r="A528" s="77">
        <v>1</v>
      </c>
      <c r="B528" s="77"/>
      <c r="C528" s="12"/>
      <c r="D528" s="77"/>
      <c r="E528" s="77"/>
      <c r="F528" s="77"/>
      <c r="G528" s="77"/>
      <c r="H528" s="77"/>
      <c r="I528" s="77"/>
      <c r="J528" s="77"/>
      <c r="K528" s="77"/>
      <c r="L528" s="77"/>
      <c r="M528" s="77"/>
      <c r="N528" s="3">
        <f t="shared" ref="N528:N537" si="207">(IF(F528="OŽ",IF(L528=1,550.8,IF(L528=2,426.38,IF(L528=3,342.14,IF(L528=4,181.44,IF(L528=5,168.48,IF(L528=6,155.52,IF(L528=7,148.5,IF(L528=8,144,0))))))))+IF(L528&lt;=8,0,IF(L528&lt;=16,137.7,IF(L528&lt;=24,108,IF(L528&lt;=32,80.1,IF(L528&lt;=36,52.2,0)))))-IF(L528&lt;=8,0,IF(L528&lt;=16,(L528-9)*2.754,IF(L528&lt;=24,(L528-17)* 2.754,IF(L528&lt;=32,(L528-25)* 2.754,IF(L528&lt;=36,(L528-33)*2.754,0))))),0)+IF(F528="PČ",IF(L528=1,449,IF(L528=2,314.6,IF(L528=3,238,IF(L528=4,172,IF(L528=5,159,IF(L528=6,145,IF(L528=7,132,IF(L528=8,119,0))))))))+IF(L528&lt;=8,0,IF(L528&lt;=16,88,IF(L528&lt;=24,55,IF(L528&lt;=32,22,0))))-IF(L528&lt;=8,0,IF(L528&lt;=16,(L528-9)*2.245,IF(L528&lt;=24,(L528-17)*2.245,IF(L528&lt;=32,(L528-25)*2.245,0)))),0)+IF(F528="PČneol",IF(L528=1,85,IF(L528=2,64.61,IF(L528=3,50.76,IF(L528=4,16.25,IF(L528=5,15,IF(L528=6,13.75,IF(L528=7,12.5,IF(L528=8,11.25,0))))))))+IF(L528&lt;=8,0,IF(L528&lt;=16,9,0))-IF(L528&lt;=8,0,IF(L528&lt;=16,(L528-9)*0.425,0)),0)+IF(F528="PŽ",IF(L528=1,85,IF(L528=2,59.5,IF(L528=3,45,IF(L528=4,32.5,IF(L528=5,30,IF(L528=6,27.5,IF(L528=7,25,IF(L528=8,22.5,0))))))))+IF(L528&lt;=8,0,IF(L528&lt;=16,19,IF(L528&lt;=24,13,IF(L528&lt;=32,8,0))))-IF(L528&lt;=8,0,IF(L528&lt;=16,(L528-9)*0.425,IF(L528&lt;=24,(L528-17)*0.425,IF(L528&lt;=32,(L528-25)*0.425,0)))),0)+IF(F528="EČ",IF(L528=1,204,IF(L528=2,156.24,IF(L528=3,123.84,IF(L528=4,72,IF(L528=5,66,IF(L528=6,60,IF(L528=7,54,IF(L528=8,48,0))))))))+IF(L528&lt;=8,0,IF(L528&lt;=16,40,IF(L528&lt;=24,25,0)))-IF(L528&lt;=8,0,IF(L528&lt;=16,(L528-9)*1.02,IF(L528&lt;=24,(L528-17)*1.02,0))),0)+IF(F528="EČneol",IF(L528=1,68,IF(L528=2,51.69,IF(L528=3,40.61,IF(L528=4,13,IF(L528=5,12,IF(L528=6,11,IF(L528=7,10,IF(L528=8,9,0)))))))))+IF(F528="EŽ",IF(L528=1,68,IF(L528=2,47.6,IF(L528=3,36,IF(L528=4,18,IF(L528=5,16.5,IF(L528=6,15,IF(L528=7,13.5,IF(L528=8,12,0))))))))+IF(L528&lt;=8,0,IF(L528&lt;=16,10,IF(L528&lt;=24,6,0)))-IF(L528&lt;=8,0,IF(L528&lt;=16,(L528-9)*0.34,IF(L528&lt;=24,(L528-17)*0.34,0))),0)+IF(F528="PT",IF(L528=1,68,IF(L528=2,52.08,IF(L528=3,41.28,IF(L528=4,24,IF(L528=5,22,IF(L528=6,20,IF(L528=7,18,IF(L528=8,16,0))))))))+IF(L528&lt;=8,0,IF(L528&lt;=16,13,IF(L528&lt;=24,9,IF(L528&lt;=32,4,0))))-IF(L528&lt;=8,0,IF(L528&lt;=16,(L528-9)*0.34,IF(L528&lt;=24,(L528-17)*0.34,IF(L528&lt;=32,(L528-25)*0.34,0)))),0)+IF(F528="JOŽ",IF(L528=1,85,IF(L528=2,59.5,IF(L528=3,45,IF(L528=4,32.5,IF(L528=5,30,IF(L528=6,27.5,IF(L528=7,25,IF(L528=8,22.5,0))))))))+IF(L528&lt;=8,0,IF(L528&lt;=16,19,IF(L528&lt;=24,13,0)))-IF(L528&lt;=8,0,IF(L528&lt;=16,(L528-9)*0.425,IF(L528&lt;=24,(L528-17)*0.425,0))),0)+IF(F528="JPČ",IF(L528=1,68,IF(L528=2,47.6,IF(L528=3,36,IF(L528=4,26,IF(L528=5,24,IF(L528=6,22,IF(L528=7,20,IF(L528=8,18,0))))))))+IF(L528&lt;=8,0,IF(L528&lt;=16,13,IF(L528&lt;=24,9,0)))-IF(L528&lt;=8,0,IF(L528&lt;=16,(L528-9)*0.34,IF(L528&lt;=24,(L528-17)*0.34,0))),0)+IF(F528="JEČ",IF(L528=1,34,IF(L528=2,26.04,IF(L528=3,20.6,IF(L528=4,12,IF(L528=5,11,IF(L528=6,10,IF(L528=7,9,IF(L528=8,8,0))))))))+IF(L528&lt;=8,0,IF(L528&lt;=16,6,0))-IF(L528&lt;=8,0,IF(L528&lt;=16,(L528-9)*0.17,0)),0)+IF(F528="JEOF",IF(L528=1,34,IF(L528=2,26.04,IF(L528=3,20.6,IF(L528=4,12,IF(L528=5,11,IF(L528=6,10,IF(L528=7,9,IF(L528=8,8,0))))))))+IF(L528&lt;=8,0,IF(L528&lt;=16,6,0))-IF(L528&lt;=8,0,IF(L528&lt;=16,(L528-9)*0.17,0)),0)+IF(F528="JnPČ",IF(L528=1,51,IF(L528=2,35.7,IF(L528=3,27,IF(L528=4,19.5,IF(L528=5,18,IF(L528=6,16.5,IF(L528=7,15,IF(L528=8,13.5,0))))))))+IF(L528&lt;=8,0,IF(L528&lt;=16,10,0))-IF(L528&lt;=8,0,IF(L528&lt;=16,(L528-9)*0.255,0)),0)+IF(F528="JnEČ",IF(L528=1,25.5,IF(L528=2,19.53,IF(L528=3,15.48,IF(L528=4,9,IF(L528=5,8.25,IF(L528=6,7.5,IF(L528=7,6.75,IF(L528=8,6,0))))))))+IF(L528&lt;=8,0,IF(L528&lt;=16,5,0))-IF(L528&lt;=8,0,IF(L528&lt;=16,(L528-9)*0.1275,0)),0)+IF(F528="JčPČ",IF(L528=1,21.25,IF(L528=2,14.5,IF(L528=3,11.5,IF(L528=4,7,IF(L528=5,6.5,IF(L528=6,6,IF(L528=7,5.5,IF(L528=8,5,0))))))))+IF(L528&lt;=8,0,IF(L528&lt;=16,4,0))-IF(L528&lt;=8,0,IF(L528&lt;=16,(L528-9)*0.10625,0)),0)+IF(F528="JčEČ",IF(L528=1,17,IF(L528=2,13.02,IF(L528=3,10.32,IF(L528=4,6,IF(L528=5,5.5,IF(L528=6,5,IF(L528=7,4.5,IF(L528=8,4,0))))))))+IF(L528&lt;=8,0,IF(L528&lt;=16,3,0))-IF(L528&lt;=8,0,IF(L528&lt;=16,(L528-9)*0.085,0)),0)+IF(F528="NEAK",IF(L528=1,11.48,IF(L528=2,8.79,IF(L528=3,6.97,IF(L528=4,4.05,IF(L528=5,3.71,IF(L528=6,3.38,IF(L528=7,3.04,IF(L528=8,2.7,0))))))))+IF(L528&lt;=8,0,IF(L528&lt;=16,2,IF(L528&lt;=24,1.3,0)))-IF(L528&lt;=8,0,IF(L528&lt;=16,(L528-9)*0.0574,IF(L528&lt;=24,(L528-17)*0.0574,0))),0))*IF(L528&lt;0,1,IF(OR(F528="PČ",F528="PŽ",F528="PT"),IF(J528&lt;32,J528/32,1),1))* IF(L528&lt;0,1,IF(OR(F528="EČ",F528="EŽ",F528="JOŽ",F528="JPČ",F528="NEAK"),IF(J528&lt;24,J528/24,1),1))*IF(L528&lt;0,1,IF(OR(F528="PČneol",F528="JEČ",F528="JEOF",F528="JnPČ",F528="JnEČ",F528="JčPČ",F528="JčEČ"),IF(J528&lt;16,J528/16,1),1))*IF(L528&lt;0,1,IF(F528="EČneol",IF(J528&lt;8,J528/8,1),1))</f>
        <v>0</v>
      </c>
      <c r="O528" s="9">
        <f t="shared" ref="O528:O537" si="208">IF(F528="OŽ",N528,IF(H528="Ne",IF(J528*0.3&lt;J528-L528,N528,0),IF(J528*0.1&lt;J528-L528,N528,0)))</f>
        <v>0</v>
      </c>
      <c r="P528" s="4">
        <f t="shared" ref="P528" si="209">IF(O528=0,0,IF(F528="OŽ",IF(L528&gt;35,0,IF(J528&gt;35,(36-L528)*1.836,((36-L528)-(36-J528))*1.836)),0)+IF(F528="PČ",IF(L528&gt;31,0,IF(J528&gt;31,(32-L528)*1.347,((32-L528)-(32-J528))*1.347)),0)+ IF(F528="PČneol",IF(L528&gt;15,0,IF(J528&gt;15,(16-L528)*0.255,((16-L528)-(16-J528))*0.255)),0)+IF(F528="PŽ",IF(L528&gt;31,0,IF(J528&gt;31,(32-L528)*0.255,((32-L528)-(32-J528))*0.255)),0)+IF(F528="EČ",IF(L528&gt;23,0,IF(J528&gt;23,(24-L528)*0.612,((24-L528)-(24-J528))*0.612)),0)+IF(F528="EČneol",IF(L528&gt;7,0,IF(J528&gt;7,(8-L528)*0.204,((8-L528)-(8-J528))*0.204)),0)+IF(F528="EŽ",IF(L528&gt;23,0,IF(J528&gt;23,(24-L528)*0.204,((24-L528)-(24-J528))*0.204)),0)+IF(F528="PT",IF(L528&gt;31,0,IF(J528&gt;31,(32-L528)*0.204,((32-L528)-(32-J528))*0.204)),0)+IF(F528="JOŽ",IF(L528&gt;23,0,IF(J528&gt;23,(24-L528)*0.255,((24-L528)-(24-J528))*0.255)),0)+IF(F528="JPČ",IF(L528&gt;23,0,IF(J528&gt;23,(24-L528)*0.204,((24-L528)-(24-J528))*0.204)),0)+IF(F528="JEČ",IF(L528&gt;15,0,IF(J528&gt;15,(16-L528)*0.102,((16-L528)-(16-J528))*0.102)),0)+IF(F528="JEOF",IF(L528&gt;15,0,IF(J528&gt;15,(16-L528)*0.102,((16-L528)-(16-J528))*0.102)),0)+IF(F528="JnPČ",IF(L528&gt;15,0,IF(J528&gt;15,(16-L528)*0.153,((16-L528)-(16-J528))*0.153)),0)+IF(F528="JnEČ",IF(L528&gt;15,0,IF(J528&gt;15,(16-L528)*0.0765,((16-L528)-(16-J528))*0.0765)),0)+IF(F528="JčPČ",IF(L528&gt;15,0,IF(J528&gt;15,(16-L528)*0.06375,((16-L528)-(16-J528))*0.06375)),0)+IF(F528="JčEČ",IF(L528&gt;15,0,IF(J528&gt;15,(16-L528)*0.051,((16-L528)-(16-J528))*0.051)),0)+IF(F528="NEAK",IF(L528&gt;23,0,IF(J528&gt;23,(24-L528)*0.03444,((24-L528)-(24-J528))*0.03444)),0))</f>
        <v>0</v>
      </c>
      <c r="Q528" s="11">
        <f t="shared" ref="Q528" si="210">IF(ISERROR(P528*100/N528),0,(P528*100/N528))</f>
        <v>0</v>
      </c>
      <c r="R528" s="10">
        <f t="shared" ref="R528:R537" si="211">IF(Q528&lt;=30,O528+P528,O528+O528*0.3)*IF(G528=1,0.4,IF(G528=2,0.75,IF(G528="1 (kas 4 m. 1 k. nerengiamos)",0.52,1)))*IF(D528="olimpinė",1,IF(M528="Ne",0.5,1))*IF(OR(A$5="Lietuvos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federacija"),IF(OR(J528&lt;8,K528&lt;16),0,1),1)*E528*IF(I528&lt;=1,1,1/I528)*IF(OR(A$5="Lietuvos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29" spans="1:18" hidden="1">
      <c r="A529" s="77">
        <v>2</v>
      </c>
      <c r="B529" s="77"/>
      <c r="C529" s="12"/>
      <c r="D529" s="77"/>
      <c r="E529" s="77"/>
      <c r="F529" s="77"/>
      <c r="G529" s="77"/>
      <c r="H529" s="77"/>
      <c r="I529" s="77"/>
      <c r="J529" s="77"/>
      <c r="K529" s="77"/>
      <c r="L529" s="77"/>
      <c r="M529" s="77"/>
      <c r="N529" s="3">
        <f t="shared" si="207"/>
        <v>0</v>
      </c>
      <c r="O529" s="9">
        <f t="shared" si="208"/>
        <v>0</v>
      </c>
      <c r="P529" s="4">
        <f t="shared" ref="P529:P537" si="212">IF(O529=0,0,IF(F529="OŽ",IF(L529&gt;35,0,IF(J529&gt;35,(36-L529)*1.836,((36-L529)-(36-J529))*1.836)),0)+IF(F529="PČ",IF(L529&gt;31,0,IF(J529&gt;31,(32-L529)*1.347,((32-L529)-(32-J529))*1.347)),0)+ IF(F529="PČneol",IF(L529&gt;15,0,IF(J529&gt;15,(16-L529)*0.255,((16-L529)-(16-J529))*0.255)),0)+IF(F529="PŽ",IF(L529&gt;31,0,IF(J529&gt;31,(32-L529)*0.255,((32-L529)-(32-J529))*0.255)),0)+IF(F529="EČ",IF(L529&gt;23,0,IF(J529&gt;23,(24-L529)*0.612,((24-L529)-(24-J529))*0.612)),0)+IF(F529="EČneol",IF(L529&gt;7,0,IF(J529&gt;7,(8-L529)*0.204,((8-L529)-(8-J529))*0.204)),0)+IF(F529="EŽ",IF(L529&gt;23,0,IF(J529&gt;23,(24-L529)*0.204,((24-L529)-(24-J529))*0.204)),0)+IF(F529="PT",IF(L529&gt;31,0,IF(J529&gt;31,(32-L529)*0.204,((32-L529)-(32-J529))*0.204)),0)+IF(F529="JOŽ",IF(L529&gt;23,0,IF(J529&gt;23,(24-L529)*0.255,((24-L529)-(24-J529))*0.255)),0)+IF(F529="JPČ",IF(L529&gt;23,0,IF(J529&gt;23,(24-L529)*0.204,((24-L529)-(24-J529))*0.204)),0)+IF(F529="JEČ",IF(L529&gt;15,0,IF(J529&gt;15,(16-L529)*0.102,((16-L529)-(16-J529))*0.102)),0)+IF(F529="JEOF",IF(L529&gt;15,0,IF(J529&gt;15,(16-L529)*0.102,((16-L529)-(16-J529))*0.102)),0)+IF(F529="JnPČ",IF(L529&gt;15,0,IF(J529&gt;15,(16-L529)*0.153,((16-L529)-(16-J529))*0.153)),0)+IF(F529="JnEČ",IF(L529&gt;15,0,IF(J529&gt;15,(16-L529)*0.0765,((16-L529)-(16-J529))*0.0765)),0)+IF(F529="JčPČ",IF(L529&gt;15,0,IF(J529&gt;15,(16-L529)*0.06375,((16-L529)-(16-J529))*0.06375)),0)+IF(F529="JčEČ",IF(L529&gt;15,0,IF(J529&gt;15,(16-L529)*0.051,((16-L529)-(16-J529))*0.051)),0)+IF(F529="NEAK",IF(L529&gt;23,0,IF(J529&gt;23,(24-L529)*0.03444,((24-L529)-(24-J529))*0.03444)),0))</f>
        <v>0</v>
      </c>
      <c r="Q529" s="11">
        <f t="shared" ref="Q529:Q537" si="213">IF(ISERROR(P529*100/N529),0,(P529*100/N529))</f>
        <v>0</v>
      </c>
      <c r="R529" s="10">
        <f t="shared" si="211"/>
        <v>0</v>
      </c>
    </row>
    <row r="530" spans="1:18" hidden="1">
      <c r="A530" s="77">
        <v>3</v>
      </c>
      <c r="B530" s="77"/>
      <c r="C530" s="12"/>
      <c r="D530" s="77"/>
      <c r="E530" s="77"/>
      <c r="F530" s="77"/>
      <c r="G530" s="77"/>
      <c r="H530" s="77"/>
      <c r="I530" s="77"/>
      <c r="J530" s="77"/>
      <c r="K530" s="77"/>
      <c r="L530" s="77"/>
      <c r="M530" s="77"/>
      <c r="N530" s="3">
        <f t="shared" si="207"/>
        <v>0</v>
      </c>
      <c r="O530" s="9">
        <f t="shared" si="208"/>
        <v>0</v>
      </c>
      <c r="P530" s="4">
        <f t="shared" si="212"/>
        <v>0</v>
      </c>
      <c r="Q530" s="11">
        <f t="shared" si="213"/>
        <v>0</v>
      </c>
      <c r="R530" s="10">
        <f t="shared" si="211"/>
        <v>0</v>
      </c>
    </row>
    <row r="531" spans="1:18" hidden="1">
      <c r="A531" s="77">
        <v>4</v>
      </c>
      <c r="B531" s="77"/>
      <c r="C531" s="12"/>
      <c r="D531" s="77"/>
      <c r="E531" s="77"/>
      <c r="F531" s="77"/>
      <c r="G531" s="77"/>
      <c r="H531" s="77"/>
      <c r="I531" s="77"/>
      <c r="J531" s="77"/>
      <c r="K531" s="77"/>
      <c r="L531" s="77"/>
      <c r="M531" s="77"/>
      <c r="N531" s="3">
        <f t="shared" si="207"/>
        <v>0</v>
      </c>
      <c r="O531" s="9">
        <f t="shared" si="208"/>
        <v>0</v>
      </c>
      <c r="P531" s="4">
        <f t="shared" si="212"/>
        <v>0</v>
      </c>
      <c r="Q531" s="11">
        <f t="shared" si="213"/>
        <v>0</v>
      </c>
      <c r="R531" s="10">
        <f t="shared" si="211"/>
        <v>0</v>
      </c>
    </row>
    <row r="532" spans="1:18" hidden="1">
      <c r="A532" s="77">
        <v>5</v>
      </c>
      <c r="B532" s="77"/>
      <c r="C532" s="12"/>
      <c r="D532" s="77"/>
      <c r="E532" s="77"/>
      <c r="F532" s="77"/>
      <c r="G532" s="77"/>
      <c r="H532" s="77"/>
      <c r="I532" s="77"/>
      <c r="J532" s="77"/>
      <c r="K532" s="77"/>
      <c r="L532" s="77"/>
      <c r="M532" s="77"/>
      <c r="N532" s="3">
        <f t="shared" si="207"/>
        <v>0</v>
      </c>
      <c r="O532" s="9">
        <f t="shared" si="208"/>
        <v>0</v>
      </c>
      <c r="P532" s="4">
        <f t="shared" si="212"/>
        <v>0</v>
      </c>
      <c r="Q532" s="11">
        <f t="shared" si="213"/>
        <v>0</v>
      </c>
      <c r="R532" s="10">
        <f t="shared" si="211"/>
        <v>0</v>
      </c>
    </row>
    <row r="533" spans="1:18" hidden="1">
      <c r="A533" s="77">
        <v>6</v>
      </c>
      <c r="B533" s="77"/>
      <c r="C533" s="12"/>
      <c r="D533" s="77"/>
      <c r="E533" s="77"/>
      <c r="F533" s="77"/>
      <c r="G533" s="77"/>
      <c r="H533" s="77"/>
      <c r="I533" s="77"/>
      <c r="J533" s="77"/>
      <c r="K533" s="77"/>
      <c r="L533" s="77"/>
      <c r="M533" s="77"/>
      <c r="N533" s="3">
        <f t="shared" si="207"/>
        <v>0</v>
      </c>
      <c r="O533" s="9">
        <f t="shared" si="208"/>
        <v>0</v>
      </c>
      <c r="P533" s="4">
        <f t="shared" si="212"/>
        <v>0</v>
      </c>
      <c r="Q533" s="11">
        <f t="shared" si="213"/>
        <v>0</v>
      </c>
      <c r="R533" s="10">
        <f t="shared" si="211"/>
        <v>0</v>
      </c>
    </row>
    <row r="534" spans="1:18" hidden="1">
      <c r="A534" s="77">
        <v>7</v>
      </c>
      <c r="B534" s="77"/>
      <c r="C534" s="12"/>
      <c r="D534" s="77"/>
      <c r="E534" s="77"/>
      <c r="F534" s="77"/>
      <c r="G534" s="77"/>
      <c r="H534" s="77"/>
      <c r="I534" s="77"/>
      <c r="J534" s="77"/>
      <c r="K534" s="77"/>
      <c r="L534" s="77"/>
      <c r="M534" s="77"/>
      <c r="N534" s="3">
        <f t="shared" si="207"/>
        <v>0</v>
      </c>
      <c r="O534" s="9">
        <f t="shared" si="208"/>
        <v>0</v>
      </c>
      <c r="P534" s="4">
        <f t="shared" si="212"/>
        <v>0</v>
      </c>
      <c r="Q534" s="11">
        <f t="shared" si="213"/>
        <v>0</v>
      </c>
      <c r="R534" s="10">
        <f t="shared" si="211"/>
        <v>0</v>
      </c>
    </row>
    <row r="535" spans="1:18" hidden="1">
      <c r="A535" s="77">
        <v>8</v>
      </c>
      <c r="B535" s="77"/>
      <c r="C535" s="12"/>
      <c r="D535" s="77"/>
      <c r="E535" s="77"/>
      <c r="F535" s="77"/>
      <c r="G535" s="77"/>
      <c r="H535" s="77"/>
      <c r="I535" s="77"/>
      <c r="J535" s="77"/>
      <c r="K535" s="77"/>
      <c r="L535" s="77"/>
      <c r="M535" s="77"/>
      <c r="N535" s="3">
        <f t="shared" si="207"/>
        <v>0</v>
      </c>
      <c r="O535" s="9">
        <f t="shared" si="208"/>
        <v>0</v>
      </c>
      <c r="P535" s="4">
        <f t="shared" si="212"/>
        <v>0</v>
      </c>
      <c r="Q535" s="11">
        <f t="shared" si="213"/>
        <v>0</v>
      </c>
      <c r="R535" s="10">
        <f t="shared" si="211"/>
        <v>0</v>
      </c>
    </row>
    <row r="536" spans="1:18" hidden="1">
      <c r="A536" s="77">
        <v>9</v>
      </c>
      <c r="B536" s="77"/>
      <c r="C536" s="12"/>
      <c r="D536" s="77"/>
      <c r="E536" s="77"/>
      <c r="F536" s="77"/>
      <c r="G536" s="77"/>
      <c r="H536" s="77"/>
      <c r="I536" s="77"/>
      <c r="J536" s="77"/>
      <c r="K536" s="77"/>
      <c r="L536" s="77"/>
      <c r="M536" s="77"/>
      <c r="N536" s="3">
        <f t="shared" si="207"/>
        <v>0</v>
      </c>
      <c r="O536" s="9">
        <f t="shared" si="208"/>
        <v>0</v>
      </c>
      <c r="P536" s="4">
        <f t="shared" si="212"/>
        <v>0</v>
      </c>
      <c r="Q536" s="11">
        <f t="shared" si="213"/>
        <v>0</v>
      </c>
      <c r="R536" s="10">
        <f t="shared" si="211"/>
        <v>0</v>
      </c>
    </row>
    <row r="537" spans="1:18" hidden="1">
      <c r="A537" s="77">
        <v>10</v>
      </c>
      <c r="B537" s="77"/>
      <c r="C537" s="12"/>
      <c r="D537" s="77"/>
      <c r="E537" s="77"/>
      <c r="F537" s="77"/>
      <c r="G537" s="77"/>
      <c r="H537" s="77"/>
      <c r="I537" s="77"/>
      <c r="J537" s="77"/>
      <c r="K537" s="77"/>
      <c r="L537" s="77"/>
      <c r="M537" s="77"/>
      <c r="N537" s="3">
        <f t="shared" si="207"/>
        <v>0</v>
      </c>
      <c r="O537" s="9">
        <f t="shared" si="208"/>
        <v>0</v>
      </c>
      <c r="P537" s="4">
        <f t="shared" si="212"/>
        <v>0</v>
      </c>
      <c r="Q537" s="11">
        <f t="shared" si="213"/>
        <v>0</v>
      </c>
      <c r="R537" s="10">
        <f t="shared" si="211"/>
        <v>0</v>
      </c>
    </row>
    <row r="538" spans="1:18" hidden="1">
      <c r="A538" s="80" t="s">
        <v>40</v>
      </c>
      <c r="B538" s="81"/>
      <c r="C538" s="81"/>
      <c r="D538" s="81"/>
      <c r="E538" s="81"/>
      <c r="F538" s="81"/>
      <c r="G538" s="81"/>
      <c r="H538" s="81"/>
      <c r="I538" s="81"/>
      <c r="J538" s="81"/>
      <c r="K538" s="81"/>
      <c r="L538" s="81"/>
      <c r="M538" s="81"/>
      <c r="N538" s="81"/>
      <c r="O538" s="81"/>
      <c r="P538" s="81"/>
      <c r="Q538" s="82"/>
      <c r="R538" s="10">
        <f>SUM(R528:R537)</f>
        <v>0</v>
      </c>
    </row>
    <row r="539" spans="1:18" ht="15.75" hidden="1">
      <c r="A539" s="24" t="s">
        <v>131</v>
      </c>
      <c r="B539" s="24"/>
      <c r="C539" s="15"/>
      <c r="D539" s="15"/>
      <c r="E539" s="15"/>
      <c r="F539" s="15"/>
      <c r="G539" s="15"/>
      <c r="H539" s="15"/>
      <c r="I539" s="15"/>
      <c r="J539" s="15"/>
      <c r="K539" s="15"/>
      <c r="L539" s="15"/>
      <c r="M539" s="15"/>
      <c r="N539" s="15"/>
      <c r="O539" s="15"/>
      <c r="P539" s="15"/>
      <c r="Q539" s="15"/>
      <c r="R539" s="16"/>
    </row>
    <row r="540" spans="1:18" hidden="1">
      <c r="A540" s="49" t="s">
        <v>48</v>
      </c>
      <c r="B540" s="49"/>
      <c r="C540" s="49"/>
      <c r="D540" s="49"/>
      <c r="E540" s="49"/>
      <c r="F540" s="49"/>
      <c r="G540" s="49"/>
      <c r="H540" s="49"/>
      <c r="I540" s="49"/>
      <c r="J540" s="15"/>
      <c r="K540" s="15"/>
      <c r="L540" s="15"/>
      <c r="M540" s="15"/>
      <c r="N540" s="15"/>
      <c r="O540" s="15"/>
      <c r="P540" s="15"/>
      <c r="Q540" s="15"/>
      <c r="R540" s="16"/>
    </row>
    <row r="541" spans="1:18" s="8" customFormat="1" hidden="1">
      <c r="A541" s="49"/>
      <c r="B541" s="49"/>
      <c r="C541" s="49"/>
      <c r="D541" s="49"/>
      <c r="E541" s="49"/>
      <c r="F541" s="49"/>
      <c r="G541" s="49"/>
      <c r="H541" s="49"/>
      <c r="I541" s="49"/>
      <c r="J541" s="15"/>
      <c r="K541" s="15"/>
      <c r="L541" s="15"/>
      <c r="M541" s="15"/>
      <c r="N541" s="15"/>
      <c r="O541" s="15"/>
      <c r="P541" s="15"/>
      <c r="Q541" s="15"/>
      <c r="R541" s="16"/>
    </row>
    <row r="542" spans="1:18" ht="13.9" hidden="1" customHeight="1">
      <c r="A542" s="83" t="s">
        <v>130</v>
      </c>
      <c r="B542" s="84"/>
      <c r="C542" s="84"/>
      <c r="D542" s="84"/>
      <c r="E542" s="84"/>
      <c r="F542" s="84"/>
      <c r="G542" s="84"/>
      <c r="H542" s="84"/>
      <c r="I542" s="84"/>
      <c r="J542" s="84"/>
      <c r="K542" s="84"/>
      <c r="L542" s="84"/>
      <c r="M542" s="84"/>
      <c r="N542" s="84"/>
      <c r="O542" s="84"/>
      <c r="P542" s="84"/>
      <c r="Q542" s="72"/>
      <c r="R542" s="8"/>
    </row>
    <row r="543" spans="1:18" ht="15.6" hidden="1" customHeight="1">
      <c r="A543" s="85" t="s">
        <v>27</v>
      </c>
      <c r="B543" s="86"/>
      <c r="C543" s="86"/>
      <c r="D543" s="50"/>
      <c r="E543" s="50"/>
      <c r="F543" s="50"/>
      <c r="G543" s="50"/>
      <c r="H543" s="50"/>
      <c r="I543" s="50"/>
      <c r="J543" s="50"/>
      <c r="K543" s="50"/>
      <c r="L543" s="50"/>
      <c r="M543" s="50"/>
      <c r="N543" s="50"/>
      <c r="O543" s="50"/>
      <c r="P543" s="50"/>
      <c r="Q543" s="72"/>
      <c r="R543" s="8"/>
    </row>
    <row r="544" spans="1:18" ht="13.9" hidden="1" customHeight="1">
      <c r="A544" s="83" t="s">
        <v>44</v>
      </c>
      <c r="B544" s="84"/>
      <c r="C544" s="84"/>
      <c r="D544" s="84"/>
      <c r="E544" s="84"/>
      <c r="F544" s="84"/>
      <c r="G544" s="84"/>
      <c r="H544" s="84"/>
      <c r="I544" s="84"/>
      <c r="J544" s="84"/>
      <c r="K544" s="84"/>
      <c r="L544" s="84"/>
      <c r="M544" s="84"/>
      <c r="N544" s="84"/>
      <c r="O544" s="84"/>
      <c r="P544" s="84"/>
      <c r="Q544" s="72"/>
      <c r="R544" s="8"/>
    </row>
    <row r="545" spans="1:18" hidden="1">
      <c r="A545" s="77">
        <v>1</v>
      </c>
      <c r="B545" s="77"/>
      <c r="C545" s="12"/>
      <c r="D545" s="77"/>
      <c r="E545" s="77"/>
      <c r="F545" s="77"/>
      <c r="G545" s="77"/>
      <c r="H545" s="77"/>
      <c r="I545" s="77"/>
      <c r="J545" s="77"/>
      <c r="K545" s="77"/>
      <c r="L545" s="77"/>
      <c r="M545" s="77"/>
      <c r="N545" s="3">
        <f t="shared" ref="N545:N554" si="214">(IF(F545="OŽ",IF(L545=1,550.8,IF(L545=2,426.38,IF(L545=3,342.14,IF(L545=4,181.44,IF(L545=5,168.48,IF(L545=6,155.52,IF(L545=7,148.5,IF(L545=8,144,0))))))))+IF(L545&lt;=8,0,IF(L545&lt;=16,137.7,IF(L545&lt;=24,108,IF(L545&lt;=32,80.1,IF(L545&lt;=36,52.2,0)))))-IF(L545&lt;=8,0,IF(L545&lt;=16,(L545-9)*2.754,IF(L545&lt;=24,(L545-17)* 2.754,IF(L545&lt;=32,(L545-25)* 2.754,IF(L545&lt;=36,(L545-33)*2.754,0))))),0)+IF(F545="PČ",IF(L545=1,449,IF(L545=2,314.6,IF(L545=3,238,IF(L545=4,172,IF(L545=5,159,IF(L545=6,145,IF(L545=7,132,IF(L545=8,119,0))))))))+IF(L545&lt;=8,0,IF(L545&lt;=16,88,IF(L545&lt;=24,55,IF(L545&lt;=32,22,0))))-IF(L545&lt;=8,0,IF(L545&lt;=16,(L545-9)*2.245,IF(L545&lt;=24,(L545-17)*2.245,IF(L545&lt;=32,(L545-25)*2.245,0)))),0)+IF(F545="PČneol",IF(L545=1,85,IF(L545=2,64.61,IF(L545=3,50.76,IF(L545=4,16.25,IF(L545=5,15,IF(L545=6,13.75,IF(L545=7,12.5,IF(L545=8,11.25,0))))))))+IF(L545&lt;=8,0,IF(L545&lt;=16,9,0))-IF(L545&lt;=8,0,IF(L545&lt;=16,(L545-9)*0.425,0)),0)+IF(F545="PŽ",IF(L545=1,85,IF(L545=2,59.5,IF(L545=3,45,IF(L545=4,32.5,IF(L545=5,30,IF(L545=6,27.5,IF(L545=7,25,IF(L545=8,22.5,0))))))))+IF(L545&lt;=8,0,IF(L545&lt;=16,19,IF(L545&lt;=24,13,IF(L545&lt;=32,8,0))))-IF(L545&lt;=8,0,IF(L545&lt;=16,(L545-9)*0.425,IF(L545&lt;=24,(L545-17)*0.425,IF(L545&lt;=32,(L545-25)*0.425,0)))),0)+IF(F545="EČ",IF(L545=1,204,IF(L545=2,156.24,IF(L545=3,123.84,IF(L545=4,72,IF(L545=5,66,IF(L545=6,60,IF(L545=7,54,IF(L545=8,48,0))))))))+IF(L545&lt;=8,0,IF(L545&lt;=16,40,IF(L545&lt;=24,25,0)))-IF(L545&lt;=8,0,IF(L545&lt;=16,(L545-9)*1.02,IF(L545&lt;=24,(L545-17)*1.02,0))),0)+IF(F545="EČneol",IF(L545=1,68,IF(L545=2,51.69,IF(L545=3,40.61,IF(L545=4,13,IF(L545=5,12,IF(L545=6,11,IF(L545=7,10,IF(L545=8,9,0)))))))))+IF(F545="EŽ",IF(L545=1,68,IF(L545=2,47.6,IF(L545=3,36,IF(L545=4,18,IF(L545=5,16.5,IF(L545=6,15,IF(L545=7,13.5,IF(L545=8,12,0))))))))+IF(L545&lt;=8,0,IF(L545&lt;=16,10,IF(L545&lt;=24,6,0)))-IF(L545&lt;=8,0,IF(L545&lt;=16,(L545-9)*0.34,IF(L545&lt;=24,(L545-17)*0.34,0))),0)+IF(F545="PT",IF(L545=1,68,IF(L545=2,52.08,IF(L545=3,41.28,IF(L545=4,24,IF(L545=5,22,IF(L545=6,20,IF(L545=7,18,IF(L545=8,16,0))))))))+IF(L545&lt;=8,0,IF(L545&lt;=16,13,IF(L545&lt;=24,9,IF(L545&lt;=32,4,0))))-IF(L545&lt;=8,0,IF(L545&lt;=16,(L545-9)*0.34,IF(L545&lt;=24,(L545-17)*0.34,IF(L545&lt;=32,(L545-25)*0.34,0)))),0)+IF(F545="JOŽ",IF(L545=1,85,IF(L545=2,59.5,IF(L545=3,45,IF(L545=4,32.5,IF(L545=5,30,IF(L545=6,27.5,IF(L545=7,25,IF(L545=8,22.5,0))))))))+IF(L545&lt;=8,0,IF(L545&lt;=16,19,IF(L545&lt;=24,13,0)))-IF(L545&lt;=8,0,IF(L545&lt;=16,(L545-9)*0.425,IF(L545&lt;=24,(L545-17)*0.425,0))),0)+IF(F545="JPČ",IF(L545=1,68,IF(L545=2,47.6,IF(L545=3,36,IF(L545=4,26,IF(L545=5,24,IF(L545=6,22,IF(L545=7,20,IF(L545=8,18,0))))))))+IF(L545&lt;=8,0,IF(L545&lt;=16,13,IF(L545&lt;=24,9,0)))-IF(L545&lt;=8,0,IF(L545&lt;=16,(L545-9)*0.34,IF(L545&lt;=24,(L545-17)*0.34,0))),0)+IF(F545="JEČ",IF(L545=1,34,IF(L545=2,26.04,IF(L545=3,20.6,IF(L545=4,12,IF(L545=5,11,IF(L545=6,10,IF(L545=7,9,IF(L545=8,8,0))))))))+IF(L545&lt;=8,0,IF(L545&lt;=16,6,0))-IF(L545&lt;=8,0,IF(L545&lt;=16,(L545-9)*0.17,0)),0)+IF(F545="JEOF",IF(L545=1,34,IF(L545=2,26.04,IF(L545=3,20.6,IF(L545=4,12,IF(L545=5,11,IF(L545=6,10,IF(L545=7,9,IF(L545=8,8,0))))))))+IF(L545&lt;=8,0,IF(L545&lt;=16,6,0))-IF(L545&lt;=8,0,IF(L545&lt;=16,(L545-9)*0.17,0)),0)+IF(F545="JnPČ",IF(L545=1,51,IF(L545=2,35.7,IF(L545=3,27,IF(L545=4,19.5,IF(L545=5,18,IF(L545=6,16.5,IF(L545=7,15,IF(L545=8,13.5,0))))))))+IF(L545&lt;=8,0,IF(L545&lt;=16,10,0))-IF(L545&lt;=8,0,IF(L545&lt;=16,(L545-9)*0.255,0)),0)+IF(F545="JnEČ",IF(L545=1,25.5,IF(L545=2,19.53,IF(L545=3,15.48,IF(L545=4,9,IF(L545=5,8.25,IF(L545=6,7.5,IF(L545=7,6.75,IF(L545=8,6,0))))))))+IF(L545&lt;=8,0,IF(L545&lt;=16,5,0))-IF(L545&lt;=8,0,IF(L545&lt;=16,(L545-9)*0.1275,0)),0)+IF(F545="JčPČ",IF(L545=1,21.25,IF(L545=2,14.5,IF(L545=3,11.5,IF(L545=4,7,IF(L545=5,6.5,IF(L545=6,6,IF(L545=7,5.5,IF(L545=8,5,0))))))))+IF(L545&lt;=8,0,IF(L545&lt;=16,4,0))-IF(L545&lt;=8,0,IF(L545&lt;=16,(L545-9)*0.10625,0)),0)+IF(F545="JčEČ",IF(L545=1,17,IF(L545=2,13.02,IF(L545=3,10.32,IF(L545=4,6,IF(L545=5,5.5,IF(L545=6,5,IF(L545=7,4.5,IF(L545=8,4,0))))))))+IF(L545&lt;=8,0,IF(L545&lt;=16,3,0))-IF(L545&lt;=8,0,IF(L545&lt;=16,(L545-9)*0.085,0)),0)+IF(F545="NEAK",IF(L545=1,11.48,IF(L545=2,8.79,IF(L545=3,6.97,IF(L545=4,4.05,IF(L545=5,3.71,IF(L545=6,3.38,IF(L545=7,3.04,IF(L545=8,2.7,0))))))))+IF(L545&lt;=8,0,IF(L545&lt;=16,2,IF(L545&lt;=24,1.3,0)))-IF(L545&lt;=8,0,IF(L545&lt;=16,(L545-9)*0.0574,IF(L545&lt;=24,(L545-17)*0.0574,0))),0))*IF(L545&lt;0,1,IF(OR(F545="PČ",F545="PŽ",F545="PT"),IF(J545&lt;32,J545/32,1),1))* IF(L545&lt;0,1,IF(OR(F545="EČ",F545="EŽ",F545="JOŽ",F545="JPČ",F545="NEAK"),IF(J545&lt;24,J545/24,1),1))*IF(L545&lt;0,1,IF(OR(F545="PČneol",F545="JEČ",F545="JEOF",F545="JnPČ",F545="JnEČ",F545="JčPČ",F545="JčEČ"),IF(J545&lt;16,J545/16,1),1))*IF(L545&lt;0,1,IF(F545="EČneol",IF(J545&lt;8,J545/8,1),1))</f>
        <v>0</v>
      </c>
      <c r="O545" s="9">
        <f t="shared" ref="O545:O554" si="215">IF(F545="OŽ",N545,IF(H545="Ne",IF(J545*0.3&lt;J545-L545,N545,0),IF(J545*0.1&lt;J545-L545,N545,0)))</f>
        <v>0</v>
      </c>
      <c r="P545" s="4">
        <f t="shared" ref="P545" si="216">IF(O545=0,0,IF(F545="OŽ",IF(L545&gt;35,0,IF(J545&gt;35,(36-L545)*1.836,((36-L545)-(36-J545))*1.836)),0)+IF(F545="PČ",IF(L545&gt;31,0,IF(J545&gt;31,(32-L545)*1.347,((32-L545)-(32-J545))*1.347)),0)+ IF(F545="PČneol",IF(L545&gt;15,0,IF(J545&gt;15,(16-L545)*0.255,((16-L545)-(16-J545))*0.255)),0)+IF(F545="PŽ",IF(L545&gt;31,0,IF(J545&gt;31,(32-L545)*0.255,((32-L545)-(32-J545))*0.255)),0)+IF(F545="EČ",IF(L545&gt;23,0,IF(J545&gt;23,(24-L545)*0.612,((24-L545)-(24-J545))*0.612)),0)+IF(F545="EČneol",IF(L545&gt;7,0,IF(J545&gt;7,(8-L545)*0.204,((8-L545)-(8-J545))*0.204)),0)+IF(F545="EŽ",IF(L545&gt;23,0,IF(J545&gt;23,(24-L545)*0.204,((24-L545)-(24-J545))*0.204)),0)+IF(F545="PT",IF(L545&gt;31,0,IF(J545&gt;31,(32-L545)*0.204,((32-L545)-(32-J545))*0.204)),0)+IF(F545="JOŽ",IF(L545&gt;23,0,IF(J545&gt;23,(24-L545)*0.255,((24-L545)-(24-J545))*0.255)),0)+IF(F545="JPČ",IF(L545&gt;23,0,IF(J545&gt;23,(24-L545)*0.204,((24-L545)-(24-J545))*0.204)),0)+IF(F545="JEČ",IF(L545&gt;15,0,IF(J545&gt;15,(16-L545)*0.102,((16-L545)-(16-J545))*0.102)),0)+IF(F545="JEOF",IF(L545&gt;15,0,IF(J545&gt;15,(16-L545)*0.102,((16-L545)-(16-J545))*0.102)),0)+IF(F545="JnPČ",IF(L545&gt;15,0,IF(J545&gt;15,(16-L545)*0.153,((16-L545)-(16-J545))*0.153)),0)+IF(F545="JnEČ",IF(L545&gt;15,0,IF(J545&gt;15,(16-L545)*0.0765,((16-L545)-(16-J545))*0.0765)),0)+IF(F545="JčPČ",IF(L545&gt;15,0,IF(J545&gt;15,(16-L545)*0.06375,((16-L545)-(16-J545))*0.06375)),0)+IF(F545="JčEČ",IF(L545&gt;15,0,IF(J545&gt;15,(16-L545)*0.051,((16-L545)-(16-J545))*0.051)),0)+IF(F545="NEAK",IF(L545&gt;23,0,IF(J545&gt;23,(24-L545)*0.03444,((24-L545)-(24-J545))*0.03444)),0))</f>
        <v>0</v>
      </c>
      <c r="Q545" s="11">
        <f t="shared" ref="Q545" si="217">IF(ISERROR(P545*100/N545),0,(P545*100/N545))</f>
        <v>0</v>
      </c>
      <c r="R545" s="10">
        <f t="shared" ref="R545:R554" si="218">IF(Q545&lt;=30,O545+P545,O545+O545*0.3)*IF(G545=1,0.4,IF(G545=2,0.75,IF(G545="1 (kas 4 m. 1 k. nerengiamos)",0.52,1)))*IF(D545="olimpinė",1,IF(M545="Ne",0.5,1))*IF(OR(A$5="Lietuvos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federacija"),IF(OR(J545&lt;8,K545&lt;16),0,1),1)*E545*IF(I545&lt;=1,1,1/I545)*IF(OR(A$5="Lietuvos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46" spans="1:18" hidden="1">
      <c r="A546" s="77">
        <v>2</v>
      </c>
      <c r="B546" s="77"/>
      <c r="C546" s="12"/>
      <c r="D546" s="77"/>
      <c r="E546" s="77"/>
      <c r="F546" s="77"/>
      <c r="G546" s="77"/>
      <c r="H546" s="77"/>
      <c r="I546" s="77"/>
      <c r="J546" s="77"/>
      <c r="K546" s="77"/>
      <c r="L546" s="77"/>
      <c r="M546" s="77"/>
      <c r="N546" s="3">
        <f t="shared" si="214"/>
        <v>0</v>
      </c>
      <c r="O546" s="9">
        <f t="shared" si="215"/>
        <v>0</v>
      </c>
      <c r="P546" s="4">
        <f t="shared" ref="P546:P554" si="219">IF(O546=0,0,IF(F546="OŽ",IF(L546&gt;35,0,IF(J546&gt;35,(36-L546)*1.836,((36-L546)-(36-J546))*1.836)),0)+IF(F546="PČ",IF(L546&gt;31,0,IF(J546&gt;31,(32-L546)*1.347,((32-L546)-(32-J546))*1.347)),0)+ IF(F546="PČneol",IF(L546&gt;15,0,IF(J546&gt;15,(16-L546)*0.255,((16-L546)-(16-J546))*0.255)),0)+IF(F546="PŽ",IF(L546&gt;31,0,IF(J546&gt;31,(32-L546)*0.255,((32-L546)-(32-J546))*0.255)),0)+IF(F546="EČ",IF(L546&gt;23,0,IF(J546&gt;23,(24-L546)*0.612,((24-L546)-(24-J546))*0.612)),0)+IF(F546="EČneol",IF(L546&gt;7,0,IF(J546&gt;7,(8-L546)*0.204,((8-L546)-(8-J546))*0.204)),0)+IF(F546="EŽ",IF(L546&gt;23,0,IF(J546&gt;23,(24-L546)*0.204,((24-L546)-(24-J546))*0.204)),0)+IF(F546="PT",IF(L546&gt;31,0,IF(J546&gt;31,(32-L546)*0.204,((32-L546)-(32-J546))*0.204)),0)+IF(F546="JOŽ",IF(L546&gt;23,0,IF(J546&gt;23,(24-L546)*0.255,((24-L546)-(24-J546))*0.255)),0)+IF(F546="JPČ",IF(L546&gt;23,0,IF(J546&gt;23,(24-L546)*0.204,((24-L546)-(24-J546))*0.204)),0)+IF(F546="JEČ",IF(L546&gt;15,0,IF(J546&gt;15,(16-L546)*0.102,((16-L546)-(16-J546))*0.102)),0)+IF(F546="JEOF",IF(L546&gt;15,0,IF(J546&gt;15,(16-L546)*0.102,((16-L546)-(16-J546))*0.102)),0)+IF(F546="JnPČ",IF(L546&gt;15,0,IF(J546&gt;15,(16-L546)*0.153,((16-L546)-(16-J546))*0.153)),0)+IF(F546="JnEČ",IF(L546&gt;15,0,IF(J546&gt;15,(16-L546)*0.0765,((16-L546)-(16-J546))*0.0765)),0)+IF(F546="JčPČ",IF(L546&gt;15,0,IF(J546&gt;15,(16-L546)*0.06375,((16-L546)-(16-J546))*0.06375)),0)+IF(F546="JčEČ",IF(L546&gt;15,0,IF(J546&gt;15,(16-L546)*0.051,((16-L546)-(16-J546))*0.051)),0)+IF(F546="NEAK",IF(L546&gt;23,0,IF(J546&gt;23,(24-L546)*0.03444,((24-L546)-(24-J546))*0.03444)),0))</f>
        <v>0</v>
      </c>
      <c r="Q546" s="11">
        <f t="shared" ref="Q546:Q554" si="220">IF(ISERROR(P546*100/N546),0,(P546*100/N546))</f>
        <v>0</v>
      </c>
      <c r="R546" s="10">
        <f t="shared" si="218"/>
        <v>0</v>
      </c>
    </row>
    <row r="547" spans="1:18" hidden="1">
      <c r="A547" s="77">
        <v>3</v>
      </c>
      <c r="B547" s="77"/>
      <c r="C547" s="12"/>
      <c r="D547" s="77"/>
      <c r="E547" s="77"/>
      <c r="F547" s="77"/>
      <c r="G547" s="77"/>
      <c r="H547" s="77"/>
      <c r="I547" s="77"/>
      <c r="J547" s="77"/>
      <c r="K547" s="77"/>
      <c r="L547" s="77"/>
      <c r="M547" s="77"/>
      <c r="N547" s="3">
        <f t="shared" si="214"/>
        <v>0</v>
      </c>
      <c r="O547" s="9">
        <f t="shared" si="215"/>
        <v>0</v>
      </c>
      <c r="P547" s="4">
        <f t="shared" si="219"/>
        <v>0</v>
      </c>
      <c r="Q547" s="11">
        <f t="shared" si="220"/>
        <v>0</v>
      </c>
      <c r="R547" s="10">
        <f t="shared" si="218"/>
        <v>0</v>
      </c>
    </row>
    <row r="548" spans="1:18" hidden="1">
      <c r="A548" s="77">
        <v>4</v>
      </c>
      <c r="B548" s="77"/>
      <c r="C548" s="12"/>
      <c r="D548" s="77"/>
      <c r="E548" s="77"/>
      <c r="F548" s="77"/>
      <c r="G548" s="77"/>
      <c r="H548" s="77"/>
      <c r="I548" s="77"/>
      <c r="J548" s="77"/>
      <c r="K548" s="77"/>
      <c r="L548" s="77"/>
      <c r="M548" s="77"/>
      <c r="N548" s="3">
        <f t="shared" si="214"/>
        <v>0</v>
      </c>
      <c r="O548" s="9">
        <f t="shared" si="215"/>
        <v>0</v>
      </c>
      <c r="P548" s="4">
        <f t="shared" si="219"/>
        <v>0</v>
      </c>
      <c r="Q548" s="11">
        <f t="shared" si="220"/>
        <v>0</v>
      </c>
      <c r="R548" s="10">
        <f t="shared" si="218"/>
        <v>0</v>
      </c>
    </row>
    <row r="549" spans="1:18" hidden="1">
      <c r="A549" s="77">
        <v>5</v>
      </c>
      <c r="B549" s="77"/>
      <c r="C549" s="12"/>
      <c r="D549" s="77"/>
      <c r="E549" s="77"/>
      <c r="F549" s="77"/>
      <c r="G549" s="77"/>
      <c r="H549" s="77"/>
      <c r="I549" s="77"/>
      <c r="J549" s="77"/>
      <c r="K549" s="77"/>
      <c r="L549" s="77"/>
      <c r="M549" s="77"/>
      <c r="N549" s="3">
        <f t="shared" si="214"/>
        <v>0</v>
      </c>
      <c r="O549" s="9">
        <f t="shared" si="215"/>
        <v>0</v>
      </c>
      <c r="P549" s="4">
        <f t="shared" si="219"/>
        <v>0</v>
      </c>
      <c r="Q549" s="11">
        <f t="shared" si="220"/>
        <v>0</v>
      </c>
      <c r="R549" s="10">
        <f t="shared" si="218"/>
        <v>0</v>
      </c>
    </row>
    <row r="550" spans="1:18" hidden="1">
      <c r="A550" s="77">
        <v>6</v>
      </c>
      <c r="B550" s="77"/>
      <c r="C550" s="12"/>
      <c r="D550" s="77"/>
      <c r="E550" s="77"/>
      <c r="F550" s="77"/>
      <c r="G550" s="77"/>
      <c r="H550" s="77"/>
      <c r="I550" s="77"/>
      <c r="J550" s="77"/>
      <c r="K550" s="77"/>
      <c r="L550" s="77"/>
      <c r="M550" s="77"/>
      <c r="N550" s="3">
        <f t="shared" si="214"/>
        <v>0</v>
      </c>
      <c r="O550" s="9">
        <f t="shared" si="215"/>
        <v>0</v>
      </c>
      <c r="P550" s="4">
        <f t="shared" si="219"/>
        <v>0</v>
      </c>
      <c r="Q550" s="11">
        <f t="shared" si="220"/>
        <v>0</v>
      </c>
      <c r="R550" s="10">
        <f t="shared" si="218"/>
        <v>0</v>
      </c>
    </row>
    <row r="551" spans="1:18" hidden="1">
      <c r="A551" s="77">
        <v>7</v>
      </c>
      <c r="B551" s="77"/>
      <c r="C551" s="12"/>
      <c r="D551" s="77"/>
      <c r="E551" s="77"/>
      <c r="F551" s="77"/>
      <c r="G551" s="77"/>
      <c r="H551" s="77"/>
      <c r="I551" s="77"/>
      <c r="J551" s="77"/>
      <c r="K551" s="77"/>
      <c r="L551" s="77"/>
      <c r="M551" s="77"/>
      <c r="N551" s="3">
        <f t="shared" si="214"/>
        <v>0</v>
      </c>
      <c r="O551" s="9">
        <f t="shared" si="215"/>
        <v>0</v>
      </c>
      <c r="P551" s="4">
        <f t="shared" si="219"/>
        <v>0</v>
      </c>
      <c r="Q551" s="11">
        <f t="shared" si="220"/>
        <v>0</v>
      </c>
      <c r="R551" s="10">
        <f t="shared" si="218"/>
        <v>0</v>
      </c>
    </row>
    <row r="552" spans="1:18" hidden="1">
      <c r="A552" s="77">
        <v>8</v>
      </c>
      <c r="B552" s="77"/>
      <c r="C552" s="12"/>
      <c r="D552" s="77"/>
      <c r="E552" s="77"/>
      <c r="F552" s="77"/>
      <c r="G552" s="77"/>
      <c r="H552" s="77"/>
      <c r="I552" s="77"/>
      <c r="J552" s="77"/>
      <c r="K552" s="77"/>
      <c r="L552" s="77"/>
      <c r="M552" s="77"/>
      <c r="N552" s="3">
        <f t="shared" si="214"/>
        <v>0</v>
      </c>
      <c r="O552" s="9">
        <f t="shared" si="215"/>
        <v>0</v>
      </c>
      <c r="P552" s="4">
        <f t="shared" si="219"/>
        <v>0</v>
      </c>
      <c r="Q552" s="11">
        <f t="shared" si="220"/>
        <v>0</v>
      </c>
      <c r="R552" s="10">
        <f t="shared" si="218"/>
        <v>0</v>
      </c>
    </row>
    <row r="553" spans="1:18" hidden="1">
      <c r="A553" s="77">
        <v>9</v>
      </c>
      <c r="B553" s="77"/>
      <c r="C553" s="12"/>
      <c r="D553" s="77"/>
      <c r="E553" s="77"/>
      <c r="F553" s="77"/>
      <c r="G553" s="77"/>
      <c r="H553" s="77"/>
      <c r="I553" s="77"/>
      <c r="J553" s="77"/>
      <c r="K553" s="77"/>
      <c r="L553" s="77"/>
      <c r="M553" s="77"/>
      <c r="N553" s="3">
        <f t="shared" si="214"/>
        <v>0</v>
      </c>
      <c r="O553" s="9">
        <f t="shared" si="215"/>
        <v>0</v>
      </c>
      <c r="P553" s="4">
        <f t="shared" si="219"/>
        <v>0</v>
      </c>
      <c r="Q553" s="11">
        <f t="shared" si="220"/>
        <v>0</v>
      </c>
      <c r="R553" s="10">
        <f t="shared" si="218"/>
        <v>0</v>
      </c>
    </row>
    <row r="554" spans="1:18" hidden="1">
      <c r="A554" s="77">
        <v>10</v>
      </c>
      <c r="B554" s="77"/>
      <c r="C554" s="12"/>
      <c r="D554" s="77"/>
      <c r="E554" s="77"/>
      <c r="F554" s="77"/>
      <c r="G554" s="77"/>
      <c r="H554" s="77"/>
      <c r="I554" s="77"/>
      <c r="J554" s="77"/>
      <c r="K554" s="77"/>
      <c r="L554" s="77"/>
      <c r="M554" s="77"/>
      <c r="N554" s="3">
        <f t="shared" si="214"/>
        <v>0</v>
      </c>
      <c r="O554" s="9">
        <f t="shared" si="215"/>
        <v>0</v>
      </c>
      <c r="P554" s="4">
        <f t="shared" si="219"/>
        <v>0</v>
      </c>
      <c r="Q554" s="11">
        <f t="shared" si="220"/>
        <v>0</v>
      </c>
      <c r="R554" s="10">
        <f t="shared" si="218"/>
        <v>0</v>
      </c>
    </row>
    <row r="555" spans="1:18" ht="13.9" hidden="1" customHeight="1">
      <c r="A555" s="80" t="s">
        <v>40</v>
      </c>
      <c r="B555" s="81"/>
      <c r="C555" s="81"/>
      <c r="D555" s="81"/>
      <c r="E555" s="81"/>
      <c r="F555" s="81"/>
      <c r="G555" s="81"/>
      <c r="H555" s="81"/>
      <c r="I555" s="81"/>
      <c r="J555" s="81"/>
      <c r="K555" s="81"/>
      <c r="L555" s="81"/>
      <c r="M555" s="81"/>
      <c r="N555" s="81"/>
      <c r="O555" s="81"/>
      <c r="P555" s="81"/>
      <c r="Q555" s="82"/>
      <c r="R555" s="10">
        <f>SUM(R545:R554)</f>
        <v>0</v>
      </c>
    </row>
    <row r="556" spans="1:18" ht="15.75" hidden="1">
      <c r="A556" s="24" t="s">
        <v>131</v>
      </c>
      <c r="B556" s="24"/>
      <c r="C556" s="15"/>
      <c r="D556" s="15"/>
      <c r="E556" s="15"/>
      <c r="F556" s="15"/>
      <c r="G556" s="15"/>
      <c r="H556" s="15"/>
      <c r="I556" s="15"/>
      <c r="J556" s="15"/>
      <c r="K556" s="15"/>
      <c r="L556" s="15"/>
      <c r="M556" s="15"/>
      <c r="N556" s="15"/>
      <c r="O556" s="15"/>
      <c r="P556" s="15"/>
      <c r="Q556" s="15"/>
      <c r="R556" s="16"/>
    </row>
    <row r="557" spans="1:18" hidden="1">
      <c r="A557" s="49" t="s">
        <v>48</v>
      </c>
      <c r="B557" s="49"/>
      <c r="C557" s="49"/>
      <c r="D557" s="49"/>
      <c r="E557" s="49"/>
      <c r="F557" s="49"/>
      <c r="G557" s="49"/>
      <c r="H557" s="49"/>
      <c r="I557" s="49"/>
      <c r="J557" s="15"/>
      <c r="K557" s="15"/>
      <c r="L557" s="15"/>
      <c r="M557" s="15"/>
      <c r="N557" s="15"/>
      <c r="O557" s="15"/>
      <c r="P557" s="15"/>
      <c r="Q557" s="15"/>
      <c r="R557" s="16"/>
    </row>
    <row r="558" spans="1:18" s="8" customFormat="1" hidden="1">
      <c r="A558" s="49"/>
      <c r="B558" s="49"/>
      <c r="C558" s="49"/>
      <c r="D558" s="49"/>
      <c r="E558" s="49"/>
      <c r="F558" s="49"/>
      <c r="G558" s="49"/>
      <c r="H558" s="49"/>
      <c r="I558" s="49"/>
      <c r="J558" s="15"/>
      <c r="K558" s="15"/>
      <c r="L558" s="15"/>
      <c r="M558" s="15"/>
      <c r="N558" s="15"/>
      <c r="O558" s="15"/>
      <c r="P558" s="15"/>
      <c r="Q558" s="15"/>
      <c r="R558" s="16"/>
    </row>
    <row r="559" spans="1:18" hidden="1">
      <c r="A559" s="83" t="s">
        <v>130</v>
      </c>
      <c r="B559" s="84"/>
      <c r="C559" s="84"/>
      <c r="D559" s="84"/>
      <c r="E559" s="84"/>
      <c r="F559" s="84"/>
      <c r="G559" s="84"/>
      <c r="H559" s="84"/>
      <c r="I559" s="84"/>
      <c r="J559" s="84"/>
      <c r="K559" s="84"/>
      <c r="L559" s="84"/>
      <c r="M559" s="84"/>
      <c r="N559" s="84"/>
      <c r="O559" s="84"/>
      <c r="P559" s="84"/>
      <c r="Q559" s="72"/>
      <c r="R559" s="8"/>
    </row>
    <row r="560" spans="1:18" ht="18" hidden="1">
      <c r="A560" s="85" t="s">
        <v>27</v>
      </c>
      <c r="B560" s="86"/>
      <c r="C560" s="86"/>
      <c r="D560" s="50"/>
      <c r="E560" s="50"/>
      <c r="F560" s="50"/>
      <c r="G560" s="50"/>
      <c r="H560" s="50"/>
      <c r="I560" s="50"/>
      <c r="J560" s="50"/>
      <c r="K560" s="50"/>
      <c r="L560" s="50"/>
      <c r="M560" s="50"/>
      <c r="N560" s="50"/>
      <c r="O560" s="50"/>
      <c r="P560" s="50"/>
      <c r="Q560" s="72"/>
      <c r="R560" s="8"/>
    </row>
    <row r="561" spans="1:18" hidden="1">
      <c r="A561" s="83" t="s">
        <v>44</v>
      </c>
      <c r="B561" s="84"/>
      <c r="C561" s="84"/>
      <c r="D561" s="84"/>
      <c r="E561" s="84"/>
      <c r="F561" s="84"/>
      <c r="G561" s="84"/>
      <c r="H561" s="84"/>
      <c r="I561" s="84"/>
      <c r="J561" s="84"/>
      <c r="K561" s="84"/>
      <c r="L561" s="84"/>
      <c r="M561" s="84"/>
      <c r="N561" s="84"/>
      <c r="O561" s="84"/>
      <c r="P561" s="84"/>
      <c r="Q561" s="72"/>
      <c r="R561" s="8"/>
    </row>
    <row r="562" spans="1:18" hidden="1">
      <c r="A562" s="77">
        <v>1</v>
      </c>
      <c r="B562" s="77"/>
      <c r="C562" s="12"/>
      <c r="D562" s="77"/>
      <c r="E562" s="77"/>
      <c r="F562" s="77"/>
      <c r="G562" s="77"/>
      <c r="H562" s="77"/>
      <c r="I562" s="77"/>
      <c r="J562" s="77"/>
      <c r="K562" s="77"/>
      <c r="L562" s="77"/>
      <c r="M562" s="77"/>
      <c r="N562" s="3">
        <f t="shared" ref="N562:N571" si="221">(IF(F562="OŽ",IF(L562=1,550.8,IF(L562=2,426.38,IF(L562=3,342.14,IF(L562=4,181.44,IF(L562=5,168.48,IF(L562=6,155.52,IF(L562=7,148.5,IF(L562=8,144,0))))))))+IF(L562&lt;=8,0,IF(L562&lt;=16,137.7,IF(L562&lt;=24,108,IF(L562&lt;=32,80.1,IF(L562&lt;=36,52.2,0)))))-IF(L562&lt;=8,0,IF(L562&lt;=16,(L562-9)*2.754,IF(L562&lt;=24,(L562-17)* 2.754,IF(L562&lt;=32,(L562-25)* 2.754,IF(L562&lt;=36,(L562-33)*2.754,0))))),0)+IF(F562="PČ",IF(L562=1,449,IF(L562=2,314.6,IF(L562=3,238,IF(L562=4,172,IF(L562=5,159,IF(L562=6,145,IF(L562=7,132,IF(L562=8,119,0))))))))+IF(L562&lt;=8,0,IF(L562&lt;=16,88,IF(L562&lt;=24,55,IF(L562&lt;=32,22,0))))-IF(L562&lt;=8,0,IF(L562&lt;=16,(L562-9)*2.245,IF(L562&lt;=24,(L562-17)*2.245,IF(L562&lt;=32,(L562-25)*2.245,0)))),0)+IF(F562="PČneol",IF(L562=1,85,IF(L562=2,64.61,IF(L562=3,50.76,IF(L562=4,16.25,IF(L562=5,15,IF(L562=6,13.75,IF(L562=7,12.5,IF(L562=8,11.25,0))))))))+IF(L562&lt;=8,0,IF(L562&lt;=16,9,0))-IF(L562&lt;=8,0,IF(L562&lt;=16,(L562-9)*0.425,0)),0)+IF(F562="PŽ",IF(L562=1,85,IF(L562=2,59.5,IF(L562=3,45,IF(L562=4,32.5,IF(L562=5,30,IF(L562=6,27.5,IF(L562=7,25,IF(L562=8,22.5,0))))))))+IF(L562&lt;=8,0,IF(L562&lt;=16,19,IF(L562&lt;=24,13,IF(L562&lt;=32,8,0))))-IF(L562&lt;=8,0,IF(L562&lt;=16,(L562-9)*0.425,IF(L562&lt;=24,(L562-17)*0.425,IF(L562&lt;=32,(L562-25)*0.425,0)))),0)+IF(F562="EČ",IF(L562=1,204,IF(L562=2,156.24,IF(L562=3,123.84,IF(L562=4,72,IF(L562=5,66,IF(L562=6,60,IF(L562=7,54,IF(L562=8,48,0))))))))+IF(L562&lt;=8,0,IF(L562&lt;=16,40,IF(L562&lt;=24,25,0)))-IF(L562&lt;=8,0,IF(L562&lt;=16,(L562-9)*1.02,IF(L562&lt;=24,(L562-17)*1.02,0))),0)+IF(F562="EČneol",IF(L562=1,68,IF(L562=2,51.69,IF(L562=3,40.61,IF(L562=4,13,IF(L562=5,12,IF(L562=6,11,IF(L562=7,10,IF(L562=8,9,0)))))))))+IF(F562="EŽ",IF(L562=1,68,IF(L562=2,47.6,IF(L562=3,36,IF(L562=4,18,IF(L562=5,16.5,IF(L562=6,15,IF(L562=7,13.5,IF(L562=8,12,0))))))))+IF(L562&lt;=8,0,IF(L562&lt;=16,10,IF(L562&lt;=24,6,0)))-IF(L562&lt;=8,0,IF(L562&lt;=16,(L562-9)*0.34,IF(L562&lt;=24,(L562-17)*0.34,0))),0)+IF(F562="PT",IF(L562=1,68,IF(L562=2,52.08,IF(L562=3,41.28,IF(L562=4,24,IF(L562=5,22,IF(L562=6,20,IF(L562=7,18,IF(L562=8,16,0))))))))+IF(L562&lt;=8,0,IF(L562&lt;=16,13,IF(L562&lt;=24,9,IF(L562&lt;=32,4,0))))-IF(L562&lt;=8,0,IF(L562&lt;=16,(L562-9)*0.34,IF(L562&lt;=24,(L562-17)*0.34,IF(L562&lt;=32,(L562-25)*0.34,0)))),0)+IF(F562="JOŽ",IF(L562=1,85,IF(L562=2,59.5,IF(L562=3,45,IF(L562=4,32.5,IF(L562=5,30,IF(L562=6,27.5,IF(L562=7,25,IF(L562=8,22.5,0))))))))+IF(L562&lt;=8,0,IF(L562&lt;=16,19,IF(L562&lt;=24,13,0)))-IF(L562&lt;=8,0,IF(L562&lt;=16,(L562-9)*0.425,IF(L562&lt;=24,(L562-17)*0.425,0))),0)+IF(F562="JPČ",IF(L562=1,68,IF(L562=2,47.6,IF(L562=3,36,IF(L562=4,26,IF(L562=5,24,IF(L562=6,22,IF(L562=7,20,IF(L562=8,18,0))))))))+IF(L562&lt;=8,0,IF(L562&lt;=16,13,IF(L562&lt;=24,9,0)))-IF(L562&lt;=8,0,IF(L562&lt;=16,(L562-9)*0.34,IF(L562&lt;=24,(L562-17)*0.34,0))),0)+IF(F562="JEČ",IF(L562=1,34,IF(L562=2,26.04,IF(L562=3,20.6,IF(L562=4,12,IF(L562=5,11,IF(L562=6,10,IF(L562=7,9,IF(L562=8,8,0))))))))+IF(L562&lt;=8,0,IF(L562&lt;=16,6,0))-IF(L562&lt;=8,0,IF(L562&lt;=16,(L562-9)*0.17,0)),0)+IF(F562="JEOF",IF(L562=1,34,IF(L562=2,26.04,IF(L562=3,20.6,IF(L562=4,12,IF(L562=5,11,IF(L562=6,10,IF(L562=7,9,IF(L562=8,8,0))))))))+IF(L562&lt;=8,0,IF(L562&lt;=16,6,0))-IF(L562&lt;=8,0,IF(L562&lt;=16,(L562-9)*0.17,0)),0)+IF(F562="JnPČ",IF(L562=1,51,IF(L562=2,35.7,IF(L562=3,27,IF(L562=4,19.5,IF(L562=5,18,IF(L562=6,16.5,IF(L562=7,15,IF(L562=8,13.5,0))))))))+IF(L562&lt;=8,0,IF(L562&lt;=16,10,0))-IF(L562&lt;=8,0,IF(L562&lt;=16,(L562-9)*0.255,0)),0)+IF(F562="JnEČ",IF(L562=1,25.5,IF(L562=2,19.53,IF(L562=3,15.48,IF(L562=4,9,IF(L562=5,8.25,IF(L562=6,7.5,IF(L562=7,6.75,IF(L562=8,6,0))))))))+IF(L562&lt;=8,0,IF(L562&lt;=16,5,0))-IF(L562&lt;=8,0,IF(L562&lt;=16,(L562-9)*0.1275,0)),0)+IF(F562="JčPČ",IF(L562=1,21.25,IF(L562=2,14.5,IF(L562=3,11.5,IF(L562=4,7,IF(L562=5,6.5,IF(L562=6,6,IF(L562=7,5.5,IF(L562=8,5,0))))))))+IF(L562&lt;=8,0,IF(L562&lt;=16,4,0))-IF(L562&lt;=8,0,IF(L562&lt;=16,(L562-9)*0.10625,0)),0)+IF(F562="JčEČ",IF(L562=1,17,IF(L562=2,13.02,IF(L562=3,10.32,IF(L562=4,6,IF(L562=5,5.5,IF(L562=6,5,IF(L562=7,4.5,IF(L562=8,4,0))))))))+IF(L562&lt;=8,0,IF(L562&lt;=16,3,0))-IF(L562&lt;=8,0,IF(L562&lt;=16,(L562-9)*0.085,0)),0)+IF(F562="NEAK",IF(L562=1,11.48,IF(L562=2,8.79,IF(L562=3,6.97,IF(L562=4,4.05,IF(L562=5,3.71,IF(L562=6,3.38,IF(L562=7,3.04,IF(L562=8,2.7,0))))))))+IF(L562&lt;=8,0,IF(L562&lt;=16,2,IF(L562&lt;=24,1.3,0)))-IF(L562&lt;=8,0,IF(L562&lt;=16,(L562-9)*0.0574,IF(L562&lt;=24,(L562-17)*0.0574,0))),0))*IF(L562&lt;0,1,IF(OR(F562="PČ",F562="PŽ",F562="PT"),IF(J562&lt;32,J562/32,1),1))* IF(L562&lt;0,1,IF(OR(F562="EČ",F562="EŽ",F562="JOŽ",F562="JPČ",F562="NEAK"),IF(J562&lt;24,J562/24,1),1))*IF(L562&lt;0,1,IF(OR(F562="PČneol",F562="JEČ",F562="JEOF",F562="JnPČ",F562="JnEČ",F562="JčPČ",F562="JčEČ"),IF(J562&lt;16,J562/16,1),1))*IF(L562&lt;0,1,IF(F562="EČneol",IF(J562&lt;8,J562/8,1),1))</f>
        <v>0</v>
      </c>
      <c r="O562" s="9">
        <f t="shared" ref="O562:O571" si="222">IF(F562="OŽ",N562,IF(H562="Ne",IF(J562*0.3&lt;J562-L562,N562,0),IF(J562*0.1&lt;J562-L562,N562,0)))</f>
        <v>0</v>
      </c>
      <c r="P562" s="4">
        <f t="shared" ref="P562" si="223">IF(O562=0,0,IF(F562="OŽ",IF(L562&gt;35,0,IF(J562&gt;35,(36-L562)*1.836,((36-L562)-(36-J562))*1.836)),0)+IF(F562="PČ",IF(L562&gt;31,0,IF(J562&gt;31,(32-L562)*1.347,((32-L562)-(32-J562))*1.347)),0)+ IF(F562="PČneol",IF(L562&gt;15,0,IF(J562&gt;15,(16-L562)*0.255,((16-L562)-(16-J562))*0.255)),0)+IF(F562="PŽ",IF(L562&gt;31,0,IF(J562&gt;31,(32-L562)*0.255,((32-L562)-(32-J562))*0.255)),0)+IF(F562="EČ",IF(L562&gt;23,0,IF(J562&gt;23,(24-L562)*0.612,((24-L562)-(24-J562))*0.612)),0)+IF(F562="EČneol",IF(L562&gt;7,0,IF(J562&gt;7,(8-L562)*0.204,((8-L562)-(8-J562))*0.204)),0)+IF(F562="EŽ",IF(L562&gt;23,0,IF(J562&gt;23,(24-L562)*0.204,((24-L562)-(24-J562))*0.204)),0)+IF(F562="PT",IF(L562&gt;31,0,IF(J562&gt;31,(32-L562)*0.204,((32-L562)-(32-J562))*0.204)),0)+IF(F562="JOŽ",IF(L562&gt;23,0,IF(J562&gt;23,(24-L562)*0.255,((24-L562)-(24-J562))*0.255)),0)+IF(F562="JPČ",IF(L562&gt;23,0,IF(J562&gt;23,(24-L562)*0.204,((24-L562)-(24-J562))*0.204)),0)+IF(F562="JEČ",IF(L562&gt;15,0,IF(J562&gt;15,(16-L562)*0.102,((16-L562)-(16-J562))*0.102)),0)+IF(F562="JEOF",IF(L562&gt;15,0,IF(J562&gt;15,(16-L562)*0.102,((16-L562)-(16-J562))*0.102)),0)+IF(F562="JnPČ",IF(L562&gt;15,0,IF(J562&gt;15,(16-L562)*0.153,((16-L562)-(16-J562))*0.153)),0)+IF(F562="JnEČ",IF(L562&gt;15,0,IF(J562&gt;15,(16-L562)*0.0765,((16-L562)-(16-J562))*0.0765)),0)+IF(F562="JčPČ",IF(L562&gt;15,0,IF(J562&gt;15,(16-L562)*0.06375,((16-L562)-(16-J562))*0.06375)),0)+IF(F562="JčEČ",IF(L562&gt;15,0,IF(J562&gt;15,(16-L562)*0.051,((16-L562)-(16-J562))*0.051)),0)+IF(F562="NEAK",IF(L562&gt;23,0,IF(J562&gt;23,(24-L562)*0.03444,((24-L562)-(24-J562))*0.03444)),0))</f>
        <v>0</v>
      </c>
      <c r="Q562" s="11">
        <f t="shared" ref="Q562" si="224">IF(ISERROR(P562*100/N562),0,(P562*100/N562))</f>
        <v>0</v>
      </c>
      <c r="R562" s="10">
        <f t="shared" ref="R562:R571" si="225">IF(Q562&lt;=30,O562+P562,O562+O562*0.3)*IF(G562=1,0.4,IF(G562=2,0.75,IF(G562="1 (kas 4 m. 1 k. nerengiamos)",0.52,1)))*IF(D562="olimpinė",1,IF(M562="Ne",0.5,1))*IF(OR(A$5="Lietuvos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federacija"),IF(OR(J562&lt;8,K562&lt;16),0,1),1)*E562*IF(I562&lt;=1,1,1/I562)*IF(OR(A$5="Lietuvos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63" spans="1:18" hidden="1">
      <c r="A563" s="77">
        <v>2</v>
      </c>
      <c r="B563" s="77"/>
      <c r="C563" s="12"/>
      <c r="D563" s="77"/>
      <c r="E563" s="77"/>
      <c r="F563" s="77"/>
      <c r="G563" s="77"/>
      <c r="H563" s="77"/>
      <c r="I563" s="77"/>
      <c r="J563" s="77"/>
      <c r="K563" s="77"/>
      <c r="L563" s="77"/>
      <c r="M563" s="77"/>
      <c r="N563" s="3">
        <f t="shared" si="221"/>
        <v>0</v>
      </c>
      <c r="O563" s="9">
        <f t="shared" si="222"/>
        <v>0</v>
      </c>
      <c r="P563" s="4">
        <f t="shared" ref="P563:P571" si="226">IF(O563=0,0,IF(F563="OŽ",IF(L563&gt;35,0,IF(J563&gt;35,(36-L563)*1.836,((36-L563)-(36-J563))*1.836)),0)+IF(F563="PČ",IF(L563&gt;31,0,IF(J563&gt;31,(32-L563)*1.347,((32-L563)-(32-J563))*1.347)),0)+ IF(F563="PČneol",IF(L563&gt;15,0,IF(J563&gt;15,(16-L563)*0.255,((16-L563)-(16-J563))*0.255)),0)+IF(F563="PŽ",IF(L563&gt;31,0,IF(J563&gt;31,(32-L563)*0.255,((32-L563)-(32-J563))*0.255)),0)+IF(F563="EČ",IF(L563&gt;23,0,IF(J563&gt;23,(24-L563)*0.612,((24-L563)-(24-J563))*0.612)),0)+IF(F563="EČneol",IF(L563&gt;7,0,IF(J563&gt;7,(8-L563)*0.204,((8-L563)-(8-J563))*0.204)),0)+IF(F563="EŽ",IF(L563&gt;23,0,IF(J563&gt;23,(24-L563)*0.204,((24-L563)-(24-J563))*0.204)),0)+IF(F563="PT",IF(L563&gt;31,0,IF(J563&gt;31,(32-L563)*0.204,((32-L563)-(32-J563))*0.204)),0)+IF(F563="JOŽ",IF(L563&gt;23,0,IF(J563&gt;23,(24-L563)*0.255,((24-L563)-(24-J563))*0.255)),0)+IF(F563="JPČ",IF(L563&gt;23,0,IF(J563&gt;23,(24-L563)*0.204,((24-L563)-(24-J563))*0.204)),0)+IF(F563="JEČ",IF(L563&gt;15,0,IF(J563&gt;15,(16-L563)*0.102,((16-L563)-(16-J563))*0.102)),0)+IF(F563="JEOF",IF(L563&gt;15,0,IF(J563&gt;15,(16-L563)*0.102,((16-L563)-(16-J563))*0.102)),0)+IF(F563="JnPČ",IF(L563&gt;15,0,IF(J563&gt;15,(16-L563)*0.153,((16-L563)-(16-J563))*0.153)),0)+IF(F563="JnEČ",IF(L563&gt;15,0,IF(J563&gt;15,(16-L563)*0.0765,((16-L563)-(16-J563))*0.0765)),0)+IF(F563="JčPČ",IF(L563&gt;15,0,IF(J563&gt;15,(16-L563)*0.06375,((16-L563)-(16-J563))*0.06375)),0)+IF(F563="JčEČ",IF(L563&gt;15,0,IF(J563&gt;15,(16-L563)*0.051,((16-L563)-(16-J563))*0.051)),0)+IF(F563="NEAK",IF(L563&gt;23,0,IF(J563&gt;23,(24-L563)*0.03444,((24-L563)-(24-J563))*0.03444)),0))</f>
        <v>0</v>
      </c>
      <c r="Q563" s="11">
        <f t="shared" ref="Q563:Q571" si="227">IF(ISERROR(P563*100/N563),0,(P563*100/N563))</f>
        <v>0</v>
      </c>
      <c r="R563" s="10">
        <f t="shared" si="225"/>
        <v>0</v>
      </c>
    </row>
    <row r="564" spans="1:18" hidden="1">
      <c r="A564" s="77">
        <v>3</v>
      </c>
      <c r="B564" s="77"/>
      <c r="C564" s="12"/>
      <c r="D564" s="77"/>
      <c r="E564" s="77"/>
      <c r="F564" s="77"/>
      <c r="G564" s="77"/>
      <c r="H564" s="77"/>
      <c r="I564" s="77"/>
      <c r="J564" s="77"/>
      <c r="K564" s="77"/>
      <c r="L564" s="77"/>
      <c r="M564" s="77"/>
      <c r="N564" s="3">
        <f t="shared" si="221"/>
        <v>0</v>
      </c>
      <c r="O564" s="9">
        <f t="shared" si="222"/>
        <v>0</v>
      </c>
      <c r="P564" s="4">
        <f t="shared" si="226"/>
        <v>0</v>
      </c>
      <c r="Q564" s="11">
        <f t="shared" si="227"/>
        <v>0</v>
      </c>
      <c r="R564" s="10">
        <f t="shared" si="225"/>
        <v>0</v>
      </c>
    </row>
    <row r="565" spans="1:18" hidden="1">
      <c r="A565" s="77">
        <v>4</v>
      </c>
      <c r="B565" s="77"/>
      <c r="C565" s="12"/>
      <c r="D565" s="77"/>
      <c r="E565" s="77"/>
      <c r="F565" s="77"/>
      <c r="G565" s="77"/>
      <c r="H565" s="77"/>
      <c r="I565" s="77"/>
      <c r="J565" s="77"/>
      <c r="K565" s="77"/>
      <c r="L565" s="77"/>
      <c r="M565" s="77"/>
      <c r="N565" s="3">
        <f t="shared" si="221"/>
        <v>0</v>
      </c>
      <c r="O565" s="9">
        <f t="shared" si="222"/>
        <v>0</v>
      </c>
      <c r="P565" s="4">
        <f t="shared" si="226"/>
        <v>0</v>
      </c>
      <c r="Q565" s="11">
        <f t="shared" si="227"/>
        <v>0</v>
      </c>
      <c r="R565" s="10">
        <f t="shared" si="225"/>
        <v>0</v>
      </c>
    </row>
    <row r="566" spans="1:18" hidden="1">
      <c r="A566" s="77">
        <v>5</v>
      </c>
      <c r="B566" s="77"/>
      <c r="C566" s="12"/>
      <c r="D566" s="77"/>
      <c r="E566" s="77"/>
      <c r="F566" s="77"/>
      <c r="G566" s="77"/>
      <c r="H566" s="77"/>
      <c r="I566" s="77"/>
      <c r="J566" s="77"/>
      <c r="K566" s="77"/>
      <c r="L566" s="77"/>
      <c r="M566" s="77"/>
      <c r="N566" s="3">
        <f t="shared" si="221"/>
        <v>0</v>
      </c>
      <c r="O566" s="9">
        <f t="shared" si="222"/>
        <v>0</v>
      </c>
      <c r="P566" s="4">
        <f t="shared" si="226"/>
        <v>0</v>
      </c>
      <c r="Q566" s="11">
        <f t="shared" si="227"/>
        <v>0</v>
      </c>
      <c r="R566" s="10">
        <f t="shared" si="225"/>
        <v>0</v>
      </c>
    </row>
    <row r="567" spans="1:18" hidden="1">
      <c r="A567" s="77">
        <v>6</v>
      </c>
      <c r="B567" s="77"/>
      <c r="C567" s="12"/>
      <c r="D567" s="77"/>
      <c r="E567" s="77"/>
      <c r="F567" s="77"/>
      <c r="G567" s="77"/>
      <c r="H567" s="77"/>
      <c r="I567" s="77"/>
      <c r="J567" s="77"/>
      <c r="K567" s="77"/>
      <c r="L567" s="77"/>
      <c r="M567" s="77"/>
      <c r="N567" s="3">
        <f t="shared" si="221"/>
        <v>0</v>
      </c>
      <c r="O567" s="9">
        <f t="shared" si="222"/>
        <v>0</v>
      </c>
      <c r="P567" s="4">
        <f t="shared" si="226"/>
        <v>0</v>
      </c>
      <c r="Q567" s="11">
        <f t="shared" si="227"/>
        <v>0</v>
      </c>
      <c r="R567" s="10">
        <f t="shared" si="225"/>
        <v>0</v>
      </c>
    </row>
    <row r="568" spans="1:18" hidden="1">
      <c r="A568" s="77">
        <v>7</v>
      </c>
      <c r="B568" s="77"/>
      <c r="C568" s="12"/>
      <c r="D568" s="77"/>
      <c r="E568" s="77"/>
      <c r="F568" s="77"/>
      <c r="G568" s="77"/>
      <c r="H568" s="77"/>
      <c r="I568" s="77"/>
      <c r="J568" s="77"/>
      <c r="K568" s="77"/>
      <c r="L568" s="77"/>
      <c r="M568" s="77"/>
      <c r="N568" s="3">
        <f t="shared" si="221"/>
        <v>0</v>
      </c>
      <c r="O568" s="9">
        <f t="shared" si="222"/>
        <v>0</v>
      </c>
      <c r="P568" s="4">
        <f t="shared" si="226"/>
        <v>0</v>
      </c>
      <c r="Q568" s="11">
        <f t="shared" si="227"/>
        <v>0</v>
      </c>
      <c r="R568" s="10">
        <f t="shared" si="225"/>
        <v>0</v>
      </c>
    </row>
    <row r="569" spans="1:18" hidden="1">
      <c r="A569" s="77">
        <v>8</v>
      </c>
      <c r="B569" s="77"/>
      <c r="C569" s="12"/>
      <c r="D569" s="77"/>
      <c r="E569" s="77"/>
      <c r="F569" s="77"/>
      <c r="G569" s="77"/>
      <c r="H569" s="77"/>
      <c r="I569" s="77"/>
      <c r="J569" s="77"/>
      <c r="K569" s="77"/>
      <c r="L569" s="77"/>
      <c r="M569" s="77"/>
      <c r="N569" s="3">
        <f t="shared" si="221"/>
        <v>0</v>
      </c>
      <c r="O569" s="9">
        <f t="shared" si="222"/>
        <v>0</v>
      </c>
      <c r="P569" s="4">
        <f t="shared" si="226"/>
        <v>0</v>
      </c>
      <c r="Q569" s="11">
        <f t="shared" si="227"/>
        <v>0</v>
      </c>
      <c r="R569" s="10">
        <f t="shared" si="225"/>
        <v>0</v>
      </c>
    </row>
    <row r="570" spans="1:18" hidden="1">
      <c r="A570" s="77">
        <v>9</v>
      </c>
      <c r="B570" s="77"/>
      <c r="C570" s="12"/>
      <c r="D570" s="77"/>
      <c r="E570" s="77"/>
      <c r="F570" s="77"/>
      <c r="G570" s="77"/>
      <c r="H570" s="77"/>
      <c r="I570" s="77"/>
      <c r="J570" s="77"/>
      <c r="K570" s="77"/>
      <c r="L570" s="77"/>
      <c r="M570" s="77"/>
      <c r="N570" s="3">
        <f t="shared" si="221"/>
        <v>0</v>
      </c>
      <c r="O570" s="9">
        <f t="shared" si="222"/>
        <v>0</v>
      </c>
      <c r="P570" s="4">
        <f t="shared" si="226"/>
        <v>0</v>
      </c>
      <c r="Q570" s="11">
        <f t="shared" si="227"/>
        <v>0</v>
      </c>
      <c r="R570" s="10">
        <f t="shared" si="225"/>
        <v>0</v>
      </c>
    </row>
    <row r="571" spans="1:18" hidden="1">
      <c r="A571" s="77">
        <v>10</v>
      </c>
      <c r="B571" s="77"/>
      <c r="C571" s="12"/>
      <c r="D571" s="77"/>
      <c r="E571" s="77"/>
      <c r="F571" s="77"/>
      <c r="G571" s="77"/>
      <c r="H571" s="77"/>
      <c r="I571" s="77"/>
      <c r="J571" s="77"/>
      <c r="K571" s="77"/>
      <c r="L571" s="77"/>
      <c r="M571" s="77"/>
      <c r="N571" s="3">
        <f t="shared" si="221"/>
        <v>0</v>
      </c>
      <c r="O571" s="9">
        <f t="shared" si="222"/>
        <v>0</v>
      </c>
      <c r="P571" s="4">
        <f t="shared" si="226"/>
        <v>0</v>
      </c>
      <c r="Q571" s="11">
        <f t="shared" si="227"/>
        <v>0</v>
      </c>
      <c r="R571" s="10">
        <f t="shared" si="225"/>
        <v>0</v>
      </c>
    </row>
    <row r="572" spans="1:18" hidden="1">
      <c r="A572" s="80" t="s">
        <v>40</v>
      </c>
      <c r="B572" s="81"/>
      <c r="C572" s="81"/>
      <c r="D572" s="81"/>
      <c r="E572" s="81"/>
      <c r="F572" s="81"/>
      <c r="G572" s="81"/>
      <c r="H572" s="81"/>
      <c r="I572" s="81"/>
      <c r="J572" s="81"/>
      <c r="K572" s="81"/>
      <c r="L572" s="81"/>
      <c r="M572" s="81"/>
      <c r="N572" s="81"/>
      <c r="O572" s="81"/>
      <c r="P572" s="81"/>
      <c r="Q572" s="82"/>
      <c r="R572" s="10">
        <f>SUM(R562:R571)</f>
        <v>0</v>
      </c>
    </row>
    <row r="573" spans="1:18" ht="15.75" hidden="1">
      <c r="A573" s="24" t="s">
        <v>131</v>
      </c>
      <c r="B573" s="24"/>
      <c r="C573" s="15"/>
      <c r="D573" s="15"/>
      <c r="E573" s="15"/>
      <c r="F573" s="15"/>
      <c r="G573" s="15"/>
      <c r="H573" s="15"/>
      <c r="I573" s="15"/>
      <c r="J573" s="15"/>
      <c r="K573" s="15"/>
      <c r="L573" s="15"/>
      <c r="M573" s="15"/>
      <c r="N573" s="15"/>
      <c r="O573" s="15"/>
      <c r="P573" s="15"/>
      <c r="Q573" s="15"/>
      <c r="R573" s="16"/>
    </row>
    <row r="574" spans="1:18" hidden="1">
      <c r="A574" s="49" t="s">
        <v>48</v>
      </c>
      <c r="B574" s="49"/>
      <c r="C574" s="49"/>
      <c r="D574" s="49"/>
      <c r="E574" s="49"/>
      <c r="F574" s="49"/>
      <c r="G574" s="49"/>
      <c r="H574" s="49"/>
      <c r="I574" s="49"/>
      <c r="J574" s="15"/>
      <c r="K574" s="15"/>
      <c r="L574" s="15"/>
      <c r="M574" s="15"/>
      <c r="N574" s="15"/>
      <c r="O574" s="15"/>
      <c r="P574" s="15"/>
      <c r="Q574" s="15"/>
      <c r="R574" s="16"/>
    </row>
    <row r="575" spans="1:18" s="8" customFormat="1" hidden="1">
      <c r="A575" s="49"/>
      <c r="B575" s="49"/>
      <c r="C575" s="49"/>
      <c r="D575" s="49"/>
      <c r="E575" s="49"/>
      <c r="F575" s="49"/>
      <c r="G575" s="49"/>
      <c r="H575" s="49"/>
      <c r="I575" s="49"/>
      <c r="J575" s="15"/>
      <c r="K575" s="15"/>
      <c r="L575" s="15"/>
      <c r="M575" s="15"/>
      <c r="N575" s="15"/>
      <c r="O575" s="15"/>
      <c r="P575" s="15"/>
      <c r="Q575" s="15"/>
      <c r="R575" s="16"/>
    </row>
    <row r="576" spans="1:18" hidden="1">
      <c r="A576" s="83" t="s">
        <v>130</v>
      </c>
      <c r="B576" s="84"/>
      <c r="C576" s="84"/>
      <c r="D576" s="84"/>
      <c r="E576" s="84"/>
      <c r="F576" s="84"/>
      <c r="G576" s="84"/>
      <c r="H576" s="84"/>
      <c r="I576" s="84"/>
      <c r="J576" s="84"/>
      <c r="K576" s="84"/>
      <c r="L576" s="84"/>
      <c r="M576" s="84"/>
      <c r="N576" s="84"/>
      <c r="O576" s="84"/>
      <c r="P576" s="84"/>
      <c r="Q576" s="72"/>
      <c r="R576" s="8"/>
    </row>
    <row r="577" spans="1:18" ht="18" hidden="1">
      <c r="A577" s="85" t="s">
        <v>27</v>
      </c>
      <c r="B577" s="86"/>
      <c r="C577" s="86"/>
      <c r="D577" s="50"/>
      <c r="E577" s="50"/>
      <c r="F577" s="50"/>
      <c r="G577" s="50"/>
      <c r="H577" s="50"/>
      <c r="I577" s="50"/>
      <c r="J577" s="50"/>
      <c r="K577" s="50"/>
      <c r="L577" s="50"/>
      <c r="M577" s="50"/>
      <c r="N577" s="50"/>
      <c r="O577" s="50"/>
      <c r="P577" s="50"/>
      <c r="Q577" s="72"/>
      <c r="R577" s="8"/>
    </row>
    <row r="578" spans="1:18" hidden="1">
      <c r="A578" s="83" t="s">
        <v>44</v>
      </c>
      <c r="B578" s="84"/>
      <c r="C578" s="84"/>
      <c r="D578" s="84"/>
      <c r="E578" s="84"/>
      <c r="F578" s="84"/>
      <c r="G578" s="84"/>
      <c r="H578" s="84"/>
      <c r="I578" s="84"/>
      <c r="J578" s="84"/>
      <c r="K578" s="84"/>
      <c r="L578" s="84"/>
      <c r="M578" s="84"/>
      <c r="N578" s="84"/>
      <c r="O578" s="84"/>
      <c r="P578" s="84"/>
      <c r="Q578" s="72"/>
      <c r="R578" s="8"/>
    </row>
    <row r="579" spans="1:18" hidden="1">
      <c r="A579" s="77">
        <v>1</v>
      </c>
      <c r="B579" s="77"/>
      <c r="C579" s="12"/>
      <c r="D579" s="77"/>
      <c r="E579" s="77"/>
      <c r="F579" s="77"/>
      <c r="G579" s="77"/>
      <c r="H579" s="77"/>
      <c r="I579" s="77"/>
      <c r="J579" s="77"/>
      <c r="K579" s="77"/>
      <c r="L579" s="77"/>
      <c r="M579" s="77"/>
      <c r="N579" s="3">
        <f t="shared" ref="N579:N588" si="228">(IF(F579="OŽ",IF(L579=1,550.8,IF(L579=2,426.38,IF(L579=3,342.14,IF(L579=4,181.44,IF(L579=5,168.48,IF(L579=6,155.52,IF(L579=7,148.5,IF(L579=8,144,0))))))))+IF(L579&lt;=8,0,IF(L579&lt;=16,137.7,IF(L579&lt;=24,108,IF(L579&lt;=32,80.1,IF(L579&lt;=36,52.2,0)))))-IF(L579&lt;=8,0,IF(L579&lt;=16,(L579-9)*2.754,IF(L579&lt;=24,(L579-17)* 2.754,IF(L579&lt;=32,(L579-25)* 2.754,IF(L579&lt;=36,(L579-33)*2.754,0))))),0)+IF(F579="PČ",IF(L579=1,449,IF(L579=2,314.6,IF(L579=3,238,IF(L579=4,172,IF(L579=5,159,IF(L579=6,145,IF(L579=7,132,IF(L579=8,119,0))))))))+IF(L579&lt;=8,0,IF(L579&lt;=16,88,IF(L579&lt;=24,55,IF(L579&lt;=32,22,0))))-IF(L579&lt;=8,0,IF(L579&lt;=16,(L579-9)*2.245,IF(L579&lt;=24,(L579-17)*2.245,IF(L579&lt;=32,(L579-25)*2.245,0)))),0)+IF(F579="PČneol",IF(L579=1,85,IF(L579=2,64.61,IF(L579=3,50.76,IF(L579=4,16.25,IF(L579=5,15,IF(L579=6,13.75,IF(L579=7,12.5,IF(L579=8,11.25,0))))))))+IF(L579&lt;=8,0,IF(L579&lt;=16,9,0))-IF(L579&lt;=8,0,IF(L579&lt;=16,(L579-9)*0.425,0)),0)+IF(F579="PŽ",IF(L579=1,85,IF(L579=2,59.5,IF(L579=3,45,IF(L579=4,32.5,IF(L579=5,30,IF(L579=6,27.5,IF(L579=7,25,IF(L579=8,22.5,0))))))))+IF(L579&lt;=8,0,IF(L579&lt;=16,19,IF(L579&lt;=24,13,IF(L579&lt;=32,8,0))))-IF(L579&lt;=8,0,IF(L579&lt;=16,(L579-9)*0.425,IF(L579&lt;=24,(L579-17)*0.425,IF(L579&lt;=32,(L579-25)*0.425,0)))),0)+IF(F579="EČ",IF(L579=1,204,IF(L579=2,156.24,IF(L579=3,123.84,IF(L579=4,72,IF(L579=5,66,IF(L579=6,60,IF(L579=7,54,IF(L579=8,48,0))))))))+IF(L579&lt;=8,0,IF(L579&lt;=16,40,IF(L579&lt;=24,25,0)))-IF(L579&lt;=8,0,IF(L579&lt;=16,(L579-9)*1.02,IF(L579&lt;=24,(L579-17)*1.02,0))),0)+IF(F579="EČneol",IF(L579=1,68,IF(L579=2,51.69,IF(L579=3,40.61,IF(L579=4,13,IF(L579=5,12,IF(L579=6,11,IF(L579=7,10,IF(L579=8,9,0)))))))))+IF(F579="EŽ",IF(L579=1,68,IF(L579=2,47.6,IF(L579=3,36,IF(L579=4,18,IF(L579=5,16.5,IF(L579=6,15,IF(L579=7,13.5,IF(L579=8,12,0))))))))+IF(L579&lt;=8,0,IF(L579&lt;=16,10,IF(L579&lt;=24,6,0)))-IF(L579&lt;=8,0,IF(L579&lt;=16,(L579-9)*0.34,IF(L579&lt;=24,(L579-17)*0.34,0))),0)+IF(F579="PT",IF(L579=1,68,IF(L579=2,52.08,IF(L579=3,41.28,IF(L579=4,24,IF(L579=5,22,IF(L579=6,20,IF(L579=7,18,IF(L579=8,16,0))))))))+IF(L579&lt;=8,0,IF(L579&lt;=16,13,IF(L579&lt;=24,9,IF(L579&lt;=32,4,0))))-IF(L579&lt;=8,0,IF(L579&lt;=16,(L579-9)*0.34,IF(L579&lt;=24,(L579-17)*0.34,IF(L579&lt;=32,(L579-25)*0.34,0)))),0)+IF(F579="JOŽ",IF(L579=1,85,IF(L579=2,59.5,IF(L579=3,45,IF(L579=4,32.5,IF(L579=5,30,IF(L579=6,27.5,IF(L579=7,25,IF(L579=8,22.5,0))))))))+IF(L579&lt;=8,0,IF(L579&lt;=16,19,IF(L579&lt;=24,13,0)))-IF(L579&lt;=8,0,IF(L579&lt;=16,(L579-9)*0.425,IF(L579&lt;=24,(L579-17)*0.425,0))),0)+IF(F579="JPČ",IF(L579=1,68,IF(L579=2,47.6,IF(L579=3,36,IF(L579=4,26,IF(L579=5,24,IF(L579=6,22,IF(L579=7,20,IF(L579=8,18,0))))))))+IF(L579&lt;=8,0,IF(L579&lt;=16,13,IF(L579&lt;=24,9,0)))-IF(L579&lt;=8,0,IF(L579&lt;=16,(L579-9)*0.34,IF(L579&lt;=24,(L579-17)*0.34,0))),0)+IF(F579="JEČ",IF(L579=1,34,IF(L579=2,26.04,IF(L579=3,20.6,IF(L579=4,12,IF(L579=5,11,IF(L579=6,10,IF(L579=7,9,IF(L579=8,8,0))))))))+IF(L579&lt;=8,0,IF(L579&lt;=16,6,0))-IF(L579&lt;=8,0,IF(L579&lt;=16,(L579-9)*0.17,0)),0)+IF(F579="JEOF",IF(L579=1,34,IF(L579=2,26.04,IF(L579=3,20.6,IF(L579=4,12,IF(L579=5,11,IF(L579=6,10,IF(L579=7,9,IF(L579=8,8,0))))))))+IF(L579&lt;=8,0,IF(L579&lt;=16,6,0))-IF(L579&lt;=8,0,IF(L579&lt;=16,(L579-9)*0.17,0)),0)+IF(F579="JnPČ",IF(L579=1,51,IF(L579=2,35.7,IF(L579=3,27,IF(L579=4,19.5,IF(L579=5,18,IF(L579=6,16.5,IF(L579=7,15,IF(L579=8,13.5,0))))))))+IF(L579&lt;=8,0,IF(L579&lt;=16,10,0))-IF(L579&lt;=8,0,IF(L579&lt;=16,(L579-9)*0.255,0)),0)+IF(F579="JnEČ",IF(L579=1,25.5,IF(L579=2,19.53,IF(L579=3,15.48,IF(L579=4,9,IF(L579=5,8.25,IF(L579=6,7.5,IF(L579=7,6.75,IF(L579=8,6,0))))))))+IF(L579&lt;=8,0,IF(L579&lt;=16,5,0))-IF(L579&lt;=8,0,IF(L579&lt;=16,(L579-9)*0.1275,0)),0)+IF(F579="JčPČ",IF(L579=1,21.25,IF(L579=2,14.5,IF(L579=3,11.5,IF(L579=4,7,IF(L579=5,6.5,IF(L579=6,6,IF(L579=7,5.5,IF(L579=8,5,0))))))))+IF(L579&lt;=8,0,IF(L579&lt;=16,4,0))-IF(L579&lt;=8,0,IF(L579&lt;=16,(L579-9)*0.10625,0)),0)+IF(F579="JčEČ",IF(L579=1,17,IF(L579=2,13.02,IF(L579=3,10.32,IF(L579=4,6,IF(L579=5,5.5,IF(L579=6,5,IF(L579=7,4.5,IF(L579=8,4,0))))))))+IF(L579&lt;=8,0,IF(L579&lt;=16,3,0))-IF(L579&lt;=8,0,IF(L579&lt;=16,(L579-9)*0.085,0)),0)+IF(F579="NEAK",IF(L579=1,11.48,IF(L579=2,8.79,IF(L579=3,6.97,IF(L579=4,4.05,IF(L579=5,3.71,IF(L579=6,3.38,IF(L579=7,3.04,IF(L579=8,2.7,0))))))))+IF(L579&lt;=8,0,IF(L579&lt;=16,2,IF(L579&lt;=24,1.3,0)))-IF(L579&lt;=8,0,IF(L579&lt;=16,(L579-9)*0.0574,IF(L579&lt;=24,(L579-17)*0.0574,0))),0))*IF(L579&lt;0,1,IF(OR(F579="PČ",F579="PŽ",F579="PT"),IF(J579&lt;32,J579/32,1),1))* IF(L579&lt;0,1,IF(OR(F579="EČ",F579="EŽ",F579="JOŽ",F579="JPČ",F579="NEAK"),IF(J579&lt;24,J579/24,1),1))*IF(L579&lt;0,1,IF(OR(F579="PČneol",F579="JEČ",F579="JEOF",F579="JnPČ",F579="JnEČ",F579="JčPČ",F579="JčEČ"),IF(J579&lt;16,J579/16,1),1))*IF(L579&lt;0,1,IF(F579="EČneol",IF(J579&lt;8,J579/8,1),1))</f>
        <v>0</v>
      </c>
      <c r="O579" s="9">
        <f t="shared" ref="O579:O588" si="229">IF(F579="OŽ",N579,IF(H579="Ne",IF(J579*0.3&lt;J579-L579,N579,0),IF(J579*0.1&lt;J579-L579,N579,0)))</f>
        <v>0</v>
      </c>
      <c r="P579" s="4">
        <f t="shared" ref="P579" si="230">IF(O579=0,0,IF(F579="OŽ",IF(L579&gt;35,0,IF(J579&gt;35,(36-L579)*1.836,((36-L579)-(36-J579))*1.836)),0)+IF(F579="PČ",IF(L579&gt;31,0,IF(J579&gt;31,(32-L579)*1.347,((32-L579)-(32-J579))*1.347)),0)+ IF(F579="PČneol",IF(L579&gt;15,0,IF(J579&gt;15,(16-L579)*0.255,((16-L579)-(16-J579))*0.255)),0)+IF(F579="PŽ",IF(L579&gt;31,0,IF(J579&gt;31,(32-L579)*0.255,((32-L579)-(32-J579))*0.255)),0)+IF(F579="EČ",IF(L579&gt;23,0,IF(J579&gt;23,(24-L579)*0.612,((24-L579)-(24-J579))*0.612)),0)+IF(F579="EČneol",IF(L579&gt;7,0,IF(J579&gt;7,(8-L579)*0.204,((8-L579)-(8-J579))*0.204)),0)+IF(F579="EŽ",IF(L579&gt;23,0,IF(J579&gt;23,(24-L579)*0.204,((24-L579)-(24-J579))*0.204)),0)+IF(F579="PT",IF(L579&gt;31,0,IF(J579&gt;31,(32-L579)*0.204,((32-L579)-(32-J579))*0.204)),0)+IF(F579="JOŽ",IF(L579&gt;23,0,IF(J579&gt;23,(24-L579)*0.255,((24-L579)-(24-J579))*0.255)),0)+IF(F579="JPČ",IF(L579&gt;23,0,IF(J579&gt;23,(24-L579)*0.204,((24-L579)-(24-J579))*0.204)),0)+IF(F579="JEČ",IF(L579&gt;15,0,IF(J579&gt;15,(16-L579)*0.102,((16-L579)-(16-J579))*0.102)),0)+IF(F579="JEOF",IF(L579&gt;15,0,IF(J579&gt;15,(16-L579)*0.102,((16-L579)-(16-J579))*0.102)),0)+IF(F579="JnPČ",IF(L579&gt;15,0,IF(J579&gt;15,(16-L579)*0.153,((16-L579)-(16-J579))*0.153)),0)+IF(F579="JnEČ",IF(L579&gt;15,0,IF(J579&gt;15,(16-L579)*0.0765,((16-L579)-(16-J579))*0.0765)),0)+IF(F579="JčPČ",IF(L579&gt;15,0,IF(J579&gt;15,(16-L579)*0.06375,((16-L579)-(16-J579))*0.06375)),0)+IF(F579="JčEČ",IF(L579&gt;15,0,IF(J579&gt;15,(16-L579)*0.051,((16-L579)-(16-J579))*0.051)),0)+IF(F579="NEAK",IF(L579&gt;23,0,IF(J579&gt;23,(24-L579)*0.03444,((24-L579)-(24-J579))*0.03444)),0))</f>
        <v>0</v>
      </c>
      <c r="Q579" s="11">
        <f t="shared" ref="Q579" si="231">IF(ISERROR(P579*100/N579),0,(P579*100/N579))</f>
        <v>0</v>
      </c>
      <c r="R579" s="10">
        <f t="shared" ref="R579:R588" si="232">IF(Q579&lt;=30,O579+P579,O579+O579*0.3)*IF(G579=1,0.4,IF(G579=2,0.75,IF(G579="1 (kas 4 m. 1 k. nerengiamos)",0.52,1)))*IF(D579="olimpinė",1,IF(M579="Ne",0.5,1))*IF(OR(A$5="Lietuvos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federacija"),IF(OR(J579&lt;8,K579&lt;16),0,1),1)*E579*IF(I579&lt;=1,1,1/I579)*IF(OR(A$5="Lietuvos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80" spans="1:18" hidden="1">
      <c r="A580" s="77">
        <v>2</v>
      </c>
      <c r="B580" s="77"/>
      <c r="C580" s="12"/>
      <c r="D580" s="77"/>
      <c r="E580" s="77"/>
      <c r="F580" s="77"/>
      <c r="G580" s="77"/>
      <c r="H580" s="77"/>
      <c r="I580" s="77"/>
      <c r="J580" s="77"/>
      <c r="K580" s="77"/>
      <c r="L580" s="77"/>
      <c r="M580" s="77"/>
      <c r="N580" s="3">
        <f t="shared" si="228"/>
        <v>0</v>
      </c>
      <c r="O580" s="9">
        <f t="shared" si="229"/>
        <v>0</v>
      </c>
      <c r="P580" s="4">
        <f t="shared" ref="P580:P588" si="233">IF(O580=0,0,IF(F580="OŽ",IF(L580&gt;35,0,IF(J580&gt;35,(36-L580)*1.836,((36-L580)-(36-J580))*1.836)),0)+IF(F580="PČ",IF(L580&gt;31,0,IF(J580&gt;31,(32-L580)*1.347,((32-L580)-(32-J580))*1.347)),0)+ IF(F580="PČneol",IF(L580&gt;15,0,IF(J580&gt;15,(16-L580)*0.255,((16-L580)-(16-J580))*0.255)),0)+IF(F580="PŽ",IF(L580&gt;31,0,IF(J580&gt;31,(32-L580)*0.255,((32-L580)-(32-J580))*0.255)),0)+IF(F580="EČ",IF(L580&gt;23,0,IF(J580&gt;23,(24-L580)*0.612,((24-L580)-(24-J580))*0.612)),0)+IF(F580="EČneol",IF(L580&gt;7,0,IF(J580&gt;7,(8-L580)*0.204,((8-L580)-(8-J580))*0.204)),0)+IF(F580="EŽ",IF(L580&gt;23,0,IF(J580&gt;23,(24-L580)*0.204,((24-L580)-(24-J580))*0.204)),0)+IF(F580="PT",IF(L580&gt;31,0,IF(J580&gt;31,(32-L580)*0.204,((32-L580)-(32-J580))*0.204)),0)+IF(F580="JOŽ",IF(L580&gt;23,0,IF(J580&gt;23,(24-L580)*0.255,((24-L580)-(24-J580))*0.255)),0)+IF(F580="JPČ",IF(L580&gt;23,0,IF(J580&gt;23,(24-L580)*0.204,((24-L580)-(24-J580))*0.204)),0)+IF(F580="JEČ",IF(L580&gt;15,0,IF(J580&gt;15,(16-L580)*0.102,((16-L580)-(16-J580))*0.102)),0)+IF(F580="JEOF",IF(L580&gt;15,0,IF(J580&gt;15,(16-L580)*0.102,((16-L580)-(16-J580))*0.102)),0)+IF(F580="JnPČ",IF(L580&gt;15,0,IF(J580&gt;15,(16-L580)*0.153,((16-L580)-(16-J580))*0.153)),0)+IF(F580="JnEČ",IF(L580&gt;15,0,IF(J580&gt;15,(16-L580)*0.0765,((16-L580)-(16-J580))*0.0765)),0)+IF(F580="JčPČ",IF(L580&gt;15,0,IF(J580&gt;15,(16-L580)*0.06375,((16-L580)-(16-J580))*0.06375)),0)+IF(F580="JčEČ",IF(L580&gt;15,0,IF(J580&gt;15,(16-L580)*0.051,((16-L580)-(16-J580))*0.051)),0)+IF(F580="NEAK",IF(L580&gt;23,0,IF(J580&gt;23,(24-L580)*0.03444,((24-L580)-(24-J580))*0.03444)),0))</f>
        <v>0</v>
      </c>
      <c r="Q580" s="11">
        <f t="shared" ref="Q580:Q588" si="234">IF(ISERROR(P580*100/N580),0,(P580*100/N580))</f>
        <v>0</v>
      </c>
      <c r="R580" s="10">
        <f t="shared" si="232"/>
        <v>0</v>
      </c>
    </row>
    <row r="581" spans="1:18" hidden="1">
      <c r="A581" s="77">
        <v>3</v>
      </c>
      <c r="B581" s="77"/>
      <c r="C581" s="12"/>
      <c r="D581" s="77"/>
      <c r="E581" s="77"/>
      <c r="F581" s="77"/>
      <c r="G581" s="77"/>
      <c r="H581" s="77"/>
      <c r="I581" s="77"/>
      <c r="J581" s="77"/>
      <c r="K581" s="77"/>
      <c r="L581" s="77"/>
      <c r="M581" s="77"/>
      <c r="N581" s="3">
        <f t="shared" si="228"/>
        <v>0</v>
      </c>
      <c r="O581" s="9">
        <f t="shared" si="229"/>
        <v>0</v>
      </c>
      <c r="P581" s="4">
        <f t="shared" si="233"/>
        <v>0</v>
      </c>
      <c r="Q581" s="11">
        <f t="shared" si="234"/>
        <v>0</v>
      </c>
      <c r="R581" s="10">
        <f t="shared" si="232"/>
        <v>0</v>
      </c>
    </row>
    <row r="582" spans="1:18" hidden="1">
      <c r="A582" s="77">
        <v>4</v>
      </c>
      <c r="B582" s="77"/>
      <c r="C582" s="12"/>
      <c r="D582" s="77"/>
      <c r="E582" s="77"/>
      <c r="F582" s="77"/>
      <c r="G582" s="77"/>
      <c r="H582" s="77"/>
      <c r="I582" s="77"/>
      <c r="J582" s="77"/>
      <c r="K582" s="77"/>
      <c r="L582" s="77"/>
      <c r="M582" s="77"/>
      <c r="N582" s="3">
        <f t="shared" si="228"/>
        <v>0</v>
      </c>
      <c r="O582" s="9">
        <f t="shared" si="229"/>
        <v>0</v>
      </c>
      <c r="P582" s="4">
        <f t="shared" si="233"/>
        <v>0</v>
      </c>
      <c r="Q582" s="11">
        <f t="shared" si="234"/>
        <v>0</v>
      </c>
      <c r="R582" s="10">
        <f t="shared" si="232"/>
        <v>0</v>
      </c>
    </row>
    <row r="583" spans="1:18" hidden="1">
      <c r="A583" s="77">
        <v>5</v>
      </c>
      <c r="B583" s="77"/>
      <c r="C583" s="12"/>
      <c r="D583" s="77"/>
      <c r="E583" s="77"/>
      <c r="F583" s="77"/>
      <c r="G583" s="77"/>
      <c r="H583" s="77"/>
      <c r="I583" s="77"/>
      <c r="J583" s="77"/>
      <c r="K583" s="77"/>
      <c r="L583" s="77"/>
      <c r="M583" s="77"/>
      <c r="N583" s="3">
        <f t="shared" si="228"/>
        <v>0</v>
      </c>
      <c r="O583" s="9">
        <f t="shared" si="229"/>
        <v>0</v>
      </c>
      <c r="P583" s="4">
        <f t="shared" si="233"/>
        <v>0</v>
      </c>
      <c r="Q583" s="11">
        <f t="shared" si="234"/>
        <v>0</v>
      </c>
      <c r="R583" s="10">
        <f t="shared" si="232"/>
        <v>0</v>
      </c>
    </row>
    <row r="584" spans="1:18" hidden="1">
      <c r="A584" s="77">
        <v>6</v>
      </c>
      <c r="B584" s="77"/>
      <c r="C584" s="12"/>
      <c r="D584" s="77"/>
      <c r="E584" s="77"/>
      <c r="F584" s="77"/>
      <c r="G584" s="77"/>
      <c r="H584" s="77"/>
      <c r="I584" s="77"/>
      <c r="J584" s="77"/>
      <c r="K584" s="77"/>
      <c r="L584" s="77"/>
      <c r="M584" s="77"/>
      <c r="N584" s="3">
        <f t="shared" si="228"/>
        <v>0</v>
      </c>
      <c r="O584" s="9">
        <f t="shared" si="229"/>
        <v>0</v>
      </c>
      <c r="P584" s="4">
        <f t="shared" si="233"/>
        <v>0</v>
      </c>
      <c r="Q584" s="11">
        <f t="shared" si="234"/>
        <v>0</v>
      </c>
      <c r="R584" s="10">
        <f t="shared" si="232"/>
        <v>0</v>
      </c>
    </row>
    <row r="585" spans="1:18" hidden="1">
      <c r="A585" s="77">
        <v>7</v>
      </c>
      <c r="B585" s="77"/>
      <c r="C585" s="12"/>
      <c r="D585" s="77"/>
      <c r="E585" s="77"/>
      <c r="F585" s="77"/>
      <c r="G585" s="77"/>
      <c r="H585" s="77"/>
      <c r="I585" s="77"/>
      <c r="J585" s="77"/>
      <c r="K585" s="77"/>
      <c r="L585" s="77"/>
      <c r="M585" s="77"/>
      <c r="N585" s="3">
        <f t="shared" si="228"/>
        <v>0</v>
      </c>
      <c r="O585" s="9">
        <f t="shared" si="229"/>
        <v>0</v>
      </c>
      <c r="P585" s="4">
        <f t="shared" si="233"/>
        <v>0</v>
      </c>
      <c r="Q585" s="11">
        <f t="shared" si="234"/>
        <v>0</v>
      </c>
      <c r="R585" s="10">
        <f t="shared" si="232"/>
        <v>0</v>
      </c>
    </row>
    <row r="586" spans="1:18" hidden="1">
      <c r="A586" s="77">
        <v>8</v>
      </c>
      <c r="B586" s="77"/>
      <c r="C586" s="12"/>
      <c r="D586" s="77"/>
      <c r="E586" s="77"/>
      <c r="F586" s="77"/>
      <c r="G586" s="77"/>
      <c r="H586" s="77"/>
      <c r="I586" s="77"/>
      <c r="J586" s="77"/>
      <c r="K586" s="77"/>
      <c r="L586" s="77"/>
      <c r="M586" s="77"/>
      <c r="N586" s="3">
        <f t="shared" si="228"/>
        <v>0</v>
      </c>
      <c r="O586" s="9">
        <f t="shared" si="229"/>
        <v>0</v>
      </c>
      <c r="P586" s="4">
        <f t="shared" si="233"/>
        <v>0</v>
      </c>
      <c r="Q586" s="11">
        <f t="shared" si="234"/>
        <v>0</v>
      </c>
      <c r="R586" s="10">
        <f t="shared" si="232"/>
        <v>0</v>
      </c>
    </row>
    <row r="587" spans="1:18" hidden="1">
      <c r="A587" s="77">
        <v>9</v>
      </c>
      <c r="B587" s="77"/>
      <c r="C587" s="12"/>
      <c r="D587" s="77"/>
      <c r="E587" s="77"/>
      <c r="F587" s="77"/>
      <c r="G587" s="77"/>
      <c r="H587" s="77"/>
      <c r="I587" s="77"/>
      <c r="J587" s="77"/>
      <c r="K587" s="77"/>
      <c r="L587" s="77"/>
      <c r="M587" s="77"/>
      <c r="N587" s="3">
        <f t="shared" si="228"/>
        <v>0</v>
      </c>
      <c r="O587" s="9">
        <f t="shared" si="229"/>
        <v>0</v>
      </c>
      <c r="P587" s="4">
        <f t="shared" si="233"/>
        <v>0</v>
      </c>
      <c r="Q587" s="11">
        <f t="shared" si="234"/>
        <v>0</v>
      </c>
      <c r="R587" s="10">
        <f t="shared" si="232"/>
        <v>0</v>
      </c>
    </row>
    <row r="588" spans="1:18" hidden="1">
      <c r="A588" s="77">
        <v>10</v>
      </c>
      <c r="B588" s="77"/>
      <c r="C588" s="12"/>
      <c r="D588" s="77"/>
      <c r="E588" s="77"/>
      <c r="F588" s="77"/>
      <c r="G588" s="77"/>
      <c r="H588" s="77"/>
      <c r="I588" s="77"/>
      <c r="J588" s="77"/>
      <c r="K588" s="77"/>
      <c r="L588" s="77"/>
      <c r="M588" s="77"/>
      <c r="N588" s="3">
        <f t="shared" si="228"/>
        <v>0</v>
      </c>
      <c r="O588" s="9">
        <f t="shared" si="229"/>
        <v>0</v>
      </c>
      <c r="P588" s="4">
        <f t="shared" si="233"/>
        <v>0</v>
      </c>
      <c r="Q588" s="11">
        <f t="shared" si="234"/>
        <v>0</v>
      </c>
      <c r="R588" s="10">
        <f t="shared" si="232"/>
        <v>0</v>
      </c>
    </row>
    <row r="589" spans="1:18" hidden="1">
      <c r="A589" s="80" t="s">
        <v>40</v>
      </c>
      <c r="B589" s="81"/>
      <c r="C589" s="81"/>
      <c r="D589" s="81"/>
      <c r="E589" s="81"/>
      <c r="F589" s="81"/>
      <c r="G589" s="81"/>
      <c r="H589" s="81"/>
      <c r="I589" s="81"/>
      <c r="J589" s="81"/>
      <c r="K589" s="81"/>
      <c r="L589" s="81"/>
      <c r="M589" s="81"/>
      <c r="N589" s="81"/>
      <c r="O589" s="81"/>
      <c r="P589" s="81"/>
      <c r="Q589" s="82"/>
      <c r="R589" s="10">
        <f>SUM(R579:R588)</f>
        <v>0</v>
      </c>
    </row>
    <row r="590" spans="1:18" ht="15.75" hidden="1">
      <c r="A590" s="24" t="s">
        <v>131</v>
      </c>
      <c r="B590" s="24"/>
      <c r="C590" s="15"/>
      <c r="D590" s="15"/>
      <c r="E590" s="15"/>
      <c r="F590" s="15"/>
      <c r="G590" s="15"/>
      <c r="H590" s="15"/>
      <c r="I590" s="15"/>
      <c r="J590" s="15"/>
      <c r="K590" s="15"/>
      <c r="L590" s="15"/>
      <c r="M590" s="15"/>
      <c r="N590" s="15"/>
      <c r="O590" s="15"/>
      <c r="P590" s="15"/>
      <c r="Q590" s="15"/>
      <c r="R590" s="16"/>
    </row>
    <row r="591" spans="1:18" hidden="1">
      <c r="A591" s="49" t="s">
        <v>48</v>
      </c>
      <c r="B591" s="49"/>
      <c r="C591" s="49"/>
      <c r="D591" s="49"/>
      <c r="E591" s="49"/>
      <c r="F591" s="49"/>
      <c r="G591" s="49"/>
      <c r="H591" s="49"/>
      <c r="I591" s="49"/>
      <c r="J591" s="15"/>
      <c r="K591" s="15"/>
      <c r="L591" s="15"/>
      <c r="M591" s="15"/>
      <c r="N591" s="15"/>
      <c r="O591" s="15"/>
      <c r="P591" s="15"/>
      <c r="Q591" s="15"/>
      <c r="R591" s="16"/>
    </row>
    <row r="592" spans="1:18" s="8" customFormat="1" hidden="1">
      <c r="A592" s="49"/>
      <c r="B592" s="49"/>
      <c r="C592" s="49"/>
      <c r="D592" s="49"/>
      <c r="E592" s="49"/>
      <c r="F592" s="49"/>
      <c r="G592" s="49"/>
      <c r="H592" s="49"/>
      <c r="I592" s="49"/>
      <c r="J592" s="15"/>
      <c r="K592" s="15"/>
      <c r="L592" s="15"/>
      <c r="M592" s="15"/>
      <c r="N592" s="15"/>
      <c r="O592" s="15"/>
      <c r="P592" s="15"/>
      <c r="Q592" s="15"/>
      <c r="R592" s="16"/>
    </row>
    <row r="593" spans="1:18" hidden="1">
      <c r="A593" s="83" t="s">
        <v>130</v>
      </c>
      <c r="B593" s="84"/>
      <c r="C593" s="84"/>
      <c r="D593" s="84"/>
      <c r="E593" s="84"/>
      <c r="F593" s="84"/>
      <c r="G593" s="84"/>
      <c r="H593" s="84"/>
      <c r="I593" s="84"/>
      <c r="J593" s="84"/>
      <c r="K593" s="84"/>
      <c r="L593" s="84"/>
      <c r="M593" s="84"/>
      <c r="N593" s="84"/>
      <c r="O593" s="84"/>
      <c r="P593" s="84"/>
      <c r="Q593" s="72"/>
      <c r="R593" s="8"/>
    </row>
    <row r="594" spans="1:18" ht="18" hidden="1">
      <c r="A594" s="85" t="s">
        <v>27</v>
      </c>
      <c r="B594" s="86"/>
      <c r="C594" s="86"/>
      <c r="D594" s="50"/>
      <c r="E594" s="50"/>
      <c r="F594" s="50"/>
      <c r="G594" s="50"/>
      <c r="H594" s="50"/>
      <c r="I594" s="50"/>
      <c r="J594" s="50"/>
      <c r="K594" s="50"/>
      <c r="L594" s="50"/>
      <c r="M594" s="50"/>
      <c r="N594" s="50"/>
      <c r="O594" s="50"/>
      <c r="P594" s="50"/>
      <c r="Q594" s="72"/>
      <c r="R594" s="8"/>
    </row>
    <row r="595" spans="1:18" hidden="1">
      <c r="A595" s="83" t="s">
        <v>44</v>
      </c>
      <c r="B595" s="84"/>
      <c r="C595" s="84"/>
      <c r="D595" s="84"/>
      <c r="E595" s="84"/>
      <c r="F595" s="84"/>
      <c r="G595" s="84"/>
      <c r="H595" s="84"/>
      <c r="I595" s="84"/>
      <c r="J595" s="84"/>
      <c r="K595" s="84"/>
      <c r="L595" s="84"/>
      <c r="M595" s="84"/>
      <c r="N595" s="84"/>
      <c r="O595" s="84"/>
      <c r="P595" s="84"/>
      <c r="Q595" s="72"/>
      <c r="R595" s="8"/>
    </row>
    <row r="596" spans="1:18" hidden="1">
      <c r="A596" s="77">
        <v>1</v>
      </c>
      <c r="B596" s="77"/>
      <c r="C596" s="12"/>
      <c r="D596" s="77"/>
      <c r="E596" s="77"/>
      <c r="F596" s="77"/>
      <c r="G596" s="77"/>
      <c r="H596" s="77"/>
      <c r="I596" s="77"/>
      <c r="J596" s="77"/>
      <c r="K596" s="77"/>
      <c r="L596" s="77"/>
      <c r="M596" s="77"/>
      <c r="N596" s="3">
        <f t="shared" ref="N596:N604" si="235">(IF(F596="OŽ",IF(L596=1,550.8,IF(L596=2,426.38,IF(L596=3,342.14,IF(L596=4,181.44,IF(L596=5,168.48,IF(L596=6,155.52,IF(L596=7,148.5,IF(L596=8,144,0))))))))+IF(L596&lt;=8,0,IF(L596&lt;=16,137.7,IF(L596&lt;=24,108,IF(L596&lt;=32,80.1,IF(L596&lt;=36,52.2,0)))))-IF(L596&lt;=8,0,IF(L596&lt;=16,(L596-9)*2.754,IF(L596&lt;=24,(L596-17)* 2.754,IF(L596&lt;=32,(L596-25)* 2.754,IF(L596&lt;=36,(L596-33)*2.754,0))))),0)+IF(F596="PČ",IF(L596=1,449,IF(L596=2,314.6,IF(L596=3,238,IF(L596=4,172,IF(L596=5,159,IF(L596=6,145,IF(L596=7,132,IF(L596=8,119,0))))))))+IF(L596&lt;=8,0,IF(L596&lt;=16,88,IF(L596&lt;=24,55,IF(L596&lt;=32,22,0))))-IF(L596&lt;=8,0,IF(L596&lt;=16,(L596-9)*2.245,IF(L596&lt;=24,(L596-17)*2.245,IF(L596&lt;=32,(L596-25)*2.245,0)))),0)+IF(F596="PČneol",IF(L596=1,85,IF(L596=2,64.61,IF(L596=3,50.76,IF(L596=4,16.25,IF(L596=5,15,IF(L596=6,13.75,IF(L596=7,12.5,IF(L596=8,11.25,0))))))))+IF(L596&lt;=8,0,IF(L596&lt;=16,9,0))-IF(L596&lt;=8,0,IF(L596&lt;=16,(L596-9)*0.425,0)),0)+IF(F596="PŽ",IF(L596=1,85,IF(L596=2,59.5,IF(L596=3,45,IF(L596=4,32.5,IF(L596=5,30,IF(L596=6,27.5,IF(L596=7,25,IF(L596=8,22.5,0))))))))+IF(L596&lt;=8,0,IF(L596&lt;=16,19,IF(L596&lt;=24,13,IF(L596&lt;=32,8,0))))-IF(L596&lt;=8,0,IF(L596&lt;=16,(L596-9)*0.425,IF(L596&lt;=24,(L596-17)*0.425,IF(L596&lt;=32,(L596-25)*0.425,0)))),0)+IF(F596="EČ",IF(L596=1,204,IF(L596=2,156.24,IF(L596=3,123.84,IF(L596=4,72,IF(L596=5,66,IF(L596=6,60,IF(L596=7,54,IF(L596=8,48,0))))))))+IF(L596&lt;=8,0,IF(L596&lt;=16,40,IF(L596&lt;=24,25,0)))-IF(L596&lt;=8,0,IF(L596&lt;=16,(L596-9)*1.02,IF(L596&lt;=24,(L596-17)*1.02,0))),0)+IF(F596="EČneol",IF(L596=1,68,IF(L596=2,51.69,IF(L596=3,40.61,IF(L596=4,13,IF(L596=5,12,IF(L596=6,11,IF(L596=7,10,IF(L596=8,9,0)))))))))+IF(F596="EŽ",IF(L596=1,68,IF(L596=2,47.6,IF(L596=3,36,IF(L596=4,18,IF(L596=5,16.5,IF(L596=6,15,IF(L596=7,13.5,IF(L596=8,12,0))))))))+IF(L596&lt;=8,0,IF(L596&lt;=16,10,IF(L596&lt;=24,6,0)))-IF(L596&lt;=8,0,IF(L596&lt;=16,(L596-9)*0.34,IF(L596&lt;=24,(L596-17)*0.34,0))),0)+IF(F596="PT",IF(L596=1,68,IF(L596=2,52.08,IF(L596=3,41.28,IF(L596=4,24,IF(L596=5,22,IF(L596=6,20,IF(L596=7,18,IF(L596=8,16,0))))))))+IF(L596&lt;=8,0,IF(L596&lt;=16,13,IF(L596&lt;=24,9,IF(L596&lt;=32,4,0))))-IF(L596&lt;=8,0,IF(L596&lt;=16,(L596-9)*0.34,IF(L596&lt;=24,(L596-17)*0.34,IF(L596&lt;=32,(L596-25)*0.34,0)))),0)+IF(F596="JOŽ",IF(L596=1,85,IF(L596=2,59.5,IF(L596=3,45,IF(L596=4,32.5,IF(L596=5,30,IF(L596=6,27.5,IF(L596=7,25,IF(L596=8,22.5,0))))))))+IF(L596&lt;=8,0,IF(L596&lt;=16,19,IF(L596&lt;=24,13,0)))-IF(L596&lt;=8,0,IF(L596&lt;=16,(L596-9)*0.425,IF(L596&lt;=24,(L596-17)*0.425,0))),0)+IF(F596="JPČ",IF(L596=1,68,IF(L596=2,47.6,IF(L596=3,36,IF(L596=4,26,IF(L596=5,24,IF(L596=6,22,IF(L596=7,20,IF(L596=8,18,0))))))))+IF(L596&lt;=8,0,IF(L596&lt;=16,13,IF(L596&lt;=24,9,0)))-IF(L596&lt;=8,0,IF(L596&lt;=16,(L596-9)*0.34,IF(L596&lt;=24,(L596-17)*0.34,0))),0)+IF(F596="JEČ",IF(L596=1,34,IF(L596=2,26.04,IF(L596=3,20.6,IF(L596=4,12,IF(L596=5,11,IF(L596=6,10,IF(L596=7,9,IF(L596=8,8,0))))))))+IF(L596&lt;=8,0,IF(L596&lt;=16,6,0))-IF(L596&lt;=8,0,IF(L596&lt;=16,(L596-9)*0.17,0)),0)+IF(F596="JEOF",IF(L596=1,34,IF(L596=2,26.04,IF(L596=3,20.6,IF(L596=4,12,IF(L596=5,11,IF(L596=6,10,IF(L596=7,9,IF(L596=8,8,0))))))))+IF(L596&lt;=8,0,IF(L596&lt;=16,6,0))-IF(L596&lt;=8,0,IF(L596&lt;=16,(L596-9)*0.17,0)),0)+IF(F596="JnPČ",IF(L596=1,51,IF(L596=2,35.7,IF(L596=3,27,IF(L596=4,19.5,IF(L596=5,18,IF(L596=6,16.5,IF(L596=7,15,IF(L596=8,13.5,0))))))))+IF(L596&lt;=8,0,IF(L596&lt;=16,10,0))-IF(L596&lt;=8,0,IF(L596&lt;=16,(L596-9)*0.255,0)),0)+IF(F596="JnEČ",IF(L596=1,25.5,IF(L596=2,19.53,IF(L596=3,15.48,IF(L596=4,9,IF(L596=5,8.25,IF(L596=6,7.5,IF(L596=7,6.75,IF(L596=8,6,0))))))))+IF(L596&lt;=8,0,IF(L596&lt;=16,5,0))-IF(L596&lt;=8,0,IF(L596&lt;=16,(L596-9)*0.1275,0)),0)+IF(F596="JčPČ",IF(L596=1,21.25,IF(L596=2,14.5,IF(L596=3,11.5,IF(L596=4,7,IF(L596=5,6.5,IF(L596=6,6,IF(L596=7,5.5,IF(L596=8,5,0))))))))+IF(L596&lt;=8,0,IF(L596&lt;=16,4,0))-IF(L596&lt;=8,0,IF(L596&lt;=16,(L596-9)*0.10625,0)),0)+IF(F596="JčEČ",IF(L596=1,17,IF(L596=2,13.02,IF(L596=3,10.32,IF(L596=4,6,IF(L596=5,5.5,IF(L596=6,5,IF(L596=7,4.5,IF(L596=8,4,0))))))))+IF(L596&lt;=8,0,IF(L596&lt;=16,3,0))-IF(L596&lt;=8,0,IF(L596&lt;=16,(L596-9)*0.085,0)),0)+IF(F596="NEAK",IF(L596=1,11.48,IF(L596=2,8.79,IF(L596=3,6.97,IF(L596=4,4.05,IF(L596=5,3.71,IF(L596=6,3.38,IF(L596=7,3.04,IF(L596=8,2.7,0))))))))+IF(L596&lt;=8,0,IF(L596&lt;=16,2,IF(L596&lt;=24,1.3,0)))-IF(L596&lt;=8,0,IF(L596&lt;=16,(L596-9)*0.0574,IF(L596&lt;=24,(L596-17)*0.0574,0))),0))*IF(L596&lt;0,1,IF(OR(F596="PČ",F596="PŽ",F596="PT"),IF(J596&lt;32,J596/32,1),1))* IF(L596&lt;0,1,IF(OR(F596="EČ",F596="EŽ",F596="JOŽ",F596="JPČ",F596="NEAK"),IF(J596&lt;24,J596/24,1),1))*IF(L596&lt;0,1,IF(OR(F596="PČneol",F596="JEČ",F596="JEOF",F596="JnPČ",F596="JnEČ",F596="JčPČ",F596="JčEČ"),IF(J596&lt;16,J596/16,1),1))*IF(L596&lt;0,1,IF(F596="EČneol",IF(J596&lt;8,J596/8,1),1))</f>
        <v>0</v>
      </c>
      <c r="O596" s="9">
        <f t="shared" ref="O596:O604" si="236">IF(F596="OŽ",N596,IF(H596="Ne",IF(J596*0.3&lt;J596-L596,N596,0),IF(J596*0.1&lt;J596-L596,N596,0)))</f>
        <v>0</v>
      </c>
      <c r="P596" s="4">
        <f t="shared" ref="P596" si="237">IF(O596=0,0,IF(F596="OŽ",IF(L596&gt;35,0,IF(J596&gt;35,(36-L596)*1.836,((36-L596)-(36-J596))*1.836)),0)+IF(F596="PČ",IF(L596&gt;31,0,IF(J596&gt;31,(32-L596)*1.347,((32-L596)-(32-J596))*1.347)),0)+ IF(F596="PČneol",IF(L596&gt;15,0,IF(J596&gt;15,(16-L596)*0.255,((16-L596)-(16-J596))*0.255)),0)+IF(F596="PŽ",IF(L596&gt;31,0,IF(J596&gt;31,(32-L596)*0.255,((32-L596)-(32-J596))*0.255)),0)+IF(F596="EČ",IF(L596&gt;23,0,IF(J596&gt;23,(24-L596)*0.612,((24-L596)-(24-J596))*0.612)),0)+IF(F596="EČneol",IF(L596&gt;7,0,IF(J596&gt;7,(8-L596)*0.204,((8-L596)-(8-J596))*0.204)),0)+IF(F596="EŽ",IF(L596&gt;23,0,IF(J596&gt;23,(24-L596)*0.204,((24-L596)-(24-J596))*0.204)),0)+IF(F596="PT",IF(L596&gt;31,0,IF(J596&gt;31,(32-L596)*0.204,((32-L596)-(32-J596))*0.204)),0)+IF(F596="JOŽ",IF(L596&gt;23,0,IF(J596&gt;23,(24-L596)*0.255,((24-L596)-(24-J596))*0.255)),0)+IF(F596="JPČ",IF(L596&gt;23,0,IF(J596&gt;23,(24-L596)*0.204,((24-L596)-(24-J596))*0.204)),0)+IF(F596="JEČ",IF(L596&gt;15,0,IF(J596&gt;15,(16-L596)*0.102,((16-L596)-(16-J596))*0.102)),0)+IF(F596="JEOF",IF(L596&gt;15,0,IF(J596&gt;15,(16-L596)*0.102,((16-L596)-(16-J596))*0.102)),0)+IF(F596="JnPČ",IF(L596&gt;15,0,IF(J596&gt;15,(16-L596)*0.153,((16-L596)-(16-J596))*0.153)),0)+IF(F596="JnEČ",IF(L596&gt;15,0,IF(J596&gt;15,(16-L596)*0.0765,((16-L596)-(16-J596))*0.0765)),0)+IF(F596="JčPČ",IF(L596&gt;15,0,IF(J596&gt;15,(16-L596)*0.06375,((16-L596)-(16-J596))*0.06375)),0)+IF(F596="JčEČ",IF(L596&gt;15,0,IF(J596&gt;15,(16-L596)*0.051,((16-L596)-(16-J596))*0.051)),0)+IF(F596="NEAK",IF(L596&gt;23,0,IF(J596&gt;23,(24-L596)*0.03444,((24-L596)-(24-J596))*0.03444)),0))</f>
        <v>0</v>
      </c>
      <c r="Q596" s="11">
        <f t="shared" ref="Q596" si="238">IF(ISERROR(P596*100/N596),0,(P596*100/N596))</f>
        <v>0</v>
      </c>
      <c r="R596" s="10">
        <f t="shared" ref="R596:R604" si="239">IF(Q596&lt;=30,O596+P596,O596+O596*0.3)*IF(G596=1,0.4,IF(G596=2,0.75,IF(G596="1 (kas 4 m. 1 k. nerengiamos)",0.52,1)))*IF(D596="olimpinė",1,IF(M596="Ne",0.5,1))*IF(OR(A$5="Lietuvos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federacija"),IF(OR(J596&lt;8,K596&lt;16),0,1),1)*E596*IF(I596&lt;=1,1,1/I596)*IF(OR(A$5="Lietuvos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97" spans="1:18" hidden="1">
      <c r="A597" s="77">
        <v>2</v>
      </c>
      <c r="B597" s="77"/>
      <c r="C597" s="12"/>
      <c r="D597" s="77"/>
      <c r="E597" s="77"/>
      <c r="F597" s="77"/>
      <c r="G597" s="77"/>
      <c r="H597" s="77"/>
      <c r="I597" s="77"/>
      <c r="J597" s="77"/>
      <c r="K597" s="77"/>
      <c r="L597" s="77"/>
      <c r="M597" s="77"/>
      <c r="N597" s="3">
        <f t="shared" si="235"/>
        <v>0</v>
      </c>
      <c r="O597" s="9">
        <f t="shared" si="236"/>
        <v>0</v>
      </c>
      <c r="P597" s="4">
        <f t="shared" ref="P597:P605" si="240">IF(O597=0,0,IF(F597="OŽ",IF(L597&gt;35,0,IF(J597&gt;35,(36-L597)*1.836,((36-L597)-(36-J597))*1.836)),0)+IF(F597="PČ",IF(L597&gt;31,0,IF(J597&gt;31,(32-L597)*1.347,((32-L597)-(32-J597))*1.347)),0)+ IF(F597="PČneol",IF(L597&gt;15,0,IF(J597&gt;15,(16-L597)*0.255,((16-L597)-(16-J597))*0.255)),0)+IF(F597="PŽ",IF(L597&gt;31,0,IF(J597&gt;31,(32-L597)*0.255,((32-L597)-(32-J597))*0.255)),0)+IF(F597="EČ",IF(L597&gt;23,0,IF(J597&gt;23,(24-L597)*0.612,((24-L597)-(24-J597))*0.612)),0)+IF(F597="EČneol",IF(L597&gt;7,0,IF(J597&gt;7,(8-L597)*0.204,((8-L597)-(8-J597))*0.204)),0)+IF(F597="EŽ",IF(L597&gt;23,0,IF(J597&gt;23,(24-L597)*0.204,((24-L597)-(24-J597))*0.204)),0)+IF(F597="PT",IF(L597&gt;31,0,IF(J597&gt;31,(32-L597)*0.204,((32-L597)-(32-J597))*0.204)),0)+IF(F597="JOŽ",IF(L597&gt;23,0,IF(J597&gt;23,(24-L597)*0.255,((24-L597)-(24-J597))*0.255)),0)+IF(F597="JPČ",IF(L597&gt;23,0,IF(J597&gt;23,(24-L597)*0.204,((24-L597)-(24-J597))*0.204)),0)+IF(F597="JEČ",IF(L597&gt;15,0,IF(J597&gt;15,(16-L597)*0.102,((16-L597)-(16-J597))*0.102)),0)+IF(F597="JEOF",IF(L597&gt;15,0,IF(J597&gt;15,(16-L597)*0.102,((16-L597)-(16-J597))*0.102)),0)+IF(F597="JnPČ",IF(L597&gt;15,0,IF(J597&gt;15,(16-L597)*0.153,((16-L597)-(16-J597))*0.153)),0)+IF(F597="JnEČ",IF(L597&gt;15,0,IF(J597&gt;15,(16-L597)*0.0765,((16-L597)-(16-J597))*0.0765)),0)+IF(F597="JčPČ",IF(L597&gt;15,0,IF(J597&gt;15,(16-L597)*0.06375,((16-L597)-(16-J597))*0.06375)),0)+IF(F597="JčEČ",IF(L597&gt;15,0,IF(J597&gt;15,(16-L597)*0.051,((16-L597)-(16-J597))*0.051)),0)+IF(F597="NEAK",IF(L597&gt;23,0,IF(J597&gt;23,(24-L597)*0.03444,((24-L597)-(24-J597))*0.03444)),0))</f>
        <v>0</v>
      </c>
      <c r="Q597" s="11">
        <f t="shared" ref="Q597:Q605" si="241">IF(ISERROR(P597*100/N597),0,(P597*100/N597))</f>
        <v>0</v>
      </c>
      <c r="R597" s="10">
        <f t="shared" si="239"/>
        <v>0</v>
      </c>
    </row>
    <row r="598" spans="1:18" hidden="1">
      <c r="A598" s="77">
        <v>3</v>
      </c>
      <c r="B598" s="77"/>
      <c r="C598" s="12"/>
      <c r="D598" s="77"/>
      <c r="E598" s="77"/>
      <c r="F598" s="77"/>
      <c r="G598" s="77"/>
      <c r="H598" s="77"/>
      <c r="I598" s="77"/>
      <c r="J598" s="77"/>
      <c r="K598" s="77"/>
      <c r="L598" s="77"/>
      <c r="M598" s="77"/>
      <c r="N598" s="3">
        <f t="shared" si="235"/>
        <v>0</v>
      </c>
      <c r="O598" s="9">
        <f t="shared" si="236"/>
        <v>0</v>
      </c>
      <c r="P598" s="4">
        <f t="shared" si="240"/>
        <v>0</v>
      </c>
      <c r="Q598" s="11">
        <f t="shared" si="241"/>
        <v>0</v>
      </c>
      <c r="R598" s="10">
        <f t="shared" si="239"/>
        <v>0</v>
      </c>
    </row>
    <row r="599" spans="1:18" hidden="1">
      <c r="A599" s="77">
        <v>4</v>
      </c>
      <c r="B599" s="77"/>
      <c r="C599" s="12"/>
      <c r="D599" s="77"/>
      <c r="E599" s="77"/>
      <c r="F599" s="77"/>
      <c r="G599" s="77"/>
      <c r="H599" s="77"/>
      <c r="I599" s="77"/>
      <c r="J599" s="77"/>
      <c r="K599" s="77"/>
      <c r="L599" s="77"/>
      <c r="M599" s="77"/>
      <c r="N599" s="3">
        <f t="shared" si="235"/>
        <v>0</v>
      </c>
      <c r="O599" s="9">
        <f t="shared" si="236"/>
        <v>0</v>
      </c>
      <c r="P599" s="4">
        <f t="shared" si="240"/>
        <v>0</v>
      </c>
      <c r="Q599" s="11">
        <f t="shared" si="241"/>
        <v>0</v>
      </c>
      <c r="R599" s="10">
        <f t="shared" si="239"/>
        <v>0</v>
      </c>
    </row>
    <row r="600" spans="1:18" hidden="1">
      <c r="A600" s="77">
        <v>5</v>
      </c>
      <c r="B600" s="77"/>
      <c r="C600" s="12"/>
      <c r="D600" s="77"/>
      <c r="E600" s="77"/>
      <c r="F600" s="77"/>
      <c r="G600" s="77"/>
      <c r="H600" s="77"/>
      <c r="I600" s="77"/>
      <c r="J600" s="77"/>
      <c r="K600" s="77"/>
      <c r="L600" s="77"/>
      <c r="M600" s="77"/>
      <c r="N600" s="3">
        <f t="shared" si="235"/>
        <v>0</v>
      </c>
      <c r="O600" s="9">
        <f t="shared" si="236"/>
        <v>0</v>
      </c>
      <c r="P600" s="4">
        <f t="shared" si="240"/>
        <v>0</v>
      </c>
      <c r="Q600" s="11">
        <f t="shared" si="241"/>
        <v>0</v>
      </c>
      <c r="R600" s="10">
        <f t="shared" si="239"/>
        <v>0</v>
      </c>
    </row>
    <row r="601" spans="1:18" hidden="1">
      <c r="A601" s="77">
        <v>6</v>
      </c>
      <c r="B601" s="77"/>
      <c r="C601" s="12"/>
      <c r="D601" s="77"/>
      <c r="E601" s="77"/>
      <c r="F601" s="77"/>
      <c r="G601" s="77"/>
      <c r="H601" s="77"/>
      <c r="I601" s="77"/>
      <c r="J601" s="77"/>
      <c r="K601" s="77"/>
      <c r="L601" s="77"/>
      <c r="M601" s="77"/>
      <c r="N601" s="3">
        <f t="shared" si="235"/>
        <v>0</v>
      </c>
      <c r="O601" s="9">
        <f t="shared" si="236"/>
        <v>0</v>
      </c>
      <c r="P601" s="4">
        <f t="shared" si="240"/>
        <v>0</v>
      </c>
      <c r="Q601" s="11">
        <f t="shared" si="241"/>
        <v>0</v>
      </c>
      <c r="R601" s="10">
        <f t="shared" si="239"/>
        <v>0</v>
      </c>
    </row>
    <row r="602" spans="1:18" hidden="1">
      <c r="A602" s="77">
        <v>7</v>
      </c>
      <c r="B602" s="77"/>
      <c r="C602" s="12"/>
      <c r="D602" s="77"/>
      <c r="E602" s="77"/>
      <c r="F602" s="77"/>
      <c r="G602" s="77"/>
      <c r="H602" s="77"/>
      <c r="I602" s="77"/>
      <c r="J602" s="77"/>
      <c r="K602" s="77"/>
      <c r="L602" s="77"/>
      <c r="M602" s="77"/>
      <c r="N602" s="3">
        <f t="shared" si="235"/>
        <v>0</v>
      </c>
      <c r="O602" s="9">
        <f t="shared" si="236"/>
        <v>0</v>
      </c>
      <c r="P602" s="4">
        <f t="shared" si="240"/>
        <v>0</v>
      </c>
      <c r="Q602" s="11">
        <f t="shared" si="241"/>
        <v>0</v>
      </c>
      <c r="R602" s="10">
        <f t="shared" si="239"/>
        <v>0</v>
      </c>
    </row>
    <row r="603" spans="1:18" hidden="1">
      <c r="A603" s="77">
        <v>8</v>
      </c>
      <c r="B603" s="77"/>
      <c r="C603" s="12"/>
      <c r="D603" s="77"/>
      <c r="E603" s="77"/>
      <c r="F603" s="77"/>
      <c r="G603" s="77"/>
      <c r="H603" s="77"/>
      <c r="I603" s="77"/>
      <c r="J603" s="77"/>
      <c r="K603" s="77"/>
      <c r="L603" s="77"/>
      <c r="M603" s="77"/>
      <c r="N603" s="3">
        <f t="shared" si="235"/>
        <v>0</v>
      </c>
      <c r="O603" s="9">
        <f t="shared" si="236"/>
        <v>0</v>
      </c>
      <c r="P603" s="4">
        <f t="shared" si="240"/>
        <v>0</v>
      </c>
      <c r="Q603" s="11">
        <f t="shared" si="241"/>
        <v>0</v>
      </c>
      <c r="R603" s="10">
        <f t="shared" si="239"/>
        <v>0</v>
      </c>
    </row>
    <row r="604" spans="1:18" hidden="1">
      <c r="A604" s="77">
        <v>9</v>
      </c>
      <c r="B604" s="77"/>
      <c r="C604" s="12"/>
      <c r="D604" s="77"/>
      <c r="E604" s="77"/>
      <c r="F604" s="77"/>
      <c r="G604" s="77"/>
      <c r="H604" s="77"/>
      <c r="I604" s="77"/>
      <c r="J604" s="77"/>
      <c r="K604" s="77"/>
      <c r="L604" s="77"/>
      <c r="M604" s="77"/>
      <c r="N604" s="3">
        <f t="shared" si="235"/>
        <v>0</v>
      </c>
      <c r="O604" s="9">
        <f t="shared" si="236"/>
        <v>0</v>
      </c>
      <c r="P604" s="4">
        <f t="shared" si="240"/>
        <v>0</v>
      </c>
      <c r="Q604" s="11">
        <f t="shared" si="241"/>
        <v>0</v>
      </c>
      <c r="R604" s="10">
        <f t="shared" si="239"/>
        <v>0</v>
      </c>
    </row>
    <row r="605" spans="1:18" hidden="1">
      <c r="A605" s="77">
        <v>10</v>
      </c>
      <c r="B605" s="77"/>
      <c r="C605" s="12"/>
      <c r="D605" s="77"/>
      <c r="E605" s="77"/>
      <c r="F605" s="77"/>
      <c r="G605" s="77"/>
      <c r="H605" s="77"/>
      <c r="I605" s="77"/>
      <c r="J605" s="77"/>
      <c r="K605" s="77"/>
      <c r="L605" s="77"/>
      <c r="M605" s="77"/>
      <c r="N605" s="3">
        <f>(IF(F605="OŽ",IF(L605=1,550.8,IF(L605=2,426.38,IF(L605=3,342.14,IF(L605=4,181.44,IF(L605=5,168.48,IF(L605=6,155.52,IF(L605=7,148.5,IF(L605=8,144,0))))))))+IF(L605&lt;=8,0,IF(L605&lt;=16,137.7,IF(L605&lt;=24,108,IF(L605&lt;=32,80.1,IF(L605&lt;=36,52.2,0)))))-IF(L605&lt;=8,0,IF(L605&lt;=16,(L605-9)*2.754,IF(L605&lt;=24,(L605-17)* 2.754,IF(L605&lt;=32,(L605-25)* 2.754,IF(L605&lt;=36,(L605-33)*2.754,0))))),0)+IF(F605="PČ",IF(L605=1,449,IF(L605=2,314.6,IF(L605=3,238,IF(L605=4,172,IF(L605=5,159,IF(L605=6,145,IF(L605=7,132,IF(L605=8,119,0))))))))+IF(L605&lt;=8,0,IF(L605&lt;=16,88,IF(L605&lt;=24,55,IF(L605&lt;=32,22,0))))-IF(L605&lt;=8,0,IF(L605&lt;=16,(L605-9)*2.245,IF(L605&lt;=24,(L605-17)*2.245,IF(L605&lt;=32,(L605-25)*2.245,0)))),0)+IF(F605="PČneol",IF(L605=1,85,IF(L605=2,64.61,IF(L605=3,50.76,IF(L605=4,16.25,IF(L605=5,15,IF(L605=6,13.75,IF(L605=7,12.5,IF(L605=8,11.25,0))))))))+IF(L605&lt;=8,0,IF(L605&lt;=16,9,0))-IF(L605&lt;=8,0,IF(L605&lt;=16,(L605-9)*0.425,0)),0)+IF(F605="PŽ",IF(L605=1,85,IF(L605=2,59.5,IF(L605=3,45,IF(L605=4,32.5,IF(L605=5,30,IF(L605=6,27.5,IF(L605=7,25,IF(L605=8,22.5,0))))))))+IF(L605&lt;=8,0,IF(L605&lt;=16,19,IF(L605&lt;=24,13,IF(L605&lt;=32,8,0))))-IF(L605&lt;=8,0,IF(L605&lt;=16,(L605-9)*0.425,IF(L605&lt;=24,(L605-17)*0.425,IF(L605&lt;=32,(L605-25)*0.425,0)))),0)+IF(F605="EČ",IF(L605=1,204,IF(L605=2,156.24,IF(L605=3,123.84,IF(L605=4,72,IF(L605=5,66,IF(L605=6,60,IF(L605=7,54,IF(L605=8,48,0))))))))+IF(L605&lt;=8,0,IF(L605&lt;=16,40,IF(L605&lt;=24,25,0)))-IF(L605&lt;=8,0,IF(L605&lt;=16,(L605-9)*1.02,IF(L605&lt;=24,(L605-17)*1.02,0))),0)+IF(F605="EČneol",IF(L605=1,68,IF(L605=2,51.69,IF(L605=3,40.61,IF(L605=4,13,IF(L605=5,12,IF(L605=6,11,IF(L605=7,10,IF(L605=8,9,0)))))))))+IF(F605="EŽ",IF(L605=1,68,IF(L605=2,47.6,IF(L605=3,36,IF(L605=4,18,IF(L605=5,16.5,IF(L605=6,15,IF(L605=7,13.5,IF(L605=8,12,0))))))))+IF(L605&lt;=8,0,IF(L605&lt;=16,10,IF(L605&lt;=24,6,0)))-IF(L605&lt;=8,0,IF(L605&lt;=16,(L605-9)*0.34,IF(L605&lt;=24,(L605-17)*0.34,0))),0)+IF(F605="PT",IF(L605=1,68,IF(L605=2,52.08,IF(L605=3,41.28,IF(L605=4,24,IF(L605=5,22,IF(L605=6,20,IF(L605=7,18,IF(L605=8,16,0))))))))+IF(L605&lt;=8,0,IF(L605&lt;=16,13,IF(L605&lt;=24,9,IF(L605&lt;=32,4,0))))-IF(L605&lt;=8,0,IF(L605&lt;=16,(L605-9)*0.34,IF(L605&lt;=24,(L605-17)*0.34,IF(L605&lt;=32,(L605-25)*0.34,0)))),0)+IF(F605="JOŽ",IF(L605=1,85,IF(L605=2,59.5,IF(L605=3,45,IF(L605=4,32.5,IF(L605=5,30,IF(L605=6,27.5,IF(L605=7,25,IF(L605=8,22.5,0))))))))+IF(L605&lt;=8,0,IF(L605&lt;=16,19,IF(L605&lt;=24,13,0)))-IF(L605&lt;=8,0,IF(L605&lt;=16,(L605-9)*0.425,IF(L605&lt;=24,(L605-17)*0.425,0))),0)+IF(F605="JPČ",IF(L605=1,68,IF(L605=2,47.6,IF(L605=3,36,IF(L605=4,26,IF(L605=5,24,IF(L605=6,22,IF(L605=7,20,IF(L605=8,18,0))))))))+IF(L605&lt;=8,0,IF(L605&lt;=16,13,IF(L605&lt;=24,9,0)))-IF(L605&lt;=8,0,IF(L605&lt;=16,(L605-9)*0.34,IF(L605&lt;=24,(L605-17)*0.34,0))),0)+IF(F605="JEČ",IF(L605=1,34,IF(L605=2,26.04,IF(L605=3,20.6,IF(L605=4,12,IF(L605=5,11,IF(L605=6,10,IF(L605=7,9,IF(L605=8,8,0))))))))+IF(L605&lt;=8,0,IF(L605&lt;=16,6,0))-IF(L605&lt;=8,0,IF(L605&lt;=16,(L605-9)*0.17,0)),0)+IF(F605="JEOF",IF(L605=1,34,IF(L605=2,26.04,IF(L605=3,20.6,IF(L605=4,12,IF(L605=5,11,IF(L605=6,10,IF(L605=7,9,IF(L605=8,8,0))))))))+IF(L605&lt;=8,0,IF(L605&lt;=16,6,0))-IF(L605&lt;=8,0,IF(L605&lt;=16,(L605-9)*0.17,0)),0)+IF(F605="JnPČ",IF(L605=1,51,IF(L605=2,35.7,IF(L605=3,27,IF(L605=4,19.5,IF(L605=5,18,IF(L605=6,16.5,IF(L605=7,15,IF(L605=8,13.5,0))))))))+IF(L605&lt;=8,0,IF(L605&lt;=16,10,0))-IF(L605&lt;=8,0,IF(L605&lt;=16,(L605-9)*0.255,0)),0)+IF(F605="JnEČ",IF(L605=1,25.5,IF(L605=2,19.53,IF(L605=3,15.48,IF(L605=4,9,IF(L605=5,8.25,IF(L605=6,7.5,IF(L605=7,6.75,IF(L605=8,6,0))))))))+IF(L605&lt;=8,0,IF(L605&lt;=16,5,0))-IF(L605&lt;=8,0,IF(L605&lt;=16,(L605-9)*0.1275,0)),0)+IF(F605="JčPČ",IF(L605=1,21.25,IF(L605=2,14.5,IF(L605=3,11.5,IF(L605=4,7,IF(L605=5,6.5,IF(L605=6,6,IF(L605=7,5.5,IF(L605=8,5,0))))))))+IF(L605&lt;=8,0,IF(L605&lt;=16,4,0))-IF(L605&lt;=8,0,IF(L605&lt;=16,(L605-9)*0.10625,0)),0)+IF(F605="JčEČ",IF(L605=1,17,IF(L605=2,13.02,IF(L605=3,10.32,IF(L605=4,6,IF(L605=5,5.5,IF(L605=6,5,IF(L605=7,4.5,IF(L605=8,4,0))))))))+IF(L605&lt;=8,0,IF(L605&lt;=16,3,0))-IF(L605&lt;=8,0,IF(L605&lt;=16,(L605-9)*0.085,0)),0)+IF(F605="NEAK",IF(L605=1,11.48,IF(L605=2,8.79,IF(L605=3,6.97,IF(L605=4,4.05,IF(L605=5,3.71,IF(L605=6,3.38,IF(L605=7,3.04,IF(L605=8,2.7,0))))))))+IF(L605&lt;=8,0,IF(L605&lt;=16,2,IF(L605&lt;=24,1.3,0)))-IF(L605&lt;=8,0,IF(L605&lt;=16,(L605-9)*0.0574,IF(L605&lt;=24,(L605-17)*0.0574,0))),0))*IF(L605&lt;0,1,IF(OR(F605="PČ",F605="PŽ",F605="PT"),IF(J605&lt;32,J605/32,1),1))* IF(L605&lt;0,1,IF(OR(F605="EČ",F605="EŽ",F605="JOŽ",F605="JPČ",F605="NEAK"),IF(J605&lt;24,J605/24,1),1))*IF(L605&lt;0,1,IF(OR(F605="PČneol",F605="JEČ",F605="JEOF",F605="JnPČ",F605="JnEČ",F605="JčPČ",F605="JčEČ"),IF(J605&lt;16,J605/16,1),1))*IF(L605&lt;0,1,IF(F605="EČneol",IF(J605&lt;8,J605/8,1),1))</f>
        <v>0</v>
      </c>
      <c r="O605" s="9">
        <f>IF(F605="OŽ",N605,IF(H605="Ne",IF(J605*0.3&lt;J605-L605,N605,0),IF(J605*0.1&lt;J605-L605,N605,0)))</f>
        <v>0</v>
      </c>
      <c r="P605" s="4">
        <f t="shared" si="240"/>
        <v>0</v>
      </c>
      <c r="Q605" s="11">
        <f t="shared" si="241"/>
        <v>0</v>
      </c>
      <c r="R605" s="10">
        <f>IF(Q605&lt;=30,O605+P605,O605+O605*0.3)*IF(G605=1,0.4,IF(G605=2,0.75,IF(G605="1 (kas 4 m. 1 k. nerengiamos)",0.52,1)))*IF(D605="olimpinė",1,IF(M605="Ne",0.5,1))*IF(OR(A$5="Lietuvos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federacija"),IF(OR(J605&lt;8,K605&lt;16),0,1),1)*E605*IF(I605&lt;=1,1,1/I605)*IF(OR(A$5="Lietuvos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6" spans="1:18" hidden="1">
      <c r="A606" s="80" t="s">
        <v>40</v>
      </c>
      <c r="B606" s="81"/>
      <c r="C606" s="81"/>
      <c r="D606" s="81"/>
      <c r="E606" s="81"/>
      <c r="F606" s="81"/>
      <c r="G606" s="81"/>
      <c r="H606" s="81"/>
      <c r="I606" s="81"/>
      <c r="J606" s="81"/>
      <c r="K606" s="81"/>
      <c r="L606" s="81"/>
      <c r="M606" s="81"/>
      <c r="N606" s="81"/>
      <c r="O606" s="81"/>
      <c r="P606" s="81"/>
      <c r="Q606" s="82"/>
      <c r="R606" s="10">
        <f>SUM(R596:R605)</f>
        <v>0</v>
      </c>
    </row>
    <row r="607" spans="1:18" ht="15.75" hidden="1">
      <c r="A607" s="24" t="s">
        <v>131</v>
      </c>
      <c r="B607" s="24"/>
      <c r="C607" s="15"/>
      <c r="D607" s="15"/>
      <c r="E607" s="15"/>
      <c r="F607" s="15"/>
      <c r="G607" s="15"/>
      <c r="H607" s="15"/>
      <c r="I607" s="15"/>
      <c r="J607" s="15"/>
      <c r="K607" s="15"/>
      <c r="L607" s="15"/>
      <c r="M607" s="15"/>
      <c r="N607" s="15"/>
      <c r="O607" s="15"/>
      <c r="P607" s="15"/>
      <c r="Q607" s="15"/>
      <c r="R607" s="16"/>
    </row>
    <row r="608" spans="1:18" hidden="1">
      <c r="A608" s="49" t="s">
        <v>48</v>
      </c>
      <c r="B608" s="49"/>
      <c r="C608" s="49"/>
      <c r="D608" s="49"/>
      <c r="E608" s="49"/>
      <c r="F608" s="49"/>
      <c r="G608" s="49"/>
      <c r="H608" s="49"/>
      <c r="I608" s="49"/>
      <c r="J608" s="15"/>
      <c r="K608" s="15"/>
      <c r="L608" s="15"/>
      <c r="M608" s="15"/>
      <c r="N608" s="15"/>
      <c r="O608" s="15"/>
      <c r="P608" s="15"/>
      <c r="Q608" s="15"/>
      <c r="R608" s="16"/>
    </row>
    <row r="609" spans="1:18" hidden="1">
      <c r="A609" s="49"/>
      <c r="B609" s="49"/>
      <c r="C609" s="49"/>
      <c r="D609" s="49"/>
      <c r="E609" s="49"/>
      <c r="F609" s="49"/>
      <c r="G609" s="49"/>
      <c r="H609" s="49"/>
      <c r="I609" s="49"/>
      <c r="J609" s="15"/>
      <c r="K609" s="15"/>
      <c r="L609" s="15"/>
      <c r="M609" s="15"/>
      <c r="N609" s="15"/>
      <c r="O609" s="15"/>
      <c r="P609" s="15"/>
      <c r="Q609" s="15"/>
      <c r="R609" s="16"/>
    </row>
    <row r="610" spans="1:18">
      <c r="A610" s="95" t="s">
        <v>132</v>
      </c>
      <c r="B610" s="96"/>
      <c r="C610" s="96"/>
      <c r="D610" s="96"/>
      <c r="E610" s="96"/>
      <c r="F610" s="96"/>
      <c r="G610" s="96"/>
      <c r="H610" s="96"/>
      <c r="I610" s="96"/>
      <c r="J610" s="96"/>
      <c r="K610" s="96"/>
      <c r="L610" s="96"/>
      <c r="M610" s="96"/>
      <c r="N610" s="96"/>
      <c r="O610" s="96"/>
      <c r="P610" s="96"/>
      <c r="Q610" s="97"/>
      <c r="R610" s="119">
        <f>SUM(R29+R47+R66+R83+R100+R117+R135+R152+R169+R186+R203+R220+R236+R253+R270+R286+R301+R318+R334+R350+R366+R383+R400+R417+R436+R453+R470+R487+R504+R521+R538+R555+R572+R589+R606)</f>
        <v>821.06944416666681</v>
      </c>
    </row>
    <row r="611" spans="1:18">
      <c r="A611" s="98"/>
      <c r="B611" s="99"/>
      <c r="C611" s="99"/>
      <c r="D611" s="99"/>
      <c r="E611" s="99"/>
      <c r="F611" s="99"/>
      <c r="G611" s="99"/>
      <c r="H611" s="99"/>
      <c r="I611" s="99"/>
      <c r="J611" s="99"/>
      <c r="K611" s="99"/>
      <c r="L611" s="99"/>
      <c r="M611" s="99"/>
      <c r="N611" s="99"/>
      <c r="O611" s="99"/>
      <c r="P611" s="99"/>
      <c r="Q611" s="100"/>
      <c r="R611" s="120"/>
    </row>
    <row r="612" spans="1:18">
      <c r="A612" s="5"/>
      <c r="B612" s="5"/>
      <c r="C612" s="5"/>
      <c r="D612" s="5"/>
      <c r="E612" s="5"/>
      <c r="F612" s="5"/>
      <c r="G612" s="5"/>
      <c r="H612" s="5"/>
      <c r="I612" s="5"/>
      <c r="J612" s="5"/>
      <c r="K612" s="5"/>
      <c r="L612" s="5"/>
      <c r="M612" s="5"/>
      <c r="N612" s="6"/>
      <c r="O612" s="6"/>
      <c r="P612" s="6"/>
      <c r="Q612" s="6"/>
      <c r="R612" s="7"/>
    </row>
    <row r="613" spans="1:18" ht="15.75">
      <c r="A613" s="104" t="s">
        <v>133</v>
      </c>
      <c r="B613" s="104"/>
      <c r="C613" s="104"/>
      <c r="D613" s="104"/>
      <c r="E613" s="104"/>
      <c r="F613" s="8"/>
      <c r="G613" s="8"/>
      <c r="H613" s="8"/>
      <c r="J613" s="8"/>
      <c r="L613" s="8"/>
      <c r="M613" s="8"/>
      <c r="R613" s="8"/>
    </row>
    <row r="614" spans="1:18" ht="15.75">
      <c r="A614" s="74"/>
      <c r="B614" s="74"/>
      <c r="C614" s="74"/>
      <c r="D614" s="74"/>
      <c r="E614" s="74"/>
      <c r="F614" s="8"/>
      <c r="G614" s="8"/>
      <c r="H614" s="8"/>
      <c r="J614" s="8"/>
      <c r="L614" s="8"/>
      <c r="M614" s="8"/>
      <c r="R614" s="8"/>
    </row>
    <row r="615" spans="1:18" ht="15.75">
      <c r="A615" s="74"/>
      <c r="B615" s="74"/>
      <c r="C615" s="74"/>
      <c r="D615" s="74"/>
      <c r="E615" s="74"/>
      <c r="F615" s="8"/>
      <c r="G615" s="8"/>
      <c r="H615" s="8"/>
      <c r="J615" s="8"/>
      <c r="L615" s="8"/>
      <c r="M615" s="8"/>
      <c r="R615" s="8"/>
    </row>
    <row r="616" spans="1:18" ht="15.75">
      <c r="A616" s="74"/>
      <c r="B616" s="74"/>
      <c r="C616" s="74"/>
      <c r="D616" s="74"/>
      <c r="E616" s="74"/>
      <c r="F616" s="8"/>
      <c r="G616" s="8"/>
      <c r="H616" s="8"/>
      <c r="J616" s="8"/>
      <c r="L616" s="8"/>
      <c r="M616" s="8"/>
      <c r="R616" s="8"/>
    </row>
    <row r="617" spans="1:18" ht="15.75">
      <c r="A617" s="24" t="s">
        <v>134</v>
      </c>
      <c r="B617"/>
      <c r="C617"/>
      <c r="D617"/>
      <c r="E617"/>
      <c r="F617" s="13"/>
      <c r="G617" s="13"/>
      <c r="H617" s="8"/>
      <c r="J617" s="8"/>
      <c r="L617" s="8"/>
      <c r="M617" s="8"/>
      <c r="R617" s="8"/>
    </row>
    <row r="618" spans="1:18">
      <c r="A618"/>
      <c r="B618"/>
      <c r="C618"/>
      <c r="D618"/>
      <c r="E618"/>
      <c r="F618" s="13"/>
      <c r="G618" s="13"/>
      <c r="H618" s="8"/>
      <c r="J618" s="8"/>
      <c r="L618" s="8"/>
      <c r="M618" s="8"/>
      <c r="R618" s="8"/>
    </row>
    <row r="619" spans="1:18" ht="15.75">
      <c r="A619" s="24" t="s">
        <v>135</v>
      </c>
      <c r="B619"/>
      <c r="C619"/>
      <c r="D619"/>
      <c r="E619"/>
      <c r="F619" s="13"/>
      <c r="G619" s="13"/>
      <c r="H619" s="8"/>
      <c r="J619" s="8"/>
      <c r="L619" s="8"/>
      <c r="M619" s="8"/>
      <c r="R619" s="8"/>
    </row>
    <row r="620" spans="1:18" ht="15.75">
      <c r="A620" s="25" t="s">
        <v>136</v>
      </c>
      <c r="B620"/>
      <c r="C620"/>
      <c r="D620"/>
      <c r="E620"/>
      <c r="F620" s="13"/>
      <c r="G620" s="13"/>
      <c r="H620" s="8"/>
      <c r="J620" s="8"/>
      <c r="L620" s="8"/>
      <c r="M620" s="8"/>
      <c r="R620" s="8"/>
    </row>
    <row r="621" spans="1:18">
      <c r="A621" s="25" t="s">
        <v>137</v>
      </c>
      <c r="B621"/>
      <c r="C621"/>
      <c r="D621"/>
      <c r="E621"/>
      <c r="F621" s="13"/>
      <c r="G621" s="13"/>
      <c r="H621" s="8"/>
      <c r="J621" s="8"/>
      <c r="L621" s="8"/>
      <c r="M621" s="8"/>
      <c r="R621" s="8"/>
    </row>
    <row r="622" spans="1:18">
      <c r="A622" s="8"/>
      <c r="B622" s="8"/>
      <c r="C622" s="8"/>
      <c r="D622" s="8"/>
      <c r="E622" s="8"/>
      <c r="F622" s="8"/>
      <c r="G622" s="8"/>
      <c r="H622" s="8"/>
      <c r="J622" s="8"/>
      <c r="L622" s="8"/>
      <c r="M622" s="8"/>
      <c r="R622" s="8"/>
    </row>
  </sheetData>
  <mergeCells count="166">
    <mergeCell ref="A83:Q83"/>
    <mergeCell ref="A88:P88"/>
    <mergeCell ref="A89:C89"/>
    <mergeCell ref="A36:P36"/>
    <mergeCell ref="A47:Q47"/>
    <mergeCell ref="A53:P53"/>
    <mergeCell ref="A55:P55"/>
    <mergeCell ref="A66:Q66"/>
    <mergeCell ref="A35:C35"/>
    <mergeCell ref="A54:C54"/>
    <mergeCell ref="A71:C71"/>
    <mergeCell ref="A72:P72"/>
    <mergeCell ref="A5:Q5"/>
    <mergeCell ref="N14:N15"/>
    <mergeCell ref="O14:O15"/>
    <mergeCell ref="F13:O13"/>
    <mergeCell ref="A6:Q6"/>
    <mergeCell ref="F14:F15"/>
    <mergeCell ref="J14:J15"/>
    <mergeCell ref="L14:L15"/>
    <mergeCell ref="P13:P15"/>
    <mergeCell ref="C13:C15"/>
    <mergeCell ref="I14:I15"/>
    <mergeCell ref="K14:K15"/>
    <mergeCell ref="A100:Q100"/>
    <mergeCell ref="A104:P104"/>
    <mergeCell ref="A105:C105"/>
    <mergeCell ref="A106:P106"/>
    <mergeCell ref="A117:Q117"/>
    <mergeCell ref="A613:E613"/>
    <mergeCell ref="B7:H7"/>
    <mergeCell ref="B8:D8"/>
    <mergeCell ref="A11:R11"/>
    <mergeCell ref="A18:C18"/>
    <mergeCell ref="R13:R15"/>
    <mergeCell ref="A13:A15"/>
    <mergeCell ref="B13:B15"/>
    <mergeCell ref="D13:D15"/>
    <mergeCell ref="G14:G15"/>
    <mergeCell ref="E13:E15"/>
    <mergeCell ref="M14:M15"/>
    <mergeCell ref="H14:H15"/>
    <mergeCell ref="Q13:Q15"/>
    <mergeCell ref="R610:R611"/>
    <mergeCell ref="A70:P70"/>
    <mergeCell ref="A29:Q29"/>
    <mergeCell ref="A17:P17"/>
    <mergeCell ref="A34:P34"/>
    <mergeCell ref="A140:C140"/>
    <mergeCell ref="A141:P141"/>
    <mergeCell ref="A152:Q152"/>
    <mergeCell ref="A156:P156"/>
    <mergeCell ref="A157:C157"/>
    <mergeCell ref="A121:P121"/>
    <mergeCell ref="A122:C122"/>
    <mergeCell ref="A123:P123"/>
    <mergeCell ref="A135:Q135"/>
    <mergeCell ref="A139:P139"/>
    <mergeCell ref="A186:Q186"/>
    <mergeCell ref="A190:P190"/>
    <mergeCell ref="A191:C191"/>
    <mergeCell ref="A192:P192"/>
    <mergeCell ref="A203:Q203"/>
    <mergeCell ref="A158:P158"/>
    <mergeCell ref="A169:Q169"/>
    <mergeCell ref="A173:P173"/>
    <mergeCell ref="A174:C174"/>
    <mergeCell ref="A175:P175"/>
    <mergeCell ref="A225:C225"/>
    <mergeCell ref="A226:P226"/>
    <mergeCell ref="A236:Q236"/>
    <mergeCell ref="A240:P240"/>
    <mergeCell ref="A241:C241"/>
    <mergeCell ref="A207:P207"/>
    <mergeCell ref="A208:C208"/>
    <mergeCell ref="A209:P209"/>
    <mergeCell ref="A220:Q220"/>
    <mergeCell ref="A224:P224"/>
    <mergeCell ref="A270:Q270"/>
    <mergeCell ref="A273:P273"/>
    <mergeCell ref="A274:C274"/>
    <mergeCell ref="A275:P275"/>
    <mergeCell ref="A286:Q286"/>
    <mergeCell ref="A242:P242"/>
    <mergeCell ref="A253:Q253"/>
    <mergeCell ref="A257:P257"/>
    <mergeCell ref="A258:C258"/>
    <mergeCell ref="A259:P259"/>
    <mergeCell ref="A610:Q611"/>
    <mergeCell ref="A288:P288"/>
    <mergeCell ref="A289:C289"/>
    <mergeCell ref="A290:P290"/>
    <mergeCell ref="A301:Q301"/>
    <mergeCell ref="A305:P305"/>
    <mergeCell ref="A306:C306"/>
    <mergeCell ref="A307:P307"/>
    <mergeCell ref="A318:Q318"/>
    <mergeCell ref="A322:P322"/>
    <mergeCell ref="A323:C323"/>
    <mergeCell ref="A324:P324"/>
    <mergeCell ref="A334:Q334"/>
    <mergeCell ref="A338:P338"/>
    <mergeCell ref="A339:C339"/>
    <mergeCell ref="A340:P340"/>
    <mergeCell ref="A370:P370"/>
    <mergeCell ref="A371:C371"/>
    <mergeCell ref="A372:P372"/>
    <mergeCell ref="A383:Q383"/>
    <mergeCell ref="A387:P387"/>
    <mergeCell ref="A350:Q350"/>
    <mergeCell ref="A354:P354"/>
    <mergeCell ref="A355:C355"/>
    <mergeCell ref="A356:P356"/>
    <mergeCell ref="A366:Q366"/>
    <mergeCell ref="A406:P406"/>
    <mergeCell ref="A417:Q417"/>
    <mergeCell ref="A423:P423"/>
    <mergeCell ref="A424:C424"/>
    <mergeCell ref="A425:P425"/>
    <mergeCell ref="A388:C388"/>
    <mergeCell ref="A389:P389"/>
    <mergeCell ref="A400:Q400"/>
    <mergeCell ref="A404:P404"/>
    <mergeCell ref="A405:C405"/>
    <mergeCell ref="A421:R421"/>
    <mergeCell ref="A457:P457"/>
    <mergeCell ref="A458:C458"/>
    <mergeCell ref="A459:P459"/>
    <mergeCell ref="A470:Q470"/>
    <mergeCell ref="A474:P474"/>
    <mergeCell ref="A436:Q436"/>
    <mergeCell ref="A440:P440"/>
    <mergeCell ref="A441:C441"/>
    <mergeCell ref="A442:P442"/>
    <mergeCell ref="A453:Q453"/>
    <mergeCell ref="A493:P493"/>
    <mergeCell ref="A504:Q504"/>
    <mergeCell ref="A508:P508"/>
    <mergeCell ref="A509:C509"/>
    <mergeCell ref="A510:P510"/>
    <mergeCell ref="A475:C475"/>
    <mergeCell ref="A476:P476"/>
    <mergeCell ref="A487:Q487"/>
    <mergeCell ref="A491:P491"/>
    <mergeCell ref="A492:C492"/>
    <mergeCell ref="A542:P542"/>
    <mergeCell ref="A543:C543"/>
    <mergeCell ref="A544:P544"/>
    <mergeCell ref="A555:Q555"/>
    <mergeCell ref="A559:P559"/>
    <mergeCell ref="A521:Q521"/>
    <mergeCell ref="A525:P525"/>
    <mergeCell ref="A526:C526"/>
    <mergeCell ref="A527:P527"/>
    <mergeCell ref="A538:Q538"/>
    <mergeCell ref="A606:Q606"/>
    <mergeCell ref="A578:P578"/>
    <mergeCell ref="A589:Q589"/>
    <mergeCell ref="A593:P593"/>
    <mergeCell ref="A594:C594"/>
    <mergeCell ref="A595:P595"/>
    <mergeCell ref="A560:C560"/>
    <mergeCell ref="A561:P561"/>
    <mergeCell ref="A572:Q572"/>
    <mergeCell ref="A576:P576"/>
    <mergeCell ref="A577:C577"/>
  </mergeCells>
  <phoneticPr fontId="0" type="noConversion"/>
  <dataValidations count="7">
    <dataValidation type="list" allowBlank="1" showInputMessage="1" showErrorMessage="1" sqref="D37:D46 D19:D28 D596:D605 D56:D65 D73:D82 D90:D99 D107:D116 D390:D399 D142:D151 D159:D168 D176:D185 D193:D202 D210:D219 D243:D252 D260:D269 D276:D285 D291:D300 D308:D317 D373:D382 D407:D416 D426:D435 D443:D452 D460:D469 D477:D486 D494:D503 D511:D520 D528:D537 D545:D554 D562:D571 D579:D588 D357:D365 D325:D333 D227:D235 D341:D349 D124:D134">
      <formula1>"olimpinė,neolimpinė"</formula1>
    </dataValidation>
    <dataValidation type="list" allowBlank="1" showInputMessage="1" showErrorMessage="1" sqref="H56:H65 H37:H46 M19:M28 M37:M46 H19:H28 H596:H605 H73:H82 M56:M65 H90:H99 M73:M82 H107:H116 M90:M99 M107:M116 H142:H151 H407:H416 H159:H168 M142:M151 H176:H185 M159:M168 H193:H202 M176:M185 H210:H219 M193:M202 M210:M219 H243:H252 H260:H269 M243:M252 H276:H285 M260:M269 H291:H300 M276:M285 H308:H317 M291:M300 M308:M317 M373:M382 H373:H382 M390:M399 M407:M416 H390:H399 M426:M435 H426:H435 M443:M452 H443:H452 M460:M469 H460:H469 M477:M486 H477:H486 M494:M503 H494:H503 M511:M520 H511:H520 M528:M537 H528:H537 M545:M554 H545:H554 M562:M571 H562:H571 M579:M588 H579:H588 M596:M605 M357:M365 M325:M333 H325:H333 M227:M235 H227:H235 H341:H349 M341:M349 H357:H365 H124:H134 M124:M134">
      <formula1>"Taip,Ne"</formula1>
    </dataValidation>
    <dataValidation type="list" allowBlank="1" showInputMessage="1" showErrorMessage="1" sqref="F596:F605 F25:F28 F38:F46 F59:F65 F74:F82 F93:F99 F113:F116 F132:F134 F143:F151 F161:F168 F179:F185 F194:F202 F213:F219 F232:F235 F245:F252 F264:F269 F279:F285 F293:F300 F309:F317 F373:F382 F330:F333 F390:F399 F426:F435 F443:F452 F460:F469 F477:F486 F494:F503 F511:F520 F528:F537 F545:F554 F562:F571 F579:F588 F407:F416 F341:F349 F357:F365">
      <formula1>"OŽ,PČ,PČneol,EČ,EČneol,JOŽ,JPČ,JEČ,JnPČ,JnEČ,NEAK"</formula1>
    </dataValidation>
    <dataValidation type="list" allowBlank="1" showInputMessage="1" showErrorMessage="1" sqref="G596:G605 G25:G28 G38:G46 G59:G65 G74:G82 G93:G99 G113:G116 G132:G134 G143:G151 G161:G168 G179:G185 G210:G219 G194:G202 G232:G235 G245:G252 G264:G269 G279:G285 G293:G300 G309:G317 G373:G382 G330:G333 G390:G399 G426:G435 G443:G452 G460:G469 G477:G486 G494:G503 G511:G520 G528:G537 G545:G554 G562:G571 G579:G588 G407:G416 G341:G349 G357:G365">
      <formula1>"1,1 (kas 4 m. 1 k. nerengiamos),2,4 arba 5"</formula1>
    </dataValidation>
    <dataValidation type="list" allowBlank="1" showInputMessage="1" showErrorMessage="1" sqref="G19:G20 G37 G56 G73 G90 G107 G124 G142 G159 G176 G193 G243:G244 G260:G263 G276:G278 G291:G292 G308 G325:G329 G227:G231">
      <formula1>"1,1 (kas 4 m. 1 k. nerengiamos),2,4"</formula1>
    </dataValidation>
    <dataValidation type="list" allowBlank="1" showInputMessage="1" showErrorMessage="1" sqref="G21:G24 G57:G58 G91:G92 G108:G112 G177:G178 G160 G125:G131">
      <formula1>"1,2,4"</formula1>
    </dataValidation>
    <dataValidation type="list" allowBlank="1" showInputMessage="1" showErrorMessage="1" sqref="F19:F24 F37 F56:F58 F73 F90:F92 F107:F112 F142 F159:F160 F176:F178 F193 F210:F212 F243:F244 F260:F263 F276:F278 F291:F292 F308 F227:F231 F325:F329 F124:F131">
      <formula1>"OŽ,PČ,PČneol,PŽ,EČ,EČneol,EŽ,PT,JOŽ,JPČ,JEČ,JEOF,JnPČ,JnEČ,JčPČ,JčEČ,NEAK"</formula1>
    </dataValidation>
  </dataValidations>
  <pageMargins left="0.39" right="0.38" top="0.47244094488188981" bottom="0.39370078740157483" header="0.31496062992125984" footer="0.31496062992125984"/>
  <pageSetup paperSize="9" scale="55"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6"/>
  <sheetViews>
    <sheetView topLeftCell="A4" workbookViewId="0">
      <selection activeCell="B27" sqref="B27"/>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138</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139</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140</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141</v>
      </c>
      <c r="AL4" s="51"/>
      <c r="AM4" s="51"/>
      <c r="AN4" s="51"/>
    </row>
    <row r="5" spans="1:41" ht="15.75">
      <c r="A5" s="136" t="s">
        <v>142</v>
      </c>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37" t="s">
        <v>8</v>
      </c>
      <c r="B7" s="139" t="s">
        <v>143</v>
      </c>
      <c r="C7" s="142" t="s">
        <v>144</v>
      </c>
      <c r="D7" s="144" t="s">
        <v>145</v>
      </c>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30" t="s">
        <v>13</v>
      </c>
      <c r="AO7" s="31"/>
    </row>
    <row r="8" spans="1:41">
      <c r="A8" s="138"/>
      <c r="B8" s="140"/>
      <c r="C8" s="143"/>
      <c r="D8" s="146" t="s">
        <v>146</v>
      </c>
      <c r="E8" s="146" t="s">
        <v>147</v>
      </c>
      <c r="F8" s="146" t="s">
        <v>148</v>
      </c>
      <c r="G8" s="146" t="s">
        <v>149</v>
      </c>
      <c r="H8" s="146" t="s">
        <v>150</v>
      </c>
      <c r="I8" s="146" t="s">
        <v>151</v>
      </c>
      <c r="J8" s="146" t="s">
        <v>152</v>
      </c>
      <c r="K8" s="146" t="s">
        <v>153</v>
      </c>
      <c r="L8" s="146" t="s">
        <v>154</v>
      </c>
      <c r="M8" s="146" t="s">
        <v>155</v>
      </c>
      <c r="N8" s="146" t="s">
        <v>156</v>
      </c>
      <c r="O8" s="146" t="s">
        <v>157</v>
      </c>
      <c r="P8" s="146" t="s">
        <v>158</v>
      </c>
      <c r="Q8" s="146" t="s">
        <v>159</v>
      </c>
      <c r="R8" s="146" t="s">
        <v>160</v>
      </c>
      <c r="S8" s="146" t="s">
        <v>161</v>
      </c>
      <c r="T8" s="146" t="s">
        <v>162</v>
      </c>
      <c r="U8" s="146" t="s">
        <v>163</v>
      </c>
      <c r="V8" s="146" t="s">
        <v>164</v>
      </c>
      <c r="W8" s="146" t="s">
        <v>165</v>
      </c>
      <c r="X8" s="146" t="s">
        <v>166</v>
      </c>
      <c r="Y8" s="146" t="s">
        <v>167</v>
      </c>
      <c r="Z8" s="146" t="s">
        <v>168</v>
      </c>
      <c r="AA8" s="146" t="s">
        <v>169</v>
      </c>
      <c r="AB8" s="146" t="s">
        <v>170</v>
      </c>
      <c r="AC8" s="146" t="s">
        <v>171</v>
      </c>
      <c r="AD8" s="146" t="s">
        <v>172</v>
      </c>
      <c r="AE8" s="146" t="s">
        <v>173</v>
      </c>
      <c r="AF8" s="146" t="s">
        <v>174</v>
      </c>
      <c r="AG8" s="146" t="s">
        <v>175</v>
      </c>
      <c r="AH8" s="146" t="s">
        <v>176</v>
      </c>
      <c r="AI8" s="146" t="s">
        <v>177</v>
      </c>
      <c r="AJ8" s="146" t="s">
        <v>178</v>
      </c>
      <c r="AK8" s="146" t="s">
        <v>179</v>
      </c>
      <c r="AL8" s="146" t="s">
        <v>180</v>
      </c>
      <c r="AM8" s="146" t="s">
        <v>181</v>
      </c>
      <c r="AN8" s="147" t="s">
        <v>182</v>
      </c>
    </row>
    <row r="9" spans="1:41">
      <c r="A9" s="138"/>
      <c r="B9" s="141"/>
      <c r="C9" s="143"/>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8"/>
    </row>
    <row r="10" spans="1:41" s="55" customFormat="1">
      <c r="A10" s="52" t="s">
        <v>183</v>
      </c>
      <c r="B10" s="53" t="s">
        <v>46</v>
      </c>
      <c r="C10" s="35" t="s">
        <v>184</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78" t="s">
        <v>185</v>
      </c>
      <c r="B11" s="44" t="s">
        <v>89</v>
      </c>
      <c r="C11" s="35" t="s">
        <v>186</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187</v>
      </c>
      <c r="AK11" s="36" t="s">
        <v>187</v>
      </c>
      <c r="AL11" s="36" t="s">
        <v>187</v>
      </c>
      <c r="AM11" s="36" t="s">
        <v>187</v>
      </c>
      <c r="AN11" s="79">
        <f t="shared" ref="AN11:AN26" si="1">SUM(D11*0.3/100)</f>
        <v>1.347</v>
      </c>
    </row>
    <row r="12" spans="1:41">
      <c r="A12" s="78" t="s">
        <v>188</v>
      </c>
      <c r="B12" s="44" t="s">
        <v>31</v>
      </c>
      <c r="C12" s="35" t="s">
        <v>189</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187</v>
      </c>
      <c r="AC12" s="36" t="s">
        <v>187</v>
      </c>
      <c r="AD12" s="36" t="s">
        <v>187</v>
      </c>
      <c r="AE12" s="36" t="s">
        <v>187</v>
      </c>
      <c r="AF12" s="36" t="s">
        <v>187</v>
      </c>
      <c r="AG12" s="36" t="s">
        <v>187</v>
      </c>
      <c r="AH12" s="36" t="s">
        <v>187</v>
      </c>
      <c r="AI12" s="36" t="s">
        <v>187</v>
      </c>
      <c r="AJ12" s="36" t="s">
        <v>187</v>
      </c>
      <c r="AK12" s="36" t="s">
        <v>187</v>
      </c>
      <c r="AL12" s="36" t="s">
        <v>187</v>
      </c>
      <c r="AM12" s="36" t="s">
        <v>187</v>
      </c>
      <c r="AN12" s="79">
        <f t="shared" si="1"/>
        <v>0.61199999999999999</v>
      </c>
    </row>
    <row r="13" spans="1:41" ht="84">
      <c r="A13" s="78" t="s">
        <v>190</v>
      </c>
      <c r="B13" s="44" t="s">
        <v>191</v>
      </c>
      <c r="C13" s="22" t="s">
        <v>192</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187</v>
      </c>
      <c r="U13" s="36" t="s">
        <v>187</v>
      </c>
      <c r="V13" s="36" t="s">
        <v>187</v>
      </c>
      <c r="W13" s="36" t="s">
        <v>187</v>
      </c>
      <c r="X13" s="36" t="s">
        <v>187</v>
      </c>
      <c r="Y13" s="36" t="s">
        <v>187</v>
      </c>
      <c r="Z13" s="36" t="s">
        <v>187</v>
      </c>
      <c r="AA13" s="36" t="s">
        <v>187</v>
      </c>
      <c r="AB13" s="36" t="s">
        <v>187</v>
      </c>
      <c r="AC13" s="36" t="s">
        <v>187</v>
      </c>
      <c r="AD13" s="36" t="s">
        <v>187</v>
      </c>
      <c r="AE13" s="36" t="s">
        <v>187</v>
      </c>
      <c r="AF13" s="36" t="s">
        <v>187</v>
      </c>
      <c r="AG13" s="36" t="s">
        <v>187</v>
      </c>
      <c r="AH13" s="36" t="s">
        <v>187</v>
      </c>
      <c r="AI13" s="36" t="s">
        <v>187</v>
      </c>
      <c r="AJ13" s="36" t="s">
        <v>187</v>
      </c>
      <c r="AK13" s="36" t="s">
        <v>187</v>
      </c>
      <c r="AL13" s="36" t="s">
        <v>187</v>
      </c>
      <c r="AM13" s="36" t="s">
        <v>187</v>
      </c>
      <c r="AN13" s="79">
        <f t="shared" si="1"/>
        <v>0.255</v>
      </c>
    </row>
    <row r="14" spans="1:41" ht="36">
      <c r="A14" s="78" t="s">
        <v>193</v>
      </c>
      <c r="B14" s="44" t="s">
        <v>194</v>
      </c>
      <c r="C14" s="22" t="s">
        <v>195</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187</v>
      </c>
      <c r="AK14" s="36" t="s">
        <v>187</v>
      </c>
      <c r="AL14" s="36" t="s">
        <v>187</v>
      </c>
      <c r="AM14" s="36" t="s">
        <v>187</v>
      </c>
      <c r="AN14" s="79">
        <f t="shared" si="1"/>
        <v>0.255</v>
      </c>
    </row>
    <row r="15" spans="1:41">
      <c r="A15" s="78" t="s">
        <v>196</v>
      </c>
      <c r="B15" s="44" t="s">
        <v>107</v>
      </c>
      <c r="C15" s="32" t="s">
        <v>197</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187</v>
      </c>
      <c r="AC15" s="36" t="s">
        <v>187</v>
      </c>
      <c r="AD15" s="36" t="s">
        <v>187</v>
      </c>
      <c r="AE15" s="36" t="s">
        <v>187</v>
      </c>
      <c r="AF15" s="36" t="s">
        <v>187</v>
      </c>
      <c r="AG15" s="36" t="s">
        <v>187</v>
      </c>
      <c r="AH15" s="36" t="s">
        <v>187</v>
      </c>
      <c r="AI15" s="36" t="s">
        <v>187</v>
      </c>
      <c r="AJ15" s="36" t="s">
        <v>187</v>
      </c>
      <c r="AK15" s="36" t="s">
        <v>187</v>
      </c>
      <c r="AL15" s="36" t="s">
        <v>187</v>
      </c>
      <c r="AM15" s="36" t="s">
        <v>187</v>
      </c>
      <c r="AN15" s="79">
        <f t="shared" si="1"/>
        <v>0.255</v>
      </c>
    </row>
    <row r="16" spans="1:41" ht="84">
      <c r="A16" s="78" t="s">
        <v>198</v>
      </c>
      <c r="B16" s="44" t="s">
        <v>199</v>
      </c>
      <c r="C16" s="22" t="s">
        <v>200</v>
      </c>
      <c r="D16" s="33">
        <v>68</v>
      </c>
      <c r="E16" s="33">
        <v>51.69</v>
      </c>
      <c r="F16" s="33">
        <v>40.61</v>
      </c>
      <c r="G16" s="33">
        <v>13</v>
      </c>
      <c r="H16" s="33">
        <v>12</v>
      </c>
      <c r="I16" s="33">
        <v>11</v>
      </c>
      <c r="J16" s="33">
        <v>10</v>
      </c>
      <c r="K16" s="33">
        <v>9</v>
      </c>
      <c r="L16" s="36" t="s">
        <v>187</v>
      </c>
      <c r="M16" s="37" t="s">
        <v>187</v>
      </c>
      <c r="N16" s="37" t="s">
        <v>187</v>
      </c>
      <c r="O16" s="37" t="s">
        <v>187</v>
      </c>
      <c r="P16" s="37" t="s">
        <v>187</v>
      </c>
      <c r="Q16" s="37" t="s">
        <v>187</v>
      </c>
      <c r="R16" s="37" t="s">
        <v>187</v>
      </c>
      <c r="S16" s="37" t="s">
        <v>187</v>
      </c>
      <c r="T16" s="37" t="s">
        <v>187</v>
      </c>
      <c r="U16" s="36" t="s">
        <v>187</v>
      </c>
      <c r="V16" s="36" t="s">
        <v>187</v>
      </c>
      <c r="W16" s="36" t="s">
        <v>187</v>
      </c>
      <c r="X16" s="36" t="s">
        <v>187</v>
      </c>
      <c r="Y16" s="36" t="s">
        <v>187</v>
      </c>
      <c r="Z16" s="36" t="s">
        <v>187</v>
      </c>
      <c r="AA16" s="36" t="s">
        <v>187</v>
      </c>
      <c r="AB16" s="36" t="s">
        <v>187</v>
      </c>
      <c r="AC16" s="36" t="s">
        <v>187</v>
      </c>
      <c r="AD16" s="36" t="s">
        <v>187</v>
      </c>
      <c r="AE16" s="36" t="s">
        <v>187</v>
      </c>
      <c r="AF16" s="36" t="s">
        <v>187</v>
      </c>
      <c r="AG16" s="36" t="s">
        <v>187</v>
      </c>
      <c r="AH16" s="36" t="s">
        <v>187</v>
      </c>
      <c r="AI16" s="36" t="s">
        <v>187</v>
      </c>
      <c r="AJ16" s="36" t="s">
        <v>187</v>
      </c>
      <c r="AK16" s="36" t="s">
        <v>187</v>
      </c>
      <c r="AL16" s="36" t="s">
        <v>187</v>
      </c>
      <c r="AM16" s="36" t="s">
        <v>187</v>
      </c>
      <c r="AN16" s="79">
        <f t="shared" si="1"/>
        <v>0.20399999999999999</v>
      </c>
    </row>
    <row r="17" spans="1:40">
      <c r="A17" s="78" t="s">
        <v>201</v>
      </c>
      <c r="B17" s="44" t="s">
        <v>202</v>
      </c>
      <c r="C17" s="32" t="s">
        <v>203</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187</v>
      </c>
      <c r="AC17" s="36" t="s">
        <v>187</v>
      </c>
      <c r="AD17" s="36" t="s">
        <v>187</v>
      </c>
      <c r="AE17" s="36" t="s">
        <v>187</v>
      </c>
      <c r="AF17" s="36" t="s">
        <v>187</v>
      </c>
      <c r="AG17" s="36" t="s">
        <v>187</v>
      </c>
      <c r="AH17" s="36" t="s">
        <v>187</v>
      </c>
      <c r="AI17" s="36" t="s">
        <v>187</v>
      </c>
      <c r="AJ17" s="36" t="s">
        <v>187</v>
      </c>
      <c r="AK17" s="36" t="s">
        <v>187</v>
      </c>
      <c r="AL17" s="36" t="s">
        <v>187</v>
      </c>
      <c r="AM17" s="36" t="s">
        <v>187</v>
      </c>
      <c r="AN17" s="79">
        <f t="shared" si="1"/>
        <v>0.20399999999999999</v>
      </c>
    </row>
    <row r="18" spans="1:40" ht="24">
      <c r="A18" s="78" t="s">
        <v>204</v>
      </c>
      <c r="B18" s="44" t="s">
        <v>205</v>
      </c>
      <c r="C18" s="22" t="s">
        <v>206</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187</v>
      </c>
      <c r="AK18" s="36" t="s">
        <v>187</v>
      </c>
      <c r="AL18" s="36" t="s">
        <v>187</v>
      </c>
      <c r="AM18" s="36" t="s">
        <v>187</v>
      </c>
      <c r="AN18" s="79">
        <f t="shared" si="1"/>
        <v>0.20399999999999999</v>
      </c>
    </row>
    <row r="19" spans="1:40">
      <c r="A19" s="78" t="s">
        <v>207</v>
      </c>
      <c r="B19" s="44" t="s">
        <v>95</v>
      </c>
      <c r="C19" s="32" t="s">
        <v>208</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187</v>
      </c>
      <c r="AC19" s="36" t="s">
        <v>187</v>
      </c>
      <c r="AD19" s="36" t="s">
        <v>187</v>
      </c>
      <c r="AE19" s="36" t="s">
        <v>187</v>
      </c>
      <c r="AF19" s="36" t="s">
        <v>187</v>
      </c>
      <c r="AG19" s="36" t="s">
        <v>187</v>
      </c>
      <c r="AH19" s="36" t="s">
        <v>187</v>
      </c>
      <c r="AI19" s="36" t="s">
        <v>187</v>
      </c>
      <c r="AJ19" s="36" t="s">
        <v>187</v>
      </c>
      <c r="AK19" s="36" t="s">
        <v>187</v>
      </c>
      <c r="AL19" s="36" t="s">
        <v>187</v>
      </c>
      <c r="AM19" s="36" t="s">
        <v>187</v>
      </c>
      <c r="AN19" s="79">
        <f t="shared" si="1"/>
        <v>0.20399999999999999</v>
      </c>
    </row>
    <row r="20" spans="1:40">
      <c r="A20" s="78" t="s">
        <v>209</v>
      </c>
      <c r="B20" s="44" t="s">
        <v>77</v>
      </c>
      <c r="C20" s="32" t="s">
        <v>210</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187</v>
      </c>
      <c r="U20" s="36" t="s">
        <v>187</v>
      </c>
      <c r="V20" s="36" t="s">
        <v>187</v>
      </c>
      <c r="W20" s="36" t="s">
        <v>187</v>
      </c>
      <c r="X20" s="36" t="s">
        <v>187</v>
      </c>
      <c r="Y20" s="36" t="s">
        <v>187</v>
      </c>
      <c r="Z20" s="36" t="s">
        <v>187</v>
      </c>
      <c r="AA20" s="36" t="s">
        <v>187</v>
      </c>
      <c r="AB20" s="36" t="s">
        <v>187</v>
      </c>
      <c r="AC20" s="36" t="s">
        <v>187</v>
      </c>
      <c r="AD20" s="36" t="s">
        <v>187</v>
      </c>
      <c r="AE20" s="36" t="s">
        <v>187</v>
      </c>
      <c r="AF20" s="36" t="s">
        <v>187</v>
      </c>
      <c r="AG20" s="36" t="s">
        <v>187</v>
      </c>
      <c r="AH20" s="36" t="s">
        <v>187</v>
      </c>
      <c r="AI20" s="36" t="s">
        <v>187</v>
      </c>
      <c r="AJ20" s="36" t="s">
        <v>187</v>
      </c>
      <c r="AK20" s="36" t="s">
        <v>187</v>
      </c>
      <c r="AL20" s="36" t="s">
        <v>187</v>
      </c>
      <c r="AM20" s="36" t="s">
        <v>187</v>
      </c>
      <c r="AN20" s="79">
        <f t="shared" si="1"/>
        <v>0.153</v>
      </c>
    </row>
    <row r="21" spans="1:40">
      <c r="A21" s="78" t="s">
        <v>211</v>
      </c>
      <c r="B21" s="44" t="s">
        <v>61</v>
      </c>
      <c r="C21" s="32" t="s">
        <v>212</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187</v>
      </c>
      <c r="U21" s="36" t="s">
        <v>187</v>
      </c>
      <c r="V21" s="36" t="s">
        <v>187</v>
      </c>
      <c r="W21" s="36" t="s">
        <v>187</v>
      </c>
      <c r="X21" s="36" t="s">
        <v>187</v>
      </c>
      <c r="Y21" s="36" t="s">
        <v>187</v>
      </c>
      <c r="Z21" s="36" t="s">
        <v>187</v>
      </c>
      <c r="AA21" s="36" t="s">
        <v>187</v>
      </c>
      <c r="AB21" s="36" t="s">
        <v>187</v>
      </c>
      <c r="AC21" s="36" t="s">
        <v>187</v>
      </c>
      <c r="AD21" s="36" t="s">
        <v>187</v>
      </c>
      <c r="AE21" s="36" t="s">
        <v>187</v>
      </c>
      <c r="AF21" s="36" t="s">
        <v>187</v>
      </c>
      <c r="AG21" s="36" t="s">
        <v>187</v>
      </c>
      <c r="AH21" s="36" t="s">
        <v>187</v>
      </c>
      <c r="AI21" s="36" t="s">
        <v>187</v>
      </c>
      <c r="AJ21" s="36" t="s">
        <v>187</v>
      </c>
      <c r="AK21" s="36" t="s">
        <v>187</v>
      </c>
      <c r="AL21" s="36" t="s">
        <v>187</v>
      </c>
      <c r="AM21" s="36" t="s">
        <v>187</v>
      </c>
      <c r="AN21" s="79">
        <f t="shared" si="1"/>
        <v>0.10199999999999999</v>
      </c>
    </row>
    <row r="22" spans="1:40">
      <c r="A22" s="78" t="s">
        <v>213</v>
      </c>
      <c r="B22" s="44" t="s">
        <v>214</v>
      </c>
      <c r="C22" s="32" t="s">
        <v>215</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187</v>
      </c>
      <c r="U22" s="36" t="s">
        <v>187</v>
      </c>
      <c r="V22" s="36" t="s">
        <v>187</v>
      </c>
      <c r="W22" s="36" t="s">
        <v>187</v>
      </c>
      <c r="X22" s="36" t="s">
        <v>187</v>
      </c>
      <c r="Y22" s="36" t="s">
        <v>187</v>
      </c>
      <c r="Z22" s="36" t="s">
        <v>187</v>
      </c>
      <c r="AA22" s="36" t="s">
        <v>187</v>
      </c>
      <c r="AB22" s="36" t="s">
        <v>187</v>
      </c>
      <c r="AC22" s="36" t="s">
        <v>187</v>
      </c>
      <c r="AD22" s="36" t="s">
        <v>187</v>
      </c>
      <c r="AE22" s="36" t="s">
        <v>187</v>
      </c>
      <c r="AF22" s="36" t="s">
        <v>187</v>
      </c>
      <c r="AG22" s="36" t="s">
        <v>187</v>
      </c>
      <c r="AH22" s="36" t="s">
        <v>187</v>
      </c>
      <c r="AI22" s="36" t="s">
        <v>187</v>
      </c>
      <c r="AJ22" s="36" t="s">
        <v>187</v>
      </c>
      <c r="AK22" s="36" t="s">
        <v>187</v>
      </c>
      <c r="AL22" s="36" t="s">
        <v>187</v>
      </c>
      <c r="AM22" s="36" t="s">
        <v>187</v>
      </c>
      <c r="AN22" s="79">
        <f t="shared" si="1"/>
        <v>0.10199999999999999</v>
      </c>
    </row>
    <row r="23" spans="1:40">
      <c r="A23" s="78" t="s">
        <v>216</v>
      </c>
      <c r="B23" s="44" t="s">
        <v>57</v>
      </c>
      <c r="C23" s="32" t="s">
        <v>217</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187</v>
      </c>
      <c r="U23" s="36" t="s">
        <v>187</v>
      </c>
      <c r="V23" s="36" t="s">
        <v>187</v>
      </c>
      <c r="W23" s="36" t="s">
        <v>187</v>
      </c>
      <c r="X23" s="36" t="s">
        <v>187</v>
      </c>
      <c r="Y23" s="36" t="s">
        <v>187</v>
      </c>
      <c r="Z23" s="36" t="s">
        <v>187</v>
      </c>
      <c r="AA23" s="36" t="s">
        <v>187</v>
      </c>
      <c r="AB23" s="36" t="s">
        <v>187</v>
      </c>
      <c r="AC23" s="36" t="s">
        <v>187</v>
      </c>
      <c r="AD23" s="36" t="s">
        <v>187</v>
      </c>
      <c r="AE23" s="36" t="s">
        <v>187</v>
      </c>
      <c r="AF23" s="36" t="s">
        <v>187</v>
      </c>
      <c r="AG23" s="36" t="s">
        <v>187</v>
      </c>
      <c r="AH23" s="36" t="s">
        <v>187</v>
      </c>
      <c r="AI23" s="36" t="s">
        <v>187</v>
      </c>
      <c r="AJ23" s="36" t="s">
        <v>187</v>
      </c>
      <c r="AK23" s="36" t="s">
        <v>187</v>
      </c>
      <c r="AL23" s="36" t="s">
        <v>187</v>
      </c>
      <c r="AM23" s="36" t="s">
        <v>187</v>
      </c>
      <c r="AN23" s="79">
        <f t="shared" si="1"/>
        <v>7.6499999999999999E-2</v>
      </c>
    </row>
    <row r="24" spans="1:40">
      <c r="A24" s="78" t="s">
        <v>218</v>
      </c>
      <c r="B24" s="44" t="s">
        <v>219</v>
      </c>
      <c r="C24" s="32" t="s">
        <v>220</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187</v>
      </c>
      <c r="U24" s="36" t="s">
        <v>187</v>
      </c>
      <c r="V24" s="36" t="s">
        <v>187</v>
      </c>
      <c r="W24" s="36" t="s">
        <v>187</v>
      </c>
      <c r="X24" s="36" t="s">
        <v>187</v>
      </c>
      <c r="Y24" s="36" t="s">
        <v>187</v>
      </c>
      <c r="Z24" s="36" t="s">
        <v>187</v>
      </c>
      <c r="AA24" s="36" t="s">
        <v>187</v>
      </c>
      <c r="AB24" s="36" t="s">
        <v>187</v>
      </c>
      <c r="AC24" s="36" t="s">
        <v>187</v>
      </c>
      <c r="AD24" s="36" t="s">
        <v>187</v>
      </c>
      <c r="AE24" s="36" t="s">
        <v>187</v>
      </c>
      <c r="AF24" s="36" t="s">
        <v>187</v>
      </c>
      <c r="AG24" s="36" t="s">
        <v>187</v>
      </c>
      <c r="AH24" s="36" t="s">
        <v>187</v>
      </c>
      <c r="AI24" s="36" t="s">
        <v>187</v>
      </c>
      <c r="AJ24" s="36" t="s">
        <v>187</v>
      </c>
      <c r="AK24" s="36" t="s">
        <v>187</v>
      </c>
      <c r="AL24" s="36" t="s">
        <v>187</v>
      </c>
      <c r="AM24" s="36" t="s">
        <v>187</v>
      </c>
      <c r="AN24" s="79">
        <f t="shared" si="1"/>
        <v>6.3750000000000001E-2</v>
      </c>
    </row>
    <row r="25" spans="1:40">
      <c r="A25" s="78" t="s">
        <v>221</v>
      </c>
      <c r="B25" s="44" t="s">
        <v>51</v>
      </c>
      <c r="C25" s="32" t="s">
        <v>222</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187</v>
      </c>
      <c r="U25" s="36" t="s">
        <v>187</v>
      </c>
      <c r="V25" s="36" t="s">
        <v>187</v>
      </c>
      <c r="W25" s="36" t="s">
        <v>187</v>
      </c>
      <c r="X25" s="36" t="s">
        <v>187</v>
      </c>
      <c r="Y25" s="36" t="s">
        <v>187</v>
      </c>
      <c r="Z25" s="36" t="s">
        <v>187</v>
      </c>
      <c r="AA25" s="36" t="s">
        <v>187</v>
      </c>
      <c r="AB25" s="36" t="s">
        <v>187</v>
      </c>
      <c r="AC25" s="36" t="s">
        <v>187</v>
      </c>
      <c r="AD25" s="36" t="s">
        <v>187</v>
      </c>
      <c r="AE25" s="36" t="s">
        <v>187</v>
      </c>
      <c r="AF25" s="36" t="s">
        <v>187</v>
      </c>
      <c r="AG25" s="36" t="s">
        <v>187</v>
      </c>
      <c r="AH25" s="36" t="s">
        <v>187</v>
      </c>
      <c r="AI25" s="36" t="s">
        <v>187</v>
      </c>
      <c r="AJ25" s="36" t="s">
        <v>187</v>
      </c>
      <c r="AK25" s="36" t="s">
        <v>187</v>
      </c>
      <c r="AL25" s="36" t="s">
        <v>187</v>
      </c>
      <c r="AM25" s="36" t="s">
        <v>187</v>
      </c>
      <c r="AN25" s="79">
        <f t="shared" si="1"/>
        <v>5.0999999999999997E-2</v>
      </c>
    </row>
    <row r="26" spans="1:40" ht="24.75" thickBot="1">
      <c r="A26" s="39" t="s">
        <v>223</v>
      </c>
      <c r="B26" s="45" t="s">
        <v>224</v>
      </c>
      <c r="C26" s="23" t="s">
        <v>225</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187</v>
      </c>
      <c r="AC26" s="42" t="s">
        <v>187</v>
      </c>
      <c r="AD26" s="42" t="s">
        <v>187</v>
      </c>
      <c r="AE26" s="42" t="s">
        <v>187</v>
      </c>
      <c r="AF26" s="42" t="s">
        <v>187</v>
      </c>
      <c r="AG26" s="42" t="s">
        <v>187</v>
      </c>
      <c r="AH26" s="42" t="s">
        <v>187</v>
      </c>
      <c r="AI26" s="42" t="s">
        <v>187</v>
      </c>
      <c r="AJ26" s="42" t="s">
        <v>187</v>
      </c>
      <c r="AK26" s="42" t="s">
        <v>187</v>
      </c>
      <c r="AL26" s="42" t="s">
        <v>187</v>
      </c>
      <c r="AM26" s="42" t="s">
        <v>187</v>
      </c>
      <c r="AN26" s="43">
        <f t="shared" si="1"/>
        <v>3.4439999999999998E-2</v>
      </c>
    </row>
  </sheetData>
  <mergeCells count="42">
    <mergeCell ref="AM8:AM9"/>
    <mergeCell ref="AN8:AN9"/>
    <mergeCell ref="AG8:AG9"/>
    <mergeCell ref="AH8:AH9"/>
    <mergeCell ref="AI8:AI9"/>
    <mergeCell ref="AJ8:AJ9"/>
    <mergeCell ref="AK8:AK9"/>
    <mergeCell ref="AL8:AL9"/>
    <mergeCell ref="S8:S9"/>
    <mergeCell ref="AF8:AF9"/>
    <mergeCell ref="U8:U9"/>
    <mergeCell ref="V8:V9"/>
    <mergeCell ref="W8:W9"/>
    <mergeCell ref="X8:X9"/>
    <mergeCell ref="Y8:Y9"/>
    <mergeCell ref="Z8:Z9"/>
    <mergeCell ref="AA8:AA9"/>
    <mergeCell ref="AB8:AB9"/>
    <mergeCell ref="AC8:AC9"/>
    <mergeCell ref="AD8:AD9"/>
    <mergeCell ref="AE8:AE9"/>
    <mergeCell ref="N8:N9"/>
    <mergeCell ref="O8:O9"/>
    <mergeCell ref="P8:P9"/>
    <mergeCell ref="Q8:Q9"/>
    <mergeCell ref="R8:R9"/>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5"/>
  <sheetViews>
    <sheetView workbookViewId="0">
      <selection activeCell="D10" sqref="D10"/>
    </sheetView>
  </sheetViews>
  <sheetFormatPr defaultRowHeight="15"/>
  <cols>
    <col min="1" max="1" width="49.85546875" customWidth="1"/>
  </cols>
  <sheetData>
    <row r="1" spans="1:1">
      <c r="A1" s="17" t="s">
        <v>226</v>
      </c>
    </row>
    <row r="2" spans="1:1" s="19" customFormat="1" ht="15" customHeight="1">
      <c r="A2" s="18" t="s">
        <v>227</v>
      </c>
    </row>
    <row r="3" spans="1:1" s="19" customFormat="1" ht="15" customHeight="1">
      <c r="A3" s="18" t="s">
        <v>228</v>
      </c>
    </row>
    <row r="4" spans="1:1" s="19" customFormat="1" ht="15" customHeight="1">
      <c r="A4" s="18" t="s">
        <v>229</v>
      </c>
    </row>
    <row r="5" spans="1:1" s="19" customFormat="1" ht="15" customHeight="1">
      <c r="A5" s="18" t="s">
        <v>230</v>
      </c>
    </row>
    <row r="6" spans="1:1" s="19" customFormat="1" ht="15" customHeight="1">
      <c r="A6" s="18" t="s">
        <v>231</v>
      </c>
    </row>
    <row r="7" spans="1:1" s="19" customFormat="1" ht="15" customHeight="1">
      <c r="A7" s="18" t="s">
        <v>232</v>
      </c>
    </row>
    <row r="8" spans="1:1" s="19" customFormat="1" ht="15" customHeight="1">
      <c r="A8" s="18" t="s">
        <v>233</v>
      </c>
    </row>
    <row r="9" spans="1:1" s="19" customFormat="1" ht="15" customHeight="1">
      <c r="A9" s="18" t="s">
        <v>234</v>
      </c>
    </row>
    <row r="10" spans="1:1" s="19" customFormat="1" ht="15" customHeight="1">
      <c r="A10" s="18" t="s">
        <v>235</v>
      </c>
    </row>
    <row r="11" spans="1:1" s="19" customFormat="1" ht="15" customHeight="1">
      <c r="A11" s="18" t="s">
        <v>236</v>
      </c>
    </row>
    <row r="12" spans="1:1" s="19" customFormat="1" ht="15" customHeight="1">
      <c r="A12" s="18" t="s">
        <v>237</v>
      </c>
    </row>
    <row r="13" spans="1:1" s="19" customFormat="1" ht="15" customHeight="1">
      <c r="A13" s="18" t="s">
        <v>238</v>
      </c>
    </row>
    <row r="14" spans="1:1" s="19" customFormat="1" ht="15" customHeight="1">
      <c r="A14" s="18" t="s">
        <v>239</v>
      </c>
    </row>
    <row r="15" spans="1:1" s="19" customFormat="1" ht="15" customHeight="1">
      <c r="A15" s="18" t="s">
        <v>240</v>
      </c>
    </row>
    <row r="16" spans="1:1" s="19" customFormat="1" ht="15" customHeight="1">
      <c r="A16" s="18" t="s">
        <v>241</v>
      </c>
    </row>
    <row r="17" spans="1:1" s="19" customFormat="1" ht="15" customHeight="1">
      <c r="A17" s="18" t="s">
        <v>242</v>
      </c>
    </row>
    <row r="18" spans="1:1" s="19" customFormat="1" ht="15" customHeight="1">
      <c r="A18" s="18" t="s">
        <v>243</v>
      </c>
    </row>
    <row r="19" spans="1:1" s="19" customFormat="1" ht="15" customHeight="1">
      <c r="A19" s="18" t="s">
        <v>244</v>
      </c>
    </row>
    <row r="20" spans="1:1" s="19" customFormat="1" ht="15" customHeight="1">
      <c r="A20" s="18" t="s">
        <v>245</v>
      </c>
    </row>
    <row r="21" spans="1:1" s="19" customFormat="1" ht="15" customHeight="1">
      <c r="A21" s="18" t="s">
        <v>246</v>
      </c>
    </row>
    <row r="22" spans="1:1" s="19" customFormat="1" ht="15" customHeight="1">
      <c r="A22" s="18" t="s">
        <v>247</v>
      </c>
    </row>
    <row r="23" spans="1:1" s="19" customFormat="1" ht="15" customHeight="1">
      <c r="A23" s="18" t="s">
        <v>248</v>
      </c>
    </row>
    <row r="24" spans="1:1" s="19" customFormat="1" ht="15" customHeight="1">
      <c r="A24" s="18" t="s">
        <v>249</v>
      </c>
    </row>
    <row r="25" spans="1:1" s="19" customFormat="1" ht="15" customHeight="1">
      <c r="A25" s="18" t="s">
        <v>250</v>
      </c>
    </row>
    <row r="26" spans="1:1" s="19" customFormat="1" ht="15" customHeight="1">
      <c r="A26" s="18" t="s">
        <v>251</v>
      </c>
    </row>
    <row r="27" spans="1:1" s="19" customFormat="1" ht="15" customHeight="1">
      <c r="A27" s="18" t="s">
        <v>252</v>
      </c>
    </row>
    <row r="28" spans="1:1" s="19" customFormat="1" ht="15" customHeight="1">
      <c r="A28" s="18" t="s">
        <v>253</v>
      </c>
    </row>
    <row r="29" spans="1:1" s="19" customFormat="1" ht="15" customHeight="1">
      <c r="A29" s="18" t="s">
        <v>254</v>
      </c>
    </row>
    <row r="30" spans="1:1" s="19" customFormat="1" ht="15" customHeight="1">
      <c r="A30" s="18" t="s">
        <v>255</v>
      </c>
    </row>
    <row r="31" spans="1:1" s="19" customFormat="1" ht="15" customHeight="1">
      <c r="A31" s="18" t="s">
        <v>256</v>
      </c>
    </row>
    <row r="32" spans="1:1" s="19" customFormat="1" ht="15" customHeight="1">
      <c r="A32" s="18" t="s">
        <v>257</v>
      </c>
    </row>
    <row r="33" spans="1:1" s="19" customFormat="1" ht="15" customHeight="1">
      <c r="A33" s="18" t="s">
        <v>258</v>
      </c>
    </row>
    <row r="34" spans="1:1" s="19" customFormat="1" ht="15" customHeight="1">
      <c r="A34" s="18" t="s">
        <v>259</v>
      </c>
    </row>
    <row r="35" spans="1:1" s="19" customFormat="1" ht="15" customHeight="1">
      <c r="A35" s="18" t="s">
        <v>260</v>
      </c>
    </row>
    <row r="36" spans="1:1" s="19" customFormat="1" ht="15" customHeight="1">
      <c r="A36" s="18" t="s">
        <v>261</v>
      </c>
    </row>
    <row r="37" spans="1:1" s="19" customFormat="1" ht="15" customHeight="1">
      <c r="A37" s="18" t="s">
        <v>262</v>
      </c>
    </row>
    <row r="38" spans="1:1" s="19" customFormat="1" ht="15" customHeight="1">
      <c r="A38" s="18" t="s">
        <v>263</v>
      </c>
    </row>
    <row r="39" spans="1:1" s="19" customFormat="1" ht="15" customHeight="1">
      <c r="A39" s="18" t="s">
        <v>264</v>
      </c>
    </row>
    <row r="40" spans="1:1" s="19" customFormat="1" ht="15" customHeight="1">
      <c r="A40" s="18" t="s">
        <v>265</v>
      </c>
    </row>
    <row r="41" spans="1:1" s="19" customFormat="1" ht="15" customHeight="1">
      <c r="A41" s="18" t="s">
        <v>266</v>
      </c>
    </row>
    <row r="42" spans="1:1" s="19" customFormat="1" ht="15" customHeight="1">
      <c r="A42" s="18" t="s">
        <v>267</v>
      </c>
    </row>
    <row r="43" spans="1:1" s="19" customFormat="1" ht="15" customHeight="1">
      <c r="A43" s="18" t="s">
        <v>268</v>
      </c>
    </row>
    <row r="44" spans="1:1" s="19" customFormat="1" ht="15" customHeight="1">
      <c r="A44" s="18" t="s">
        <v>269</v>
      </c>
    </row>
    <row r="45" spans="1:1" s="19" customFormat="1" ht="15" customHeight="1">
      <c r="A45" s="18" t="s">
        <v>270</v>
      </c>
    </row>
    <row r="46" spans="1:1" s="19" customFormat="1" ht="15" customHeight="1">
      <c r="A46" s="18" t="s">
        <v>271</v>
      </c>
    </row>
    <row r="47" spans="1:1" s="19" customFormat="1" ht="15" customHeight="1">
      <c r="A47" s="18" t="s">
        <v>272</v>
      </c>
    </row>
    <row r="48" spans="1:1" s="19" customFormat="1" ht="15" customHeight="1">
      <c r="A48" s="18" t="s">
        <v>273</v>
      </c>
    </row>
    <row r="49" spans="1:1" s="19" customFormat="1" ht="15" customHeight="1">
      <c r="A49" s="18" t="s">
        <v>274</v>
      </c>
    </row>
    <row r="50" spans="1:1" s="19" customFormat="1" ht="15" customHeight="1">
      <c r="A50" s="18" t="s">
        <v>275</v>
      </c>
    </row>
    <row r="51" spans="1:1" s="19" customFormat="1" ht="15" customHeight="1">
      <c r="A51" s="18" t="s">
        <v>276</v>
      </c>
    </row>
    <row r="52" spans="1:1" s="19" customFormat="1" ht="15" customHeight="1">
      <c r="A52" s="18" t="s">
        <v>277</v>
      </c>
    </row>
    <row r="53" spans="1:1" s="19" customFormat="1" ht="15" customHeight="1">
      <c r="A53" s="18" t="s">
        <v>278</v>
      </c>
    </row>
    <row r="54" spans="1:1" s="19" customFormat="1" ht="15" customHeight="1">
      <c r="A54" s="18" t="s">
        <v>279</v>
      </c>
    </row>
    <row r="55" spans="1:1" s="19" customFormat="1" ht="15" customHeight="1">
      <c r="A55" s="18" t="s">
        <v>280</v>
      </c>
    </row>
    <row r="56" spans="1:1" s="19" customFormat="1" ht="15" customHeight="1">
      <c r="A56" s="18" t="s">
        <v>281</v>
      </c>
    </row>
    <row r="57" spans="1:1" s="19" customFormat="1" ht="15" customHeight="1">
      <c r="A57" s="18" t="s">
        <v>282</v>
      </c>
    </row>
    <row r="58" spans="1:1" s="19" customFormat="1" ht="15" customHeight="1">
      <c r="A58" s="18" t="s">
        <v>2</v>
      </c>
    </row>
    <row r="59" spans="1:1" s="19" customFormat="1" ht="15" customHeight="1">
      <c r="A59" s="18" t="s">
        <v>283</v>
      </c>
    </row>
    <row r="60" spans="1:1" s="19" customFormat="1" ht="15" customHeight="1">
      <c r="A60" s="18" t="s">
        <v>284</v>
      </c>
    </row>
    <row r="61" spans="1:1" s="19" customFormat="1" ht="15" customHeight="1">
      <c r="A61" s="18" t="s">
        <v>285</v>
      </c>
    </row>
    <row r="62" spans="1:1" s="19" customFormat="1" ht="15" customHeight="1">
      <c r="A62" s="18" t="s">
        <v>286</v>
      </c>
    </row>
    <row r="63" spans="1:1" s="19" customFormat="1" ht="15" customHeight="1">
      <c r="A63" s="18" t="s">
        <v>287</v>
      </c>
    </row>
    <row r="64" spans="1:1" s="19" customFormat="1" ht="15" customHeight="1">
      <c r="A64" s="18" t="s">
        <v>288</v>
      </c>
    </row>
    <row r="65" spans="1:1" s="19" customFormat="1" ht="15" customHeight="1">
      <c r="A65" s="18" t="s">
        <v>289</v>
      </c>
    </row>
    <row r="66" spans="1:1" s="19" customFormat="1" ht="15" customHeight="1">
      <c r="A66" s="18" t="s">
        <v>290</v>
      </c>
    </row>
    <row r="67" spans="1:1" s="19" customFormat="1" ht="15" customHeight="1">
      <c r="A67" s="18" t="s">
        <v>291</v>
      </c>
    </row>
    <row r="68" spans="1:1" s="19" customFormat="1" ht="15" customHeight="1">
      <c r="A68" s="18" t="s">
        <v>292</v>
      </c>
    </row>
    <row r="69" spans="1:1" s="19" customFormat="1" ht="15" customHeight="1">
      <c r="A69" s="18" t="s">
        <v>293</v>
      </c>
    </row>
    <row r="70" spans="1:1" s="19" customFormat="1" ht="15" customHeight="1">
      <c r="A70" s="18" t="s">
        <v>294</v>
      </c>
    </row>
    <row r="71" spans="1:1" s="19" customFormat="1" ht="15" customHeight="1">
      <c r="A71" s="18" t="s">
        <v>295</v>
      </c>
    </row>
    <row r="72" spans="1:1" s="19" customFormat="1" ht="15" customHeight="1">
      <c r="A72" s="18" t="s">
        <v>296</v>
      </c>
    </row>
    <row r="73" spans="1:1" s="19" customFormat="1" ht="15" customHeight="1">
      <c r="A73" s="18" t="s">
        <v>297</v>
      </c>
    </row>
    <row r="74" spans="1:1" s="19" customFormat="1" ht="15" customHeight="1">
      <c r="A74" s="18" t="s">
        <v>298</v>
      </c>
    </row>
    <row r="75" spans="1:1" s="19" customFormat="1" ht="15" customHeight="1">
      <c r="A75" s="18" t="s">
        <v>299</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needDetail xmlns="821590B6-EDE3-441A-921B-DAAD760B5A28">false</needDetail>
    <alreadyChecked xmlns="821590B6-EDE3-441A-921B-DAAD760B5A28">true</alreadyChecked>
    <xd_ProgID xmlns="http://schemas.microsoft.com/sharepoint/v3" xsi:nil="true"/>
    <Comments xmlns="821590B6-EDE3-441A-921B-DAAD760B5A28" xsi:nil="true"/>
    <TemplateUrl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6CB92C11A11C4849B1A04E87CB5CBA3E009286A2B50B33064DB61FAF5F21865C6D" ma:contentTypeVersion="" ma:contentTypeDescription="" ma:contentTypeScope="" ma:versionID="f5902c89a785af60e1a3bd3d2870854b">
  <xsd:schema xmlns:xsd="http://www.w3.org/2001/XMLSchema" xmlns:xs="http://www.w3.org/2001/XMLSchema" xmlns:p="http://schemas.microsoft.com/office/2006/metadata/properties" xmlns:ns1="http://schemas.microsoft.com/sharepoint/v3" xmlns:ns2="821590B6-EDE3-441A-921B-DAAD760B5A28" targetNamespace="http://schemas.microsoft.com/office/2006/metadata/properties" ma:root="true" ma:fieldsID="b9e5e370794d35445e9ce56a27756482" ns1:_="" ns2:_="">
    <xsd:import namespace="http://schemas.microsoft.com/sharepoint/v3"/>
    <xsd:import namespace="821590B6-EDE3-441A-921B-DAAD760B5A28"/>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21590B6-EDE3-441A-921B-DAAD760B5A28"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740731-833C-4100-A6B2-7F5B476C26C7}">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821590B6-EDE3-441A-921B-DAAD760B5A28"/>
    <ds:schemaRef ds:uri="http://www.w3.org/XML/1998/namespace"/>
  </ds:schemaRefs>
</ds:datastoreItem>
</file>

<file path=customXml/itemProps2.xml><?xml version="1.0" encoding="utf-8"?>
<ds:datastoreItem xmlns:ds="http://schemas.openxmlformats.org/officeDocument/2006/customXml" ds:itemID="{ABF6F542-7ABB-4DED-BF40-36A04CEFBD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590B6-EDE3-441A-921B-DAAD760B5A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vt:i4>
      </vt:variant>
      <vt:variant>
        <vt:lpstr>Įvardinti diapazonai</vt:lpstr>
      </vt:variant>
      <vt:variant>
        <vt:i4>1</vt:i4>
      </vt:variant>
    </vt:vector>
  </HeadingPairs>
  <TitlesOfParts>
    <vt:vector size="4" baseType="lpstr">
      <vt:lpstr>I dalis</vt:lpstr>
      <vt:lpstr>Balų lentelė</vt:lpstr>
      <vt:lpstr>Pripazintos federacijos</vt:lpstr>
      <vt:lpstr>'I dalis'!Print_Area</vt:lpstr>
    </vt:vector>
  </TitlesOfParts>
  <Manager/>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Daukantienė Inga | ŠMSM</cp:lastModifiedBy>
  <cp:revision/>
  <dcterms:created xsi:type="dcterms:W3CDTF">2013-11-12T13:42:11Z</dcterms:created>
  <dcterms:modified xsi:type="dcterms:W3CDTF">2021-03-13T09:59:08Z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0x0101006CB92C11A11C4849B1A04E87CB5CBA3E009286A2B50B33064DB61FAF5F21865C6D</vt:lpwstr>
  </property>
</Properties>
</file>