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1" i="2" l="1"/>
  <c r="O71" i="2"/>
  <c r="P71" i="2"/>
  <c r="Q71" i="2"/>
  <c r="R71" i="2"/>
  <c r="R80" i="2"/>
  <c r="N189" i="2"/>
  <c r="O189" i="2"/>
  <c r="P189" i="2"/>
  <c r="Q189" i="2"/>
  <c r="R189" i="2"/>
  <c r="R192" i="2"/>
  <c r="O97" i="2"/>
  <c r="P97" i="2"/>
  <c r="Q97" i="2"/>
  <c r="R97" i="2"/>
  <c r="R100" i="2"/>
  <c r="N107" i="2"/>
  <c r="O107" i="2"/>
  <c r="P107" i="2"/>
  <c r="Q107" i="2"/>
  <c r="R107" i="2"/>
  <c r="R110" i="2"/>
  <c r="R745" i="2"/>
  <c r="N21" i="2"/>
  <c r="O21" i="2"/>
  <c r="P21" i="2"/>
  <c r="Q21" i="2"/>
  <c r="R21" i="2"/>
  <c r="N22" i="2"/>
  <c r="O22" i="2"/>
  <c r="P22" i="2"/>
  <c r="Q22" i="2"/>
  <c r="R22" i="2"/>
  <c r="O23" i="2"/>
  <c r="P23" i="2"/>
  <c r="N23" i="2"/>
  <c r="Q23" i="2"/>
  <c r="R23" i="2"/>
  <c r="R24" i="2"/>
  <c r="N32" i="2"/>
  <c r="O32" i="2"/>
  <c r="P32" i="2"/>
  <c r="Q32" i="2"/>
  <c r="R32" i="2"/>
  <c r="O33" i="2"/>
  <c r="P33" i="2"/>
  <c r="N33" i="2"/>
  <c r="Q33" i="2"/>
  <c r="R33" i="2"/>
  <c r="R34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R47" i="2"/>
  <c r="N55" i="2"/>
  <c r="O55" i="2"/>
  <c r="P55" i="2"/>
  <c r="Q55" i="2"/>
  <c r="R55" i="2"/>
  <c r="N56" i="2"/>
  <c r="O56" i="2"/>
  <c r="P56" i="2"/>
  <c r="Q56" i="2"/>
  <c r="R56" i="2"/>
  <c r="N57" i="2"/>
  <c r="O57" i="2"/>
  <c r="P57" i="2"/>
  <c r="Q57" i="2"/>
  <c r="R57" i="2"/>
  <c r="N58" i="2"/>
  <c r="O58" i="2"/>
  <c r="P58" i="2"/>
  <c r="Q58" i="2"/>
  <c r="R58" i="2"/>
  <c r="N59" i="2"/>
  <c r="O59" i="2"/>
  <c r="P59" i="2"/>
  <c r="Q59" i="2"/>
  <c r="R59" i="2"/>
  <c r="R60" i="2"/>
  <c r="N68" i="2"/>
  <c r="O68" i="2"/>
  <c r="P68" i="2"/>
  <c r="Q68" i="2"/>
  <c r="R68" i="2"/>
  <c r="N69" i="2"/>
  <c r="O69" i="2"/>
  <c r="P69" i="2"/>
  <c r="Q69" i="2"/>
  <c r="R69" i="2"/>
  <c r="O70" i="2"/>
  <c r="P70" i="2"/>
  <c r="N70" i="2"/>
  <c r="Q70" i="2"/>
  <c r="R70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N75" i="2"/>
  <c r="O75" i="2"/>
  <c r="P75" i="2"/>
  <c r="Q75" i="2"/>
  <c r="R75" i="2"/>
  <c r="N76" i="2"/>
  <c r="O76" i="2"/>
  <c r="P76" i="2"/>
  <c r="Q76" i="2"/>
  <c r="R76" i="2"/>
  <c r="N77" i="2"/>
  <c r="O77" i="2"/>
  <c r="P77" i="2"/>
  <c r="Q77" i="2"/>
  <c r="R77" i="2"/>
  <c r="N78" i="2"/>
  <c r="O78" i="2"/>
  <c r="P78" i="2"/>
  <c r="Q78" i="2"/>
  <c r="R78" i="2"/>
  <c r="O79" i="2"/>
  <c r="P79" i="2"/>
  <c r="N79" i="2"/>
  <c r="Q79" i="2"/>
  <c r="R79" i="2"/>
  <c r="O87" i="2"/>
  <c r="P87" i="2"/>
  <c r="N87" i="2"/>
  <c r="Q87" i="2"/>
  <c r="R87" i="2"/>
  <c r="O88" i="2"/>
  <c r="P88" i="2"/>
  <c r="N88" i="2"/>
  <c r="Q88" i="2"/>
  <c r="R88" i="2"/>
  <c r="O89" i="2"/>
  <c r="P89" i="2"/>
  <c r="N89" i="2"/>
  <c r="Q89" i="2"/>
  <c r="R89" i="2"/>
  <c r="R90" i="2"/>
  <c r="N97" i="2"/>
  <c r="N98" i="2"/>
  <c r="O98" i="2"/>
  <c r="P98" i="2"/>
  <c r="Q98" i="2"/>
  <c r="R98" i="2"/>
  <c r="O99" i="2"/>
  <c r="P99" i="2"/>
  <c r="N99" i="2"/>
  <c r="Q99" i="2"/>
  <c r="R99" i="2"/>
  <c r="N108" i="2"/>
  <c r="O108" i="2"/>
  <c r="P108" i="2"/>
  <c r="Q108" i="2"/>
  <c r="R108" i="2"/>
  <c r="O109" i="2"/>
  <c r="P109" i="2"/>
  <c r="N109" i="2"/>
  <c r="Q109" i="2"/>
  <c r="R109" i="2"/>
  <c r="N117" i="2"/>
  <c r="O117" i="2"/>
  <c r="P117" i="2"/>
  <c r="Q117" i="2"/>
  <c r="R117" i="2"/>
  <c r="N118" i="2"/>
  <c r="O118" i="2"/>
  <c r="P118" i="2"/>
  <c r="Q118" i="2"/>
  <c r="R118" i="2"/>
  <c r="N119" i="2"/>
  <c r="O119" i="2"/>
  <c r="P119" i="2"/>
  <c r="Q119" i="2"/>
  <c r="R119" i="2"/>
  <c r="N120" i="2"/>
  <c r="O120" i="2"/>
  <c r="P120" i="2"/>
  <c r="Q120" i="2"/>
  <c r="R120" i="2"/>
  <c r="N121" i="2"/>
  <c r="O121" i="2"/>
  <c r="P121" i="2"/>
  <c r="Q121" i="2"/>
  <c r="R121" i="2"/>
  <c r="O122" i="2"/>
  <c r="P122" i="2"/>
  <c r="N122" i="2"/>
  <c r="Q122" i="2"/>
  <c r="R122" i="2"/>
  <c r="R123" i="2"/>
  <c r="N130" i="2"/>
  <c r="O130" i="2"/>
  <c r="P130" i="2"/>
  <c r="Q130" i="2"/>
  <c r="R130" i="2"/>
  <c r="N131" i="2"/>
  <c r="O131" i="2"/>
  <c r="P131" i="2"/>
  <c r="Q131" i="2"/>
  <c r="R131" i="2"/>
  <c r="N132" i="2"/>
  <c r="O132" i="2"/>
  <c r="P132" i="2"/>
  <c r="Q132" i="2"/>
  <c r="R132" i="2"/>
  <c r="R133" i="2"/>
  <c r="N140" i="2"/>
  <c r="O140" i="2"/>
  <c r="P140" i="2"/>
  <c r="Q140" i="2"/>
  <c r="R140" i="2"/>
  <c r="N141" i="2"/>
  <c r="O141" i="2"/>
  <c r="P141" i="2"/>
  <c r="Q141" i="2"/>
  <c r="R141" i="2"/>
  <c r="N142" i="2"/>
  <c r="O142" i="2"/>
  <c r="P142" i="2"/>
  <c r="Q142" i="2"/>
  <c r="R142" i="2"/>
  <c r="N143" i="2"/>
  <c r="O143" i="2"/>
  <c r="P143" i="2"/>
  <c r="Q143" i="2"/>
  <c r="R143" i="2"/>
  <c r="N144" i="2"/>
  <c r="O144" i="2"/>
  <c r="P144" i="2"/>
  <c r="Q144" i="2"/>
  <c r="R144" i="2"/>
  <c r="O145" i="2"/>
  <c r="P145" i="2"/>
  <c r="N145" i="2"/>
  <c r="Q145" i="2"/>
  <c r="R145" i="2"/>
  <c r="R146" i="2"/>
  <c r="N153" i="2"/>
  <c r="O153" i="2"/>
  <c r="P153" i="2"/>
  <c r="Q153" i="2"/>
  <c r="R153" i="2"/>
  <c r="N154" i="2"/>
  <c r="O154" i="2"/>
  <c r="P154" i="2"/>
  <c r="Q154" i="2"/>
  <c r="R154" i="2"/>
  <c r="N155" i="2"/>
  <c r="O155" i="2"/>
  <c r="P155" i="2"/>
  <c r="Q155" i="2"/>
  <c r="R155" i="2"/>
  <c r="N156" i="2"/>
  <c r="O156" i="2"/>
  <c r="P156" i="2"/>
  <c r="Q156" i="2"/>
  <c r="R156" i="2"/>
  <c r="N157" i="2"/>
  <c r="O157" i="2"/>
  <c r="P157" i="2"/>
  <c r="Q157" i="2"/>
  <c r="R157" i="2"/>
  <c r="O158" i="2"/>
  <c r="P158" i="2"/>
  <c r="N158" i="2"/>
  <c r="Q158" i="2"/>
  <c r="R158" i="2"/>
  <c r="N159" i="2"/>
  <c r="O159" i="2"/>
  <c r="P159" i="2"/>
  <c r="Q159" i="2"/>
  <c r="R159" i="2"/>
  <c r="N160" i="2"/>
  <c r="O160" i="2"/>
  <c r="P160" i="2"/>
  <c r="Q160" i="2"/>
  <c r="R160" i="2"/>
  <c r="O161" i="2"/>
  <c r="P161" i="2"/>
  <c r="N161" i="2"/>
  <c r="Q161" i="2"/>
  <c r="R161" i="2"/>
  <c r="R162" i="2"/>
  <c r="O169" i="2"/>
  <c r="P169" i="2"/>
  <c r="N169" i="2"/>
  <c r="Q169" i="2"/>
  <c r="R169" i="2"/>
  <c r="N170" i="2"/>
  <c r="O170" i="2"/>
  <c r="P170" i="2"/>
  <c r="Q170" i="2"/>
  <c r="R170" i="2"/>
  <c r="N171" i="2"/>
  <c r="O171" i="2"/>
  <c r="P171" i="2"/>
  <c r="Q171" i="2"/>
  <c r="R171" i="2"/>
  <c r="O172" i="2"/>
  <c r="P172" i="2"/>
  <c r="N172" i="2"/>
  <c r="Q172" i="2"/>
  <c r="R172" i="2"/>
  <c r="N173" i="2"/>
  <c r="O173" i="2"/>
  <c r="P173" i="2"/>
  <c r="Q173" i="2"/>
  <c r="R173" i="2"/>
  <c r="N174" i="2"/>
  <c r="O174" i="2"/>
  <c r="P174" i="2"/>
  <c r="Q174" i="2"/>
  <c r="R174" i="2"/>
  <c r="N175" i="2"/>
  <c r="O175" i="2"/>
  <c r="P175" i="2"/>
  <c r="Q175" i="2"/>
  <c r="R175" i="2"/>
  <c r="N176" i="2"/>
  <c r="O176" i="2"/>
  <c r="P176" i="2"/>
  <c r="Q176" i="2"/>
  <c r="R176" i="2"/>
  <c r="N177" i="2"/>
  <c r="O177" i="2"/>
  <c r="P177" i="2"/>
  <c r="Q177" i="2"/>
  <c r="R177" i="2"/>
  <c r="N178" i="2"/>
  <c r="O178" i="2"/>
  <c r="P178" i="2"/>
  <c r="Q178" i="2"/>
  <c r="R178" i="2"/>
  <c r="N179" i="2"/>
  <c r="O179" i="2"/>
  <c r="P179" i="2"/>
  <c r="Q179" i="2"/>
  <c r="R179" i="2"/>
  <c r="N180" i="2"/>
  <c r="O180" i="2"/>
  <c r="P180" i="2"/>
  <c r="Q180" i="2"/>
  <c r="R180" i="2"/>
  <c r="N181" i="2"/>
  <c r="O181" i="2"/>
  <c r="P181" i="2"/>
  <c r="Q181" i="2"/>
  <c r="R181" i="2"/>
  <c r="R182" i="2"/>
  <c r="N190" i="2"/>
  <c r="O190" i="2"/>
  <c r="P190" i="2"/>
  <c r="Q190" i="2"/>
  <c r="R190" i="2"/>
  <c r="O191" i="2"/>
  <c r="P191" i="2"/>
  <c r="N191" i="2"/>
  <c r="Q191" i="2"/>
  <c r="R191" i="2"/>
  <c r="N199" i="2"/>
  <c r="O199" i="2"/>
  <c r="P199" i="2"/>
  <c r="Q199" i="2"/>
  <c r="R199" i="2"/>
  <c r="N200" i="2"/>
  <c r="O200" i="2"/>
  <c r="P200" i="2"/>
  <c r="Q200" i="2"/>
  <c r="R200" i="2"/>
  <c r="N201" i="2"/>
  <c r="O201" i="2"/>
  <c r="P201" i="2"/>
  <c r="Q201" i="2"/>
  <c r="R201" i="2"/>
  <c r="N202" i="2"/>
  <c r="O202" i="2"/>
  <c r="P202" i="2"/>
  <c r="Q202" i="2"/>
  <c r="R202" i="2"/>
  <c r="N203" i="2"/>
  <c r="O203" i="2"/>
  <c r="P203" i="2"/>
  <c r="Q203" i="2"/>
  <c r="R203" i="2"/>
  <c r="N204" i="2"/>
  <c r="O204" i="2"/>
  <c r="P204" i="2"/>
  <c r="Q204" i="2"/>
  <c r="R204" i="2"/>
  <c r="N205" i="2"/>
  <c r="O205" i="2"/>
  <c r="P205" i="2"/>
  <c r="Q205" i="2"/>
  <c r="R205" i="2"/>
  <c r="N206" i="2"/>
  <c r="O206" i="2"/>
  <c r="P206" i="2"/>
  <c r="Q206" i="2"/>
  <c r="R206" i="2"/>
  <c r="N207" i="2"/>
  <c r="O207" i="2"/>
  <c r="P207" i="2"/>
  <c r="Q207" i="2"/>
  <c r="R207" i="2"/>
  <c r="R208" i="2"/>
  <c r="N215" i="2"/>
  <c r="O215" i="2"/>
  <c r="P215" i="2"/>
  <c r="Q215" i="2"/>
  <c r="R215" i="2"/>
  <c r="N216" i="2"/>
  <c r="O216" i="2"/>
  <c r="P216" i="2"/>
  <c r="Q216" i="2"/>
  <c r="R216" i="2"/>
  <c r="N217" i="2"/>
  <c r="O217" i="2"/>
  <c r="P217" i="2"/>
  <c r="Q217" i="2"/>
  <c r="R217" i="2"/>
  <c r="N218" i="2"/>
  <c r="O218" i="2"/>
  <c r="P218" i="2"/>
  <c r="Q218" i="2"/>
  <c r="R218" i="2"/>
  <c r="N219" i="2"/>
  <c r="O219" i="2"/>
  <c r="P219" i="2"/>
  <c r="Q219" i="2"/>
  <c r="R219" i="2"/>
  <c r="N220" i="2"/>
  <c r="O220" i="2"/>
  <c r="P220" i="2"/>
  <c r="Q220" i="2"/>
  <c r="R220" i="2"/>
  <c r="N221" i="2"/>
  <c r="O221" i="2"/>
  <c r="P221" i="2"/>
  <c r="Q221" i="2"/>
  <c r="R221" i="2"/>
  <c r="N222" i="2"/>
  <c r="O222" i="2"/>
  <c r="P222" i="2"/>
  <c r="Q222" i="2"/>
  <c r="R222" i="2"/>
  <c r="R223" i="2"/>
  <c r="N230" i="2"/>
  <c r="O230" i="2"/>
  <c r="P230" i="2"/>
  <c r="Q230" i="2"/>
  <c r="R230" i="2"/>
  <c r="N231" i="2"/>
  <c r="O231" i="2"/>
  <c r="P231" i="2"/>
  <c r="Q231" i="2"/>
  <c r="R231" i="2"/>
  <c r="N232" i="2"/>
  <c r="O232" i="2"/>
  <c r="P232" i="2"/>
  <c r="Q232" i="2"/>
  <c r="R232" i="2"/>
  <c r="N233" i="2"/>
  <c r="O233" i="2"/>
  <c r="P233" i="2"/>
  <c r="Q233" i="2"/>
  <c r="R233" i="2"/>
  <c r="N234" i="2"/>
  <c r="O234" i="2"/>
  <c r="P234" i="2"/>
  <c r="Q234" i="2"/>
  <c r="R234" i="2"/>
  <c r="N235" i="2"/>
  <c r="O235" i="2"/>
  <c r="P235" i="2"/>
  <c r="Q235" i="2"/>
  <c r="R235" i="2"/>
  <c r="R236" i="2"/>
  <c r="N243" i="2"/>
  <c r="O243" i="2"/>
  <c r="P243" i="2"/>
  <c r="Q243" i="2"/>
  <c r="R243" i="2"/>
  <c r="N244" i="2"/>
  <c r="O244" i="2"/>
  <c r="P244" i="2"/>
  <c r="Q244" i="2"/>
  <c r="R244" i="2"/>
  <c r="N245" i="2"/>
  <c r="O245" i="2"/>
  <c r="P245" i="2"/>
  <c r="Q245" i="2"/>
  <c r="R245" i="2"/>
  <c r="R246" i="2"/>
  <c r="N253" i="2"/>
  <c r="O253" i="2"/>
  <c r="P253" i="2"/>
  <c r="Q253" i="2"/>
  <c r="R253" i="2"/>
  <c r="N254" i="2"/>
  <c r="O254" i="2"/>
  <c r="P254" i="2"/>
  <c r="Q254" i="2"/>
  <c r="R254" i="2"/>
  <c r="O255" i="2"/>
  <c r="P255" i="2"/>
  <c r="N255" i="2"/>
  <c r="Q255" i="2"/>
  <c r="R255" i="2"/>
  <c r="R256" i="2"/>
  <c r="N263" i="2"/>
  <c r="O263" i="2"/>
  <c r="P263" i="2"/>
  <c r="Q263" i="2"/>
  <c r="R263" i="2"/>
  <c r="O264" i="2"/>
  <c r="P264" i="2"/>
  <c r="N264" i="2"/>
  <c r="Q264" i="2"/>
  <c r="R264" i="2"/>
  <c r="R265" i="2"/>
  <c r="N272" i="2"/>
  <c r="O272" i="2"/>
  <c r="P272" i="2"/>
  <c r="Q272" i="2"/>
  <c r="R272" i="2"/>
  <c r="O273" i="2"/>
  <c r="P273" i="2"/>
  <c r="N273" i="2"/>
  <c r="Q273" i="2"/>
  <c r="R273" i="2"/>
  <c r="R274" i="2"/>
  <c r="N281" i="2"/>
  <c r="O281" i="2"/>
  <c r="P281" i="2"/>
  <c r="Q281" i="2"/>
  <c r="R281" i="2"/>
  <c r="N282" i="2"/>
  <c r="O282" i="2"/>
  <c r="P282" i="2"/>
  <c r="Q282" i="2"/>
  <c r="R282" i="2"/>
  <c r="N283" i="2"/>
  <c r="O283" i="2"/>
  <c r="P283" i="2"/>
  <c r="Q283" i="2"/>
  <c r="R283" i="2"/>
  <c r="N284" i="2"/>
  <c r="O284" i="2"/>
  <c r="P284" i="2"/>
  <c r="Q284" i="2"/>
  <c r="R284" i="2"/>
  <c r="N285" i="2"/>
  <c r="O285" i="2"/>
  <c r="P285" i="2"/>
  <c r="Q285" i="2"/>
  <c r="R285" i="2"/>
  <c r="N286" i="2"/>
  <c r="O286" i="2"/>
  <c r="P286" i="2"/>
  <c r="Q286" i="2"/>
  <c r="R286" i="2"/>
  <c r="N287" i="2"/>
  <c r="O287" i="2"/>
  <c r="P287" i="2"/>
  <c r="Q287" i="2"/>
  <c r="R287" i="2"/>
  <c r="N288" i="2"/>
  <c r="O288" i="2"/>
  <c r="P288" i="2"/>
  <c r="Q288" i="2"/>
  <c r="R288" i="2"/>
  <c r="O289" i="2"/>
  <c r="P289" i="2"/>
  <c r="N289" i="2"/>
  <c r="Q289" i="2"/>
  <c r="R289" i="2"/>
  <c r="N290" i="2"/>
  <c r="O290" i="2"/>
  <c r="P290" i="2"/>
  <c r="Q290" i="2"/>
  <c r="R290" i="2"/>
  <c r="N291" i="2"/>
  <c r="O291" i="2"/>
  <c r="P291" i="2"/>
  <c r="Q291" i="2"/>
  <c r="R291" i="2"/>
  <c r="O292" i="2"/>
  <c r="P292" i="2"/>
  <c r="N292" i="2"/>
  <c r="Q292" i="2"/>
  <c r="R292" i="2"/>
  <c r="R293" i="2"/>
  <c r="N300" i="2"/>
  <c r="O300" i="2"/>
  <c r="P300" i="2"/>
  <c r="Q300" i="2"/>
  <c r="R300" i="2"/>
  <c r="N301" i="2"/>
  <c r="O301" i="2"/>
  <c r="P301" i="2"/>
  <c r="Q301" i="2"/>
  <c r="R301" i="2"/>
  <c r="N302" i="2"/>
  <c r="O302" i="2"/>
  <c r="P302" i="2"/>
  <c r="Q302" i="2"/>
  <c r="R302" i="2"/>
  <c r="N303" i="2"/>
  <c r="O303" i="2"/>
  <c r="P303" i="2"/>
  <c r="Q303" i="2"/>
  <c r="R303" i="2"/>
  <c r="R304" i="2"/>
  <c r="N311" i="2"/>
  <c r="O311" i="2"/>
  <c r="P311" i="2"/>
  <c r="Q311" i="2"/>
  <c r="R311" i="2"/>
  <c r="N312" i="2"/>
  <c r="O312" i="2"/>
  <c r="P312" i="2"/>
  <c r="Q312" i="2"/>
  <c r="R312" i="2"/>
  <c r="R313" i="2"/>
  <c r="N320" i="2"/>
  <c r="O320" i="2"/>
  <c r="P320" i="2"/>
  <c r="Q320" i="2"/>
  <c r="R320" i="2"/>
  <c r="O321" i="2"/>
  <c r="P321" i="2"/>
  <c r="N321" i="2"/>
  <c r="Q321" i="2"/>
  <c r="R321" i="2"/>
  <c r="N322" i="2"/>
  <c r="O322" i="2"/>
  <c r="P322" i="2"/>
  <c r="Q322" i="2"/>
  <c r="R322" i="2"/>
  <c r="N323" i="2"/>
  <c r="O323" i="2"/>
  <c r="P323" i="2"/>
  <c r="Q323" i="2"/>
  <c r="R323" i="2"/>
  <c r="R324" i="2"/>
  <c r="O333" i="2"/>
  <c r="P333" i="2"/>
  <c r="N333" i="2"/>
  <c r="Q333" i="2"/>
  <c r="R333" i="2"/>
  <c r="O334" i="2"/>
  <c r="P334" i="2"/>
  <c r="N334" i="2"/>
  <c r="Q334" i="2"/>
  <c r="R334" i="2"/>
  <c r="R335" i="2"/>
  <c r="O342" i="2"/>
  <c r="P342" i="2"/>
  <c r="N342" i="2"/>
  <c r="Q342" i="2"/>
  <c r="R342" i="2"/>
  <c r="R343" i="2"/>
  <c r="N350" i="2"/>
  <c r="O350" i="2"/>
  <c r="P350" i="2"/>
  <c r="Q350" i="2"/>
  <c r="R350" i="2"/>
  <c r="O351" i="2"/>
  <c r="P351" i="2"/>
  <c r="N351" i="2"/>
  <c r="Q351" i="2"/>
  <c r="R351" i="2"/>
  <c r="R352" i="2"/>
  <c r="N359" i="2"/>
  <c r="O359" i="2"/>
  <c r="P359" i="2"/>
  <c r="Q359" i="2"/>
  <c r="R359" i="2"/>
  <c r="R360" i="2"/>
  <c r="N369" i="2"/>
  <c r="O369" i="2"/>
  <c r="P369" i="2"/>
  <c r="Q369" i="2"/>
  <c r="R369" i="2"/>
  <c r="N370" i="2"/>
  <c r="O370" i="2"/>
  <c r="P370" i="2"/>
  <c r="Q370" i="2"/>
  <c r="R370" i="2"/>
  <c r="N371" i="2"/>
  <c r="O371" i="2"/>
  <c r="P371" i="2"/>
  <c r="Q371" i="2"/>
  <c r="R371" i="2"/>
  <c r="N372" i="2"/>
  <c r="O372" i="2"/>
  <c r="P372" i="2"/>
  <c r="Q372" i="2"/>
  <c r="R372" i="2"/>
  <c r="N373" i="2"/>
  <c r="O373" i="2"/>
  <c r="P373" i="2"/>
  <c r="Q373" i="2"/>
  <c r="R373" i="2"/>
  <c r="R374" i="2"/>
  <c r="O381" i="2"/>
  <c r="P381" i="2"/>
  <c r="N381" i="2"/>
  <c r="Q381" i="2"/>
  <c r="R381" i="2"/>
  <c r="R382" i="2"/>
  <c r="N389" i="2"/>
  <c r="O389" i="2"/>
  <c r="P389" i="2"/>
  <c r="Q389" i="2"/>
  <c r="R389" i="2"/>
  <c r="N390" i="2"/>
  <c r="O390" i="2"/>
  <c r="P390" i="2"/>
  <c r="Q390" i="2"/>
  <c r="R390" i="2"/>
  <c r="O391" i="2"/>
  <c r="P391" i="2"/>
  <c r="N391" i="2"/>
  <c r="Q391" i="2"/>
  <c r="R391" i="2"/>
  <c r="R392" i="2"/>
  <c r="N399" i="2"/>
  <c r="O399" i="2"/>
  <c r="P399" i="2"/>
  <c r="Q399" i="2"/>
  <c r="R399" i="2"/>
  <c r="N400" i="2"/>
  <c r="O400" i="2"/>
  <c r="P400" i="2"/>
  <c r="Q400" i="2"/>
  <c r="R400" i="2"/>
  <c r="N401" i="2"/>
  <c r="O401" i="2"/>
  <c r="P401" i="2"/>
  <c r="Q401" i="2"/>
  <c r="R401" i="2"/>
  <c r="N402" i="2"/>
  <c r="O402" i="2"/>
  <c r="P402" i="2"/>
  <c r="Q402" i="2"/>
  <c r="R402" i="2"/>
  <c r="N403" i="2"/>
  <c r="O403" i="2"/>
  <c r="P403" i="2"/>
  <c r="Q403" i="2"/>
  <c r="R403" i="2"/>
  <c r="O404" i="2"/>
  <c r="P404" i="2"/>
  <c r="N404" i="2"/>
  <c r="Q404" i="2"/>
  <c r="R404" i="2"/>
  <c r="O405" i="2"/>
  <c r="P405" i="2"/>
  <c r="N405" i="2"/>
  <c r="Q405" i="2"/>
  <c r="R405" i="2"/>
  <c r="R406" i="2"/>
  <c r="N413" i="2"/>
  <c r="O413" i="2"/>
  <c r="P413" i="2"/>
  <c r="Q413" i="2"/>
  <c r="R413" i="2"/>
  <c r="N414" i="2"/>
  <c r="O414" i="2"/>
  <c r="P414" i="2"/>
  <c r="Q414" i="2"/>
  <c r="R414" i="2"/>
  <c r="N415" i="2"/>
  <c r="O415" i="2"/>
  <c r="P415" i="2"/>
  <c r="Q415" i="2"/>
  <c r="R415" i="2"/>
  <c r="O416" i="2"/>
  <c r="P416" i="2"/>
  <c r="N416" i="2"/>
  <c r="Q416" i="2"/>
  <c r="R416" i="2"/>
  <c r="R417" i="2"/>
  <c r="N424" i="2"/>
  <c r="O424" i="2"/>
  <c r="P424" i="2"/>
  <c r="Q424" i="2"/>
  <c r="R424" i="2"/>
  <c r="N425" i="2"/>
  <c r="O425" i="2"/>
  <c r="P425" i="2"/>
  <c r="Q425" i="2"/>
  <c r="R425" i="2"/>
  <c r="N426" i="2"/>
  <c r="O426" i="2"/>
  <c r="P426" i="2"/>
  <c r="Q426" i="2"/>
  <c r="R426" i="2"/>
  <c r="N427" i="2"/>
  <c r="O427" i="2"/>
  <c r="P427" i="2"/>
  <c r="Q427" i="2"/>
  <c r="R427" i="2"/>
  <c r="O428" i="2"/>
  <c r="P428" i="2"/>
  <c r="N428" i="2"/>
  <c r="Q428" i="2"/>
  <c r="R428" i="2"/>
  <c r="R429" i="2"/>
  <c r="N436" i="2"/>
  <c r="O436" i="2"/>
  <c r="P436" i="2"/>
  <c r="Q436" i="2"/>
  <c r="R436" i="2"/>
  <c r="N437" i="2"/>
  <c r="O437" i="2"/>
  <c r="P437" i="2"/>
  <c r="Q437" i="2"/>
  <c r="R437" i="2"/>
  <c r="N438" i="2"/>
  <c r="O438" i="2"/>
  <c r="P438" i="2"/>
  <c r="Q438" i="2"/>
  <c r="R438" i="2"/>
  <c r="R439" i="2"/>
  <c r="N446" i="2"/>
  <c r="O446" i="2"/>
  <c r="P446" i="2"/>
  <c r="Q446" i="2"/>
  <c r="R446" i="2"/>
  <c r="N447" i="2"/>
  <c r="O447" i="2"/>
  <c r="P447" i="2"/>
  <c r="Q447" i="2"/>
  <c r="R447" i="2"/>
  <c r="R448" i="2"/>
  <c r="N455" i="2"/>
  <c r="O455" i="2"/>
  <c r="P455" i="2"/>
  <c r="Q455" i="2"/>
  <c r="R455" i="2"/>
  <c r="N456" i="2"/>
  <c r="O456" i="2"/>
  <c r="P456" i="2"/>
  <c r="Q456" i="2"/>
  <c r="R456" i="2"/>
  <c r="N457" i="2"/>
  <c r="O457" i="2"/>
  <c r="P457" i="2"/>
  <c r="Q457" i="2"/>
  <c r="R457" i="2"/>
  <c r="N458" i="2"/>
  <c r="O458" i="2"/>
  <c r="P458" i="2"/>
  <c r="Q458" i="2"/>
  <c r="R458" i="2"/>
  <c r="N459" i="2"/>
  <c r="O459" i="2"/>
  <c r="P459" i="2"/>
  <c r="Q459" i="2"/>
  <c r="R459" i="2"/>
  <c r="R460" i="2"/>
  <c r="N467" i="2"/>
  <c r="O467" i="2"/>
  <c r="P467" i="2"/>
  <c r="Q467" i="2"/>
  <c r="R467" i="2"/>
  <c r="N468" i="2"/>
  <c r="O468" i="2"/>
  <c r="P468" i="2"/>
  <c r="Q468" i="2"/>
  <c r="R468" i="2"/>
  <c r="N469" i="2"/>
  <c r="O469" i="2"/>
  <c r="P469" i="2"/>
  <c r="Q469" i="2"/>
  <c r="R469" i="2"/>
  <c r="R470" i="2"/>
  <c r="O479" i="2"/>
  <c r="P479" i="2"/>
  <c r="N479" i="2"/>
  <c r="Q479" i="2"/>
  <c r="R479" i="2"/>
  <c r="R480" i="2"/>
  <c r="N487" i="2"/>
  <c r="O487" i="2"/>
  <c r="P487" i="2"/>
  <c r="Q487" i="2"/>
  <c r="R487" i="2"/>
  <c r="N488" i="2"/>
  <c r="O488" i="2"/>
  <c r="P488" i="2"/>
  <c r="Q488" i="2"/>
  <c r="R488" i="2"/>
  <c r="N489" i="2"/>
  <c r="O489" i="2"/>
  <c r="P489" i="2"/>
  <c r="Q489" i="2"/>
  <c r="R489" i="2"/>
  <c r="O490" i="2"/>
  <c r="P490" i="2"/>
  <c r="N490" i="2"/>
  <c r="Q490" i="2"/>
  <c r="R490" i="2"/>
  <c r="O491" i="2"/>
  <c r="P491" i="2"/>
  <c r="N491" i="2"/>
  <c r="Q491" i="2"/>
  <c r="R491" i="2"/>
  <c r="O492" i="2"/>
  <c r="P492" i="2"/>
  <c r="N492" i="2"/>
  <c r="Q492" i="2"/>
  <c r="R492" i="2"/>
  <c r="R493" i="2"/>
  <c r="O500" i="2"/>
  <c r="P500" i="2"/>
  <c r="N500" i="2"/>
  <c r="Q500" i="2"/>
  <c r="R500" i="2"/>
  <c r="O501" i="2"/>
  <c r="P501" i="2"/>
  <c r="N501" i="2"/>
  <c r="Q501" i="2"/>
  <c r="R501" i="2"/>
  <c r="N502" i="2"/>
  <c r="O502" i="2"/>
  <c r="P502" i="2"/>
  <c r="Q502" i="2"/>
  <c r="R502" i="2"/>
  <c r="O503" i="2"/>
  <c r="P503" i="2"/>
  <c r="N503" i="2"/>
  <c r="Q503" i="2"/>
  <c r="R503" i="2"/>
  <c r="O504" i="2"/>
  <c r="P504" i="2"/>
  <c r="N504" i="2"/>
  <c r="Q504" i="2"/>
  <c r="R504" i="2"/>
  <c r="O505" i="2"/>
  <c r="P505" i="2"/>
  <c r="N505" i="2"/>
  <c r="Q505" i="2"/>
  <c r="R505" i="2"/>
  <c r="O506" i="2"/>
  <c r="P506" i="2"/>
  <c r="N506" i="2"/>
  <c r="Q506" i="2"/>
  <c r="R506" i="2"/>
  <c r="R507" i="2"/>
  <c r="O516" i="2"/>
  <c r="P516" i="2"/>
  <c r="N516" i="2"/>
  <c r="Q516" i="2"/>
  <c r="R516" i="2"/>
  <c r="R517" i="2"/>
  <c r="N524" i="2"/>
  <c r="O524" i="2"/>
  <c r="P524" i="2"/>
  <c r="Q524" i="2"/>
  <c r="R524" i="2"/>
  <c r="N525" i="2"/>
  <c r="O525" i="2"/>
  <c r="P525" i="2"/>
  <c r="Q525" i="2"/>
  <c r="R525" i="2"/>
  <c r="O526" i="2"/>
  <c r="P526" i="2"/>
  <c r="N526" i="2"/>
  <c r="Q526" i="2"/>
  <c r="R526" i="2"/>
  <c r="N527" i="2"/>
  <c r="O527" i="2"/>
  <c r="P527" i="2"/>
  <c r="Q527" i="2"/>
  <c r="R527" i="2"/>
  <c r="R528" i="2"/>
  <c r="N535" i="2"/>
  <c r="O535" i="2"/>
  <c r="P535" i="2"/>
  <c r="Q535" i="2"/>
  <c r="R535" i="2"/>
  <c r="N536" i="2"/>
  <c r="O536" i="2"/>
  <c r="P536" i="2"/>
  <c r="Q536" i="2"/>
  <c r="R536" i="2"/>
  <c r="R537" i="2"/>
  <c r="N544" i="2"/>
  <c r="O544" i="2"/>
  <c r="P544" i="2"/>
  <c r="Q544" i="2"/>
  <c r="R544" i="2"/>
  <c r="N545" i="2"/>
  <c r="O545" i="2"/>
  <c r="P545" i="2"/>
  <c r="Q545" i="2"/>
  <c r="R545" i="2"/>
  <c r="O546" i="2"/>
  <c r="P546" i="2"/>
  <c r="N546" i="2"/>
  <c r="Q546" i="2"/>
  <c r="R546" i="2"/>
  <c r="N547" i="2"/>
  <c r="O547" i="2"/>
  <c r="P547" i="2"/>
  <c r="Q547" i="2"/>
  <c r="R547" i="2"/>
  <c r="O548" i="2"/>
  <c r="P548" i="2"/>
  <c r="N548" i="2"/>
  <c r="Q548" i="2"/>
  <c r="R548" i="2"/>
  <c r="O549" i="2"/>
  <c r="P549" i="2"/>
  <c r="N549" i="2"/>
  <c r="Q549" i="2"/>
  <c r="R549" i="2"/>
  <c r="R550" i="2"/>
  <c r="N557" i="2"/>
  <c r="O557" i="2"/>
  <c r="P557" i="2"/>
  <c r="Q557" i="2"/>
  <c r="R557" i="2"/>
  <c r="O558" i="2"/>
  <c r="P558" i="2"/>
  <c r="N558" i="2"/>
  <c r="Q558" i="2"/>
  <c r="R558" i="2"/>
  <c r="N559" i="2"/>
  <c r="O559" i="2"/>
  <c r="P559" i="2"/>
  <c r="Q559" i="2"/>
  <c r="R559" i="2"/>
  <c r="N560" i="2"/>
  <c r="O560" i="2"/>
  <c r="P560" i="2"/>
  <c r="Q560" i="2"/>
  <c r="R560" i="2"/>
  <c r="R561" i="2"/>
  <c r="N568" i="2"/>
  <c r="O568" i="2"/>
  <c r="P568" i="2"/>
  <c r="Q568" i="2"/>
  <c r="R568" i="2"/>
  <c r="N569" i="2"/>
  <c r="O569" i="2"/>
  <c r="P569" i="2"/>
  <c r="Q569" i="2"/>
  <c r="R569" i="2"/>
  <c r="N570" i="2"/>
  <c r="O570" i="2"/>
  <c r="P570" i="2"/>
  <c r="Q570" i="2"/>
  <c r="R570" i="2"/>
  <c r="O571" i="2"/>
  <c r="P571" i="2"/>
  <c r="N571" i="2"/>
  <c r="Q571" i="2"/>
  <c r="R571" i="2"/>
  <c r="N572" i="2"/>
  <c r="O572" i="2"/>
  <c r="P572" i="2"/>
  <c r="Q572" i="2"/>
  <c r="R572" i="2"/>
  <c r="O573" i="2"/>
  <c r="P573" i="2"/>
  <c r="N573" i="2"/>
  <c r="Q573" i="2"/>
  <c r="R573" i="2"/>
  <c r="R574" i="2"/>
  <c r="N581" i="2"/>
  <c r="O581" i="2"/>
  <c r="P581" i="2"/>
  <c r="Q581" i="2"/>
  <c r="R581" i="2"/>
  <c r="R582" i="2"/>
  <c r="N589" i="2"/>
  <c r="O589" i="2"/>
  <c r="P589" i="2"/>
  <c r="Q589" i="2"/>
  <c r="R589" i="2"/>
  <c r="N590" i="2"/>
  <c r="O590" i="2"/>
  <c r="P590" i="2"/>
  <c r="Q590" i="2"/>
  <c r="R590" i="2"/>
  <c r="O591" i="2"/>
  <c r="P591" i="2"/>
  <c r="N591" i="2"/>
  <c r="Q591" i="2"/>
  <c r="R591" i="2"/>
  <c r="N592" i="2"/>
  <c r="O592" i="2"/>
  <c r="P592" i="2"/>
  <c r="Q592" i="2"/>
  <c r="R592" i="2"/>
  <c r="N593" i="2"/>
  <c r="O593" i="2"/>
  <c r="P593" i="2"/>
  <c r="Q593" i="2"/>
  <c r="R593" i="2"/>
  <c r="O594" i="2"/>
  <c r="P594" i="2"/>
  <c r="N594" i="2"/>
  <c r="Q594" i="2"/>
  <c r="R594" i="2"/>
  <c r="R595" i="2"/>
  <c r="N603" i="2"/>
  <c r="O603" i="2"/>
  <c r="P603" i="2"/>
  <c r="Q603" i="2"/>
  <c r="R603" i="2"/>
  <c r="R604" i="2"/>
  <c r="N611" i="2"/>
  <c r="O611" i="2"/>
  <c r="P611" i="2"/>
  <c r="Q611" i="2"/>
  <c r="R611" i="2"/>
  <c r="O612" i="2"/>
  <c r="P612" i="2"/>
  <c r="N612" i="2"/>
  <c r="Q612" i="2"/>
  <c r="R612" i="2"/>
  <c r="O613" i="2"/>
  <c r="P613" i="2"/>
  <c r="N613" i="2"/>
  <c r="Q613" i="2"/>
  <c r="R613" i="2"/>
  <c r="R614" i="2"/>
  <c r="N621" i="2"/>
  <c r="O621" i="2"/>
  <c r="P621" i="2"/>
  <c r="Q621" i="2"/>
  <c r="R621" i="2"/>
  <c r="O622" i="2"/>
  <c r="P622" i="2"/>
  <c r="N622" i="2"/>
  <c r="Q622" i="2"/>
  <c r="R622" i="2"/>
  <c r="N623" i="2"/>
  <c r="O623" i="2"/>
  <c r="P623" i="2"/>
  <c r="Q623" i="2"/>
  <c r="R623" i="2"/>
  <c r="N624" i="2"/>
  <c r="O624" i="2"/>
  <c r="P624" i="2"/>
  <c r="Q624" i="2"/>
  <c r="R624" i="2"/>
  <c r="N625" i="2"/>
  <c r="O625" i="2"/>
  <c r="P625" i="2"/>
  <c r="Q625" i="2"/>
  <c r="R625" i="2"/>
  <c r="N626" i="2"/>
  <c r="O626" i="2"/>
  <c r="P626" i="2"/>
  <c r="Q626" i="2"/>
  <c r="R626" i="2"/>
  <c r="R627" i="2"/>
  <c r="N636" i="2"/>
  <c r="O636" i="2"/>
  <c r="P636" i="2"/>
  <c r="Q636" i="2"/>
  <c r="R636" i="2"/>
  <c r="O637" i="2"/>
  <c r="P637" i="2"/>
  <c r="N637" i="2"/>
  <c r="Q637" i="2"/>
  <c r="R637" i="2"/>
  <c r="R638" i="2"/>
  <c r="N645" i="2"/>
  <c r="O645" i="2"/>
  <c r="P645" i="2"/>
  <c r="Q645" i="2"/>
  <c r="R645" i="2"/>
  <c r="N646" i="2"/>
  <c r="O646" i="2"/>
  <c r="P646" i="2"/>
  <c r="Q646" i="2"/>
  <c r="R646" i="2"/>
  <c r="R647" i="2"/>
  <c r="N654" i="2"/>
  <c r="O654" i="2"/>
  <c r="P654" i="2"/>
  <c r="Q654" i="2"/>
  <c r="R654" i="2"/>
  <c r="N655" i="2"/>
  <c r="O655" i="2"/>
  <c r="P655" i="2"/>
  <c r="Q655" i="2"/>
  <c r="R655" i="2"/>
  <c r="R656" i="2"/>
  <c r="N663" i="2"/>
  <c r="O663" i="2"/>
  <c r="P663" i="2"/>
  <c r="Q663" i="2"/>
  <c r="R663" i="2"/>
  <c r="N664" i="2"/>
  <c r="O664" i="2"/>
  <c r="P664" i="2"/>
  <c r="Q664" i="2"/>
  <c r="R664" i="2"/>
  <c r="N665" i="2"/>
  <c r="O665" i="2"/>
  <c r="P665" i="2"/>
  <c r="Q665" i="2"/>
  <c r="R665" i="2"/>
  <c r="R666" i="2"/>
  <c r="O673" i="2"/>
  <c r="P673" i="2"/>
  <c r="N673" i="2"/>
  <c r="Q673" i="2"/>
  <c r="R673" i="2"/>
  <c r="N674" i="2"/>
  <c r="O674" i="2"/>
  <c r="P674" i="2"/>
  <c r="Q674" i="2"/>
  <c r="R674" i="2"/>
  <c r="R675" i="2"/>
  <c r="N682" i="2"/>
  <c r="O682" i="2"/>
  <c r="P682" i="2"/>
  <c r="Q682" i="2"/>
  <c r="R682" i="2"/>
  <c r="N683" i="2"/>
  <c r="O683" i="2"/>
  <c r="P683" i="2"/>
  <c r="Q683" i="2"/>
  <c r="R683" i="2"/>
  <c r="N684" i="2"/>
  <c r="O684" i="2"/>
  <c r="P684" i="2"/>
  <c r="Q684" i="2"/>
  <c r="R684" i="2"/>
  <c r="O685" i="2"/>
  <c r="P685" i="2"/>
  <c r="N685" i="2"/>
  <c r="Q685" i="2"/>
  <c r="R685" i="2"/>
  <c r="O686" i="2"/>
  <c r="P686" i="2"/>
  <c r="N686" i="2"/>
  <c r="Q686" i="2"/>
  <c r="R686" i="2"/>
  <c r="O687" i="2"/>
  <c r="P687" i="2"/>
  <c r="N687" i="2"/>
  <c r="Q687" i="2"/>
  <c r="R687" i="2"/>
  <c r="R688" i="2"/>
  <c r="N695" i="2"/>
  <c r="O695" i="2"/>
  <c r="P695" i="2"/>
  <c r="Q695" i="2"/>
  <c r="R695" i="2"/>
  <c r="O696" i="2"/>
  <c r="P696" i="2"/>
  <c r="N696" i="2"/>
  <c r="Q696" i="2"/>
  <c r="R696" i="2"/>
  <c r="N697" i="2"/>
  <c r="O697" i="2"/>
  <c r="P697" i="2"/>
  <c r="Q697" i="2"/>
  <c r="R697" i="2"/>
  <c r="N698" i="2"/>
  <c r="O698" i="2"/>
  <c r="P698" i="2"/>
  <c r="Q698" i="2"/>
  <c r="R698" i="2"/>
  <c r="N699" i="2"/>
  <c r="O699" i="2"/>
  <c r="P699" i="2"/>
  <c r="Q699" i="2"/>
  <c r="R699" i="2"/>
  <c r="O700" i="2"/>
  <c r="P700" i="2"/>
  <c r="N700" i="2"/>
  <c r="Q700" i="2"/>
  <c r="R700" i="2"/>
  <c r="O701" i="2"/>
  <c r="P701" i="2"/>
  <c r="N701" i="2"/>
  <c r="Q701" i="2"/>
  <c r="R701" i="2"/>
  <c r="R702" i="2"/>
  <c r="N711" i="2"/>
  <c r="O711" i="2"/>
  <c r="P711" i="2"/>
  <c r="Q711" i="2"/>
  <c r="R711" i="2"/>
  <c r="N712" i="2"/>
  <c r="O712" i="2"/>
  <c r="P712" i="2"/>
  <c r="Q712" i="2"/>
  <c r="R712" i="2"/>
  <c r="O713" i="2"/>
  <c r="P713" i="2"/>
  <c r="N713" i="2"/>
  <c r="Q713" i="2"/>
  <c r="R713" i="2"/>
  <c r="N714" i="2"/>
  <c r="O714" i="2"/>
  <c r="P714" i="2"/>
  <c r="Q714" i="2"/>
  <c r="R714" i="2"/>
  <c r="N715" i="2"/>
  <c r="O715" i="2"/>
  <c r="P715" i="2"/>
  <c r="Q715" i="2"/>
  <c r="R715" i="2"/>
  <c r="O716" i="2"/>
  <c r="P716" i="2"/>
  <c r="N716" i="2"/>
  <c r="Q716" i="2"/>
  <c r="R716" i="2"/>
  <c r="N717" i="2"/>
  <c r="O717" i="2"/>
  <c r="P717" i="2"/>
  <c r="Q717" i="2"/>
  <c r="R717" i="2"/>
  <c r="O718" i="2"/>
  <c r="P718" i="2"/>
  <c r="N718" i="2"/>
  <c r="Q718" i="2"/>
  <c r="R718" i="2"/>
  <c r="R719" i="2"/>
  <c r="N728" i="2"/>
  <c r="O728" i="2"/>
  <c r="P728" i="2"/>
  <c r="Q728" i="2"/>
  <c r="R728" i="2"/>
  <c r="N729" i="2"/>
  <c r="O729" i="2"/>
  <c r="P729" i="2"/>
  <c r="Q729" i="2"/>
  <c r="R729" i="2"/>
  <c r="R730" i="2"/>
  <c r="N737" i="2"/>
  <c r="O737" i="2"/>
  <c r="P737" i="2"/>
  <c r="Q737" i="2"/>
  <c r="R737" i="2"/>
  <c r="N738" i="2"/>
  <c r="O738" i="2"/>
  <c r="P738" i="2"/>
  <c r="Q738" i="2"/>
  <c r="R738" i="2"/>
  <c r="N739" i="2"/>
  <c r="O739" i="2"/>
  <c r="P739" i="2"/>
  <c r="Q739" i="2"/>
  <c r="R739" i="2"/>
  <c r="N740" i="2"/>
  <c r="O740" i="2"/>
  <c r="P740" i="2"/>
  <c r="Q740" i="2"/>
  <c r="R740" i="2"/>
  <c r="R741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<sst xmlns="http://schemas.openxmlformats.org/spreadsheetml/2006/main" count="2427" uniqueCount="548">
  <si>
    <t>2021 m.  vasario 5 d.</t>
  </si>
  <si>
    <t>Pareiškėjas:</t>
  </si>
  <si>
    <t>Lietuvos aeroklubas</t>
  </si>
  <si>
    <t xml:space="preserve">           (Pareiškėjo pavadinimas)</t>
  </si>
  <si>
    <t>Kaštonų g. 4, Vilnius, +37061566920, info@aeroclub.lt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</si>
  <si>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</si>
  <si>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</si>
  <si>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</si>
  <si>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</si>
  <si>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</si>
  <si>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</si>
  <si>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</si>
  <si>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</si>
  <si>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</si>
  <si>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</si>
  <si>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</si>
  <si>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</si>
  <si>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</si>
  <si>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</si>
  <si>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</si>
  <si>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</si>
  <si>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</si>
  <si>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</si>
  <si>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</si>
  <si>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</si>
  <si>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</si>
  <si>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AKROBATINIS SKRAIDYMAS</t>
  </si>
  <si>
    <t>2019 m. Europos Advanced kategorijos akrobatinio skraidymo čempionatas (Lenkija)</t>
  </si>
  <si>
    <t xml:space="preserve">(sporto renginio pavadinimas) </t>
  </si>
  <si>
    <t>Nuoroda į protokolą: https://www.civa-results.com/2019/EAAC_2019/multi_R003s01s02s03s04.htm</t>
  </si>
  <si>
    <t>Džiugas Kačanauskas</t>
  </si>
  <si>
    <t>Daugiakovė</t>
  </si>
  <si>
    <t>neolimpinė</t>
  </si>
  <si>
    <t>EČ</t>
  </si>
  <si>
    <t>Ne</t>
  </si>
  <si>
    <t xml:space="preserve">Eltonas Meleckis </t>
  </si>
  <si>
    <t>Žilvinas Lidžius</t>
  </si>
  <si>
    <t>Iš viso:</t>
  </si>
  <si>
    <t>PRIDEDAMA. ____________________________________________________________________________________________________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</si>
  <si>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</si>
  <si>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2017 m. Europos Advanceed kategorijos akrobatinio skraidymo čempionatas čempionatas (Čekija)</t>
  </si>
  <si>
    <t>Nuoroda į protokolą: https://www.civa-results.com/2017/EAAC17/multi_R002s01s02s03s04.htm</t>
  </si>
  <si>
    <t>Eltonas Meleckis</t>
  </si>
  <si>
    <t>Taip</t>
  </si>
  <si>
    <t>Tadas Maciulevičius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</si>
  <si>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</si>
  <si>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AVIAMODELIAI</t>
  </si>
  <si>
    <t>2019 m. FAI Uždarų patalpų radijo bangomis valdomų akrobatinių aviamodelių (F3P) Pasaulio čempionatas (Graikija)</t>
  </si>
  <si>
    <t>Nuoroda į protokolą: http://2019f3pwch.elao.gr/index.php/results/classification </t>
  </si>
  <si>
    <t>Donatas Paužuolis</t>
  </si>
  <si>
    <t>F3P</t>
  </si>
  <si>
    <t>PČ</t>
  </si>
  <si>
    <t>Paulius Raupys</t>
  </si>
  <si>
    <t>Žilvinas Lapačinskas</t>
  </si>
  <si>
    <t>F3P-AFM</t>
  </si>
  <si>
    <t>2019 m. Pasaulio F1 laisvo skridimo aviamodelių čempionatas (JAV)</t>
  </si>
  <si>
    <t>Nuoroda į protokolą:  https://www.modelaircraft.org/events/fai-2019-f1abc</t>
  </si>
  <si>
    <t>Tomas Mackus</t>
  </si>
  <si>
    <t>F1B</t>
  </si>
  <si>
    <t>Danas Babenskas</t>
  </si>
  <si>
    <t>F1C</t>
  </si>
  <si>
    <t>Virginijus Furmaniukas</t>
  </si>
  <si>
    <t>Pijus Furmaniukas</t>
  </si>
  <si>
    <t>Rolandas Mackus</t>
  </si>
  <si>
    <t>2019 m. FAI Europos kosminių modelių čempionatas (Rumunija)</t>
  </si>
  <si>
    <t>Nuoroda į protokolą: https://cupnavigator.com/sportEvent/1190?fbclid=IwAR2k49blWuwAnTYEzVxtyMjGUFIsBi2Kpkv6KK8bDy6Lb6NbasaIvuP92ig</t>
  </si>
  <si>
    <t>Jurgis Strazdas</t>
  </si>
  <si>
    <t>S4A</t>
  </si>
  <si>
    <t>Povilas Karalkevičius</t>
  </si>
  <si>
    <t>Maksim Timofejev</t>
  </si>
  <si>
    <t>S3A</t>
  </si>
  <si>
    <t>Vladislav Plechanov</t>
  </si>
  <si>
    <t>S6A</t>
  </si>
  <si>
    <t>S9A</t>
  </si>
  <si>
    <t>2019 m. FAI Europos čempionatas kambariniais aviamodeliais (Čekija)</t>
  </si>
  <si>
    <t>Nuoroda į protokolą: http://www.freeflightnews.org.uk/champs/ch19/EC19D.HTM</t>
  </si>
  <si>
    <t>Jonas Pipiras</t>
  </si>
  <si>
    <t>F1D</t>
  </si>
  <si>
    <t>Rimas Steponėnas</t>
  </si>
  <si>
    <t>Gintaras Daugėla</t>
  </si>
  <si>
    <t>2019 m. FAI pasaulio čempionatas, radijo bangomis valdomi sklandymo aviamodeliais F3K klasėje (Vengrija)</t>
  </si>
  <si>
    <t>Nuoroda į protokolą: http://www.f3kwch2019.com/matrixresults/?fbclid=IwAR2jtT0ZsgTSYhR0v2DZdFF4zeiE8ZmVuJ5jRY0w5Wz1qgG9GKH_OBK1r0U</t>
  </si>
  <si>
    <t>Adas Šiumbrys</t>
  </si>
  <si>
    <t>F3K</t>
  </si>
  <si>
    <t>Rišardas Šiumbrys</t>
  </si>
  <si>
    <t>Victor Selyukov</t>
  </si>
  <si>
    <t>2019 m. FAI pasaulio čempionatas, radijo bangomis valdomi sklandymo aviamodeliais F5J klasėje (Slovakija)</t>
  </si>
  <si>
    <t>Nuoroda į protokolą: http://www.mcttrnava.sk/Download/f5j_results_2019/wch2019/resultwch/sen/documentsen15kolo.pdf</t>
  </si>
  <si>
    <t>Donatas Pampikas</t>
  </si>
  <si>
    <t>F5J</t>
  </si>
  <si>
    <t>Adomas Sutkus</t>
  </si>
  <si>
    <t>Gintaras Firantas</t>
  </si>
  <si>
    <t>2019 m. FAI Europos čempionatas kordiniais aviamodeliais (Bulgarija)</t>
  </si>
  <si>
    <t>Nuoroda į protokolą: http://www.f2abcd.com/results.php </t>
  </si>
  <si>
    <t>Viktor Averin / Algis Grygartas</t>
  </si>
  <si>
    <t>F2C</t>
  </si>
  <si>
    <t>Grigorijus Orlovas / Žilvinas Cibulskas</t>
  </si>
  <si>
    <t>Evgeny Vershadenko / Gintaras Žablinskas</t>
  </si>
  <si>
    <t>Audrius Rastenis</t>
  </si>
  <si>
    <t>F2D</t>
  </si>
  <si>
    <t>Vytautas Rimša</t>
  </si>
  <si>
    <t>Robertas Platkauskas</t>
  </si>
  <si>
    <t>2018 m. FAI F3K Europos čempionatas, (Slovakija)</t>
  </si>
  <si>
    <t>Nuoroda į protokolą:</t>
  </si>
  <si>
    <t>Ričardas Šiumbrys</t>
  </si>
  <si>
    <t>Augis Bražiūnas</t>
  </si>
  <si>
    <t>PRIDEDAMA. 7 PRIEDAS</t>
  </si>
  <si>
    <t>2018 m. FAI Pasaulio kordinių aviamodelių čempionatas, (Prancūzija)</t>
  </si>
  <si>
    <t>Nuoroda į protokolą: http://www.f2cmbl.org/phocadownload/Resultats/2018/%20CM%202018%20Official%20Results.pdf</t>
  </si>
  <si>
    <t>Nerijus Žukauskas / Gintaras Šablinskas</t>
  </si>
  <si>
    <t>Vaclovas Čyžas</t>
  </si>
  <si>
    <t>2018 m. FAI Europos laisvojo skridimo aviamodelių čempionatas (Vengrija)</t>
  </si>
  <si>
    <t>Nuoroda į protokolą: http://www.aeromodelling.lt/FAILAI/2018m/laisvo_skridimo_2018/official%20ffech2018%20results.pdf </t>
  </si>
  <si>
    <t>Paulius Budovas</t>
  </si>
  <si>
    <t>F1A</t>
  </si>
  <si>
    <t>Justinas bartkevičius</t>
  </si>
  <si>
    <t>Saulius Kaunietis</t>
  </si>
  <si>
    <t>Vytautas Kaunietis</t>
  </si>
  <si>
    <t>Virginijus Ivančikas</t>
  </si>
  <si>
    <t>Arūnas Grašys</t>
  </si>
  <si>
    <t>2018 m. FAI Pasaulio kosminių modelių čempionatas (Lenkija)</t>
  </si>
  <si>
    <t>Nuoroda į protokolą: http://aeromodelling.lt/FAILAI/2018m/kambariniai_kosminiai_2018/2018%20final_score_list_seniors.pdf</t>
  </si>
  <si>
    <t>S1B</t>
  </si>
  <si>
    <t>2018 m. FAI F5J modelių klasės Europos čempionatas</t>
  </si>
  <si>
    <t>Nuoroda į protokolą: http://aeromodelling.lt/radijo-valdomi/archyvas/2018m-vykusios-varzybos/details/305-2018-fai-f5j-european-championship-for-electric-model-aircraft</t>
  </si>
  <si>
    <t>Mindaugas Žemaitaitis</t>
  </si>
  <si>
    <t>2017 m. Europos kosminių modelių čempionatas (Lenkija)</t>
  </si>
  <si>
    <t>Nuoroda į protokolą: http://aeromodelling.lt/FAILAI/2017m/kambariniai_kosminiai_2017/me_mk_2017_senior.pdf</t>
  </si>
  <si>
    <t>Jurgus Strazdas</t>
  </si>
  <si>
    <t>2017 m. Pasaulio laisvojo skridimo aviamodelių sporto čempionatas (Vengrija)</t>
  </si>
  <si>
    <t>Nuoroda į protokolą: http://aeromodelling.lt/FAILAI/2017m/laisvo_skridimo_2017/resultsffwch%202017hungary.pdf </t>
  </si>
  <si>
    <t>Modestas Snukiškis</t>
  </si>
  <si>
    <t>Renaldas Šeinauskas</t>
  </si>
  <si>
    <t>Darius Atkočiūnas</t>
  </si>
  <si>
    <t>2017 m. Europos kordinių aviamodelių sporto čempionatas (Vengrija)</t>
  </si>
  <si>
    <t>Nuoroda į protokolą: http://aeromodelling.lt/kordiniu-varzybos/details/238-2017-euro-championship-f2a-f2b-f2c-f2d </t>
  </si>
  <si>
    <t>2017 m. Pasaulio F3K aviamodelių sporto jaunių, suaugusiujų čempionatas (Ukraina)</t>
  </si>
  <si>
    <t>Nuoroda į protokolą: http://aeromodelling.lt/radijo-valdomi/archyvas/2017m-vykusios-varzybos/details/404-2017-fai-f3k-pasaulio-radijo-valdom-sklandytuv-cempionatas</t>
  </si>
  <si>
    <t xml:space="preserve">Augis Bražūnas </t>
  </si>
  <si>
    <t>Aidas Šiumbrys</t>
  </si>
  <si>
    <t>2017 m. Europos jaunių kambarinių aviamodelių sporto čempionatas (Rumunija)</t>
  </si>
  <si>
    <t>Nuoroda į protokolą: http://www.freeflightnews.org.uk/champs/ch17/JEC17D.HTM</t>
  </si>
  <si>
    <t>Gedas Steisiūnas</t>
  </si>
  <si>
    <t>Aivaras Bučinskas</t>
  </si>
  <si>
    <t>2017 m. Europos kambarinių aviamodelių sporto čempionatas (Rumunija)</t>
  </si>
  <si>
    <t>Nuoroda į protokolą: http://www.freeflightnews.org.uk/champs/ch17/EC17D.HTM</t>
  </si>
  <si>
    <t>Ernestas Dambrauskas</t>
  </si>
  <si>
    <t>Henrikas Aukštakis</t>
  </si>
  <si>
    <t>2017 m. Pasaulio F3P aviamodelių sporto čempionatas (Prancūzija)</t>
  </si>
  <si>
    <t>Nuoroda į protokolą: https://results.totallympics.com/forum.php?mod=viewthread&amp;tid=684</t>
  </si>
  <si>
    <t>2016 m. Pasaulio jaunių, suaugusiujų kosminių modelių sporto čempionatas (Ukraina)</t>
  </si>
  <si>
    <t>Nuoroda į protokolą: https://cupnavigator.com/worldrocket2016</t>
  </si>
  <si>
    <t>S8E/P</t>
  </si>
  <si>
    <t>2016  m. Europos laisvojo skridimo aviamodelių sporto čempionatas (Serbija)</t>
  </si>
  <si>
    <t>Nuoroda į protokolą: http://www.freeflightnews.org.uk/champs/ch16/EC16A.HTM;  http://www.freeflightnews.org.uk/champs/ch16/EC16B.HTM;  http://www.freeflightnews.org.uk/champs/ch16/EC16C.HTM</t>
  </si>
  <si>
    <t>2016 m. Pasaulio F3J aviamodelių sporto čempionatas, Slovėnija</t>
  </si>
  <si>
    <t>Nuoroda į protokolą: http://wch-f3j2016.md-ventus.si/en/results/ </t>
  </si>
  <si>
    <t>F3J</t>
  </si>
  <si>
    <t>2016 m. Pasaulio kordinių aviamodelių sporto čempionatas (Australija)</t>
  </si>
  <si>
    <t>Nuoroda į protokolą: http://www.aeromodelling.lt/FAILAI/2016m/kordiniai_2016/2016%20f2%20abcd%20wch%20results.pdf</t>
  </si>
  <si>
    <t>Nerijus Žukauskas/Gintaras Šablinskas</t>
  </si>
  <si>
    <t>Grigorijus Orlovas/Algis Grigartas</t>
  </si>
  <si>
    <t>Rimvydas Gegžna</t>
  </si>
  <si>
    <t>BENDROJI AVIACIJA</t>
  </si>
  <si>
    <t>2019  m. FAI Pasaulio oro navigacinių lenktynių čempionatas (Portugalija)</t>
  </si>
  <si>
    <t>Nuoroda į protokolą: http://www.santacruzworldanr2019.com/</t>
  </si>
  <si>
    <t>Ignas Krivickas, Liberis Povilas</t>
  </si>
  <si>
    <t xml:space="preserve">Navigacinės lenktynės </t>
  </si>
  <si>
    <t>Igor Pozamatir, Inga Venslovaitė</t>
  </si>
  <si>
    <t>PRIDEDAMA. 8 PRIEDAS</t>
  </si>
  <si>
    <t>2018 m. FAI Lėktuvų ralio čempionatas (Slovakija)</t>
  </si>
  <si>
    <t>Nuoroda į protokolą: https://www.wrfc2018.sk/</t>
  </si>
  <si>
    <t>Povilas Liberis, Laurynas Kačinskis </t>
  </si>
  <si>
    <t>Lėktuvų ralis</t>
  </si>
  <si>
    <t>PRIDEDAMA. 9 PRIEDAS</t>
  </si>
  <si>
    <t>2017 m. Pasaulio oro navigacinių lektynių čempionatas (Ispanija)</t>
  </si>
  <si>
    <t>Povilas Liberis / Ignas Krivickas</t>
  </si>
  <si>
    <t>navigacinės lenktynės</t>
  </si>
  <si>
    <t>Igor Pozamantir / Inga Venslovaitė</t>
  </si>
  <si>
    <t>PRIDEDAMA. 10 PRIEDAS</t>
  </si>
  <si>
    <t>2016 m. Lėktuvų ralio pasaulio čempionatas</t>
  </si>
  <si>
    <t>Nuoroda į protokolą:  </t>
  </si>
  <si>
    <t>PRIDEDAMA. 11 PRIEDAS</t>
  </si>
  <si>
    <t>OREIVIAI</t>
  </si>
  <si>
    <t>2019 m.  FAI Europos karšto oro balionų čempionatas (Ispanija)</t>
  </si>
  <si>
    <t>Nuoroda į protokolą: https://watchmefly.net/assets/uploads/enb/europeans2019%20total%20score.pdf</t>
  </si>
  <si>
    <t>Laurynas Komža</t>
  </si>
  <si>
    <t>Karšto oro balionai, AX</t>
  </si>
  <si>
    <t>Rimas Kostiuškevičius</t>
  </si>
  <si>
    <t>Tadas Gegevičius</t>
  </si>
  <si>
    <t>Vytautas Junevičius</t>
  </si>
  <si>
    <t>Rokas Kostiuškevičius</t>
  </si>
  <si>
    <t>2018 m.  FAI Pasaulio dirižablių čempionatas (Vokietija)</t>
  </si>
  <si>
    <t>Nuoroda į protokolą: http://www.world-championship.org/wp-content/uploads/2018/02/totals_final-2.pdf</t>
  </si>
  <si>
    <t>Rimas Kostiuskevicius</t>
  </si>
  <si>
    <t>Dirizabliai</t>
  </si>
  <si>
    <t>2018 m. Pasaulio jaunimo karšto oro balionų čempionatas (Rusija)</t>
  </si>
  <si>
    <t>Nuoroda į protokolą: https://flymonitor.ru/en/competition/537/total/</t>
  </si>
  <si>
    <t>Martynas Lyčius</t>
  </si>
  <si>
    <t>JPČ</t>
  </si>
  <si>
    <t>Miglė Vaitulevičiūtė</t>
  </si>
  <si>
    <t>Adam Mikelevič</t>
  </si>
  <si>
    <t>2018 m. FAI Pasaulio karšto oro balionų čempionatas (Austrija)</t>
  </si>
  <si>
    <t xml:space="preserve">Nuoroda į protokolą: </t>
  </si>
  <si>
    <t>Rokas Kostiuskevicius</t>
  </si>
  <si>
    <t>Tadas Gegevicius</t>
  </si>
  <si>
    <t>Vytautas Sviderskis</t>
  </si>
  <si>
    <t>Laurynas Komza</t>
  </si>
  <si>
    <t>Vytas Kerdokas</t>
  </si>
  <si>
    <t>Vytautas Junevicius</t>
  </si>
  <si>
    <t>PRIDEDAMA. 12 PRIEDAS</t>
  </si>
  <si>
    <t>2018 m.  FAI Pasaulio moterų karšto oro balionų čempionatas (Lenkija)</t>
  </si>
  <si>
    <t>Agne Simonaviciute</t>
  </si>
  <si>
    <t>Julija Romavovskaja</t>
  </si>
  <si>
    <t>Migle Vaituleviciute</t>
  </si>
  <si>
    <t>Ieva Suopyte</t>
  </si>
  <si>
    <t>PRIDEDAMA. 13 PRIEDAS</t>
  </si>
  <si>
    <t>2017 m.  Europos moterų karšto oro balionų čempionatas (Lenkija)</t>
  </si>
  <si>
    <t>Agnė Simonavičiūtė</t>
  </si>
  <si>
    <t>Daiva Rakauskaitė</t>
  </si>
  <si>
    <t>Renata Narbutė</t>
  </si>
  <si>
    <t>Ieva Šuopytė</t>
  </si>
  <si>
    <t>PRIDEDAMA. 14 PRIEDAS</t>
  </si>
  <si>
    <t>2017 m. Europos karšto oro balionų čempionatas (Prancūzija)</t>
  </si>
  <si>
    <t>Kostiuškevičius Rokas</t>
  </si>
  <si>
    <t>Kostiuškevičius Rimas</t>
  </si>
  <si>
    <t>PRIDEDAMA. 15 PRIEDAS</t>
  </si>
  <si>
    <t>2016 m. Pasaulio karšto oro balionų čempionatas (Japonija)</t>
  </si>
  <si>
    <t>Nuoroda į protokolą: http://www.ballooncompetitionresults.com/2016/2016WC/RESULTS.PDF</t>
  </si>
  <si>
    <t>2016 m. Pasaulio moterų karšto oro balionų čempionatas (Lietuva) </t>
  </si>
  <si>
    <t>Nuoroda į protokolą: http://lod.lt/renginiai/renginiai-2016?id=%20127</t>
  </si>
  <si>
    <t>Rita Naujalienė</t>
  </si>
  <si>
    <t>2016 m. FAI Pasaulio jaunimo karšto oro balionų čempionatas (Lietuva)</t>
  </si>
  <si>
    <t>Nuoroda į protokolą: http://lod.lt/renginiai/renginiai-2016?id=%20126</t>
  </si>
  <si>
    <t>PARAŠIUTININKAI</t>
  </si>
  <si>
    <t xml:space="preserve">2019  m. FAI Pasaulio uždaros patalpos parašiutų sporto čempionatas (Prancūzija)															</t>
  </si>
  <si>
    <t>Nuoroda į protokolą: http://results.worldskydiving.org/Helper/FileHandler.ashx?DOC=ResultSet_81.pdf</t>
  </si>
  <si>
    <t>Dalius Gaika, Žydrūnas Mituzas, Bukinas Piotras, Samoilov Vitalij</t>
  </si>
  <si>
    <t>FS 4-WAY</t>
  </si>
  <si>
    <t>2018  m. FAI Pasaulio laisvo stiliaus ir tikslaus nusileidimo čempionatas (Bulgarija)</t>
  </si>
  <si>
    <t>Nuoroda į protokolą: http://ipc-wcresults.org.uk/Montana_2018/default.html</t>
  </si>
  <si>
    <t>Edgaras Danilaitis</t>
  </si>
  <si>
    <t>ACC</t>
  </si>
  <si>
    <t>Jankauskas Gediminas</t>
  </si>
  <si>
    <t>Deividas Raguckas</t>
  </si>
  <si>
    <t>Justas Krikščiūnas</t>
  </si>
  <si>
    <t>Montrimas Saulius</t>
  </si>
  <si>
    <t>Jankauskiene Lina</t>
  </si>
  <si>
    <t>2017 m.  FAI Europos laisvo stiliaus ir tikslaus nusileidimo čempionatas (Juodkalnija)</t>
  </si>
  <si>
    <t>Nuoroda į protokolą: http://ipc-wcresults.org.uk/Montenegro_2017/default.html</t>
  </si>
  <si>
    <t>Audrius Miečius</t>
  </si>
  <si>
    <t>Style</t>
  </si>
  <si>
    <t>Saulius Montrimas</t>
  </si>
  <si>
    <t>IOM</t>
  </si>
  <si>
    <t>Gediminas Jankauskas</t>
  </si>
  <si>
    <t>SKLANDYMAS</t>
  </si>
  <si>
    <t>2019  m. FAI Pasaulio sklandymo čempionatas (Italija)</t>
  </si>
  <si>
    <t>Nuoroda į protokolą:  https://www.soaringspot.com/en_gb/iii-fai-135-m-world-gliding-championship-pavullo-2019/results</t>
  </si>
  <si>
    <t>Vytautas Mačiulis</t>
  </si>
  <si>
    <t>13.5m. klasė</t>
  </si>
  <si>
    <t>2019 m.  FAI Europos sklandymo čempionatas (Slovakija)</t>
  </si>
  <si>
    <t>Nuoroda į protokolą: https://www.soaringspot.com/en_gb/20th-fai-european-gliding-championship-2019-prievidza-2019/results</t>
  </si>
  <si>
    <t>Artūras Pilvinis</t>
  </si>
  <si>
    <t>Klubinė klasė</t>
  </si>
  <si>
    <t>Darius Liagaudas</t>
  </si>
  <si>
    <t>Audrius Tamulėnas</t>
  </si>
  <si>
    <t>Standartinė klasė</t>
  </si>
  <si>
    <t>Joris Vainius</t>
  </si>
  <si>
    <t>15 m. klasė</t>
  </si>
  <si>
    <t>2019 m.  FAI Europos sklandymo čempionatas (Lenkija)</t>
  </si>
  <si>
    <t>Nuoroda į protokolą: https://www.soaringspot.com/en_gb/egc019/results</t>
  </si>
  <si>
    <t>Vladas Motūza, Igor Volkov</t>
  </si>
  <si>
    <t>20 m. klasė</t>
  </si>
  <si>
    <t>18 m. klasė</t>
  </si>
  <si>
    <t>2019 m. FAI Pasaulio jaunimo sklandymo čempionatas (Vengrija)</t>
  </si>
  <si>
    <t>Nuoroda į protokolą:  https://www.soaringspot.com/en_gb/11th-fai-junior-world-gliding-championships-szeged-2019/results</t>
  </si>
  <si>
    <t>Ringaudas Kikalas</t>
  </si>
  <si>
    <t>Ignas Bitinaitis</t>
  </si>
  <si>
    <t>Laurynas Šupinys</t>
  </si>
  <si>
    <t>Martynas Liutkevičius</t>
  </si>
  <si>
    <t>Jokūbas Motūza</t>
  </si>
  <si>
    <t>Rokas Liagaudas</t>
  </si>
  <si>
    <t>2018 m. FAI Pasaulio sklandymo čempionatas (Čekija)</t>
  </si>
  <si>
    <t>Nuoroda į protokolą: https://www.soaringspot.com/en/35th-world-gliding-championships-hosin-2018/results</t>
  </si>
  <si>
    <t>Adomas Grabskis</t>
  </si>
  <si>
    <t>18m. Klasė</t>
  </si>
  <si>
    <t>Kęstutis Miliūnas</t>
  </si>
  <si>
    <t>Vladas Motūza</t>
  </si>
  <si>
    <t>20m. Klasė</t>
  </si>
  <si>
    <t>Igor Volkov</t>
  </si>
  <si>
    <t>2018 m. FAI Pasaulio sklandymo čempionatas (Lenkija)</t>
  </si>
  <si>
    <t>Nuoroda į protokolą: https://www.soaringspot.com/en_gb/wgc2018pl/results</t>
  </si>
  <si>
    <t>Darius Liaugaudas</t>
  </si>
  <si>
    <t>Andrej Lebedev</t>
  </si>
  <si>
    <t>Vytautas Sabeckis</t>
  </si>
  <si>
    <t>15m. Klasė</t>
  </si>
  <si>
    <t>Gvidas Sabeckis</t>
  </si>
  <si>
    <t>2017 m. FAI Europos sklandymo čempionatas (Čempionatas)</t>
  </si>
  <si>
    <t>Nuoroda į protokolą:  https://www.soaringspot.com/en_gb/19th-fai-european-gliding-championships-moravska-trebova-2017/results/club</t>
  </si>
  <si>
    <t>2017 m. FAI Jaunimo Pasaulio sklandymo čempionatas (Lietuva)</t>
  </si>
  <si>
    <t>Nuoroda į protokolą: https://www.soaringspot.com/en_gb/jwgc2017/results</t>
  </si>
  <si>
    <t>Standartinė</t>
  </si>
  <si>
    <t>Martynas Liukevičius</t>
  </si>
  <si>
    <t>Klubinė</t>
  </si>
  <si>
    <t>2017 m. FAI Pasaulio 13,5 m. klasės sklandymo čempiontas (Vengrija)</t>
  </si>
  <si>
    <t>Nuoroda į protokolą: https://www.soaringspot.com/en_gb/2nd-fai-13m-wgc-and-alfold-cup-szatymaz-2017/results/wgc-135-m/task-12-on-2017-07-15/total</t>
  </si>
  <si>
    <t>13,5m klasė</t>
  </si>
  <si>
    <t>2017 m. FAI Pasaulio sklandymo čempiontas (Australija)</t>
  </si>
  <si>
    <t>Nuoroda į protokolą: https://www.soaringspot.com/en_gb/34th-fai-world-gliding-championships-benalla-gld-2017/results</t>
  </si>
  <si>
    <t>Gintas Zubė</t>
  </si>
  <si>
    <t>Linas Miežlaiškis</t>
  </si>
  <si>
    <t>2016 m. FAI Pasaulio sklandymo čempionatas (Lietuva)</t>
  </si>
  <si>
    <t>Nuoroda į protokolą: https://www.soaringspot.com/en_gb/34th-wgc2016/results</t>
  </si>
  <si>
    <t>Romualdas Konteikis</t>
  </si>
  <si>
    <t>Vytautas Rasimavičius</t>
  </si>
  <si>
    <t>Viktoras Kukčikaitis</t>
  </si>
  <si>
    <t>SKRAIDYKLĖS IR PARASPARNIAI</t>
  </si>
  <si>
    <t>2019 m. FAI Pasaulio parasparnių čempionatas (Makedonija)</t>
  </si>
  <si>
    <t>(sporto renginio pavadinimas)</t>
  </si>
  <si>
    <t>Nuoroda į protokolą:  http://pgworlds2019.mk/live/results/</t>
  </si>
  <si>
    <t>Egidijus Slavinskas</t>
  </si>
  <si>
    <t>Maršrutai</t>
  </si>
  <si>
    <t>Tadas Grinevičius</t>
  </si>
  <si>
    <t>2019 m. FAI Pasaulio tikslaus nusileidimo parasparnių čempionatas (Serbija)</t>
  </si>
  <si>
    <t>Nuoroda į protokolą:  http://civlrankings.fai.org/?a=334&amp;l=0&amp;competition_id=5313&amp;</t>
  </si>
  <si>
    <t>Jurijus Jakovlevas</t>
  </si>
  <si>
    <t>Tikslus nusileidimas</t>
  </si>
  <si>
    <t>Dainius Liegus</t>
  </si>
  <si>
    <t>2018 m.  FAI Europos skraidyklių 1 klasės čempionatas (Makedonija)</t>
  </si>
  <si>
    <t>Nuoroda į protokolą: http://civlrankings.fai.org/?a=334&amp;l=0&amp;competition_id=4960&amp;</t>
  </si>
  <si>
    <t>Justinas Pleikys</t>
  </si>
  <si>
    <t>Skraidyklės</t>
  </si>
  <si>
    <t>Saulius Guobužas</t>
  </si>
  <si>
    <t>2018 m.  FAI Parasparnių tikslaus nusileidimo čempionatas (Slovėnija)</t>
  </si>
  <si>
    <t>Nuoroda į protokolą: http://pgaeuro2018.lzs-zveza.si/index.php/en/results/eupga2018#overall;      https://pgaeuro2018.lzs-zveza.si/index.php/en/results/eupga2018#female</t>
  </si>
  <si>
    <t>Greta Boliaku</t>
  </si>
  <si>
    <t>2018  m. FAI Europos parasparnių čempionatas (Portugalija)</t>
  </si>
  <si>
    <t>Nuoroda į protokolą: https://airtribune.com/europg2018/results/task3531/comp/overall;    https://airtribune.com/europg2018/results/task3531/comp/women</t>
  </si>
  <si>
    <t>Antanas Jakucevičius</t>
  </si>
  <si>
    <t>Rasa Grigoraitienė</t>
  </si>
  <si>
    <t>2017 m. FAI Pasaulio  parasparnių tikslaus nusileidimo čempionatas (Albanija)</t>
  </si>
  <si>
    <t>Nuoroda į protokolą: http://civlrankings.fai.org/?a=334&amp;l=0&amp;competition_id=4630&amp;;     http://civlrankings.fai.org/?a=334&amp;l=0&amp;competition_id=4630&amp;gender=F&amp;</t>
  </si>
  <si>
    <t>Rimantė Verbylaitė</t>
  </si>
  <si>
    <t>Maksim Kraitor</t>
  </si>
  <si>
    <t>Arkadij Lobov</t>
  </si>
  <si>
    <t>Saulius Sereika</t>
  </si>
  <si>
    <t>2016 m. FAI Europos parasparnių tikslaus nusileidimo čempionatas ( Lietuva)</t>
  </si>
  <si>
    <t>Nuoroda į protokolą:  https://lspsf.lt/wp-content/uploads/2020/04/5th-FAI-European-Paragliding-Accuracy-Championship-2016-results.pdf</t>
  </si>
  <si>
    <t>Lukas Limantas</t>
  </si>
  <si>
    <t>ULTRALENGVIEJI ORLAIVIAI</t>
  </si>
  <si>
    <t>2019  m. FAI Europos ultralengvųjų orlaivių čempionatas (Lietuva)</t>
  </si>
  <si>
    <t>Nuoroda į protokolą:  http://www.emc2019.net/results/</t>
  </si>
  <si>
    <t>Kęstutis Želnys</t>
  </si>
  <si>
    <t>Aurimas Bezaras, Kęstutis Jurkėnas</t>
  </si>
  <si>
    <t>RGL2</t>
  </si>
  <si>
    <t>Zigfridas Driežas, Aidas Stankevičius</t>
  </si>
  <si>
    <t>RWL2</t>
  </si>
  <si>
    <t>Artūras Laukys, Linas Bružikas</t>
  </si>
  <si>
    <t>Rytis Pauliulis</t>
  </si>
  <si>
    <t>RWL1</t>
  </si>
  <si>
    <t>Vilimantas Ganušauskas</t>
  </si>
  <si>
    <t>Justinas Subačius, Arnas Malinauskas</t>
  </si>
  <si>
    <t>RAL2</t>
  </si>
  <si>
    <t>Dainius Galkis</t>
  </si>
  <si>
    <t>RAL1</t>
  </si>
  <si>
    <t>AKROBATINIS SKLANDYMAS</t>
  </si>
  <si>
    <t>2019 m. FAI Pasaulio Advanced kategorijos akrobatinio sklandymo čempionatas (Rumunija)</t>
  </si>
  <si>
    <t>Nuoroda į protokolą:  https://www.civa-results.com/2019/WAGAC_2019/multi_R003s01s02s03s04s05s06.htm</t>
  </si>
  <si>
    <t xml:space="preserve">Daugiakovė </t>
  </si>
  <si>
    <t>Aurimas Bezaras</t>
  </si>
  <si>
    <t>2018  m. FAI Pasaulio Advanced kategorijos akrobatinio sklandymo čempionatas (Čekija)</t>
  </si>
  <si>
    <t>Nuoroda į protokolą:  https://www.civa-results.com/2018/WAGAC_18/multi_R003s01s03s05s06s07.htm</t>
  </si>
  <si>
    <t>Tomas Kuzmickas</t>
  </si>
  <si>
    <t>Andrius Šiožinys</t>
  </si>
  <si>
    <t>Bendra sporto šakos gauta taškų suma</t>
  </si>
  <si>
    <t>*Pildo tik į olimpinių žaidynių programą neįtrauktų sporto šakų pareiškėjai</t>
  </si>
  <si>
    <t>Pareiškėjo vardu:</t>
  </si>
  <si>
    <t>Prezidentė                                             _________________                                                                                                     Eglė Paužuolienė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</si>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</sst>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u/>
      <sz val="8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u/>
      <sz val="11"/>
      <color rgb="FF000000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u/>
      <sz val="12"/>
      <color theme="1"/>
      <name val="Times New Roman"/>
      <family val="1"/>
      <charset val="186"/>
    </font>
    <font>
      <sz val="11"/>
      <color rgb="FF0C0C0C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6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3" fillId="0" borderId="0" xfId="0" applyFont="1" applyAlignment="1">
      <alignment vertical="center"/>
    </xf>
    <xf numFmtId="0" fontId="38" fillId="0" borderId="2" xfId="0" applyFont="1" applyBorder="1" applyAlignment="1">
      <alignment horizontal="center" vertical="center" wrapText="1"/>
    </xf>
    <xf numFmtId="2" fontId="39" fillId="0" borderId="2" xfId="0" applyNumberFormat="1" applyFont="1" applyBorder="1" applyAlignment="1">
      <alignment vertical="center"/>
    </xf>
    <xf numFmtId="0" fontId="34" fillId="0" borderId="2" xfId="0" applyFont="1" applyBorder="1" applyAlignment="1">
      <alignment horizontal="center" vertical="center" shrinkToFit="1"/>
    </xf>
    <xf numFmtId="0" fontId="34" fillId="0" borderId="0" xfId="0" applyFont="1" applyAlignment="1">
      <alignment vertical="center"/>
    </xf>
    <xf numFmtId="0" fontId="34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7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2" fontId="39" fillId="0" borderId="1" xfId="0" applyNumberFormat="1" applyFont="1" applyBorder="1" applyAlignment="1">
      <alignment horizontal="center" vertical="center" wrapText="1"/>
    </xf>
    <xf numFmtId="2" fontId="39" fillId="3" borderId="2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1" fillId="0" borderId="8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2" fillId="6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8" fillId="0" borderId="8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6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&#353;ton&#371;%20g.%204,%20Vilnius,%20+37061566920,%20info@aeroclub.l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1352"/>
  <sheetViews>
    <sheetView tabSelected="1" topLeftCell="A308" zoomScaleNormal="100" workbookViewId="0">
      <selection activeCell="R322" sqref="R322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0.7109375" style="1" customWidth="1"/>
    <col min="19" max="16384" width="9.140625" style="1"/>
  </cols>
  <sheetData>
    <row r="1" spans="1:19" s="8" customFormat="1" ht="15.75">
      <c r="D1" s="67"/>
      <c r="E1" s="67"/>
      <c r="F1" s="67"/>
      <c r="G1" s="67"/>
      <c r="H1" s="67"/>
      <c r="I1" s="67"/>
      <c r="J1" s="67"/>
      <c r="K1" s="67"/>
      <c r="L1" s="67"/>
      <c r="N1" s="2"/>
      <c r="O1" s="2"/>
      <c r="P1" s="2"/>
      <c r="Q1" s="2"/>
    </row>
    <row r="2" spans="1:19" s="8" customFormat="1" ht="15.75">
      <c r="B2" s="60" t="s">
        <v>0</v>
      </c>
      <c r="D2" s="67"/>
      <c r="E2" s="67"/>
      <c r="F2" s="67"/>
      <c r="G2" s="67"/>
      <c r="H2" s="67"/>
      <c r="I2" s="67"/>
      <c r="J2" s="67"/>
      <c r="K2" s="67"/>
      <c r="L2" s="67"/>
      <c r="N2" s="2"/>
      <c r="O2" s="2"/>
      <c r="P2" s="2"/>
      <c r="Q2" s="2"/>
    </row>
    <row r="3" spans="1:19" s="8" customFormat="1">
      <c r="B3" s="47" t="s">
        <v>1</v>
      </c>
      <c r="N3" s="2"/>
      <c r="O3" s="2"/>
      <c r="P3" s="2"/>
      <c r="Q3" s="2"/>
    </row>
    <row r="4" spans="1:19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  <c r="S4" s="8"/>
    </row>
    <row r="5" spans="1:19" ht="26.25">
      <c r="A5" s="119" t="s">
        <v>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8"/>
      <c r="S5" s="8"/>
    </row>
    <row r="6" spans="1:19" ht="18.75">
      <c r="A6" s="126" t="s">
        <v>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8"/>
      <c r="S6" s="8"/>
    </row>
    <row r="7" spans="1:19" s="8" customFormat="1" ht="15.75">
      <c r="A7" s="67"/>
      <c r="B7" s="100" t="s">
        <v>4</v>
      </c>
      <c r="C7" s="100"/>
      <c r="D7" s="100"/>
      <c r="E7" s="100"/>
      <c r="F7" s="100"/>
      <c r="G7" s="100"/>
      <c r="H7" s="100"/>
      <c r="I7" s="46"/>
      <c r="J7" s="46"/>
      <c r="K7" s="46"/>
      <c r="L7" s="46"/>
      <c r="M7" s="46"/>
      <c r="N7" s="46"/>
      <c r="O7" s="46"/>
      <c r="P7" s="46"/>
      <c r="Q7" s="46"/>
    </row>
    <row r="8" spans="1:19" s="8" customFormat="1" ht="18">
      <c r="A8" s="67"/>
      <c r="B8" s="101" t="s">
        <v>5</v>
      </c>
      <c r="C8" s="101"/>
      <c r="D8" s="101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9" s="8" customFormat="1" ht="15.75">
      <c r="A9" s="67"/>
      <c r="B9" s="48">
        <v>190776531</v>
      </c>
      <c r="C9" s="46"/>
      <c r="D9" s="46"/>
      <c r="E9" s="46"/>
      <c r="F9" s="62"/>
      <c r="G9" s="62"/>
      <c r="H9" s="62"/>
      <c r="I9" s="62"/>
      <c r="J9" s="46"/>
      <c r="K9" s="46"/>
      <c r="L9" s="46"/>
      <c r="M9" s="46"/>
      <c r="N9" s="46"/>
      <c r="O9" s="46"/>
      <c r="P9" s="46"/>
      <c r="Q9" s="46"/>
    </row>
    <row r="10" spans="1:19" s="8" customFormat="1" ht="18">
      <c r="A10" s="67"/>
      <c r="B10" s="66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9" s="8" customFormat="1" ht="16.899999999999999" customHeight="1">
      <c r="A11" s="102" t="s">
        <v>7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</row>
    <row r="12" spans="1:19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  <c r="S12" s="8"/>
    </row>
    <row r="13" spans="1:19" s="8" customFormat="1" ht="15" hidden="1" customHeight="1">
      <c r="A13" s="106" t="s">
        <v>8</v>
      </c>
      <c r="B13" s="107" t="s">
        <v>9</v>
      </c>
      <c r="C13" s="107" t="s">
        <v>10</v>
      </c>
      <c r="D13" s="107" t="s">
        <v>11</v>
      </c>
      <c r="E13" s="108" t="s">
        <v>12</v>
      </c>
      <c r="F13" s="123"/>
      <c r="G13" s="124"/>
      <c r="H13" s="124"/>
      <c r="I13" s="124"/>
      <c r="J13" s="124"/>
      <c r="K13" s="124"/>
      <c r="L13" s="124"/>
      <c r="M13" s="124"/>
      <c r="N13" s="124"/>
      <c r="O13" s="125"/>
      <c r="P13" s="127" t="s">
        <v>13</v>
      </c>
      <c r="Q13" s="111" t="s">
        <v>14</v>
      </c>
      <c r="R13" s="103" t="s">
        <v>15</v>
      </c>
    </row>
    <row r="14" spans="1:19" s="8" customFormat="1" ht="45" customHeight="1">
      <c r="A14" s="106"/>
      <c r="B14" s="107"/>
      <c r="C14" s="107"/>
      <c r="D14" s="107"/>
      <c r="E14" s="110"/>
      <c r="F14" s="108" t="s">
        <v>16</v>
      </c>
      <c r="G14" s="108" t="s">
        <v>17</v>
      </c>
      <c r="H14" s="108" t="s">
        <v>18</v>
      </c>
      <c r="I14" s="129" t="s">
        <v>19</v>
      </c>
      <c r="J14" s="108" t="s">
        <v>20</v>
      </c>
      <c r="K14" s="108" t="s">
        <v>21</v>
      </c>
      <c r="L14" s="108" t="s">
        <v>22</v>
      </c>
      <c r="M14" s="108" t="s">
        <v>23</v>
      </c>
      <c r="N14" s="121" t="s">
        <v>24</v>
      </c>
      <c r="O14" s="121" t="s">
        <v>25</v>
      </c>
      <c r="P14" s="128"/>
      <c r="Q14" s="112"/>
      <c r="R14" s="104"/>
    </row>
    <row r="15" spans="1:19" s="8" customFormat="1" ht="76.150000000000006" customHeight="1">
      <c r="A15" s="106"/>
      <c r="B15" s="107"/>
      <c r="C15" s="107"/>
      <c r="D15" s="107"/>
      <c r="E15" s="109"/>
      <c r="F15" s="109"/>
      <c r="G15" s="109"/>
      <c r="H15" s="109"/>
      <c r="I15" s="130"/>
      <c r="J15" s="109"/>
      <c r="K15" s="109"/>
      <c r="L15" s="109"/>
      <c r="M15" s="109"/>
      <c r="N15" s="122"/>
      <c r="O15" s="122"/>
      <c r="P15" s="128"/>
      <c r="Q15" s="113"/>
      <c r="R15" s="105"/>
    </row>
    <row r="16" spans="1:19" s="8" customFormat="1" ht="20.2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 s="8" customFormat="1" ht="18" customHeight="1">
      <c r="A17" s="89" t="s">
        <v>26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</row>
    <row r="18" spans="1:19">
      <c r="A18" s="75" t="s">
        <v>27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64"/>
      <c r="R18" s="8"/>
      <c r="S18" s="8"/>
    </row>
    <row r="19" spans="1:19" ht="16.899999999999999" customHeight="1">
      <c r="A19" s="77" t="s">
        <v>28</v>
      </c>
      <c r="B19" s="78"/>
      <c r="C19" s="78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64"/>
      <c r="R19" s="8"/>
      <c r="S19" s="8"/>
    </row>
    <row r="20" spans="1:19" s="8" customFormat="1" ht="16.899999999999999" customHeight="1">
      <c r="A20" s="79" t="s">
        <v>29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64"/>
    </row>
    <row r="21" spans="1:19">
      <c r="A21" s="68">
        <v>1</v>
      </c>
      <c r="B21" s="68" t="s">
        <v>30</v>
      </c>
      <c r="C21" s="12" t="s">
        <v>31</v>
      </c>
      <c r="D21" s="68" t="s">
        <v>32</v>
      </c>
      <c r="E21" s="68">
        <v>1</v>
      </c>
      <c r="F21" s="68" t="s">
        <v>33</v>
      </c>
      <c r="G21" s="68">
        <v>2</v>
      </c>
      <c r="H21" s="68" t="s">
        <v>34</v>
      </c>
      <c r="I21" s="68"/>
      <c r="J21" s="68">
        <v>38</v>
      </c>
      <c r="K21" s="68">
        <v>8</v>
      </c>
      <c r="L21" s="68">
        <v>18</v>
      </c>
      <c r="M21" s="68" t="s">
        <v>34</v>
      </c>
      <c r="N21" s="3">
        <f>(IF(F21="OŽ",IF(L21=1,550.8,IF(L21=2,426.38,IF(L21=3,342.14,IF(L21=4,181.44,IF(L21=5,168.48,IF(L21=6,155.52,IF(L21=7,148.5,IF(L21=8,144,0))))))))+IF(L21&lt;=8,0,IF(L21&lt;=16,137.7,IF(L21&lt;=24,108,IF(L21&lt;=32,80.1,IF(L21&lt;=36,52.2,0)))))-IF(L21&lt;=8,0,IF(L21&lt;=16,(L21-9)*2.754,IF(L21&lt;=24,(L21-17)* 2.754,IF(L21&lt;=32,(L21-25)* 2.754,IF(L21&lt;=36,(L21-33)*2.754,0))))),0)+IF(F21="PČ",IF(L21=1,449,IF(L21=2,314.6,IF(L21=3,238,IF(L21=4,172,IF(L21=5,159,IF(L21=6,145,IF(L21=7,132,IF(L21=8,119,0))))))))+IF(L21&lt;=8,0,IF(L21&lt;=16,88,IF(L21&lt;=24,55,IF(L21&lt;=32,22,0))))-IF(L21&lt;=8,0,IF(L21&lt;=16,(L21-9)*2.245,IF(L21&lt;=24,(L21-17)*2.245,IF(L21&lt;=32,(L21-25)*2.245,0)))),0)+IF(F21="PČneol",IF(L21=1,85,IF(L21=2,64.61,IF(L21=3,50.76,IF(L21=4,16.25,IF(L21=5,15,IF(L21=6,13.75,IF(L21=7,12.5,IF(L21=8,11.25,0))))))))+IF(L21&lt;=8,0,IF(L21&lt;=16,9,0))-IF(L21&lt;=8,0,IF(L21&lt;=16,(L21-9)*0.425,0)),0)+IF(F21="PŽ",IF(L21=1,85,IF(L21=2,59.5,IF(L21=3,45,IF(L21=4,32.5,IF(L21=5,30,IF(L21=6,27.5,IF(L21=7,25,IF(L21=8,22.5,0))))))))+IF(L21&lt;=8,0,IF(L21&lt;=16,19,IF(L21&lt;=24,13,IF(L21&lt;=32,8,0))))-IF(L21&lt;=8,0,IF(L21&lt;=16,(L21-9)*0.425,IF(L21&lt;=24,(L21-17)*0.425,IF(L21&lt;=32,(L21-25)*0.425,0)))),0)+IF(F21="EČ",IF(L21=1,204,IF(L21=2,156.24,IF(L21=3,123.84,IF(L21=4,72,IF(L21=5,66,IF(L21=6,60,IF(L21=7,54,IF(L21=8,48,0))))))))+IF(L21&lt;=8,0,IF(L21&lt;=16,40,IF(L21&lt;=24,25,0)))-IF(L21&lt;=8,0,IF(L21&lt;=16,(L21-9)*1.02,IF(L21&lt;=24,(L21-17)*1.02,0))),0)+IF(F21="EČneol",IF(L21=1,68,IF(L21=2,51.69,IF(L21=3,40.61,IF(L21=4,13,IF(L21=5,12,IF(L21=6,11,IF(L21=7,10,IF(L21=8,9,0)))))))))+IF(F21="EŽ",IF(L21=1,68,IF(L21=2,47.6,IF(L21=3,36,IF(L21=4,18,IF(L21=5,16.5,IF(L21=6,15,IF(L21=7,13.5,IF(L21=8,12,0))))))))+IF(L21&lt;=8,0,IF(L21&lt;=16,10,IF(L21&lt;=24,6,0)))-IF(L21&lt;=8,0,IF(L21&lt;=16,(L21-9)*0.34,IF(L21&lt;=24,(L21-17)*0.34,0))),0)+IF(F21="PT",IF(L21=1,68,IF(L21=2,52.08,IF(L21=3,41.28,IF(L21=4,24,IF(L21=5,22,IF(L21=6,20,IF(L21=7,18,IF(L21=8,16,0))))))))+IF(L21&lt;=8,0,IF(L21&lt;=16,13,IF(L21&lt;=24,9,IF(L21&lt;=32,4,0))))-IF(L21&lt;=8,0,IF(L21&lt;=16,(L21-9)*0.34,IF(L21&lt;=24,(L21-17)*0.34,IF(L21&lt;=32,(L21-25)*0.34,0)))),0)+IF(F21="JOŽ",IF(L21=1,85,IF(L21=2,59.5,IF(L21=3,45,IF(L21=4,32.5,IF(L21=5,30,IF(L21=6,27.5,IF(L21=7,25,IF(L21=8,22.5,0))))))))+IF(L21&lt;=8,0,IF(L21&lt;=16,19,IF(L21&lt;=24,13,0)))-IF(L21&lt;=8,0,IF(L21&lt;=16,(L21-9)*0.425,IF(L21&lt;=24,(L21-17)*0.425,0))),0)+IF(F21="JPČ",IF(L21=1,68,IF(L21=2,47.6,IF(L21=3,36,IF(L21=4,26,IF(L21=5,24,IF(L21=6,22,IF(L21=7,20,IF(L21=8,18,0))))))))+IF(L21&lt;=8,0,IF(L21&lt;=16,13,IF(L21&lt;=24,9,0)))-IF(L21&lt;=8,0,IF(L21&lt;=16,(L21-9)*0.34,IF(L21&lt;=24,(L21-17)*0.34,0))),0)+IF(F21="JEČ",IF(L21=1,34,IF(L21=2,26.04,IF(L21=3,20.6,IF(L21=4,12,IF(L21=5,11,IF(L21=6,10,IF(L21=7,9,IF(L21=8,8,0))))))))+IF(L21&lt;=8,0,IF(L21&lt;=16,6,0))-IF(L21&lt;=8,0,IF(L21&lt;=16,(L21-9)*0.17,0)),0)+IF(F21="JEOF",IF(L21=1,34,IF(L21=2,26.04,IF(L21=3,20.6,IF(L21=4,12,IF(L21=5,11,IF(L21=6,10,IF(L21=7,9,IF(L21=8,8,0))))))))+IF(L21&lt;=8,0,IF(L21&lt;=16,6,0))-IF(L21&lt;=8,0,IF(L21&lt;=16,(L21-9)*0.17,0)),0)+IF(F21="JnPČ",IF(L21=1,51,IF(L21=2,35.7,IF(L21=3,27,IF(L21=4,19.5,IF(L21=5,18,IF(L21=6,16.5,IF(L21=7,15,IF(L21=8,13.5,0))))))))+IF(L21&lt;=8,0,IF(L21&lt;=16,10,0))-IF(L21&lt;=8,0,IF(L21&lt;=16,(L21-9)*0.255,0)),0)+IF(F21="JnEČ",IF(L21=1,25.5,IF(L21=2,19.53,IF(L21=3,15.48,IF(L21=4,9,IF(L21=5,8.25,IF(L21=6,7.5,IF(L21=7,6.75,IF(L21=8,6,0))))))))+IF(L21&lt;=8,0,IF(L21&lt;=16,5,0))-IF(L21&lt;=8,0,IF(L21&lt;=16,(L21-9)*0.1275,0)),0)+IF(F21="JčPČ",IF(L21=1,21.25,IF(L21=2,14.5,IF(L21=3,11.5,IF(L21=4,7,IF(L21=5,6.5,IF(L21=6,6,IF(L21=7,5.5,IF(L21=8,5,0))))))))+IF(L21&lt;=8,0,IF(L21&lt;=16,4,0))-IF(L21&lt;=8,0,IF(L21&lt;=16,(L21-9)*0.10625,0)),0)+IF(F21="JčEČ",IF(L21=1,17,IF(L21=2,13.02,IF(L21=3,10.32,IF(L21=4,6,IF(L21=5,5.5,IF(L21=6,5,IF(L21=7,4.5,IF(L21=8,4,0))))))))+IF(L21&lt;=8,0,IF(L21&lt;=16,3,0))-IF(L21&lt;=8,0,IF(L21&lt;=16,(L21-9)*0.085,0)),0)+IF(F21="NEAK",IF(L21=1,11.48,IF(L21=2,8.79,IF(L21=3,6.97,IF(L21=4,4.05,IF(L21=5,3.71,IF(L21=6,3.38,IF(L21=7,3.04,IF(L21=8,2.7,0))))))))+IF(L21&lt;=8,0,IF(L21&lt;=16,2,IF(L21&lt;=24,1.3,0)))-IF(L21&lt;=8,0,IF(L21&lt;=16,(L21-9)*0.0574,IF(L21&lt;=24,(L21-17)*0.0574,0))),0))*IF(L21&lt;0,1,IF(OR(F21="PČ",F21="PŽ",F21="PT"),IF(J21&lt;32,J21/32,1),1))* IF(L21&lt;0,1,IF(OR(F21="EČ",F21="EŽ",F21="JOŽ",F21="JPČ",F21="NEAK"),IF(J21&lt;24,J21/24,1),1))*IF(L21&lt;0,1,IF(OR(F21="PČneol",F21="JEČ",F21="JEOF",F21="JnPČ",F21="JnEČ",F21="JčPČ",F21="JčEČ"),IF(J21&lt;16,J21/16,1),1))*IF(L21&lt;0,1,IF(F21="EČneol",IF(J21&lt;8,J21/8,1),1))</f>
        <v>23.98</v>
      </c>
      <c r="O21" s="9">
        <f>IF(F21="OŽ",N21,IF(H21="Ne",IF(J21*0.3&lt;J21-L21,N21,0),IF(J21*0.1&lt;J21-L21,N21,0)))</f>
        <v>23.98</v>
      </c>
      <c r="P21" s="4">
        <f>IF(O21=0,0,IF(F21="OŽ",IF(L21&gt;35,0,IF(J21&gt;35,(36-L21)*1.836,((36-L21)-(36-J21))*1.836)),0)+IF(F21="PČ",IF(L21&gt;31,0,IF(J21&gt;31,(32-L21)*1.347,((32-L21)-(32-J21))*1.347)),0)+ IF(F21="PČneol",IF(L21&gt;15,0,IF(J21&gt;15,(16-L21)*0.255,((16-L21)-(16-J21))*0.255)),0)+IF(F21="PŽ",IF(L21&gt;31,0,IF(J21&gt;31,(32-L21)*0.255,((32-L21)-(32-J21))*0.255)),0)+IF(F21="EČ",IF(L21&gt;23,0,IF(J21&gt;23,(24-L21)*0.612,((24-L21)-(24-J21))*0.612)),0)+IF(F21="EČneol",IF(L21&gt;7,0,IF(J21&gt;7,(8-L21)*0.204,((8-L21)-(8-J21))*0.204)),0)+IF(F21="EŽ",IF(L21&gt;23,0,IF(J21&gt;23,(24-L21)*0.204,((24-L21)-(24-J21))*0.204)),0)+IF(F21="PT",IF(L21&gt;31,0,IF(J21&gt;31,(32-L21)*0.204,((32-L21)-(32-J21))*0.204)),0)+IF(F21="JOŽ",IF(L21&gt;23,0,IF(J21&gt;23,(24-L21)*0.255,((24-L21)-(24-J21))*0.255)),0)+IF(F21="JPČ",IF(L21&gt;23,0,IF(J21&gt;23,(24-L21)*0.204,((24-L21)-(24-J21))*0.204)),0)+IF(F21="JEČ",IF(L21&gt;15,0,IF(J21&gt;15,(16-L21)*0.102,((16-L21)-(16-J21))*0.102)),0)+IF(F21="JEOF",IF(L21&gt;15,0,IF(J21&gt;15,(16-L21)*0.102,((16-L21)-(16-J21))*0.102)),0)+IF(F21="JnPČ",IF(L21&gt;15,0,IF(J21&gt;15,(16-L21)*0.153,((16-L21)-(16-J21))*0.153)),0)+IF(F21="JnEČ",IF(L21&gt;15,0,IF(J21&gt;15,(16-L21)*0.0765,((16-L21)-(16-J21))*0.0765)),0)+IF(F21="JčPČ",IF(L21&gt;15,0,IF(J21&gt;15,(16-L21)*0.06375,((16-L21)-(16-J21))*0.06375)),0)+IF(F21="JčEČ",IF(L21&gt;15,0,IF(J21&gt;15,(16-L21)*0.051,((16-L21)-(16-J21))*0.051)),0)+IF(F21="NEAK",IF(L21&gt;23,0,IF(J21&gt;23,(24-L21)*0.03444,((24-L21)-(24-J21))*0.03444)),0))</f>
        <v>3.6719999999999997</v>
      </c>
      <c r="Q21" s="11">
        <f>IF(ISERROR(P21*100/N21),0,(P21*100/N21))</f>
        <v>15.312760633861551</v>
      </c>
      <c r="R21" s="10">
        <f>IF(Q21&lt;=30,O21+P21,O21+O21*0.3)*IF(G21=1,0.4,IF(G21=2,0.75,IF(G21="1 (kas 4 m. 1 k. nerengiamos)",0.52,1)))*IF(D21="olimpinė",1,IF(M21="Ne",0.5,1))*IF(OR(A$5="Lietuvos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federacija"),IF(OR(J21&lt;8,K21&lt;16),0,1),1)*E21*IF(I21&lt;=1,1,1/I21)*IF(OR(A$5="Lietuvos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1" s="20"/>
    </row>
    <row r="22" spans="1:19">
      <c r="A22" s="68">
        <v>2</v>
      </c>
      <c r="B22" s="68" t="s">
        <v>35</v>
      </c>
      <c r="C22" s="12" t="s">
        <v>31</v>
      </c>
      <c r="D22" s="68" t="s">
        <v>32</v>
      </c>
      <c r="E22" s="68">
        <v>1</v>
      </c>
      <c r="F22" s="68" t="s">
        <v>33</v>
      </c>
      <c r="G22" s="68">
        <v>2</v>
      </c>
      <c r="H22" s="68" t="s">
        <v>34</v>
      </c>
      <c r="I22" s="68"/>
      <c r="J22" s="68">
        <v>38</v>
      </c>
      <c r="K22" s="68">
        <v>8</v>
      </c>
      <c r="L22" s="68">
        <v>20</v>
      </c>
      <c r="M22" s="68" t="s">
        <v>34</v>
      </c>
      <c r="N22" s="3">
        <f t="shared" ref="N22:N23" si="0">(IF(F22="OŽ",IF(L22=1,550.8,IF(L22=2,426.38,IF(L22=3,342.14,IF(L22=4,181.44,IF(L22=5,168.48,IF(L22=6,155.52,IF(L22=7,148.5,IF(L22=8,144,0))))))))+IF(L22&lt;=8,0,IF(L22&lt;=16,137.7,IF(L22&lt;=24,108,IF(L22&lt;=32,80.1,IF(L22&lt;=36,52.2,0)))))-IF(L22&lt;=8,0,IF(L22&lt;=16,(L22-9)*2.754,IF(L22&lt;=24,(L22-17)* 2.754,IF(L22&lt;=32,(L22-25)* 2.754,IF(L22&lt;=36,(L22-33)*2.754,0))))),0)+IF(F22="PČ",IF(L22=1,449,IF(L22=2,314.6,IF(L22=3,238,IF(L22=4,172,IF(L22=5,159,IF(L22=6,145,IF(L22=7,132,IF(L22=8,119,0))))))))+IF(L22&lt;=8,0,IF(L22&lt;=16,88,IF(L22&lt;=24,55,IF(L22&lt;=32,22,0))))-IF(L22&lt;=8,0,IF(L22&lt;=16,(L22-9)*2.245,IF(L22&lt;=24,(L22-17)*2.245,IF(L22&lt;=32,(L22-25)*2.245,0)))),0)+IF(F22="PČneol",IF(L22=1,85,IF(L22=2,64.61,IF(L22=3,50.76,IF(L22=4,16.25,IF(L22=5,15,IF(L22=6,13.75,IF(L22=7,12.5,IF(L22=8,11.25,0))))))))+IF(L22&lt;=8,0,IF(L22&lt;=16,9,0))-IF(L22&lt;=8,0,IF(L22&lt;=16,(L22-9)*0.425,0)),0)+IF(F22="PŽ",IF(L22=1,85,IF(L22=2,59.5,IF(L22=3,45,IF(L22=4,32.5,IF(L22=5,30,IF(L22=6,27.5,IF(L22=7,25,IF(L22=8,22.5,0))))))))+IF(L22&lt;=8,0,IF(L22&lt;=16,19,IF(L22&lt;=24,13,IF(L22&lt;=32,8,0))))-IF(L22&lt;=8,0,IF(L22&lt;=16,(L22-9)*0.425,IF(L22&lt;=24,(L22-17)*0.425,IF(L22&lt;=32,(L22-25)*0.425,0)))),0)+IF(F22="EČ",IF(L22=1,204,IF(L22=2,156.24,IF(L22=3,123.84,IF(L22=4,72,IF(L22=5,66,IF(L22=6,60,IF(L22=7,54,IF(L22=8,48,0))))))))+IF(L22&lt;=8,0,IF(L22&lt;=16,40,IF(L22&lt;=24,25,0)))-IF(L22&lt;=8,0,IF(L22&lt;=16,(L22-9)*1.02,IF(L22&lt;=24,(L22-17)*1.02,0))),0)+IF(F22="EČneol",IF(L22=1,68,IF(L22=2,51.69,IF(L22=3,40.61,IF(L22=4,13,IF(L22=5,12,IF(L22=6,11,IF(L22=7,10,IF(L22=8,9,0)))))))))+IF(F22="EŽ",IF(L22=1,68,IF(L22=2,47.6,IF(L22=3,36,IF(L22=4,18,IF(L22=5,16.5,IF(L22=6,15,IF(L22=7,13.5,IF(L22=8,12,0))))))))+IF(L22&lt;=8,0,IF(L22&lt;=16,10,IF(L22&lt;=24,6,0)))-IF(L22&lt;=8,0,IF(L22&lt;=16,(L22-9)*0.34,IF(L22&lt;=24,(L22-17)*0.34,0))),0)+IF(F22="PT",IF(L22=1,68,IF(L22=2,52.08,IF(L22=3,41.28,IF(L22=4,24,IF(L22=5,22,IF(L22=6,20,IF(L22=7,18,IF(L22=8,16,0))))))))+IF(L22&lt;=8,0,IF(L22&lt;=16,13,IF(L22&lt;=24,9,IF(L22&lt;=32,4,0))))-IF(L22&lt;=8,0,IF(L22&lt;=16,(L22-9)*0.34,IF(L22&lt;=24,(L22-17)*0.34,IF(L22&lt;=32,(L22-25)*0.34,0)))),0)+IF(F22="JOŽ",IF(L22=1,85,IF(L22=2,59.5,IF(L22=3,45,IF(L22=4,32.5,IF(L22=5,30,IF(L22=6,27.5,IF(L22=7,25,IF(L22=8,22.5,0))))))))+IF(L22&lt;=8,0,IF(L22&lt;=16,19,IF(L22&lt;=24,13,0)))-IF(L22&lt;=8,0,IF(L22&lt;=16,(L22-9)*0.425,IF(L22&lt;=24,(L22-17)*0.425,0))),0)+IF(F22="JPČ",IF(L22=1,68,IF(L22=2,47.6,IF(L22=3,36,IF(L22=4,26,IF(L22=5,24,IF(L22=6,22,IF(L22=7,20,IF(L22=8,18,0))))))))+IF(L22&lt;=8,0,IF(L22&lt;=16,13,IF(L22&lt;=24,9,0)))-IF(L22&lt;=8,0,IF(L22&lt;=16,(L22-9)*0.34,IF(L22&lt;=24,(L22-17)*0.34,0))),0)+IF(F22="JEČ",IF(L22=1,34,IF(L22=2,26.04,IF(L22=3,20.6,IF(L22=4,12,IF(L22=5,11,IF(L22=6,10,IF(L22=7,9,IF(L22=8,8,0))))))))+IF(L22&lt;=8,0,IF(L22&lt;=16,6,0))-IF(L22&lt;=8,0,IF(L22&lt;=16,(L22-9)*0.17,0)),0)+IF(F22="JEOF",IF(L22=1,34,IF(L22=2,26.04,IF(L22=3,20.6,IF(L22=4,12,IF(L22=5,11,IF(L22=6,10,IF(L22=7,9,IF(L22=8,8,0))))))))+IF(L22&lt;=8,0,IF(L22&lt;=16,6,0))-IF(L22&lt;=8,0,IF(L22&lt;=16,(L22-9)*0.17,0)),0)+IF(F22="JnPČ",IF(L22=1,51,IF(L22=2,35.7,IF(L22=3,27,IF(L22=4,19.5,IF(L22=5,18,IF(L22=6,16.5,IF(L22=7,15,IF(L22=8,13.5,0))))))))+IF(L22&lt;=8,0,IF(L22&lt;=16,10,0))-IF(L22&lt;=8,0,IF(L22&lt;=16,(L22-9)*0.255,0)),0)+IF(F22="JnEČ",IF(L22=1,25.5,IF(L22=2,19.53,IF(L22=3,15.48,IF(L22=4,9,IF(L22=5,8.25,IF(L22=6,7.5,IF(L22=7,6.75,IF(L22=8,6,0))))))))+IF(L22&lt;=8,0,IF(L22&lt;=16,5,0))-IF(L22&lt;=8,0,IF(L22&lt;=16,(L22-9)*0.1275,0)),0)+IF(F22="JčPČ",IF(L22=1,21.25,IF(L22=2,14.5,IF(L22=3,11.5,IF(L22=4,7,IF(L22=5,6.5,IF(L22=6,6,IF(L22=7,5.5,IF(L22=8,5,0))))))))+IF(L22&lt;=8,0,IF(L22&lt;=16,4,0))-IF(L22&lt;=8,0,IF(L22&lt;=16,(L22-9)*0.10625,0)),0)+IF(F22="JčEČ",IF(L22=1,17,IF(L22=2,13.02,IF(L22=3,10.32,IF(L22=4,6,IF(L22=5,5.5,IF(L22=6,5,IF(L22=7,4.5,IF(L22=8,4,0))))))))+IF(L22&lt;=8,0,IF(L22&lt;=16,3,0))-IF(L22&lt;=8,0,IF(L22&lt;=16,(L22-9)*0.085,0)),0)+IF(F22="NEAK",IF(L22=1,11.48,IF(L22=2,8.79,IF(L22=3,6.97,IF(L22=4,4.05,IF(L22=5,3.71,IF(L22=6,3.38,IF(L22=7,3.04,IF(L22=8,2.7,0))))))))+IF(L22&lt;=8,0,IF(L22&lt;=16,2,IF(L22&lt;=24,1.3,0)))-IF(L22&lt;=8,0,IF(L22&lt;=16,(L22-9)*0.0574,IF(L22&lt;=24,(L22-17)*0.0574,0))),0))*IF(L22&lt;0,1,IF(OR(F22="PČ",F22="PŽ",F22="PT"),IF(J22&lt;32,J22/32,1),1))* IF(L22&lt;0,1,IF(OR(F22="EČ",F22="EŽ",F22="JOŽ",F22="JPČ",F22="NEAK"),IF(J22&lt;24,J22/24,1),1))*IF(L22&lt;0,1,IF(OR(F22="PČneol",F22="JEČ",F22="JEOF",F22="JnPČ",F22="JnEČ",F22="JčPČ",F22="JčEČ"),IF(J22&lt;16,J22/16,1),1))*IF(L22&lt;0,1,IF(F22="EČneol",IF(J22&lt;8,J22/8,1),1))</f>
        <v>21.94</v>
      </c>
      <c r="O22" s="9">
        <f t="shared" ref="O22:O23" si="1">IF(F22="OŽ",N22,IF(H22="Ne",IF(J22*0.3&lt;J22-L22,N22,0),IF(J22*0.1&lt;J22-L22,N22,0)))</f>
        <v>21.94</v>
      </c>
      <c r="P22" s="4">
        <f t="shared" ref="P22:P23" si="2">IF(O22=0,0,IF(F22="OŽ",IF(L22&gt;35,0,IF(J22&gt;35,(36-L22)*1.836,((36-L22)-(36-J22))*1.836)),0)+IF(F22="PČ",IF(L22&gt;31,0,IF(J22&gt;31,(32-L22)*1.347,((32-L22)-(32-J22))*1.347)),0)+ IF(F22="PČneol",IF(L22&gt;15,0,IF(J22&gt;15,(16-L22)*0.255,((16-L22)-(16-J22))*0.255)),0)+IF(F22="PŽ",IF(L22&gt;31,0,IF(J22&gt;31,(32-L22)*0.255,((32-L22)-(32-J22))*0.255)),0)+IF(F22="EČ",IF(L22&gt;23,0,IF(J22&gt;23,(24-L22)*0.612,((24-L22)-(24-J22))*0.612)),0)+IF(F22="EČneol",IF(L22&gt;7,0,IF(J22&gt;7,(8-L22)*0.204,((8-L22)-(8-J22))*0.204)),0)+IF(F22="EŽ",IF(L22&gt;23,0,IF(J22&gt;23,(24-L22)*0.204,((24-L22)-(24-J22))*0.204)),0)+IF(F22="PT",IF(L22&gt;31,0,IF(J22&gt;31,(32-L22)*0.204,((32-L22)-(32-J22))*0.204)),0)+IF(F22="JOŽ",IF(L22&gt;23,0,IF(J22&gt;23,(24-L22)*0.255,((24-L22)-(24-J22))*0.255)),0)+IF(F22="JPČ",IF(L22&gt;23,0,IF(J22&gt;23,(24-L22)*0.204,((24-L22)-(24-J22))*0.204)),0)+IF(F22="JEČ",IF(L22&gt;15,0,IF(J22&gt;15,(16-L22)*0.102,((16-L22)-(16-J22))*0.102)),0)+IF(F22="JEOF",IF(L22&gt;15,0,IF(J22&gt;15,(16-L22)*0.102,((16-L22)-(16-J22))*0.102)),0)+IF(F22="JnPČ",IF(L22&gt;15,0,IF(J22&gt;15,(16-L22)*0.153,((16-L22)-(16-J22))*0.153)),0)+IF(F22="JnEČ",IF(L22&gt;15,0,IF(J22&gt;15,(16-L22)*0.0765,((16-L22)-(16-J22))*0.0765)),0)+IF(F22="JčPČ",IF(L22&gt;15,0,IF(J22&gt;15,(16-L22)*0.06375,((16-L22)-(16-J22))*0.06375)),0)+IF(F22="JčEČ",IF(L22&gt;15,0,IF(J22&gt;15,(16-L22)*0.051,((16-L22)-(16-J22))*0.051)),0)+IF(F22="NEAK",IF(L22&gt;23,0,IF(J22&gt;23,(24-L22)*0.03444,((24-L22)-(24-J22))*0.03444)),0))</f>
        <v>2.448</v>
      </c>
      <c r="Q22" s="11">
        <f t="shared" ref="Q22:Q23" si="3">IF(ISERROR(P22*100/N22),0,(P22*100/N22))</f>
        <v>11.157702825888785</v>
      </c>
      <c r="R22" s="10">
        <f t="shared" ref="R22:R23" si="4">IF(Q22&lt;=30,O22+P22,O22+O22*0.3)*IF(G22=1,0.4,IF(G22=2,0.75,IF(G22="1 (kas 4 m. 1 k. nerengiamos)",0.52,1)))*IF(D22="olimpinė",1,IF(M22="Ne",0.5,1))*IF(OR(A$5="Lietuvos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federacija"),IF(OR(J22&lt;8,K22&lt;16),0,1),1)*E22*IF(I22&lt;=1,1,1/I22)*IF(OR(A$5="Lietuvos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" s="20"/>
    </row>
    <row r="23" spans="1:19">
      <c r="A23" s="68">
        <v>3</v>
      </c>
      <c r="B23" s="68" t="s">
        <v>36</v>
      </c>
      <c r="C23" s="12" t="s">
        <v>31</v>
      </c>
      <c r="D23" s="68" t="s">
        <v>32</v>
      </c>
      <c r="E23" s="68">
        <v>1</v>
      </c>
      <c r="F23" s="68" t="s">
        <v>33</v>
      </c>
      <c r="G23" s="68">
        <v>2</v>
      </c>
      <c r="H23" s="68" t="s">
        <v>34</v>
      </c>
      <c r="I23" s="68"/>
      <c r="J23" s="68">
        <v>38</v>
      </c>
      <c r="K23" s="68">
        <v>8</v>
      </c>
      <c r="L23" s="68">
        <v>38</v>
      </c>
      <c r="M23" s="68" t="s">
        <v>34</v>
      </c>
      <c r="N23" s="3">
        <f t="shared" si="0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4"/>
        <v>0</v>
      </c>
      <c r="S23" s="8"/>
    </row>
    <row r="24" spans="1:19">
      <c r="A24" s="116" t="s">
        <v>37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8"/>
      <c r="R24" s="10">
        <f>SUM(R21:R23)</f>
        <v>0</v>
      </c>
      <c r="S24" s="8"/>
    </row>
    <row r="25" spans="1:19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8"/>
    </row>
    <row r="26" spans="1:19" ht="15.75">
      <c r="A26" s="24" t="s">
        <v>38</v>
      </c>
      <c r="B26" s="2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8"/>
    </row>
    <row r="27" spans="1:19">
      <c r="A27" s="49" t="s">
        <v>39</v>
      </c>
      <c r="B27" s="49"/>
      <c r="C27" s="49"/>
      <c r="D27" s="49"/>
      <c r="E27" s="49"/>
      <c r="F27" s="49"/>
      <c r="G27" s="49"/>
      <c r="H27" s="49"/>
      <c r="I27" s="49"/>
      <c r="J27" s="15"/>
      <c r="K27" s="15"/>
      <c r="L27" s="15"/>
      <c r="M27" s="15"/>
      <c r="N27" s="15"/>
      <c r="O27" s="15"/>
      <c r="P27" s="15"/>
      <c r="Q27" s="15"/>
      <c r="R27" s="16"/>
      <c r="S27" s="8"/>
    </row>
    <row r="28" spans="1:19">
      <c r="A28" s="49"/>
      <c r="B28" s="49"/>
      <c r="C28" s="49"/>
      <c r="D28" s="49"/>
      <c r="E28" s="49"/>
      <c r="F28" s="49"/>
      <c r="G28" s="49"/>
      <c r="H28" s="49"/>
      <c r="I28" s="49"/>
      <c r="J28" s="15"/>
      <c r="K28" s="15"/>
      <c r="L28" s="15"/>
      <c r="M28" s="15"/>
      <c r="N28" s="15"/>
      <c r="O28" s="15"/>
      <c r="P28" s="15"/>
      <c r="Q28" s="15"/>
      <c r="R28" s="16"/>
      <c r="S28" s="8"/>
    </row>
    <row r="29" spans="1:19">
      <c r="A29" s="75" t="s">
        <v>40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64"/>
      <c r="R29" s="8"/>
      <c r="S29" s="8"/>
    </row>
    <row r="30" spans="1:19" ht="18">
      <c r="A30" s="77" t="s">
        <v>28</v>
      </c>
      <c r="B30" s="78"/>
      <c r="C30" s="78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64"/>
      <c r="R30" s="8"/>
      <c r="S30" s="8"/>
    </row>
    <row r="31" spans="1:19" s="8" customFormat="1" ht="15.75" customHeight="1">
      <c r="A31" s="79" t="s">
        <v>41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64"/>
    </row>
    <row r="32" spans="1:19" s="8" customFormat="1" ht="15" customHeight="1">
      <c r="A32" s="68">
        <v>1</v>
      </c>
      <c r="B32" s="68" t="s">
        <v>42</v>
      </c>
      <c r="C32" s="12" t="s">
        <v>31</v>
      </c>
      <c r="D32" s="68" t="s">
        <v>32</v>
      </c>
      <c r="E32" s="68">
        <v>1</v>
      </c>
      <c r="F32" s="68" t="s">
        <v>33</v>
      </c>
      <c r="G32" s="68">
        <v>2</v>
      </c>
      <c r="H32" s="68" t="s">
        <v>43</v>
      </c>
      <c r="I32" s="68"/>
      <c r="J32" s="68">
        <v>45</v>
      </c>
      <c r="K32" s="68">
        <v>13</v>
      </c>
      <c r="L32" s="68">
        <v>9</v>
      </c>
      <c r="M32" s="68" t="s">
        <v>43</v>
      </c>
      <c r="N32" s="3">
        <f t="shared" ref="N32:N33" si="5">(IF(F32="OŽ",IF(L32=1,550.8,IF(L32=2,426.38,IF(L32=3,342.14,IF(L32=4,181.44,IF(L32=5,168.48,IF(L32=6,155.52,IF(L32=7,148.5,IF(L32=8,144,0))))))))+IF(L32&lt;=8,0,IF(L32&lt;=16,137.7,IF(L32&lt;=24,108,IF(L32&lt;=32,80.1,IF(L32&lt;=36,52.2,0)))))-IF(L32&lt;=8,0,IF(L32&lt;=16,(L32-9)*2.754,IF(L32&lt;=24,(L32-17)* 2.754,IF(L32&lt;=32,(L32-25)* 2.754,IF(L32&lt;=36,(L32-33)*2.754,0))))),0)+IF(F32="PČ",IF(L32=1,449,IF(L32=2,314.6,IF(L32=3,238,IF(L32=4,172,IF(L32=5,159,IF(L32=6,145,IF(L32=7,132,IF(L32=8,119,0))))))))+IF(L32&lt;=8,0,IF(L32&lt;=16,88,IF(L32&lt;=24,55,IF(L32&lt;=32,22,0))))-IF(L32&lt;=8,0,IF(L32&lt;=16,(L32-9)*2.245,IF(L32&lt;=24,(L32-17)*2.245,IF(L32&lt;=32,(L32-25)*2.245,0)))),0)+IF(F32="PČneol",IF(L32=1,85,IF(L32=2,64.61,IF(L32=3,50.76,IF(L32=4,16.25,IF(L32=5,15,IF(L32=6,13.75,IF(L32=7,12.5,IF(L32=8,11.25,0))))))))+IF(L32&lt;=8,0,IF(L32&lt;=16,9,0))-IF(L32&lt;=8,0,IF(L32&lt;=16,(L32-9)*0.425,0)),0)+IF(F32="PŽ",IF(L32=1,85,IF(L32=2,59.5,IF(L32=3,45,IF(L32=4,32.5,IF(L32=5,30,IF(L32=6,27.5,IF(L32=7,25,IF(L32=8,22.5,0))))))))+IF(L32&lt;=8,0,IF(L32&lt;=16,19,IF(L32&lt;=24,13,IF(L32&lt;=32,8,0))))-IF(L32&lt;=8,0,IF(L32&lt;=16,(L32-9)*0.425,IF(L32&lt;=24,(L32-17)*0.425,IF(L32&lt;=32,(L32-25)*0.425,0)))),0)+IF(F32="EČ",IF(L32=1,204,IF(L32=2,156.24,IF(L32=3,123.84,IF(L32=4,72,IF(L32=5,66,IF(L32=6,60,IF(L32=7,54,IF(L32=8,48,0))))))))+IF(L32&lt;=8,0,IF(L32&lt;=16,40,IF(L32&lt;=24,25,0)))-IF(L32&lt;=8,0,IF(L32&lt;=16,(L32-9)*1.02,IF(L32&lt;=24,(L32-17)*1.02,0))),0)+IF(F32="EČneol",IF(L32=1,68,IF(L32=2,51.69,IF(L32=3,40.61,IF(L32=4,13,IF(L32=5,12,IF(L32=6,11,IF(L32=7,10,IF(L32=8,9,0)))))))))+IF(F32="EŽ",IF(L32=1,68,IF(L32=2,47.6,IF(L32=3,36,IF(L32=4,18,IF(L32=5,16.5,IF(L32=6,15,IF(L32=7,13.5,IF(L32=8,12,0))))))))+IF(L32&lt;=8,0,IF(L32&lt;=16,10,IF(L32&lt;=24,6,0)))-IF(L32&lt;=8,0,IF(L32&lt;=16,(L32-9)*0.34,IF(L32&lt;=24,(L32-17)*0.34,0))),0)+IF(F32="PT",IF(L32=1,68,IF(L32=2,52.08,IF(L32=3,41.28,IF(L32=4,24,IF(L32=5,22,IF(L32=6,20,IF(L32=7,18,IF(L32=8,16,0))))))))+IF(L32&lt;=8,0,IF(L32&lt;=16,13,IF(L32&lt;=24,9,IF(L32&lt;=32,4,0))))-IF(L32&lt;=8,0,IF(L32&lt;=16,(L32-9)*0.34,IF(L32&lt;=24,(L32-17)*0.34,IF(L32&lt;=32,(L32-25)*0.34,0)))),0)+IF(F32="JOŽ",IF(L32=1,85,IF(L32=2,59.5,IF(L32=3,45,IF(L32=4,32.5,IF(L32=5,30,IF(L32=6,27.5,IF(L32=7,25,IF(L32=8,22.5,0))))))))+IF(L32&lt;=8,0,IF(L32&lt;=16,19,IF(L32&lt;=24,13,0)))-IF(L32&lt;=8,0,IF(L32&lt;=16,(L32-9)*0.425,IF(L32&lt;=24,(L32-17)*0.425,0))),0)+IF(F32="JPČ",IF(L32=1,68,IF(L32=2,47.6,IF(L32=3,36,IF(L32=4,26,IF(L32=5,24,IF(L32=6,22,IF(L32=7,20,IF(L32=8,18,0))))))))+IF(L32&lt;=8,0,IF(L32&lt;=16,13,IF(L32&lt;=24,9,0)))-IF(L32&lt;=8,0,IF(L32&lt;=16,(L32-9)*0.34,IF(L32&lt;=24,(L32-17)*0.34,0))),0)+IF(F32="JEČ",IF(L32=1,34,IF(L32=2,26.04,IF(L32=3,20.6,IF(L32=4,12,IF(L32=5,11,IF(L32=6,10,IF(L32=7,9,IF(L32=8,8,0))))))))+IF(L32&lt;=8,0,IF(L32&lt;=16,6,0))-IF(L32&lt;=8,0,IF(L32&lt;=16,(L32-9)*0.17,0)),0)+IF(F32="JEOF",IF(L32=1,34,IF(L32=2,26.04,IF(L32=3,20.6,IF(L32=4,12,IF(L32=5,11,IF(L32=6,10,IF(L32=7,9,IF(L32=8,8,0))))))))+IF(L32&lt;=8,0,IF(L32&lt;=16,6,0))-IF(L32&lt;=8,0,IF(L32&lt;=16,(L32-9)*0.17,0)),0)+IF(F32="JnPČ",IF(L32=1,51,IF(L32=2,35.7,IF(L32=3,27,IF(L32=4,19.5,IF(L32=5,18,IF(L32=6,16.5,IF(L32=7,15,IF(L32=8,13.5,0))))))))+IF(L32&lt;=8,0,IF(L32&lt;=16,10,0))-IF(L32&lt;=8,0,IF(L32&lt;=16,(L32-9)*0.255,0)),0)+IF(F32="JnEČ",IF(L32=1,25.5,IF(L32=2,19.53,IF(L32=3,15.48,IF(L32=4,9,IF(L32=5,8.25,IF(L32=6,7.5,IF(L32=7,6.75,IF(L32=8,6,0))))))))+IF(L32&lt;=8,0,IF(L32&lt;=16,5,0))-IF(L32&lt;=8,0,IF(L32&lt;=16,(L32-9)*0.1275,0)),0)+IF(F32="JčPČ",IF(L32=1,21.25,IF(L32=2,14.5,IF(L32=3,11.5,IF(L32=4,7,IF(L32=5,6.5,IF(L32=6,6,IF(L32=7,5.5,IF(L32=8,5,0))))))))+IF(L32&lt;=8,0,IF(L32&lt;=16,4,0))-IF(L32&lt;=8,0,IF(L32&lt;=16,(L32-9)*0.10625,0)),0)+IF(F32="JčEČ",IF(L32=1,17,IF(L32=2,13.02,IF(L32=3,10.32,IF(L32=4,6,IF(L32=5,5.5,IF(L32=6,5,IF(L32=7,4.5,IF(L32=8,4,0))))))))+IF(L32&lt;=8,0,IF(L32&lt;=16,3,0))-IF(L32&lt;=8,0,IF(L32&lt;=16,(L32-9)*0.085,0)),0)+IF(F32="NEAK",IF(L32=1,11.48,IF(L32=2,8.79,IF(L32=3,6.97,IF(L32=4,4.05,IF(L32=5,3.71,IF(L32=6,3.38,IF(L32=7,3.04,IF(L32=8,2.7,0))))))))+IF(L32&lt;=8,0,IF(L32&lt;=16,2,IF(L32&lt;=24,1.3,0)))-IF(L32&lt;=8,0,IF(L32&lt;=16,(L32-9)*0.0574,IF(L32&lt;=24,(L32-17)*0.0574,0))),0))*IF(L32&lt;0,1,IF(OR(F32="PČ",F32="PŽ",F32="PT"),IF(J32&lt;32,J32/32,1),1))* IF(L32&lt;0,1,IF(OR(F32="EČ",F32="EŽ",F32="JOŽ",F32="JPČ",F32="NEAK"),IF(J32&lt;24,J32/24,1),1))*IF(L32&lt;0,1,IF(OR(F32="PČneol",F32="JEČ",F32="JEOF",F32="JnPČ",F32="JnEČ",F32="JčPČ",F32="JčEČ"),IF(J32&lt;16,J32/16,1),1))*IF(L32&lt;0,1,IF(F32="EČneol",IF(J32&lt;8,J32/8,1),1))</f>
        <v>40</v>
      </c>
      <c r="O32" s="9">
        <f t="shared" ref="O32:O33" si="6">IF(F32="OŽ",N32,IF(H32="Ne",IF(J32*0.3&lt;J32-L32,N32,0),IF(J32*0.1&lt;J32-L32,N32,0)))</f>
        <v>40</v>
      </c>
      <c r="P32" s="4">
        <f>IF(O32=0,0,IF(F32="OŽ",IF(L32&gt;35,0,IF(J32&gt;35,(36-L32)*1.836,((36-L32)-(36-J32))*1.836)),0)+IF(F32="PČ",IF(L32&gt;31,0,IF(J32&gt;31,(32-L32)*1.347,((32-L32)-(32-J32))*1.347)),0)+ IF(F32="PČneol",IF(L32&gt;15,0,IF(J32&gt;15,(16-L32)*0.255,((16-L32)-(16-J32))*0.255)),0)+IF(F32="PŽ",IF(L32&gt;31,0,IF(J32&gt;31,(32-L32)*0.255,((32-L32)-(32-J32))*0.255)),0)+IF(F32="EČ",IF(L32&gt;23,0,IF(J32&gt;23,(24-L32)*0.612,((24-L32)-(24-J32))*0.612)),0)+IF(F32="EČneol",IF(L32&gt;7,0,IF(J32&gt;7,(8-L32)*0.204,((8-L32)-(8-J32))*0.204)),0)+IF(F32="EŽ",IF(L32&gt;23,0,IF(J32&gt;23,(24-L32)*0.204,((24-L32)-(24-J32))*0.204)),0)+IF(F32="PT",IF(L32&gt;31,0,IF(J32&gt;31,(32-L32)*0.204,((32-L32)-(32-J32))*0.204)),0)+IF(F32="JOŽ",IF(L32&gt;23,0,IF(J32&gt;23,(24-L32)*0.255,((24-L32)-(24-J32))*0.255)),0)+IF(F32="JPČ",IF(L32&gt;23,0,IF(J32&gt;23,(24-L32)*0.204,((24-L32)-(24-J32))*0.204)),0)+IF(F32="JEČ",IF(L32&gt;15,0,IF(J32&gt;15,(16-L32)*0.102,((16-L32)-(16-J32))*0.102)),0)+IF(F32="JEOF",IF(L32&gt;15,0,IF(J32&gt;15,(16-L32)*0.102,((16-L32)-(16-J32))*0.102)),0)+IF(F32="JnPČ",IF(L32&gt;15,0,IF(J32&gt;15,(16-L32)*0.153,((16-L32)-(16-J32))*0.153)),0)+IF(F32="JnEČ",IF(L32&gt;15,0,IF(J32&gt;15,(16-L32)*0.0765,((16-L32)-(16-J32))*0.0765)),0)+IF(F32="JčPČ",IF(L32&gt;15,0,IF(J32&gt;15,(16-L32)*0.06375,((16-L32)-(16-J32))*0.06375)),0)+IF(F32="JčEČ",IF(L32&gt;15,0,IF(J32&gt;15,(16-L32)*0.051,((16-L32)-(16-J32))*0.051)),0)+IF(F32="NEAK",IF(L32&gt;23,0,IF(J32&gt;23,(24-L32)*0.03444,((24-L32)-(24-J32))*0.03444)),0))</f>
        <v>9.18</v>
      </c>
      <c r="Q32" s="11">
        <f>IF(ISERROR(P32*100/N32),0,(P32*100/N32))</f>
        <v>22.95</v>
      </c>
      <c r="R32" s="10">
        <f t="shared" ref="R32:R33" si="7">IF(Q32&lt;=30,O32+P32,O32+O32*0.3)*IF(G32=1,0.4,IF(G32=2,0.75,IF(G32="1 (kas 4 m. 1 k. nerengiamos)",0.52,1)))*IF(D32="olimpinė",1,IF(M32="Ne",0.5,1))*IF(OR(A$5="Lietuvos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federacija"),IF(OR(J32&lt;8,K32&lt;16),0,1),1)*E32*IF(I32&lt;=1,1,1/I32)*IF(OR(A$5="Lietuvos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3" spans="1:18" s="8" customFormat="1" ht="15" customHeight="1">
      <c r="A33" s="68">
        <v>2</v>
      </c>
      <c r="B33" s="68" t="s">
        <v>44</v>
      </c>
      <c r="C33" s="12" t="s">
        <v>31</v>
      </c>
      <c r="D33" s="68" t="s">
        <v>32</v>
      </c>
      <c r="E33" s="68">
        <v>1</v>
      </c>
      <c r="F33" s="68" t="s">
        <v>33</v>
      </c>
      <c r="G33" s="68">
        <v>2</v>
      </c>
      <c r="H33" s="68" t="s">
        <v>43</v>
      </c>
      <c r="I33" s="68"/>
      <c r="J33" s="68">
        <v>45</v>
      </c>
      <c r="K33" s="68">
        <v>13</v>
      </c>
      <c r="L33" s="68">
        <v>43</v>
      </c>
      <c r="M33" s="68" t="s">
        <v>43</v>
      </c>
      <c r="N33" s="3">
        <f t="shared" si="5"/>
        <v>0</v>
      </c>
      <c r="O33" s="9">
        <f t="shared" si="6"/>
        <v>0</v>
      </c>
      <c r="P33" s="4">
        <f t="shared" ref="P33" si="8">IF(O33=0,0,IF(F33="OŽ",IF(L33&gt;35,0,IF(J33&gt;35,(36-L33)*1.836,((36-L33)-(36-J33))*1.836)),0)+IF(F33="PČ",IF(L33&gt;31,0,IF(J33&gt;31,(32-L33)*1.347,((32-L33)-(32-J33))*1.347)),0)+ IF(F33="PČneol",IF(L33&gt;15,0,IF(J33&gt;15,(16-L33)*0.255,((16-L33)-(16-J33))*0.255)),0)+IF(F33="PŽ",IF(L33&gt;31,0,IF(J33&gt;31,(32-L33)*0.255,((32-L33)-(32-J33))*0.255)),0)+IF(F33="EČ",IF(L33&gt;23,0,IF(J33&gt;23,(24-L33)*0.612,((24-L33)-(24-J33))*0.612)),0)+IF(F33="EČneol",IF(L33&gt;7,0,IF(J33&gt;7,(8-L33)*0.204,((8-L33)-(8-J33))*0.204)),0)+IF(F33="EŽ",IF(L33&gt;23,0,IF(J33&gt;23,(24-L33)*0.204,((24-L33)-(24-J33))*0.204)),0)+IF(F33="PT",IF(L33&gt;31,0,IF(J33&gt;31,(32-L33)*0.204,((32-L33)-(32-J33))*0.204)),0)+IF(F33="JOŽ",IF(L33&gt;23,0,IF(J33&gt;23,(24-L33)*0.255,((24-L33)-(24-J33))*0.255)),0)+IF(F33="JPČ",IF(L33&gt;23,0,IF(J33&gt;23,(24-L33)*0.204,((24-L33)-(24-J33))*0.204)),0)+IF(F33="JEČ",IF(L33&gt;15,0,IF(J33&gt;15,(16-L33)*0.102,((16-L33)-(16-J33))*0.102)),0)+IF(F33="JEOF",IF(L33&gt;15,0,IF(J33&gt;15,(16-L33)*0.102,((16-L33)-(16-J33))*0.102)),0)+IF(F33="JnPČ",IF(L33&gt;15,0,IF(J33&gt;15,(16-L33)*0.153,((16-L33)-(16-J33))*0.153)),0)+IF(F33="JnEČ",IF(L33&gt;15,0,IF(J33&gt;15,(16-L33)*0.0765,((16-L33)-(16-J33))*0.0765)),0)+IF(F33="JčPČ",IF(L33&gt;15,0,IF(J33&gt;15,(16-L33)*0.06375,((16-L33)-(16-J33))*0.06375)),0)+IF(F33="JčEČ",IF(L33&gt;15,0,IF(J33&gt;15,(16-L33)*0.051,((16-L33)-(16-J33))*0.051)),0)+IF(F33="NEAK",IF(L33&gt;23,0,IF(J33&gt;23,(24-L33)*0.03444,((24-L33)-(24-J33))*0.03444)),0))</f>
        <v>0</v>
      </c>
      <c r="Q33" s="11">
        <f t="shared" ref="Q33" si="9">IF(ISERROR(P33*100/N33),0,(P33*100/N33))</f>
        <v>0</v>
      </c>
      <c r="R33" s="10">
        <f t="shared" si="7"/>
        <v>0</v>
      </c>
    </row>
    <row r="34" spans="1:18" s="8" customFormat="1" ht="15" customHeight="1">
      <c r="A34" s="116" t="s">
        <v>37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0">
        <f>SUM(R32:R33)</f>
        <v>0</v>
      </c>
    </row>
    <row r="35" spans="1:18" s="8" customFormat="1" ht="15" customHeight="1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</row>
    <row r="36" spans="1:18" s="8" customFormat="1" ht="15.75">
      <c r="A36" s="24" t="s">
        <v>38</v>
      </c>
      <c r="B36" s="2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</row>
    <row r="37" spans="1:18" s="8" customFormat="1" ht="16.899999999999999" customHeight="1">
      <c r="A37" s="49" t="s">
        <v>45</v>
      </c>
      <c r="B37" s="49"/>
      <c r="C37" s="49"/>
      <c r="D37" s="49"/>
      <c r="E37" s="49"/>
      <c r="F37" s="49"/>
      <c r="G37" s="49"/>
      <c r="H37" s="49"/>
      <c r="I37" s="49"/>
      <c r="J37" s="15"/>
      <c r="K37" s="15"/>
      <c r="L37" s="15"/>
      <c r="M37" s="15"/>
      <c r="N37" s="15"/>
      <c r="O37" s="15"/>
      <c r="P37" s="15"/>
      <c r="Q37" s="15"/>
      <c r="R37" s="16"/>
    </row>
    <row r="38" spans="1:18" s="8" customFormat="1">
      <c r="A38" s="49"/>
      <c r="B38" s="49"/>
      <c r="C38" s="49"/>
      <c r="D38" s="49"/>
      <c r="E38" s="49"/>
      <c r="F38" s="49"/>
      <c r="G38" s="49"/>
      <c r="H38" s="49"/>
      <c r="I38" s="49"/>
      <c r="J38" s="15"/>
      <c r="K38" s="15"/>
      <c r="L38" s="15"/>
      <c r="M38" s="15"/>
      <c r="N38" s="15"/>
      <c r="O38" s="15"/>
      <c r="P38" s="15"/>
      <c r="Q38" s="15"/>
      <c r="R38" s="16"/>
    </row>
    <row r="39" spans="1:18" s="8" customFormat="1">
      <c r="A39" s="89" t="s">
        <v>46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</row>
    <row r="40" spans="1:18" s="8" customFormat="1" ht="15" customHeight="1">
      <c r="A40" s="75" t="s">
        <v>47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64"/>
    </row>
    <row r="41" spans="1:18" s="8" customFormat="1" ht="15" customHeight="1">
      <c r="A41" s="77" t="s">
        <v>28</v>
      </c>
      <c r="B41" s="78"/>
      <c r="C41" s="78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64"/>
    </row>
    <row r="42" spans="1:18" s="8" customFormat="1" ht="15" customHeight="1">
      <c r="A42" s="79" t="s">
        <v>48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64"/>
    </row>
    <row r="43" spans="1:18" s="8" customFormat="1">
      <c r="A43" s="68">
        <v>1</v>
      </c>
      <c r="B43" s="68" t="s">
        <v>49</v>
      </c>
      <c r="C43" s="12" t="s">
        <v>50</v>
      </c>
      <c r="D43" s="68" t="s">
        <v>32</v>
      </c>
      <c r="E43" s="68">
        <v>1</v>
      </c>
      <c r="F43" s="68" t="s">
        <v>51</v>
      </c>
      <c r="G43" s="68">
        <v>2</v>
      </c>
      <c r="H43" s="68" t="s">
        <v>34</v>
      </c>
      <c r="I43" s="68"/>
      <c r="J43" s="68">
        <v>40</v>
      </c>
      <c r="K43" s="68">
        <v>14</v>
      </c>
      <c r="L43" s="68">
        <v>2</v>
      </c>
      <c r="M43" s="68" t="s">
        <v>34</v>
      </c>
      <c r="N43" s="3">
        <f t="shared" ref="N43:N46" si="10">(IF(F43="OŽ",IF(L43=1,550.8,IF(L43=2,426.38,IF(L43=3,342.14,IF(L43=4,181.44,IF(L43=5,168.48,IF(L43=6,155.52,IF(L43=7,148.5,IF(L43=8,144,0))))))))+IF(L43&lt;=8,0,IF(L43&lt;=16,137.7,IF(L43&lt;=24,108,IF(L43&lt;=32,80.1,IF(L43&lt;=36,52.2,0)))))-IF(L43&lt;=8,0,IF(L43&lt;=16,(L43-9)*2.754,IF(L43&lt;=24,(L43-17)* 2.754,IF(L43&lt;=32,(L43-25)* 2.754,IF(L43&lt;=36,(L43-33)*2.754,0))))),0)+IF(F43="PČ",IF(L43=1,449,IF(L43=2,314.6,IF(L43=3,238,IF(L43=4,172,IF(L43=5,159,IF(L43=6,145,IF(L43=7,132,IF(L43=8,119,0))))))))+IF(L43&lt;=8,0,IF(L43&lt;=16,88,IF(L43&lt;=24,55,IF(L43&lt;=32,22,0))))-IF(L43&lt;=8,0,IF(L43&lt;=16,(L43-9)*2.245,IF(L43&lt;=24,(L43-17)*2.245,IF(L43&lt;=32,(L43-25)*2.245,0)))),0)+IF(F43="PČneol",IF(L43=1,85,IF(L43=2,64.61,IF(L43=3,50.76,IF(L43=4,16.25,IF(L43=5,15,IF(L43=6,13.75,IF(L43=7,12.5,IF(L43=8,11.25,0))))))))+IF(L43&lt;=8,0,IF(L43&lt;=16,9,0))-IF(L43&lt;=8,0,IF(L43&lt;=16,(L43-9)*0.425,0)),0)+IF(F43="PŽ",IF(L43=1,85,IF(L43=2,59.5,IF(L43=3,45,IF(L43=4,32.5,IF(L43=5,30,IF(L43=6,27.5,IF(L43=7,25,IF(L43=8,22.5,0))))))))+IF(L43&lt;=8,0,IF(L43&lt;=16,19,IF(L43&lt;=24,13,IF(L43&lt;=32,8,0))))-IF(L43&lt;=8,0,IF(L43&lt;=16,(L43-9)*0.425,IF(L43&lt;=24,(L43-17)*0.425,IF(L43&lt;=32,(L43-25)*0.425,0)))),0)+IF(F43="EČ",IF(L43=1,204,IF(L43=2,156.24,IF(L43=3,123.84,IF(L43=4,72,IF(L43=5,66,IF(L43=6,60,IF(L43=7,54,IF(L43=8,48,0))))))))+IF(L43&lt;=8,0,IF(L43&lt;=16,40,IF(L43&lt;=24,25,0)))-IF(L43&lt;=8,0,IF(L43&lt;=16,(L43-9)*1.02,IF(L43&lt;=24,(L43-17)*1.02,0))),0)+IF(F43="EČneol",IF(L43=1,68,IF(L43=2,51.69,IF(L43=3,40.61,IF(L43=4,13,IF(L43=5,12,IF(L43=6,11,IF(L43=7,10,IF(L43=8,9,0)))))))))+IF(F43="EŽ",IF(L43=1,68,IF(L43=2,47.6,IF(L43=3,36,IF(L43=4,18,IF(L43=5,16.5,IF(L43=6,15,IF(L43=7,13.5,IF(L43=8,12,0))))))))+IF(L43&lt;=8,0,IF(L43&lt;=16,10,IF(L43&lt;=24,6,0)))-IF(L43&lt;=8,0,IF(L43&lt;=16,(L43-9)*0.34,IF(L43&lt;=24,(L43-17)*0.34,0))),0)+IF(F43="PT",IF(L43=1,68,IF(L43=2,52.08,IF(L43=3,41.28,IF(L43=4,24,IF(L43=5,22,IF(L43=6,20,IF(L43=7,18,IF(L43=8,16,0))))))))+IF(L43&lt;=8,0,IF(L43&lt;=16,13,IF(L43&lt;=24,9,IF(L43&lt;=32,4,0))))-IF(L43&lt;=8,0,IF(L43&lt;=16,(L43-9)*0.34,IF(L43&lt;=24,(L43-17)*0.34,IF(L43&lt;=32,(L43-25)*0.34,0)))),0)+IF(F43="JOŽ",IF(L43=1,85,IF(L43=2,59.5,IF(L43=3,45,IF(L43=4,32.5,IF(L43=5,30,IF(L43=6,27.5,IF(L43=7,25,IF(L43=8,22.5,0))))))))+IF(L43&lt;=8,0,IF(L43&lt;=16,19,IF(L43&lt;=24,13,0)))-IF(L43&lt;=8,0,IF(L43&lt;=16,(L43-9)*0.425,IF(L43&lt;=24,(L43-17)*0.425,0))),0)+IF(F43="JPČ",IF(L43=1,68,IF(L43=2,47.6,IF(L43=3,36,IF(L43=4,26,IF(L43=5,24,IF(L43=6,22,IF(L43=7,20,IF(L43=8,18,0))))))))+IF(L43&lt;=8,0,IF(L43&lt;=16,13,IF(L43&lt;=24,9,0)))-IF(L43&lt;=8,0,IF(L43&lt;=16,(L43-9)*0.34,IF(L43&lt;=24,(L43-17)*0.34,0))),0)+IF(F43="JEČ",IF(L43=1,34,IF(L43=2,26.04,IF(L43=3,20.6,IF(L43=4,12,IF(L43=5,11,IF(L43=6,10,IF(L43=7,9,IF(L43=8,8,0))))))))+IF(L43&lt;=8,0,IF(L43&lt;=16,6,0))-IF(L43&lt;=8,0,IF(L43&lt;=16,(L43-9)*0.17,0)),0)+IF(F43="JEOF",IF(L43=1,34,IF(L43=2,26.04,IF(L43=3,20.6,IF(L43=4,12,IF(L43=5,11,IF(L43=6,10,IF(L43=7,9,IF(L43=8,8,0))))))))+IF(L43&lt;=8,0,IF(L43&lt;=16,6,0))-IF(L43&lt;=8,0,IF(L43&lt;=16,(L43-9)*0.17,0)),0)+IF(F43="JnPČ",IF(L43=1,51,IF(L43=2,35.7,IF(L43=3,27,IF(L43=4,19.5,IF(L43=5,18,IF(L43=6,16.5,IF(L43=7,15,IF(L43=8,13.5,0))))))))+IF(L43&lt;=8,0,IF(L43&lt;=16,10,0))-IF(L43&lt;=8,0,IF(L43&lt;=16,(L43-9)*0.255,0)),0)+IF(F43="JnEČ",IF(L43=1,25.5,IF(L43=2,19.53,IF(L43=3,15.48,IF(L43=4,9,IF(L43=5,8.25,IF(L43=6,7.5,IF(L43=7,6.75,IF(L43=8,6,0))))))))+IF(L43&lt;=8,0,IF(L43&lt;=16,5,0))-IF(L43&lt;=8,0,IF(L43&lt;=16,(L43-9)*0.1275,0)),0)+IF(F43="JčPČ",IF(L43=1,21.25,IF(L43=2,14.5,IF(L43=3,11.5,IF(L43=4,7,IF(L43=5,6.5,IF(L43=6,6,IF(L43=7,5.5,IF(L43=8,5,0))))))))+IF(L43&lt;=8,0,IF(L43&lt;=16,4,0))-IF(L43&lt;=8,0,IF(L43&lt;=16,(L43-9)*0.10625,0)),0)+IF(F43="JčEČ",IF(L43=1,17,IF(L43=2,13.02,IF(L43=3,10.32,IF(L43=4,6,IF(L43=5,5.5,IF(L43=6,5,IF(L43=7,4.5,IF(L43=8,4,0))))))))+IF(L43&lt;=8,0,IF(L43&lt;=16,3,0))-IF(L43&lt;=8,0,IF(L43&lt;=16,(L43-9)*0.085,0)),0)+IF(F43="NEAK",IF(L43=1,11.48,IF(L43=2,8.79,IF(L43=3,6.97,IF(L43=4,4.05,IF(L43=5,3.71,IF(L43=6,3.38,IF(L43=7,3.04,IF(L43=8,2.7,0))))))))+IF(L43&lt;=8,0,IF(L43&lt;=16,2,IF(L43&lt;=24,1.3,0)))-IF(L43&lt;=8,0,IF(L43&lt;=16,(L43-9)*0.0574,IF(L43&lt;=24,(L43-17)*0.0574,0))),0))*IF(L43&lt;0,1,IF(OR(F43="PČ",F43="PŽ",F43="PT"),IF(J43&lt;32,J43/32,1),1))* IF(L43&lt;0,1,IF(OR(F43="EČ",F43="EŽ",F43="JOŽ",F43="JPČ",F43="NEAK"),IF(J43&lt;24,J43/24,1),1))*IF(L43&lt;0,1,IF(OR(F43="PČneol",F43="JEČ",F43="JEOF",F43="JnPČ",F43="JnEČ",F43="JčPČ",F43="JčEČ"),IF(J43&lt;16,J43/16,1),1))*IF(L43&lt;0,1,IF(F43="EČneol",IF(J43&lt;8,J43/8,1),1))</f>
        <v>314.60000000000002</v>
      </c>
      <c r="O43" s="9">
        <f t="shared" ref="O43:O46" si="11">IF(F43="OŽ",N43,IF(H43="Ne",IF(J43*0.3&lt;J43-L43,N43,0),IF(J43*0.1&lt;J43-L43,N43,0)))</f>
        <v>314.60000000000002</v>
      </c>
      <c r="P43" s="4">
        <f t="shared" ref="P43" si="12">IF(O43=0,0,IF(F43="OŽ",IF(L43&gt;35,0,IF(J43&gt;35,(36-L43)*1.836,((36-L43)-(36-J43))*1.836)),0)+IF(F43="PČ",IF(L43&gt;31,0,IF(J43&gt;31,(32-L43)*1.347,((32-L43)-(32-J43))*1.347)),0)+ IF(F43="PČneol",IF(L43&gt;15,0,IF(J43&gt;15,(16-L43)*0.255,((16-L43)-(16-J43))*0.255)),0)+IF(F43="PŽ",IF(L43&gt;31,0,IF(J43&gt;31,(32-L43)*0.255,((32-L43)-(32-J43))*0.255)),0)+IF(F43="EČ",IF(L43&gt;23,0,IF(J43&gt;23,(24-L43)*0.612,((24-L43)-(24-J43))*0.612)),0)+IF(F43="EČneol",IF(L43&gt;7,0,IF(J43&gt;7,(8-L43)*0.204,((8-L43)-(8-J43))*0.204)),0)+IF(F43="EŽ",IF(L43&gt;23,0,IF(J43&gt;23,(24-L43)*0.204,((24-L43)-(24-J43))*0.204)),0)+IF(F43="PT",IF(L43&gt;31,0,IF(J43&gt;31,(32-L43)*0.204,((32-L43)-(32-J43))*0.204)),0)+IF(F43="JOŽ",IF(L43&gt;23,0,IF(J43&gt;23,(24-L43)*0.255,((24-L43)-(24-J43))*0.255)),0)+IF(F43="JPČ",IF(L43&gt;23,0,IF(J43&gt;23,(24-L43)*0.204,((24-L43)-(24-J43))*0.204)),0)+IF(F43="JEČ",IF(L43&gt;15,0,IF(J43&gt;15,(16-L43)*0.102,((16-L43)-(16-J43))*0.102)),0)+IF(F43="JEOF",IF(L43&gt;15,0,IF(J43&gt;15,(16-L43)*0.102,((16-L43)-(16-J43))*0.102)),0)+IF(F43="JnPČ",IF(L43&gt;15,0,IF(J43&gt;15,(16-L43)*0.153,((16-L43)-(16-J43))*0.153)),0)+IF(F43="JnEČ",IF(L43&gt;15,0,IF(J43&gt;15,(16-L43)*0.0765,((16-L43)-(16-J43))*0.0765)),0)+IF(F43="JčPČ",IF(L43&gt;15,0,IF(J43&gt;15,(16-L43)*0.06375,((16-L43)-(16-J43))*0.06375)),0)+IF(F43="JčEČ",IF(L43&gt;15,0,IF(J43&gt;15,(16-L43)*0.051,((16-L43)-(16-J43))*0.051)),0)+IF(F43="NEAK",IF(L43&gt;23,0,IF(J43&gt;23,(24-L43)*0.03444,((24-L43)-(24-J43))*0.03444)),0))</f>
        <v>40.409999999999997</v>
      </c>
      <c r="Q43" s="11">
        <f t="shared" ref="Q43" si="13">IF(ISERROR(P43*100/N43),0,(P43*100/N43))</f>
        <v>12.844882390336933</v>
      </c>
      <c r="R43" s="10">
        <f t="shared" ref="R43:R46" si="14">IF(Q43&lt;=30,O43+P43,O43+O43*0.3)*IF(G43=1,0.4,IF(G43=2,0.75,IF(G43="1 (kas 4 m. 1 k. nerengiamos)",0.52,1)))*IF(D43="olimpinė",1,IF(M43="Ne",0.5,1))*IF(OR(A$5="Lietuvos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federacija"),IF(OR(J43&lt;8,K43&lt;16),0,1),1)*E43*IF(I43&lt;=1,1,1/I43)*IF(OR(A$5="Lietuvos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" spans="1:18" s="8" customFormat="1">
      <c r="A44" s="68">
        <v>2</v>
      </c>
      <c r="B44" s="68" t="s">
        <v>52</v>
      </c>
      <c r="C44" s="12" t="s">
        <v>50</v>
      </c>
      <c r="D44" s="68" t="s">
        <v>32</v>
      </c>
      <c r="E44" s="68">
        <v>1</v>
      </c>
      <c r="F44" s="68" t="s">
        <v>51</v>
      </c>
      <c r="G44" s="68">
        <v>2</v>
      </c>
      <c r="H44" s="68" t="s">
        <v>34</v>
      </c>
      <c r="I44" s="68"/>
      <c r="J44" s="68">
        <v>40</v>
      </c>
      <c r="K44" s="68">
        <v>14</v>
      </c>
      <c r="L44" s="68">
        <v>19</v>
      </c>
      <c r="M44" s="68" t="s">
        <v>43</v>
      </c>
      <c r="N44" s="3">
        <f t="shared" si="10"/>
        <v>50.51</v>
      </c>
      <c r="O44" s="9">
        <f t="shared" si="11"/>
        <v>50.51</v>
      </c>
      <c r="P44" s="4">
        <f t="shared" ref="P44:P46" si="15">IF(O44=0,0,IF(F44="OŽ",IF(L44&gt;35,0,IF(J44&gt;35,(36-L44)*1.836,((36-L44)-(36-J44))*1.836)),0)+IF(F44="PČ",IF(L44&gt;31,0,IF(J44&gt;31,(32-L44)*1.347,((32-L44)-(32-J44))*1.347)),0)+ IF(F44="PČneol",IF(L44&gt;15,0,IF(J44&gt;15,(16-L44)*0.255,((16-L44)-(16-J44))*0.255)),0)+IF(F44="PŽ",IF(L44&gt;31,0,IF(J44&gt;31,(32-L44)*0.255,((32-L44)-(32-J44))*0.255)),0)+IF(F44="EČ",IF(L44&gt;23,0,IF(J44&gt;23,(24-L44)*0.612,((24-L44)-(24-J44))*0.612)),0)+IF(F44="EČneol",IF(L44&gt;7,0,IF(J44&gt;7,(8-L44)*0.204,((8-L44)-(8-J44))*0.204)),0)+IF(F44="EŽ",IF(L44&gt;23,0,IF(J44&gt;23,(24-L44)*0.204,((24-L44)-(24-J44))*0.204)),0)+IF(F44="PT",IF(L44&gt;31,0,IF(J44&gt;31,(32-L44)*0.204,((32-L44)-(32-J44))*0.204)),0)+IF(F44="JOŽ",IF(L44&gt;23,0,IF(J44&gt;23,(24-L44)*0.255,((24-L44)-(24-J44))*0.255)),0)+IF(F44="JPČ",IF(L44&gt;23,0,IF(J44&gt;23,(24-L44)*0.204,((24-L44)-(24-J44))*0.204)),0)+IF(F44="JEČ",IF(L44&gt;15,0,IF(J44&gt;15,(16-L44)*0.102,((16-L44)-(16-J44))*0.102)),0)+IF(F44="JEOF",IF(L44&gt;15,0,IF(J44&gt;15,(16-L44)*0.102,((16-L44)-(16-J44))*0.102)),0)+IF(F44="JnPČ",IF(L44&gt;15,0,IF(J44&gt;15,(16-L44)*0.153,((16-L44)-(16-J44))*0.153)),0)+IF(F44="JnEČ",IF(L44&gt;15,0,IF(J44&gt;15,(16-L44)*0.0765,((16-L44)-(16-J44))*0.0765)),0)+IF(F44="JčPČ",IF(L44&gt;15,0,IF(J44&gt;15,(16-L44)*0.06375,((16-L44)-(16-J44))*0.06375)),0)+IF(F44="JčEČ",IF(L44&gt;15,0,IF(J44&gt;15,(16-L44)*0.051,((16-L44)-(16-J44))*0.051)),0)+IF(F44="NEAK",IF(L44&gt;23,0,IF(J44&gt;23,(24-L44)*0.03444,((24-L44)-(24-J44))*0.03444)),0))</f>
        <v>17.510999999999999</v>
      </c>
      <c r="Q44" s="11">
        <f t="shared" ref="Q44:Q46" si="16">IF(ISERROR(P44*100/N44),0,(P44*100/N44))</f>
        <v>34.668382498515143</v>
      </c>
      <c r="R44" s="10">
        <f t="shared" si="14"/>
        <v>0</v>
      </c>
    </row>
    <row r="45" spans="1:18" s="8" customFormat="1" ht="15" customHeight="1">
      <c r="A45" s="68">
        <v>3</v>
      </c>
      <c r="B45" s="68" t="s">
        <v>53</v>
      </c>
      <c r="C45" s="12" t="s">
        <v>50</v>
      </c>
      <c r="D45" s="68" t="s">
        <v>32</v>
      </c>
      <c r="E45" s="68">
        <v>1</v>
      </c>
      <c r="F45" s="68" t="s">
        <v>51</v>
      </c>
      <c r="G45" s="68">
        <v>2</v>
      </c>
      <c r="H45" s="68" t="s">
        <v>34</v>
      </c>
      <c r="I45" s="68"/>
      <c r="J45" s="68">
        <v>40</v>
      </c>
      <c r="K45" s="68">
        <v>14</v>
      </c>
      <c r="L45" s="68">
        <v>20</v>
      </c>
      <c r="M45" s="68" t="s">
        <v>43</v>
      </c>
      <c r="N45" s="3">
        <f t="shared" si="10"/>
        <v>48.265000000000001</v>
      </c>
      <c r="O45" s="9">
        <f t="shared" si="11"/>
        <v>48.265000000000001</v>
      </c>
      <c r="P45" s="4">
        <f t="shared" si="15"/>
        <v>16.164000000000001</v>
      </c>
      <c r="Q45" s="11">
        <f t="shared" si="16"/>
        <v>33.49010670257951</v>
      </c>
      <c r="R45" s="10">
        <f t="shared" si="14"/>
        <v>0</v>
      </c>
    </row>
    <row r="46" spans="1:18" s="8" customFormat="1">
      <c r="A46" s="68">
        <v>4</v>
      </c>
      <c r="B46" s="68" t="s">
        <v>49</v>
      </c>
      <c r="C46" s="12" t="s">
        <v>54</v>
      </c>
      <c r="D46" s="68" t="s">
        <v>32</v>
      </c>
      <c r="E46" s="68">
        <v>1</v>
      </c>
      <c r="F46" s="68" t="s">
        <v>51</v>
      </c>
      <c r="G46" s="68">
        <v>2</v>
      </c>
      <c r="H46" s="68" t="s">
        <v>34</v>
      </c>
      <c r="I46" s="68"/>
      <c r="J46" s="68">
        <v>20</v>
      </c>
      <c r="K46" s="68">
        <v>13</v>
      </c>
      <c r="L46" s="68">
        <v>1</v>
      </c>
      <c r="M46" s="68" t="s">
        <v>43</v>
      </c>
      <c r="N46" s="3">
        <f t="shared" si="10"/>
        <v>280.625</v>
      </c>
      <c r="O46" s="9">
        <f t="shared" si="11"/>
        <v>280.625</v>
      </c>
      <c r="P46" s="4">
        <f t="shared" si="15"/>
        <v>25.593</v>
      </c>
      <c r="Q46" s="11">
        <f t="shared" si="16"/>
        <v>9.120000000000001</v>
      </c>
      <c r="R46" s="10">
        <f t="shared" si="14"/>
        <v>0</v>
      </c>
    </row>
    <row r="47" spans="1:18" s="8" customFormat="1">
      <c r="A47" s="116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8"/>
      <c r="R47" s="10">
        <f>SUM(R43:R46)</f>
        <v>0</v>
      </c>
    </row>
    <row r="48" spans="1:18" s="8" customForma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5.75" customHeight="1">
      <c r="A49" s="24" t="s">
        <v>38</v>
      </c>
      <c r="B49" s="2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49" t="s">
        <v>45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15.75" customHeight="1">
      <c r="A52" s="75" t="s">
        <v>55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64"/>
    </row>
    <row r="53" spans="1:18" s="8" customFormat="1" ht="15.75" customHeight="1">
      <c r="A53" s="77" t="s">
        <v>28</v>
      </c>
      <c r="B53" s="78"/>
      <c r="C53" s="7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64"/>
    </row>
    <row r="54" spans="1:18" s="8" customFormat="1" ht="15.75" customHeight="1">
      <c r="A54" s="79" t="s">
        <v>56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64"/>
    </row>
    <row r="55" spans="1:18" s="8" customFormat="1" ht="13.9" customHeight="1">
      <c r="A55" s="68">
        <v>1</v>
      </c>
      <c r="B55" s="68" t="s">
        <v>57</v>
      </c>
      <c r="C55" s="12" t="s">
        <v>58</v>
      </c>
      <c r="D55" s="68" t="s">
        <v>32</v>
      </c>
      <c r="E55" s="68">
        <v>1</v>
      </c>
      <c r="F55" s="68" t="s">
        <v>51</v>
      </c>
      <c r="G55" s="68">
        <v>2</v>
      </c>
      <c r="H55" s="68" t="s">
        <v>34</v>
      </c>
      <c r="I55" s="68"/>
      <c r="J55" s="68">
        <v>97</v>
      </c>
      <c r="K55" s="68">
        <v>34</v>
      </c>
      <c r="L55" s="68">
        <v>12</v>
      </c>
      <c r="M55" s="68" t="s">
        <v>43</v>
      </c>
      <c r="N55" s="3">
        <f t="shared" ref="N55:N59" si="17">(IF(F55="OŽ",IF(L55=1,550.8,IF(L55=2,426.38,IF(L55=3,342.14,IF(L55=4,181.44,IF(L55=5,168.48,IF(L55=6,155.52,IF(L55=7,148.5,IF(L55=8,144,0))))))))+IF(L55&lt;=8,0,IF(L55&lt;=16,137.7,IF(L55&lt;=24,108,IF(L55&lt;=32,80.1,IF(L55&lt;=36,52.2,0)))))-IF(L55&lt;=8,0,IF(L55&lt;=16,(L55-9)*2.754,IF(L55&lt;=24,(L55-17)* 2.754,IF(L55&lt;=32,(L55-25)* 2.754,IF(L55&lt;=36,(L55-33)*2.754,0))))),0)+IF(F55="PČ",IF(L55=1,449,IF(L55=2,314.6,IF(L55=3,238,IF(L55=4,172,IF(L55=5,159,IF(L55=6,145,IF(L55=7,132,IF(L55=8,119,0))))))))+IF(L55&lt;=8,0,IF(L55&lt;=16,88,IF(L55&lt;=24,55,IF(L55&lt;=32,22,0))))-IF(L55&lt;=8,0,IF(L55&lt;=16,(L55-9)*2.245,IF(L55&lt;=24,(L55-17)*2.245,IF(L55&lt;=32,(L55-25)*2.245,0)))),0)+IF(F55="PČneol",IF(L55=1,85,IF(L55=2,64.61,IF(L55=3,50.76,IF(L55=4,16.25,IF(L55=5,15,IF(L55=6,13.75,IF(L55=7,12.5,IF(L55=8,11.25,0))))))))+IF(L55&lt;=8,0,IF(L55&lt;=16,9,0))-IF(L55&lt;=8,0,IF(L55&lt;=16,(L55-9)*0.425,0)),0)+IF(F55="PŽ",IF(L55=1,85,IF(L55=2,59.5,IF(L55=3,45,IF(L55=4,32.5,IF(L55=5,30,IF(L55=6,27.5,IF(L55=7,25,IF(L55=8,22.5,0))))))))+IF(L55&lt;=8,0,IF(L55&lt;=16,19,IF(L55&lt;=24,13,IF(L55&lt;=32,8,0))))-IF(L55&lt;=8,0,IF(L55&lt;=16,(L55-9)*0.425,IF(L55&lt;=24,(L55-17)*0.425,IF(L55&lt;=32,(L55-25)*0.425,0)))),0)+IF(F55="EČ",IF(L55=1,204,IF(L55=2,156.24,IF(L55=3,123.84,IF(L55=4,72,IF(L55=5,66,IF(L55=6,60,IF(L55=7,54,IF(L55=8,48,0))))))))+IF(L55&lt;=8,0,IF(L55&lt;=16,40,IF(L55&lt;=24,25,0)))-IF(L55&lt;=8,0,IF(L55&lt;=16,(L55-9)*1.02,IF(L55&lt;=24,(L55-17)*1.02,0))),0)+IF(F55="EČneol",IF(L55=1,68,IF(L55=2,51.69,IF(L55=3,40.61,IF(L55=4,13,IF(L55=5,12,IF(L55=6,11,IF(L55=7,10,IF(L55=8,9,0)))))))))+IF(F55="EŽ",IF(L55=1,68,IF(L55=2,47.6,IF(L55=3,36,IF(L55=4,18,IF(L55=5,16.5,IF(L55=6,15,IF(L55=7,13.5,IF(L55=8,12,0))))))))+IF(L55&lt;=8,0,IF(L55&lt;=16,10,IF(L55&lt;=24,6,0)))-IF(L55&lt;=8,0,IF(L55&lt;=16,(L55-9)*0.34,IF(L55&lt;=24,(L55-17)*0.34,0))),0)+IF(F55="PT",IF(L55=1,68,IF(L55=2,52.08,IF(L55=3,41.28,IF(L55=4,24,IF(L55=5,22,IF(L55=6,20,IF(L55=7,18,IF(L55=8,16,0))))))))+IF(L55&lt;=8,0,IF(L55&lt;=16,13,IF(L55&lt;=24,9,IF(L55&lt;=32,4,0))))-IF(L55&lt;=8,0,IF(L55&lt;=16,(L55-9)*0.34,IF(L55&lt;=24,(L55-17)*0.34,IF(L55&lt;=32,(L55-25)*0.34,0)))),0)+IF(F55="JOŽ",IF(L55=1,85,IF(L55=2,59.5,IF(L55=3,45,IF(L55=4,32.5,IF(L55=5,30,IF(L55=6,27.5,IF(L55=7,25,IF(L55=8,22.5,0))))))))+IF(L55&lt;=8,0,IF(L55&lt;=16,19,IF(L55&lt;=24,13,0)))-IF(L55&lt;=8,0,IF(L55&lt;=16,(L55-9)*0.425,IF(L55&lt;=24,(L55-17)*0.425,0))),0)+IF(F55="JPČ",IF(L55=1,68,IF(L55=2,47.6,IF(L55=3,36,IF(L55=4,26,IF(L55=5,24,IF(L55=6,22,IF(L55=7,20,IF(L55=8,18,0))))))))+IF(L55&lt;=8,0,IF(L55&lt;=16,13,IF(L55&lt;=24,9,0)))-IF(L55&lt;=8,0,IF(L55&lt;=16,(L55-9)*0.34,IF(L55&lt;=24,(L55-17)*0.34,0))),0)+IF(F55="JEČ",IF(L55=1,34,IF(L55=2,26.04,IF(L55=3,20.6,IF(L55=4,12,IF(L55=5,11,IF(L55=6,10,IF(L55=7,9,IF(L55=8,8,0))))))))+IF(L55&lt;=8,0,IF(L55&lt;=16,6,0))-IF(L55&lt;=8,0,IF(L55&lt;=16,(L55-9)*0.17,0)),0)+IF(F55="JEOF",IF(L55=1,34,IF(L55=2,26.04,IF(L55=3,20.6,IF(L55=4,12,IF(L55=5,11,IF(L55=6,10,IF(L55=7,9,IF(L55=8,8,0))))))))+IF(L55&lt;=8,0,IF(L55&lt;=16,6,0))-IF(L55&lt;=8,0,IF(L55&lt;=16,(L55-9)*0.17,0)),0)+IF(F55="JnPČ",IF(L55=1,51,IF(L55=2,35.7,IF(L55=3,27,IF(L55=4,19.5,IF(L55=5,18,IF(L55=6,16.5,IF(L55=7,15,IF(L55=8,13.5,0))))))))+IF(L55&lt;=8,0,IF(L55&lt;=16,10,0))-IF(L55&lt;=8,0,IF(L55&lt;=16,(L55-9)*0.255,0)),0)+IF(F55="JnEČ",IF(L55=1,25.5,IF(L55=2,19.53,IF(L55=3,15.48,IF(L55=4,9,IF(L55=5,8.25,IF(L55=6,7.5,IF(L55=7,6.75,IF(L55=8,6,0))))))))+IF(L55&lt;=8,0,IF(L55&lt;=16,5,0))-IF(L55&lt;=8,0,IF(L55&lt;=16,(L55-9)*0.1275,0)),0)+IF(F55="JčPČ",IF(L55=1,21.25,IF(L55=2,14.5,IF(L55=3,11.5,IF(L55=4,7,IF(L55=5,6.5,IF(L55=6,6,IF(L55=7,5.5,IF(L55=8,5,0))))))))+IF(L55&lt;=8,0,IF(L55&lt;=16,4,0))-IF(L55&lt;=8,0,IF(L55&lt;=16,(L55-9)*0.10625,0)),0)+IF(F55="JčEČ",IF(L55=1,17,IF(L55=2,13.02,IF(L55=3,10.32,IF(L55=4,6,IF(L55=5,5.5,IF(L55=6,5,IF(L55=7,4.5,IF(L55=8,4,0))))))))+IF(L55&lt;=8,0,IF(L55&lt;=16,3,0))-IF(L55&lt;=8,0,IF(L55&lt;=16,(L55-9)*0.085,0)),0)+IF(F55="NEAK",IF(L55=1,11.48,IF(L55=2,8.79,IF(L55=3,6.97,IF(L55=4,4.05,IF(L55=5,3.71,IF(L55=6,3.38,IF(L55=7,3.04,IF(L55=8,2.7,0))))))))+IF(L55&lt;=8,0,IF(L55&lt;=16,2,IF(L55&lt;=24,1.3,0)))-IF(L55&lt;=8,0,IF(L55&lt;=16,(L55-9)*0.0574,IF(L55&lt;=24,(L55-17)*0.0574,0))),0))*IF(L55&lt;0,1,IF(OR(F55="PČ",F55="PŽ",F55="PT"),IF(J55&lt;32,J55/32,1),1))* IF(L55&lt;0,1,IF(OR(F55="EČ",F55="EŽ",F55="JOŽ",F55="JPČ",F55="NEAK"),IF(J55&lt;24,J55/24,1),1))*IF(L55&lt;0,1,IF(OR(F55="PČneol",F55="JEČ",F55="JEOF",F55="JnPČ",F55="JnEČ",F55="JčPČ",F55="JčEČ"),IF(J55&lt;16,J55/16,1),1))*IF(L55&lt;0,1,IF(F55="EČneol",IF(J55&lt;8,J55/8,1),1))</f>
        <v>81.265000000000001</v>
      </c>
      <c r="O55" s="9">
        <f t="shared" ref="O55:O59" si="18">IF(F55="OŽ",N55,IF(H55="Ne",IF(J55*0.3&lt;J55-L55,N55,0),IF(J55*0.1&lt;J55-L55,N55,0)))</f>
        <v>81.265000000000001</v>
      </c>
      <c r="P55" s="4">
        <f t="shared" ref="P55" si="19">IF(O55=0,0,IF(F55="OŽ",IF(L55&gt;35,0,IF(J55&gt;35,(36-L55)*1.836,((36-L55)-(36-J55))*1.836)),0)+IF(F55="PČ",IF(L55&gt;31,0,IF(J55&gt;31,(32-L55)*1.347,((32-L55)-(32-J55))*1.347)),0)+ IF(F55="PČneol",IF(L55&gt;15,0,IF(J55&gt;15,(16-L55)*0.255,((16-L55)-(16-J55))*0.255)),0)+IF(F55="PŽ",IF(L55&gt;31,0,IF(J55&gt;31,(32-L55)*0.255,((32-L55)-(32-J55))*0.255)),0)+IF(F55="EČ",IF(L55&gt;23,0,IF(J55&gt;23,(24-L55)*0.612,((24-L55)-(24-J55))*0.612)),0)+IF(F55="EČneol",IF(L55&gt;7,0,IF(J55&gt;7,(8-L55)*0.204,((8-L55)-(8-J55))*0.204)),0)+IF(F55="EŽ",IF(L55&gt;23,0,IF(J55&gt;23,(24-L55)*0.204,((24-L55)-(24-J55))*0.204)),0)+IF(F55="PT",IF(L55&gt;31,0,IF(J55&gt;31,(32-L55)*0.204,((32-L55)-(32-J55))*0.204)),0)+IF(F55="JOŽ",IF(L55&gt;23,0,IF(J55&gt;23,(24-L55)*0.255,((24-L55)-(24-J55))*0.255)),0)+IF(F55="JPČ",IF(L55&gt;23,0,IF(J55&gt;23,(24-L55)*0.204,((24-L55)-(24-J55))*0.204)),0)+IF(F55="JEČ",IF(L55&gt;15,0,IF(J55&gt;15,(16-L55)*0.102,((16-L55)-(16-J55))*0.102)),0)+IF(F55="JEOF",IF(L55&gt;15,0,IF(J55&gt;15,(16-L55)*0.102,((16-L55)-(16-J55))*0.102)),0)+IF(F55="JnPČ",IF(L55&gt;15,0,IF(J55&gt;15,(16-L55)*0.153,((16-L55)-(16-J55))*0.153)),0)+IF(F55="JnEČ",IF(L55&gt;15,0,IF(J55&gt;15,(16-L55)*0.0765,((16-L55)-(16-J55))*0.0765)),0)+IF(F55="JčPČ",IF(L55&gt;15,0,IF(J55&gt;15,(16-L55)*0.06375,((16-L55)-(16-J55))*0.06375)),0)+IF(F55="JčEČ",IF(L55&gt;15,0,IF(J55&gt;15,(16-L55)*0.051,((16-L55)-(16-J55))*0.051)),0)+IF(F55="NEAK",IF(L55&gt;23,0,IF(J55&gt;23,(24-L55)*0.03444,((24-L55)-(24-J55))*0.03444)),0))</f>
        <v>26.939999999999998</v>
      </c>
      <c r="Q55" s="11">
        <f t="shared" ref="Q55" si="20">IF(ISERROR(P55*100/N55),0,(P55*100/N55))</f>
        <v>33.150802928690091</v>
      </c>
      <c r="R55" s="10">
        <f t="shared" ref="R55:R59" si="21">IF(Q55&lt;=30,O55+P55,O55+O55*0.3)*IF(G55=1,0.4,IF(G55=2,0.75,IF(G55="1 (kas 4 m. 1 k. nerengiamos)",0.52,1)))*IF(D55="olimpinė",1,IF(M55="Ne",0.5,1))*IF(OR(A$5="Lietuvos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federacija"),IF(OR(J55&lt;8,K55&lt;16),0,1),1)*E55*IF(I55&lt;=1,1,1/I55)*IF(OR(A$5="Lietuvos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87.156712499999998</v>
      </c>
    </row>
    <row r="56" spans="1:18" s="8" customFormat="1" ht="13.9" customHeight="1">
      <c r="A56" s="68">
        <v>2</v>
      </c>
      <c r="B56" s="68" t="s">
        <v>59</v>
      </c>
      <c r="C56" s="12" t="s">
        <v>60</v>
      </c>
      <c r="D56" s="68" t="s">
        <v>32</v>
      </c>
      <c r="E56" s="68">
        <v>1</v>
      </c>
      <c r="F56" s="68" t="s">
        <v>51</v>
      </c>
      <c r="G56" s="68">
        <v>2</v>
      </c>
      <c r="H56" s="68" t="s">
        <v>34</v>
      </c>
      <c r="I56" s="68"/>
      <c r="J56" s="68">
        <v>57</v>
      </c>
      <c r="K56" s="68">
        <v>23</v>
      </c>
      <c r="L56" s="68">
        <v>6</v>
      </c>
      <c r="M56" s="68" t="s">
        <v>43</v>
      </c>
      <c r="N56" s="3">
        <f t="shared" si="17"/>
        <v>145</v>
      </c>
      <c r="O56" s="9">
        <f t="shared" si="18"/>
        <v>145</v>
      </c>
      <c r="P56" s="4">
        <f t="shared" ref="P56:P59" si="2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35.021999999999998</v>
      </c>
      <c r="Q56" s="11">
        <f t="shared" ref="Q56:Q59" si="23">IF(ISERROR(P56*100/N56),0,(P56*100/N56))</f>
        <v>24.153103448275861</v>
      </c>
      <c r="R56" s="10">
        <f t="shared" si="21"/>
        <v>148.51815000000002</v>
      </c>
    </row>
    <row r="57" spans="1:18" s="8" customFormat="1">
      <c r="A57" s="68">
        <v>3</v>
      </c>
      <c r="B57" s="68" t="s">
        <v>61</v>
      </c>
      <c r="C57" s="12" t="s">
        <v>60</v>
      </c>
      <c r="D57" s="68" t="s">
        <v>32</v>
      </c>
      <c r="E57" s="68">
        <v>1</v>
      </c>
      <c r="F57" s="68" t="s">
        <v>51</v>
      </c>
      <c r="G57" s="68">
        <v>2</v>
      </c>
      <c r="H57" s="68" t="s">
        <v>34</v>
      </c>
      <c r="I57" s="68"/>
      <c r="J57" s="68">
        <v>57</v>
      </c>
      <c r="K57" s="68">
        <v>23</v>
      </c>
      <c r="L57" s="68">
        <v>22</v>
      </c>
      <c r="M57" s="68" t="s">
        <v>43</v>
      </c>
      <c r="N57" s="3">
        <f t="shared" si="17"/>
        <v>43.774999999999999</v>
      </c>
      <c r="O57" s="9">
        <f t="shared" si="18"/>
        <v>43.774999999999999</v>
      </c>
      <c r="P57" s="4">
        <f t="shared" si="22"/>
        <v>13.469999999999999</v>
      </c>
      <c r="Q57" s="11">
        <f t="shared" si="23"/>
        <v>30.770988006853226</v>
      </c>
      <c r="R57" s="10">
        <f t="shared" si="21"/>
        <v>46.948687500000005</v>
      </c>
    </row>
    <row r="58" spans="1:18" s="8" customFormat="1">
      <c r="A58" s="68">
        <v>4</v>
      </c>
      <c r="B58" s="68" t="s">
        <v>62</v>
      </c>
      <c r="C58" s="12" t="s">
        <v>60</v>
      </c>
      <c r="D58" s="68" t="s">
        <v>32</v>
      </c>
      <c r="E58" s="68">
        <v>1</v>
      </c>
      <c r="F58" s="68" t="s">
        <v>51</v>
      </c>
      <c r="G58" s="68">
        <v>2</v>
      </c>
      <c r="H58" s="68" t="s">
        <v>34</v>
      </c>
      <c r="I58" s="68"/>
      <c r="J58" s="68">
        <v>57</v>
      </c>
      <c r="K58" s="68">
        <v>23</v>
      </c>
      <c r="L58" s="68">
        <v>28</v>
      </c>
      <c r="M58" s="68" t="s">
        <v>43</v>
      </c>
      <c r="N58" s="3">
        <f t="shared" si="17"/>
        <v>15.265000000000001</v>
      </c>
      <c r="O58" s="9">
        <f t="shared" si="18"/>
        <v>15.265000000000001</v>
      </c>
      <c r="P58" s="4">
        <f t="shared" si="22"/>
        <v>5.3879999999999999</v>
      </c>
      <c r="Q58" s="11">
        <f t="shared" si="23"/>
        <v>35.296429741238121</v>
      </c>
      <c r="R58" s="10">
        <f t="shared" si="21"/>
        <v>16.371712500000001</v>
      </c>
    </row>
    <row r="59" spans="1:18" s="8" customFormat="1">
      <c r="A59" s="68">
        <v>5</v>
      </c>
      <c r="B59" s="68" t="s">
        <v>63</v>
      </c>
      <c r="C59" s="12" t="s">
        <v>58</v>
      </c>
      <c r="D59" s="68" t="s">
        <v>32</v>
      </c>
      <c r="E59" s="68">
        <v>1</v>
      </c>
      <c r="F59" s="68" t="s">
        <v>51</v>
      </c>
      <c r="G59" s="68">
        <v>2</v>
      </c>
      <c r="H59" s="68" t="s">
        <v>34</v>
      </c>
      <c r="I59" s="68"/>
      <c r="J59" s="68">
        <v>97</v>
      </c>
      <c r="K59" s="68">
        <v>34</v>
      </c>
      <c r="L59" s="68">
        <v>43</v>
      </c>
      <c r="M59" s="68" t="s">
        <v>43</v>
      </c>
      <c r="N59" s="3">
        <f t="shared" si="17"/>
        <v>0</v>
      </c>
      <c r="O59" s="9">
        <f t="shared" si="18"/>
        <v>0</v>
      </c>
      <c r="P59" s="4">
        <f t="shared" si="22"/>
        <v>0</v>
      </c>
      <c r="Q59" s="11">
        <f t="shared" si="23"/>
        <v>0</v>
      </c>
      <c r="R59" s="10">
        <f t="shared" si="21"/>
        <v>0</v>
      </c>
    </row>
    <row r="60" spans="1:18" s="8" customFormat="1">
      <c r="A60" s="116" t="s">
        <v>37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8"/>
      <c r="R60" s="10">
        <f>SUM(R55:R59)</f>
        <v>298.99526250000002</v>
      </c>
    </row>
    <row r="61" spans="1:18" s="8" customFormat="1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6"/>
    </row>
    <row r="62" spans="1:18" s="8" customFormat="1" ht="15.75">
      <c r="A62" s="24" t="s">
        <v>38</v>
      </c>
      <c r="B62" s="2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6"/>
    </row>
    <row r="63" spans="1:18" s="8" customFormat="1">
      <c r="A63" s="49" t="s">
        <v>45</v>
      </c>
      <c r="B63" s="49"/>
      <c r="C63" s="49"/>
      <c r="D63" s="49"/>
      <c r="E63" s="49"/>
      <c r="F63" s="49"/>
      <c r="G63" s="49"/>
      <c r="H63" s="49"/>
      <c r="I63" s="49"/>
      <c r="J63" s="15"/>
      <c r="K63" s="15"/>
      <c r="L63" s="15"/>
      <c r="M63" s="15"/>
      <c r="N63" s="15"/>
      <c r="O63" s="15"/>
      <c r="P63" s="15"/>
      <c r="Q63" s="15"/>
      <c r="R63" s="16"/>
    </row>
    <row r="64" spans="1:18" s="8" customFormat="1">
      <c r="A64" s="49"/>
      <c r="B64" s="49"/>
      <c r="C64" s="49"/>
      <c r="D64" s="49"/>
      <c r="E64" s="49"/>
      <c r="F64" s="49"/>
      <c r="G64" s="49"/>
      <c r="H64" s="49"/>
      <c r="I64" s="49"/>
      <c r="J64" s="15"/>
      <c r="K64" s="15"/>
      <c r="L64" s="15"/>
      <c r="M64" s="15"/>
      <c r="N64" s="15"/>
      <c r="O64" s="15"/>
      <c r="P64" s="15"/>
      <c r="Q64" s="15"/>
      <c r="R64" s="16"/>
    </row>
    <row r="65" spans="1:19" s="8" customFormat="1">
      <c r="A65" s="75" t="s">
        <v>64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64"/>
    </row>
    <row r="66" spans="1:19" s="8" customFormat="1" ht="18">
      <c r="A66" s="77" t="s">
        <v>28</v>
      </c>
      <c r="B66" s="78"/>
      <c r="C66" s="78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64"/>
    </row>
    <row r="67" spans="1:19" s="8" customFormat="1">
      <c r="A67" s="84" t="s">
        <v>65</v>
      </c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64"/>
    </row>
    <row r="68" spans="1:19" s="8" customFormat="1" ht="15.75" customHeight="1">
      <c r="A68" s="68">
        <v>1</v>
      </c>
      <c r="B68" s="68" t="s">
        <v>66</v>
      </c>
      <c r="C68" s="12" t="s">
        <v>67</v>
      </c>
      <c r="D68" s="68" t="s">
        <v>32</v>
      </c>
      <c r="E68" s="68">
        <v>1</v>
      </c>
      <c r="F68" s="68" t="s">
        <v>33</v>
      </c>
      <c r="G68" s="68">
        <v>2</v>
      </c>
      <c r="H68" s="68" t="s">
        <v>34</v>
      </c>
      <c r="I68" s="68"/>
      <c r="J68" s="68">
        <v>47</v>
      </c>
      <c r="K68" s="68">
        <v>17</v>
      </c>
      <c r="L68" s="68">
        <v>2</v>
      </c>
      <c r="M68" s="68" t="s">
        <v>43</v>
      </c>
      <c r="N68" s="3">
        <f t="shared" ref="N68:N79" si="24">(IF(F68="OŽ",IF(L68=1,550.8,IF(L68=2,426.38,IF(L68=3,342.14,IF(L68=4,181.44,IF(L68=5,168.48,IF(L68=6,155.52,IF(L68=7,148.5,IF(L68=8,144,0))))))))+IF(L68&lt;=8,0,IF(L68&lt;=16,137.7,IF(L68&lt;=24,108,IF(L68&lt;=32,80.1,IF(L68&lt;=36,52.2,0)))))-IF(L68&lt;=8,0,IF(L68&lt;=16,(L68-9)*2.754,IF(L68&lt;=24,(L68-17)* 2.754,IF(L68&lt;=32,(L68-25)* 2.754,IF(L68&lt;=36,(L68-33)*2.754,0))))),0)+IF(F68="PČ",IF(L68=1,449,IF(L68=2,314.6,IF(L68=3,238,IF(L68=4,172,IF(L68=5,159,IF(L68=6,145,IF(L68=7,132,IF(L68=8,119,0))))))))+IF(L68&lt;=8,0,IF(L68&lt;=16,88,IF(L68&lt;=24,55,IF(L68&lt;=32,22,0))))-IF(L68&lt;=8,0,IF(L68&lt;=16,(L68-9)*2.245,IF(L68&lt;=24,(L68-17)*2.245,IF(L68&lt;=32,(L68-25)*2.245,0)))),0)+IF(F68="PČneol",IF(L68=1,85,IF(L68=2,64.61,IF(L68=3,50.76,IF(L68=4,16.25,IF(L68=5,15,IF(L68=6,13.75,IF(L68=7,12.5,IF(L68=8,11.25,0))))))))+IF(L68&lt;=8,0,IF(L68&lt;=16,9,0))-IF(L68&lt;=8,0,IF(L68&lt;=16,(L68-9)*0.425,0)),0)+IF(F68="PŽ",IF(L68=1,85,IF(L68=2,59.5,IF(L68=3,45,IF(L68=4,32.5,IF(L68=5,30,IF(L68=6,27.5,IF(L68=7,25,IF(L68=8,22.5,0))))))))+IF(L68&lt;=8,0,IF(L68&lt;=16,19,IF(L68&lt;=24,13,IF(L68&lt;=32,8,0))))-IF(L68&lt;=8,0,IF(L68&lt;=16,(L68-9)*0.425,IF(L68&lt;=24,(L68-17)*0.425,IF(L68&lt;=32,(L68-25)*0.425,0)))),0)+IF(F68="EČ",IF(L68=1,204,IF(L68=2,156.24,IF(L68=3,123.84,IF(L68=4,72,IF(L68=5,66,IF(L68=6,60,IF(L68=7,54,IF(L68=8,48,0))))))))+IF(L68&lt;=8,0,IF(L68&lt;=16,40,IF(L68&lt;=24,25,0)))-IF(L68&lt;=8,0,IF(L68&lt;=16,(L68-9)*1.02,IF(L68&lt;=24,(L68-17)*1.02,0))),0)+IF(F68="EČneol",IF(L68=1,68,IF(L68=2,51.69,IF(L68=3,40.61,IF(L68=4,13,IF(L68=5,12,IF(L68=6,11,IF(L68=7,10,IF(L68=8,9,0)))))))))+IF(F68="EŽ",IF(L68=1,68,IF(L68=2,47.6,IF(L68=3,36,IF(L68=4,18,IF(L68=5,16.5,IF(L68=6,15,IF(L68=7,13.5,IF(L68=8,12,0))))))))+IF(L68&lt;=8,0,IF(L68&lt;=16,10,IF(L68&lt;=24,6,0)))-IF(L68&lt;=8,0,IF(L68&lt;=16,(L68-9)*0.34,IF(L68&lt;=24,(L68-17)*0.34,0))),0)+IF(F68="PT",IF(L68=1,68,IF(L68=2,52.08,IF(L68=3,41.28,IF(L68=4,24,IF(L68=5,22,IF(L68=6,20,IF(L68=7,18,IF(L68=8,16,0))))))))+IF(L68&lt;=8,0,IF(L68&lt;=16,13,IF(L68&lt;=24,9,IF(L68&lt;=32,4,0))))-IF(L68&lt;=8,0,IF(L68&lt;=16,(L68-9)*0.34,IF(L68&lt;=24,(L68-17)*0.34,IF(L68&lt;=32,(L68-25)*0.34,0)))),0)+IF(F68="JOŽ",IF(L68=1,85,IF(L68=2,59.5,IF(L68=3,45,IF(L68=4,32.5,IF(L68=5,30,IF(L68=6,27.5,IF(L68=7,25,IF(L68=8,22.5,0))))))))+IF(L68&lt;=8,0,IF(L68&lt;=16,19,IF(L68&lt;=24,13,0)))-IF(L68&lt;=8,0,IF(L68&lt;=16,(L68-9)*0.425,IF(L68&lt;=24,(L68-17)*0.425,0))),0)+IF(F68="JPČ",IF(L68=1,68,IF(L68=2,47.6,IF(L68=3,36,IF(L68=4,26,IF(L68=5,24,IF(L68=6,22,IF(L68=7,20,IF(L68=8,18,0))))))))+IF(L68&lt;=8,0,IF(L68&lt;=16,13,IF(L68&lt;=24,9,0)))-IF(L68&lt;=8,0,IF(L68&lt;=16,(L68-9)*0.34,IF(L68&lt;=24,(L68-17)*0.34,0))),0)+IF(F68="JEČ",IF(L68=1,34,IF(L68=2,26.04,IF(L68=3,20.6,IF(L68=4,12,IF(L68=5,11,IF(L68=6,10,IF(L68=7,9,IF(L68=8,8,0))))))))+IF(L68&lt;=8,0,IF(L68&lt;=16,6,0))-IF(L68&lt;=8,0,IF(L68&lt;=16,(L68-9)*0.17,0)),0)+IF(F68="JEOF",IF(L68=1,34,IF(L68=2,26.04,IF(L68=3,20.6,IF(L68=4,12,IF(L68=5,11,IF(L68=6,10,IF(L68=7,9,IF(L68=8,8,0))))))))+IF(L68&lt;=8,0,IF(L68&lt;=16,6,0))-IF(L68&lt;=8,0,IF(L68&lt;=16,(L68-9)*0.17,0)),0)+IF(F68="JnPČ",IF(L68=1,51,IF(L68=2,35.7,IF(L68=3,27,IF(L68=4,19.5,IF(L68=5,18,IF(L68=6,16.5,IF(L68=7,15,IF(L68=8,13.5,0))))))))+IF(L68&lt;=8,0,IF(L68&lt;=16,10,0))-IF(L68&lt;=8,0,IF(L68&lt;=16,(L68-9)*0.255,0)),0)+IF(F68="JnEČ",IF(L68=1,25.5,IF(L68=2,19.53,IF(L68=3,15.48,IF(L68=4,9,IF(L68=5,8.25,IF(L68=6,7.5,IF(L68=7,6.75,IF(L68=8,6,0))))))))+IF(L68&lt;=8,0,IF(L68&lt;=16,5,0))-IF(L68&lt;=8,0,IF(L68&lt;=16,(L68-9)*0.1275,0)),0)+IF(F68="JčPČ",IF(L68=1,21.25,IF(L68=2,14.5,IF(L68=3,11.5,IF(L68=4,7,IF(L68=5,6.5,IF(L68=6,6,IF(L68=7,5.5,IF(L68=8,5,0))))))))+IF(L68&lt;=8,0,IF(L68&lt;=16,4,0))-IF(L68&lt;=8,0,IF(L68&lt;=16,(L68-9)*0.10625,0)),0)+IF(F68="JčEČ",IF(L68=1,17,IF(L68=2,13.02,IF(L68=3,10.32,IF(L68=4,6,IF(L68=5,5.5,IF(L68=6,5,IF(L68=7,4.5,IF(L68=8,4,0))))))))+IF(L68&lt;=8,0,IF(L68&lt;=16,3,0))-IF(L68&lt;=8,0,IF(L68&lt;=16,(L68-9)*0.085,0)),0)+IF(F68="NEAK",IF(L68=1,11.48,IF(L68=2,8.79,IF(L68=3,6.97,IF(L68=4,4.05,IF(L68=5,3.71,IF(L68=6,3.38,IF(L68=7,3.04,IF(L68=8,2.7,0))))))))+IF(L68&lt;=8,0,IF(L68&lt;=16,2,IF(L68&lt;=24,1.3,0)))-IF(L68&lt;=8,0,IF(L68&lt;=16,(L68-9)*0.0574,IF(L68&lt;=24,(L68-17)*0.0574,0))),0))*IF(L68&lt;0,1,IF(OR(F68="PČ",F68="PŽ",F68="PT"),IF(J68&lt;32,J68/32,1),1))* IF(L68&lt;0,1,IF(OR(F68="EČ",F68="EŽ",F68="JOŽ",F68="JPČ",F68="NEAK"),IF(J68&lt;24,J68/24,1),1))*IF(L68&lt;0,1,IF(OR(F68="PČneol",F68="JEČ",F68="JEOF",F68="JnPČ",F68="JnEČ",F68="JčPČ",F68="JčEČ"),IF(J68&lt;16,J68/16,1),1))*IF(L68&lt;0,1,IF(F68="EČneol",IF(J68&lt;8,J68/8,1),1))</f>
        <v>156.24</v>
      </c>
      <c r="O68" s="9">
        <f t="shared" ref="O68:O79" si="25">IF(F68="OŽ",N68,IF(H68="Ne",IF(J68*0.3&lt;J68-L68,N68,0),IF(J68*0.1&lt;J68-L68,N68,0)))</f>
        <v>156.24</v>
      </c>
      <c r="P68" s="4">
        <f t="shared" ref="P68" si="26">IF(O68=0,0,IF(F68="OŽ",IF(L68&gt;35,0,IF(J68&gt;35,(36-L68)*1.836,((36-L68)-(36-J68))*1.836)),0)+IF(F68="PČ",IF(L68&gt;31,0,IF(J68&gt;31,(32-L68)*1.347,((32-L68)-(32-J68))*1.347)),0)+ IF(F68="PČneol",IF(L68&gt;15,0,IF(J68&gt;15,(16-L68)*0.255,((16-L68)-(16-J68))*0.255)),0)+IF(F68="PŽ",IF(L68&gt;31,0,IF(J68&gt;31,(32-L68)*0.255,((32-L68)-(32-J68))*0.255)),0)+IF(F68="EČ",IF(L68&gt;23,0,IF(J68&gt;23,(24-L68)*0.612,((24-L68)-(24-J68))*0.612)),0)+IF(F68="EČneol",IF(L68&gt;7,0,IF(J68&gt;7,(8-L68)*0.204,((8-L68)-(8-J68))*0.204)),0)+IF(F68="EŽ",IF(L68&gt;23,0,IF(J68&gt;23,(24-L68)*0.204,((24-L68)-(24-J68))*0.204)),0)+IF(F68="PT",IF(L68&gt;31,0,IF(J68&gt;31,(32-L68)*0.204,((32-L68)-(32-J68))*0.204)),0)+IF(F68="JOŽ",IF(L68&gt;23,0,IF(J68&gt;23,(24-L68)*0.255,((24-L68)-(24-J68))*0.255)),0)+IF(F68="JPČ",IF(L68&gt;23,0,IF(J68&gt;23,(24-L68)*0.204,((24-L68)-(24-J68))*0.204)),0)+IF(F68="JEČ",IF(L68&gt;15,0,IF(J68&gt;15,(16-L68)*0.102,((16-L68)-(16-J68))*0.102)),0)+IF(F68="JEOF",IF(L68&gt;15,0,IF(J68&gt;15,(16-L68)*0.102,((16-L68)-(16-J68))*0.102)),0)+IF(F68="JnPČ",IF(L68&gt;15,0,IF(J68&gt;15,(16-L68)*0.153,((16-L68)-(16-J68))*0.153)),0)+IF(F68="JnEČ",IF(L68&gt;15,0,IF(J68&gt;15,(16-L68)*0.0765,((16-L68)-(16-J68))*0.0765)),0)+IF(F68="JčPČ",IF(L68&gt;15,0,IF(J68&gt;15,(16-L68)*0.06375,((16-L68)-(16-J68))*0.06375)),0)+IF(F68="JčEČ",IF(L68&gt;15,0,IF(J68&gt;15,(16-L68)*0.051,((16-L68)-(16-J68))*0.051)),0)+IF(F68="NEAK",IF(L68&gt;23,0,IF(J68&gt;23,(24-L68)*0.03444,((24-L68)-(24-J68))*0.03444)),0))</f>
        <v>13.464</v>
      </c>
      <c r="Q68" s="11">
        <f t="shared" ref="Q68" si="27">IF(ISERROR(P68*100/N68),0,(P68*100/N68))</f>
        <v>8.6175115207373274</v>
      </c>
      <c r="R68" s="10">
        <f t="shared" ref="R68:R79" si="28">IF(Q68&lt;=30,O68+P68,O68+O68*0.3)*IF(G68=1,0.4,IF(G68=2,0.75,IF(G68="1 (kas 4 m. 1 k. nerengiamos)",0.52,1)))*IF(D68="olimpinė",1,IF(M68="Ne",0.5,1))*IF(OR(A$5="Lietuvos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federacija"),IF(OR(J68&lt;8,K68&lt;16),0,1),1)*E68*IF(I68&lt;=1,1,1/I68)*IF(OR(A$5="Lietuvos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140.00580000000002</v>
      </c>
    </row>
    <row r="69" spans="1:19" s="8" customFormat="1" ht="15.75" customHeight="1">
      <c r="A69" s="68">
        <v>2</v>
      </c>
      <c r="B69" s="68" t="s">
        <v>68</v>
      </c>
      <c r="C69" s="12" t="s">
        <v>67</v>
      </c>
      <c r="D69" s="68" t="s">
        <v>32</v>
      </c>
      <c r="E69" s="68">
        <v>1</v>
      </c>
      <c r="F69" s="68" t="s">
        <v>33</v>
      </c>
      <c r="G69" s="68">
        <v>2</v>
      </c>
      <c r="H69" s="68" t="s">
        <v>34</v>
      </c>
      <c r="I69" s="68"/>
      <c r="J69" s="68">
        <v>47</v>
      </c>
      <c r="K69" s="68">
        <v>17</v>
      </c>
      <c r="L69" s="68">
        <v>27</v>
      </c>
      <c r="M69" s="68" t="s">
        <v>34</v>
      </c>
      <c r="N69" s="3">
        <f t="shared" si="24"/>
        <v>0</v>
      </c>
      <c r="O69" s="9">
        <f t="shared" si="25"/>
        <v>0</v>
      </c>
      <c r="P69" s="4">
        <f t="shared" ref="P69:P79" si="29">IF(O69=0,0,IF(F69="OŽ",IF(L69&gt;35,0,IF(J69&gt;35,(36-L69)*1.836,((36-L69)-(36-J69))*1.836)),0)+IF(F69="PČ",IF(L69&gt;31,0,IF(J69&gt;31,(32-L69)*1.347,((32-L69)-(32-J69))*1.347)),0)+ IF(F69="PČneol",IF(L69&gt;15,0,IF(J69&gt;15,(16-L69)*0.255,((16-L69)-(16-J69))*0.255)),0)+IF(F69="PŽ",IF(L69&gt;31,0,IF(J69&gt;31,(32-L69)*0.255,((32-L69)-(32-J69))*0.255)),0)+IF(F69="EČ",IF(L69&gt;23,0,IF(J69&gt;23,(24-L69)*0.612,((24-L69)-(24-J69))*0.612)),0)+IF(F69="EČneol",IF(L69&gt;7,0,IF(J69&gt;7,(8-L69)*0.204,((8-L69)-(8-J69))*0.204)),0)+IF(F69="EŽ",IF(L69&gt;23,0,IF(J69&gt;23,(24-L69)*0.204,((24-L69)-(24-J69))*0.204)),0)+IF(F69="PT",IF(L69&gt;31,0,IF(J69&gt;31,(32-L69)*0.204,((32-L69)-(32-J69))*0.204)),0)+IF(F69="JOŽ",IF(L69&gt;23,0,IF(J69&gt;23,(24-L69)*0.255,((24-L69)-(24-J69))*0.255)),0)+IF(F69="JPČ",IF(L69&gt;23,0,IF(J69&gt;23,(24-L69)*0.204,((24-L69)-(24-J69))*0.204)),0)+IF(F69="JEČ",IF(L69&gt;15,0,IF(J69&gt;15,(16-L69)*0.102,((16-L69)-(16-J69))*0.102)),0)+IF(F69="JEOF",IF(L69&gt;15,0,IF(J69&gt;15,(16-L69)*0.102,((16-L69)-(16-J69))*0.102)),0)+IF(F69="JnPČ",IF(L69&gt;15,0,IF(J69&gt;15,(16-L69)*0.153,((16-L69)-(16-J69))*0.153)),0)+IF(F69="JnEČ",IF(L69&gt;15,0,IF(J69&gt;15,(16-L69)*0.0765,((16-L69)-(16-J69))*0.0765)),0)+IF(F69="JčPČ",IF(L69&gt;15,0,IF(J69&gt;15,(16-L69)*0.06375,((16-L69)-(16-J69))*0.06375)),0)+IF(F69="JčEČ",IF(L69&gt;15,0,IF(J69&gt;15,(16-L69)*0.051,((16-L69)-(16-J69))*0.051)),0)+IF(F69="NEAK",IF(L69&gt;23,0,IF(J69&gt;23,(24-L69)*0.03444,((24-L69)-(24-J69))*0.03444)),0))</f>
        <v>0</v>
      </c>
      <c r="Q69" s="11">
        <f t="shared" ref="Q69:Q79" si="30">IF(ISERROR(P69*100/N69),0,(P69*100/N69))</f>
        <v>0</v>
      </c>
      <c r="R69" s="10">
        <f t="shared" si="28"/>
        <v>0</v>
      </c>
    </row>
    <row r="70" spans="1:19" s="8" customFormat="1" ht="15.75" customHeight="1">
      <c r="A70" s="68">
        <v>3</v>
      </c>
      <c r="B70" s="68" t="s">
        <v>69</v>
      </c>
      <c r="C70" s="12" t="s">
        <v>67</v>
      </c>
      <c r="D70" s="68" t="s">
        <v>32</v>
      </c>
      <c r="E70" s="68">
        <v>1</v>
      </c>
      <c r="F70" s="68" t="s">
        <v>33</v>
      </c>
      <c r="G70" s="68">
        <v>2</v>
      </c>
      <c r="H70" s="68" t="s">
        <v>34</v>
      </c>
      <c r="I70" s="68"/>
      <c r="J70" s="68">
        <v>47</v>
      </c>
      <c r="K70" s="68">
        <v>17</v>
      </c>
      <c r="L70" s="68">
        <v>35</v>
      </c>
      <c r="M70" s="68" t="s">
        <v>34</v>
      </c>
      <c r="N70" s="3">
        <f t="shared" si="24"/>
        <v>0</v>
      </c>
      <c r="O70" s="9">
        <f t="shared" si="25"/>
        <v>0</v>
      </c>
      <c r="P70" s="4">
        <f t="shared" si="29"/>
        <v>0</v>
      </c>
      <c r="Q70" s="11">
        <f t="shared" si="30"/>
        <v>0</v>
      </c>
      <c r="R70" s="10">
        <f t="shared" si="28"/>
        <v>0</v>
      </c>
    </row>
    <row r="71" spans="1:19" s="8" customFormat="1" ht="15.75" customHeight="1">
      <c r="A71" s="68">
        <v>4</v>
      </c>
      <c r="B71" s="68" t="s">
        <v>69</v>
      </c>
      <c r="C71" s="12" t="s">
        <v>70</v>
      </c>
      <c r="D71" s="68" t="s">
        <v>32</v>
      </c>
      <c r="E71" s="68">
        <v>1</v>
      </c>
      <c r="F71" s="68" t="s">
        <v>33</v>
      </c>
      <c r="G71" s="68">
        <v>2</v>
      </c>
      <c r="H71" s="68" t="s">
        <v>34</v>
      </c>
      <c r="I71" s="68"/>
      <c r="J71" s="68">
        <v>48</v>
      </c>
      <c r="K71" s="68">
        <v>18</v>
      </c>
      <c r="L71" s="68">
        <v>21</v>
      </c>
      <c r="M71" s="68" t="s">
        <v>43</v>
      </c>
      <c r="N71" s="3">
        <f t="shared" si="24"/>
        <v>20.92</v>
      </c>
      <c r="O71" s="9">
        <f t="shared" si="25"/>
        <v>20.92</v>
      </c>
      <c r="P71" s="4">
        <f t="shared" si="29"/>
        <v>1.8359999999999999</v>
      </c>
      <c r="Q71" s="11">
        <f t="shared" si="30"/>
        <v>8.7762906309751418</v>
      </c>
      <c r="R71" s="10">
        <f t="shared" si="28"/>
        <v>18.773700000000002</v>
      </c>
    </row>
    <row r="72" spans="1:19" s="8" customFormat="1" ht="15.75" customHeight="1">
      <c r="A72" s="68">
        <v>5</v>
      </c>
      <c r="B72" s="68" t="s">
        <v>71</v>
      </c>
      <c r="C72" s="12" t="s">
        <v>70</v>
      </c>
      <c r="D72" s="68" t="s">
        <v>32</v>
      </c>
      <c r="E72" s="68">
        <v>1</v>
      </c>
      <c r="F72" s="68" t="s">
        <v>33</v>
      </c>
      <c r="G72" s="68">
        <v>2</v>
      </c>
      <c r="H72" s="68" t="s">
        <v>34</v>
      </c>
      <c r="I72" s="68"/>
      <c r="J72" s="68">
        <v>48</v>
      </c>
      <c r="K72" s="68">
        <v>18</v>
      </c>
      <c r="L72" s="68">
        <v>28</v>
      </c>
      <c r="M72" s="68" t="s">
        <v>34</v>
      </c>
      <c r="N72" s="3">
        <f t="shared" si="24"/>
        <v>0</v>
      </c>
      <c r="O72" s="9">
        <f t="shared" si="25"/>
        <v>0</v>
      </c>
      <c r="P72" s="4">
        <f t="shared" si="29"/>
        <v>0</v>
      </c>
      <c r="Q72" s="11">
        <f t="shared" si="30"/>
        <v>0</v>
      </c>
      <c r="R72" s="10">
        <f t="shared" si="28"/>
        <v>0</v>
      </c>
    </row>
    <row r="73" spans="1:19" s="8" customFormat="1" ht="15.75" customHeight="1">
      <c r="A73" s="68">
        <v>6</v>
      </c>
      <c r="B73" s="68" t="s">
        <v>68</v>
      </c>
      <c r="C73" s="12" t="s">
        <v>70</v>
      </c>
      <c r="D73" s="68" t="s">
        <v>32</v>
      </c>
      <c r="E73" s="68">
        <v>1</v>
      </c>
      <c r="F73" s="68" t="s">
        <v>33</v>
      </c>
      <c r="G73" s="68">
        <v>2</v>
      </c>
      <c r="H73" s="68" t="s">
        <v>34</v>
      </c>
      <c r="I73" s="68"/>
      <c r="J73" s="68">
        <v>48</v>
      </c>
      <c r="K73" s="68">
        <v>18</v>
      </c>
      <c r="L73" s="68">
        <v>28</v>
      </c>
      <c r="M73" s="68" t="s">
        <v>34</v>
      </c>
      <c r="N73" s="3">
        <f t="shared" si="24"/>
        <v>0</v>
      </c>
      <c r="O73" s="9">
        <f t="shared" si="25"/>
        <v>0</v>
      </c>
      <c r="P73" s="4">
        <f t="shared" si="29"/>
        <v>0</v>
      </c>
      <c r="Q73" s="11">
        <f t="shared" si="30"/>
        <v>0</v>
      </c>
      <c r="R73" s="10">
        <f t="shared" si="28"/>
        <v>0</v>
      </c>
    </row>
    <row r="74" spans="1:19" ht="15.75" customHeight="1">
      <c r="A74" s="68">
        <v>7</v>
      </c>
      <c r="B74" s="68" t="s">
        <v>71</v>
      </c>
      <c r="C74" s="12" t="s">
        <v>72</v>
      </c>
      <c r="D74" s="68" t="s">
        <v>32</v>
      </c>
      <c r="E74" s="68">
        <v>1</v>
      </c>
      <c r="F74" s="68" t="s">
        <v>33</v>
      </c>
      <c r="G74" s="68">
        <v>2</v>
      </c>
      <c r="H74" s="68" t="s">
        <v>34</v>
      </c>
      <c r="I74" s="68"/>
      <c r="J74" s="68">
        <v>48</v>
      </c>
      <c r="K74" s="68">
        <v>17</v>
      </c>
      <c r="L74" s="68">
        <v>12</v>
      </c>
      <c r="M74" s="68" t="s">
        <v>43</v>
      </c>
      <c r="N74" s="3">
        <f t="shared" si="24"/>
        <v>36.94</v>
      </c>
      <c r="O74" s="9">
        <f t="shared" si="25"/>
        <v>36.94</v>
      </c>
      <c r="P74" s="4">
        <f t="shared" si="29"/>
        <v>7.3439999999999994</v>
      </c>
      <c r="Q74" s="11">
        <f t="shared" si="30"/>
        <v>19.880887926367084</v>
      </c>
      <c r="R74" s="10">
        <f t="shared" si="28"/>
        <v>36.534300000000002</v>
      </c>
      <c r="S74" s="8"/>
    </row>
    <row r="75" spans="1:19" ht="15.75" customHeight="1">
      <c r="A75" s="68">
        <v>8</v>
      </c>
      <c r="B75" s="68" t="s">
        <v>68</v>
      </c>
      <c r="C75" s="12" t="s">
        <v>72</v>
      </c>
      <c r="D75" s="68" t="s">
        <v>32</v>
      </c>
      <c r="E75" s="68">
        <v>1</v>
      </c>
      <c r="F75" s="68" t="s">
        <v>33</v>
      </c>
      <c r="G75" s="68">
        <v>2</v>
      </c>
      <c r="H75" s="68" t="s">
        <v>34</v>
      </c>
      <c r="I75" s="68"/>
      <c r="J75" s="68">
        <v>48</v>
      </c>
      <c r="K75" s="68">
        <v>17</v>
      </c>
      <c r="L75" s="68">
        <v>15</v>
      </c>
      <c r="M75" s="68" t="s">
        <v>34</v>
      </c>
      <c r="N75" s="3">
        <f t="shared" si="24"/>
        <v>33.880000000000003</v>
      </c>
      <c r="O75" s="9">
        <f t="shared" si="25"/>
        <v>33.880000000000003</v>
      </c>
      <c r="P75" s="4">
        <f t="shared" si="29"/>
        <v>5.508</v>
      </c>
      <c r="Q75" s="11">
        <f t="shared" si="30"/>
        <v>16.257378984651709</v>
      </c>
      <c r="R75" s="10">
        <f t="shared" si="28"/>
        <v>16.247550000000004</v>
      </c>
      <c r="S75" s="8"/>
    </row>
    <row r="76" spans="1:19" s="7" customFormat="1">
      <c r="A76" s="68">
        <v>9</v>
      </c>
      <c r="B76" s="68" t="s">
        <v>66</v>
      </c>
      <c r="C76" s="12" t="s">
        <v>72</v>
      </c>
      <c r="D76" s="68" t="s">
        <v>32</v>
      </c>
      <c r="E76" s="68">
        <v>1</v>
      </c>
      <c r="F76" s="68" t="s">
        <v>33</v>
      </c>
      <c r="G76" s="68">
        <v>2</v>
      </c>
      <c r="H76" s="68" t="s">
        <v>34</v>
      </c>
      <c r="I76" s="68"/>
      <c r="J76" s="68">
        <v>48</v>
      </c>
      <c r="K76" s="68">
        <v>17</v>
      </c>
      <c r="L76" s="68">
        <v>33</v>
      </c>
      <c r="M76" s="68" t="s">
        <v>34</v>
      </c>
      <c r="N76" s="3">
        <f t="shared" si="24"/>
        <v>0</v>
      </c>
      <c r="O76" s="9">
        <f t="shared" si="25"/>
        <v>0</v>
      </c>
      <c r="P76" s="4">
        <f t="shared" si="29"/>
        <v>0</v>
      </c>
      <c r="Q76" s="11">
        <f t="shared" si="30"/>
        <v>0</v>
      </c>
      <c r="R76" s="10">
        <f t="shared" si="28"/>
        <v>0</v>
      </c>
      <c r="S76" s="8"/>
    </row>
    <row r="77" spans="1:19">
      <c r="A77" s="68">
        <v>10</v>
      </c>
      <c r="B77" s="68" t="s">
        <v>69</v>
      </c>
      <c r="C77" s="12" t="s">
        <v>73</v>
      </c>
      <c r="D77" s="68" t="s">
        <v>32</v>
      </c>
      <c r="E77" s="68">
        <v>1</v>
      </c>
      <c r="F77" s="68" t="s">
        <v>33</v>
      </c>
      <c r="G77" s="68">
        <v>2</v>
      </c>
      <c r="H77" s="68" t="s">
        <v>34</v>
      </c>
      <c r="I77" s="68"/>
      <c r="J77" s="68">
        <v>48</v>
      </c>
      <c r="K77" s="68">
        <v>18</v>
      </c>
      <c r="L77" s="68">
        <v>4</v>
      </c>
      <c r="M77" s="68" t="s">
        <v>43</v>
      </c>
      <c r="N77" s="3">
        <f t="shared" si="24"/>
        <v>72</v>
      </c>
      <c r="O77" s="9">
        <f t="shared" si="25"/>
        <v>72</v>
      </c>
      <c r="P77" s="4">
        <f t="shared" si="29"/>
        <v>12.24</v>
      </c>
      <c r="Q77" s="11">
        <f t="shared" si="30"/>
        <v>17</v>
      </c>
      <c r="R77" s="10">
        <f t="shared" si="28"/>
        <v>69.49799999999999</v>
      </c>
      <c r="S77" s="8"/>
    </row>
    <row r="78" spans="1:19" s="8" customFormat="1">
      <c r="A78" s="68">
        <v>11</v>
      </c>
      <c r="B78" s="68" t="s">
        <v>66</v>
      </c>
      <c r="C78" s="12" t="s">
        <v>73</v>
      </c>
      <c r="D78" s="68" t="s">
        <v>32</v>
      </c>
      <c r="E78" s="68">
        <v>1</v>
      </c>
      <c r="F78" s="68" t="s">
        <v>33</v>
      </c>
      <c r="G78" s="68">
        <v>2</v>
      </c>
      <c r="H78" s="68" t="s">
        <v>34</v>
      </c>
      <c r="I78" s="68"/>
      <c r="J78" s="68">
        <v>48</v>
      </c>
      <c r="K78" s="68">
        <v>18</v>
      </c>
      <c r="L78" s="68">
        <v>24</v>
      </c>
      <c r="M78" s="68" t="s">
        <v>34</v>
      </c>
      <c r="N78" s="3">
        <f t="shared" si="24"/>
        <v>17.86</v>
      </c>
      <c r="O78" s="9">
        <f t="shared" si="25"/>
        <v>17.86</v>
      </c>
      <c r="P78" s="4">
        <f t="shared" si="29"/>
        <v>0</v>
      </c>
      <c r="Q78" s="11">
        <f t="shared" si="30"/>
        <v>0</v>
      </c>
      <c r="R78" s="10">
        <f t="shared" si="28"/>
        <v>7.3672500000000003</v>
      </c>
    </row>
    <row r="79" spans="1:19" s="8" customFormat="1">
      <c r="A79" s="68">
        <v>12</v>
      </c>
      <c r="B79" s="68" t="s">
        <v>71</v>
      </c>
      <c r="C79" s="12" t="s">
        <v>73</v>
      </c>
      <c r="D79" s="68" t="s">
        <v>32</v>
      </c>
      <c r="E79" s="68">
        <v>1</v>
      </c>
      <c r="F79" s="68" t="s">
        <v>33</v>
      </c>
      <c r="G79" s="68">
        <v>2</v>
      </c>
      <c r="H79" s="68" t="s">
        <v>34</v>
      </c>
      <c r="I79" s="68"/>
      <c r="J79" s="68">
        <v>48</v>
      </c>
      <c r="K79" s="68">
        <v>18</v>
      </c>
      <c r="L79" s="68">
        <v>37</v>
      </c>
      <c r="M79" s="68" t="s">
        <v>34</v>
      </c>
      <c r="N79" s="3">
        <f t="shared" si="24"/>
        <v>0</v>
      </c>
      <c r="O79" s="9">
        <f t="shared" si="25"/>
        <v>0</v>
      </c>
      <c r="P79" s="4">
        <f t="shared" si="29"/>
        <v>0</v>
      </c>
      <c r="Q79" s="11">
        <f t="shared" si="30"/>
        <v>0</v>
      </c>
      <c r="R79" s="10">
        <f t="shared" si="28"/>
        <v>0</v>
      </c>
    </row>
    <row r="80" spans="1:19" s="8" customFormat="1">
      <c r="A80" s="81" t="s">
        <v>37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3"/>
      <c r="R80" s="10">
        <f>SUM(R68:R79)</f>
        <v>288.42660000000001</v>
      </c>
    </row>
    <row r="81" spans="1:19" ht="15.75">
      <c r="A81" s="24" t="s">
        <v>38</v>
      </c>
      <c r="B81" s="2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6"/>
      <c r="S81" s="8"/>
    </row>
    <row r="82" spans="1:19">
      <c r="A82" s="49" t="s">
        <v>45</v>
      </c>
      <c r="B82" s="49"/>
      <c r="C82" s="49"/>
      <c r="D82" s="49"/>
      <c r="E82" s="49"/>
      <c r="F82" s="49"/>
      <c r="G82" s="49"/>
      <c r="H82" s="49"/>
      <c r="I82" s="49"/>
      <c r="J82" s="15"/>
      <c r="K82" s="15"/>
      <c r="L82" s="15"/>
      <c r="M82" s="15"/>
      <c r="N82" s="15"/>
      <c r="O82" s="15"/>
      <c r="P82" s="15"/>
      <c r="Q82" s="15"/>
      <c r="R82" s="16"/>
      <c r="S82" s="8"/>
    </row>
    <row r="83" spans="1:19">
      <c r="A83" s="49"/>
      <c r="B83" s="49"/>
      <c r="C83" s="49"/>
      <c r="D83" s="49"/>
      <c r="E83" s="49"/>
      <c r="F83" s="49"/>
      <c r="G83" s="49"/>
      <c r="H83" s="49"/>
      <c r="I83" s="49"/>
      <c r="J83" s="15"/>
      <c r="K83" s="15"/>
      <c r="L83" s="15"/>
      <c r="M83" s="15"/>
      <c r="N83" s="15"/>
      <c r="O83" s="15"/>
      <c r="P83" s="15"/>
      <c r="Q83" s="15"/>
      <c r="R83" s="16"/>
      <c r="S83" s="8"/>
    </row>
    <row r="84" spans="1:19">
      <c r="A84" s="75" t="s">
        <v>74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64"/>
      <c r="R84" s="8"/>
      <c r="S84" s="8"/>
    </row>
    <row r="85" spans="1:19" ht="18">
      <c r="A85" s="77" t="s">
        <v>28</v>
      </c>
      <c r="B85" s="78"/>
      <c r="C85" s="78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64"/>
      <c r="R85" s="8"/>
      <c r="S85" s="8"/>
    </row>
    <row r="86" spans="1:19">
      <c r="A86" s="79" t="s">
        <v>75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64"/>
      <c r="R86" s="8"/>
      <c r="S86" s="8"/>
    </row>
    <row r="87" spans="1:19">
      <c r="A87" s="68">
        <v>1</v>
      </c>
      <c r="B87" s="68" t="s">
        <v>76</v>
      </c>
      <c r="C87" s="12" t="s">
        <v>77</v>
      </c>
      <c r="D87" s="68" t="s">
        <v>32</v>
      </c>
      <c r="E87" s="68">
        <v>1</v>
      </c>
      <c r="F87" s="68" t="s">
        <v>33</v>
      </c>
      <c r="G87" s="68">
        <v>2</v>
      </c>
      <c r="H87" s="68" t="s">
        <v>34</v>
      </c>
      <c r="I87" s="68"/>
      <c r="J87" s="68">
        <v>34</v>
      </c>
      <c r="K87" s="68">
        <v>13</v>
      </c>
      <c r="L87" s="68">
        <v>27</v>
      </c>
      <c r="M87" s="68" t="s">
        <v>43</v>
      </c>
      <c r="N87" s="3">
        <f t="shared" ref="N87:N89" si="31">(IF(F87="OŽ",IF(L87=1,550.8,IF(L87=2,426.38,IF(L87=3,342.14,IF(L87=4,181.44,IF(L87=5,168.48,IF(L87=6,155.52,IF(L87=7,148.5,IF(L87=8,144,0))))))))+IF(L87&lt;=8,0,IF(L87&lt;=16,137.7,IF(L87&lt;=24,108,IF(L87&lt;=32,80.1,IF(L87&lt;=36,52.2,0)))))-IF(L87&lt;=8,0,IF(L87&lt;=16,(L87-9)*2.754,IF(L87&lt;=24,(L87-17)* 2.754,IF(L87&lt;=32,(L87-25)* 2.754,IF(L87&lt;=36,(L87-33)*2.754,0))))),0)+IF(F87="PČ",IF(L87=1,449,IF(L87=2,314.6,IF(L87=3,238,IF(L87=4,172,IF(L87=5,159,IF(L87=6,145,IF(L87=7,132,IF(L87=8,119,0))))))))+IF(L87&lt;=8,0,IF(L87&lt;=16,88,IF(L87&lt;=24,55,IF(L87&lt;=32,22,0))))-IF(L87&lt;=8,0,IF(L87&lt;=16,(L87-9)*2.245,IF(L87&lt;=24,(L87-17)*2.245,IF(L87&lt;=32,(L87-25)*2.245,0)))),0)+IF(F87="PČneol",IF(L87=1,85,IF(L87=2,64.61,IF(L87=3,50.76,IF(L87=4,16.25,IF(L87=5,15,IF(L87=6,13.75,IF(L87=7,12.5,IF(L87=8,11.25,0))))))))+IF(L87&lt;=8,0,IF(L87&lt;=16,9,0))-IF(L87&lt;=8,0,IF(L87&lt;=16,(L87-9)*0.425,0)),0)+IF(F87="PŽ",IF(L87=1,85,IF(L87=2,59.5,IF(L87=3,45,IF(L87=4,32.5,IF(L87=5,30,IF(L87=6,27.5,IF(L87=7,25,IF(L87=8,22.5,0))))))))+IF(L87&lt;=8,0,IF(L87&lt;=16,19,IF(L87&lt;=24,13,IF(L87&lt;=32,8,0))))-IF(L87&lt;=8,0,IF(L87&lt;=16,(L87-9)*0.425,IF(L87&lt;=24,(L87-17)*0.425,IF(L87&lt;=32,(L87-25)*0.425,0)))),0)+IF(F87="EČ",IF(L87=1,204,IF(L87=2,156.24,IF(L87=3,123.84,IF(L87=4,72,IF(L87=5,66,IF(L87=6,60,IF(L87=7,54,IF(L87=8,48,0))))))))+IF(L87&lt;=8,0,IF(L87&lt;=16,40,IF(L87&lt;=24,25,0)))-IF(L87&lt;=8,0,IF(L87&lt;=16,(L87-9)*1.02,IF(L87&lt;=24,(L87-17)*1.02,0))),0)+IF(F87="EČneol",IF(L87=1,68,IF(L87=2,51.69,IF(L87=3,40.61,IF(L87=4,13,IF(L87=5,12,IF(L87=6,11,IF(L87=7,10,IF(L87=8,9,0)))))))))+IF(F87="EŽ",IF(L87=1,68,IF(L87=2,47.6,IF(L87=3,36,IF(L87=4,18,IF(L87=5,16.5,IF(L87=6,15,IF(L87=7,13.5,IF(L87=8,12,0))))))))+IF(L87&lt;=8,0,IF(L87&lt;=16,10,IF(L87&lt;=24,6,0)))-IF(L87&lt;=8,0,IF(L87&lt;=16,(L87-9)*0.34,IF(L87&lt;=24,(L87-17)*0.34,0))),0)+IF(F87="PT",IF(L87=1,68,IF(L87=2,52.08,IF(L87=3,41.28,IF(L87=4,24,IF(L87=5,22,IF(L87=6,20,IF(L87=7,18,IF(L87=8,16,0))))))))+IF(L87&lt;=8,0,IF(L87&lt;=16,13,IF(L87&lt;=24,9,IF(L87&lt;=32,4,0))))-IF(L87&lt;=8,0,IF(L87&lt;=16,(L87-9)*0.34,IF(L87&lt;=24,(L87-17)*0.34,IF(L87&lt;=32,(L87-25)*0.34,0)))),0)+IF(F87="JOŽ",IF(L87=1,85,IF(L87=2,59.5,IF(L87=3,45,IF(L87=4,32.5,IF(L87=5,30,IF(L87=6,27.5,IF(L87=7,25,IF(L87=8,22.5,0))))))))+IF(L87&lt;=8,0,IF(L87&lt;=16,19,IF(L87&lt;=24,13,0)))-IF(L87&lt;=8,0,IF(L87&lt;=16,(L87-9)*0.425,IF(L87&lt;=24,(L87-17)*0.425,0))),0)+IF(F87="JPČ",IF(L87=1,68,IF(L87=2,47.6,IF(L87=3,36,IF(L87=4,26,IF(L87=5,24,IF(L87=6,22,IF(L87=7,20,IF(L87=8,18,0))))))))+IF(L87&lt;=8,0,IF(L87&lt;=16,13,IF(L87&lt;=24,9,0)))-IF(L87&lt;=8,0,IF(L87&lt;=16,(L87-9)*0.34,IF(L87&lt;=24,(L87-17)*0.34,0))),0)+IF(F87="JEČ",IF(L87=1,34,IF(L87=2,26.04,IF(L87=3,20.6,IF(L87=4,12,IF(L87=5,11,IF(L87=6,10,IF(L87=7,9,IF(L87=8,8,0))))))))+IF(L87&lt;=8,0,IF(L87&lt;=16,6,0))-IF(L87&lt;=8,0,IF(L87&lt;=16,(L87-9)*0.17,0)),0)+IF(F87="JEOF",IF(L87=1,34,IF(L87=2,26.04,IF(L87=3,20.6,IF(L87=4,12,IF(L87=5,11,IF(L87=6,10,IF(L87=7,9,IF(L87=8,8,0))))))))+IF(L87&lt;=8,0,IF(L87&lt;=16,6,0))-IF(L87&lt;=8,0,IF(L87&lt;=16,(L87-9)*0.17,0)),0)+IF(F87="JnPČ",IF(L87=1,51,IF(L87=2,35.7,IF(L87=3,27,IF(L87=4,19.5,IF(L87=5,18,IF(L87=6,16.5,IF(L87=7,15,IF(L87=8,13.5,0))))))))+IF(L87&lt;=8,0,IF(L87&lt;=16,10,0))-IF(L87&lt;=8,0,IF(L87&lt;=16,(L87-9)*0.255,0)),0)+IF(F87="JnEČ",IF(L87=1,25.5,IF(L87=2,19.53,IF(L87=3,15.48,IF(L87=4,9,IF(L87=5,8.25,IF(L87=6,7.5,IF(L87=7,6.75,IF(L87=8,6,0))))))))+IF(L87&lt;=8,0,IF(L87&lt;=16,5,0))-IF(L87&lt;=8,0,IF(L87&lt;=16,(L87-9)*0.1275,0)),0)+IF(F87="JčPČ",IF(L87=1,21.25,IF(L87=2,14.5,IF(L87=3,11.5,IF(L87=4,7,IF(L87=5,6.5,IF(L87=6,6,IF(L87=7,5.5,IF(L87=8,5,0))))))))+IF(L87&lt;=8,0,IF(L87&lt;=16,4,0))-IF(L87&lt;=8,0,IF(L87&lt;=16,(L87-9)*0.10625,0)),0)+IF(F87="JčEČ",IF(L87=1,17,IF(L87=2,13.02,IF(L87=3,10.32,IF(L87=4,6,IF(L87=5,5.5,IF(L87=6,5,IF(L87=7,4.5,IF(L87=8,4,0))))))))+IF(L87&lt;=8,0,IF(L87&lt;=16,3,0))-IF(L87&lt;=8,0,IF(L87&lt;=16,(L87-9)*0.085,0)),0)+IF(F87="NEAK",IF(L87=1,11.48,IF(L87=2,8.79,IF(L87=3,6.97,IF(L87=4,4.05,IF(L87=5,3.71,IF(L87=6,3.38,IF(L87=7,3.04,IF(L87=8,2.7,0))))))))+IF(L87&lt;=8,0,IF(L87&lt;=16,2,IF(L87&lt;=24,1.3,0)))-IF(L87&lt;=8,0,IF(L87&lt;=16,(L87-9)*0.0574,IF(L87&lt;=24,(L87-17)*0.0574,0))),0))*IF(L87&lt;0,1,IF(OR(F87="PČ",F87="PŽ",F87="PT"),IF(J87&lt;32,J87/32,1),1))* IF(L87&lt;0,1,IF(OR(F87="EČ",F87="EŽ",F87="JOŽ",F87="JPČ",F87="NEAK"),IF(J87&lt;24,J87/24,1),1))*IF(L87&lt;0,1,IF(OR(F87="PČneol",F87="JEČ",F87="JEOF",F87="JnPČ",F87="JnEČ",F87="JčPČ",F87="JčEČ"),IF(J87&lt;16,J87/16,1),1))*IF(L87&lt;0,1,IF(F87="EČneol",IF(J87&lt;8,J87/8,1),1))</f>
        <v>0</v>
      </c>
      <c r="O87" s="9">
        <f t="shared" ref="O87:O89" si="32">IF(F87="OŽ",N87,IF(H87="Ne",IF(J87*0.3&lt;J87-L87,N87,0),IF(J87*0.1&lt;J87-L87,N87,0)))</f>
        <v>0</v>
      </c>
      <c r="P87" s="4">
        <f t="shared" ref="P87" si="33">IF(O87=0,0,IF(F87="OŽ",IF(L87&gt;35,0,IF(J87&gt;35,(36-L87)*1.836,((36-L87)-(36-J87))*1.836)),0)+IF(F87="PČ",IF(L87&gt;31,0,IF(J87&gt;31,(32-L87)*1.347,((32-L87)-(32-J87))*1.347)),0)+ IF(F87="PČneol",IF(L87&gt;15,0,IF(J87&gt;15,(16-L87)*0.255,((16-L87)-(16-J87))*0.255)),0)+IF(F87="PŽ",IF(L87&gt;31,0,IF(J87&gt;31,(32-L87)*0.255,((32-L87)-(32-J87))*0.255)),0)+IF(F87="EČ",IF(L87&gt;23,0,IF(J87&gt;23,(24-L87)*0.612,((24-L87)-(24-J87))*0.612)),0)+IF(F87="EČneol",IF(L87&gt;7,0,IF(J87&gt;7,(8-L87)*0.204,((8-L87)-(8-J87))*0.204)),0)+IF(F87="EŽ",IF(L87&gt;23,0,IF(J87&gt;23,(24-L87)*0.204,((24-L87)-(24-J87))*0.204)),0)+IF(F87="PT",IF(L87&gt;31,0,IF(J87&gt;31,(32-L87)*0.204,((32-L87)-(32-J87))*0.204)),0)+IF(F87="JOŽ",IF(L87&gt;23,0,IF(J87&gt;23,(24-L87)*0.255,((24-L87)-(24-J87))*0.255)),0)+IF(F87="JPČ",IF(L87&gt;23,0,IF(J87&gt;23,(24-L87)*0.204,((24-L87)-(24-J87))*0.204)),0)+IF(F87="JEČ",IF(L87&gt;15,0,IF(J87&gt;15,(16-L87)*0.102,((16-L87)-(16-J87))*0.102)),0)+IF(F87="JEOF",IF(L87&gt;15,0,IF(J87&gt;15,(16-L87)*0.102,((16-L87)-(16-J87))*0.102)),0)+IF(F87="JnPČ",IF(L87&gt;15,0,IF(J87&gt;15,(16-L87)*0.153,((16-L87)-(16-J87))*0.153)),0)+IF(F87="JnEČ",IF(L87&gt;15,0,IF(J87&gt;15,(16-L87)*0.0765,((16-L87)-(16-J87))*0.0765)),0)+IF(F87="JčPČ",IF(L87&gt;15,0,IF(J87&gt;15,(16-L87)*0.06375,((16-L87)-(16-J87))*0.06375)),0)+IF(F87="JčEČ",IF(L87&gt;15,0,IF(J87&gt;15,(16-L87)*0.051,((16-L87)-(16-J87))*0.051)),0)+IF(F87="NEAK",IF(L87&gt;23,0,IF(J87&gt;23,(24-L87)*0.03444,((24-L87)-(24-J87))*0.03444)),0))</f>
        <v>0</v>
      </c>
      <c r="Q87" s="11">
        <f t="shared" ref="Q87" si="34">IF(ISERROR(P87*100/N87),0,(P87*100/N87))</f>
        <v>0</v>
      </c>
      <c r="R87" s="10">
        <f t="shared" ref="R87:R89" si="35">IF(Q87&lt;=30,O87+P87,O87+O87*0.3)*IF(G87=1,0.4,IF(G87=2,0.75,IF(G87="1 (kas 4 m. 1 k. nerengiamos)",0.52,1)))*IF(D87="olimpinė",1,IF(M87="Ne",0.5,1))*IF(OR(A$5="Lietuvos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federacija"),IF(OR(J87&lt;8,K87&lt;16),0,1),1)*E87*IF(I87&lt;=1,1,1/I87)*IF(OR(A$5="Lietuvos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87" s="8"/>
    </row>
    <row r="88" spans="1:19">
      <c r="A88" s="68">
        <v>2</v>
      </c>
      <c r="B88" s="68" t="s">
        <v>78</v>
      </c>
      <c r="C88" s="12" t="s">
        <v>77</v>
      </c>
      <c r="D88" s="68" t="s">
        <v>32</v>
      </c>
      <c r="E88" s="68">
        <v>1</v>
      </c>
      <c r="F88" s="68" t="s">
        <v>33</v>
      </c>
      <c r="G88" s="68">
        <v>2</v>
      </c>
      <c r="H88" s="68" t="s">
        <v>34</v>
      </c>
      <c r="I88" s="68"/>
      <c r="J88" s="68">
        <v>34</v>
      </c>
      <c r="K88" s="68">
        <v>13</v>
      </c>
      <c r="L88" s="68">
        <v>28</v>
      </c>
      <c r="M88" s="68" t="s">
        <v>43</v>
      </c>
      <c r="N88" s="3">
        <f t="shared" si="31"/>
        <v>0</v>
      </c>
      <c r="O88" s="9">
        <f t="shared" si="32"/>
        <v>0</v>
      </c>
      <c r="P88" s="4">
        <f t="shared" ref="P88:P89" si="36">IF(O88=0,0,IF(F88="OŽ",IF(L88&gt;35,0,IF(J88&gt;35,(36-L88)*1.836,((36-L88)-(36-J88))*1.836)),0)+IF(F88="PČ",IF(L88&gt;31,0,IF(J88&gt;31,(32-L88)*1.347,((32-L88)-(32-J88))*1.347)),0)+ IF(F88="PČneol",IF(L88&gt;15,0,IF(J88&gt;15,(16-L88)*0.255,((16-L88)-(16-J88))*0.255)),0)+IF(F88="PŽ",IF(L88&gt;31,0,IF(J88&gt;31,(32-L88)*0.255,((32-L88)-(32-J88))*0.255)),0)+IF(F88="EČ",IF(L88&gt;23,0,IF(J88&gt;23,(24-L88)*0.612,((24-L88)-(24-J88))*0.612)),0)+IF(F88="EČneol",IF(L88&gt;7,0,IF(J88&gt;7,(8-L88)*0.204,((8-L88)-(8-J88))*0.204)),0)+IF(F88="EŽ",IF(L88&gt;23,0,IF(J88&gt;23,(24-L88)*0.204,((24-L88)-(24-J88))*0.204)),0)+IF(F88="PT",IF(L88&gt;31,0,IF(J88&gt;31,(32-L88)*0.204,((32-L88)-(32-J88))*0.204)),0)+IF(F88="JOŽ",IF(L88&gt;23,0,IF(J88&gt;23,(24-L88)*0.255,((24-L88)-(24-J88))*0.255)),0)+IF(F88="JPČ",IF(L88&gt;23,0,IF(J88&gt;23,(24-L88)*0.204,((24-L88)-(24-J88))*0.204)),0)+IF(F88="JEČ",IF(L88&gt;15,0,IF(J88&gt;15,(16-L88)*0.102,((16-L88)-(16-J88))*0.102)),0)+IF(F88="JEOF",IF(L88&gt;15,0,IF(J88&gt;15,(16-L88)*0.102,((16-L88)-(16-J88))*0.102)),0)+IF(F88="JnPČ",IF(L88&gt;15,0,IF(J88&gt;15,(16-L88)*0.153,((16-L88)-(16-J88))*0.153)),0)+IF(F88="JnEČ",IF(L88&gt;15,0,IF(J88&gt;15,(16-L88)*0.0765,((16-L88)-(16-J88))*0.0765)),0)+IF(F88="JčPČ",IF(L88&gt;15,0,IF(J88&gt;15,(16-L88)*0.06375,((16-L88)-(16-J88))*0.06375)),0)+IF(F88="JčEČ",IF(L88&gt;15,0,IF(J88&gt;15,(16-L88)*0.051,((16-L88)-(16-J88))*0.051)),0)+IF(F88="NEAK",IF(L88&gt;23,0,IF(J88&gt;23,(24-L88)*0.03444,((24-L88)-(24-J88))*0.03444)),0))</f>
        <v>0</v>
      </c>
      <c r="Q88" s="11">
        <f t="shared" ref="Q88:Q89" si="37">IF(ISERROR(P88*100/N88),0,(P88*100/N88))</f>
        <v>0</v>
      </c>
      <c r="R88" s="10">
        <f t="shared" si="35"/>
        <v>0</v>
      </c>
      <c r="S88" s="8"/>
    </row>
    <row r="89" spans="1:19">
      <c r="A89" s="68">
        <v>3</v>
      </c>
      <c r="B89" s="68" t="s">
        <v>79</v>
      </c>
      <c r="C89" s="12" t="s">
        <v>77</v>
      </c>
      <c r="D89" s="68" t="s">
        <v>32</v>
      </c>
      <c r="E89" s="68">
        <v>1</v>
      </c>
      <c r="F89" s="68" t="s">
        <v>33</v>
      </c>
      <c r="G89" s="68">
        <v>2</v>
      </c>
      <c r="H89" s="68" t="s">
        <v>34</v>
      </c>
      <c r="I89" s="68"/>
      <c r="J89" s="68">
        <v>34</v>
      </c>
      <c r="K89" s="68">
        <v>13</v>
      </c>
      <c r="L89" s="68">
        <v>33</v>
      </c>
      <c r="M89" s="68" t="s">
        <v>43</v>
      </c>
      <c r="N89" s="3">
        <f t="shared" si="31"/>
        <v>0</v>
      </c>
      <c r="O89" s="9">
        <f t="shared" si="32"/>
        <v>0</v>
      </c>
      <c r="P89" s="4">
        <f t="shared" si="36"/>
        <v>0</v>
      </c>
      <c r="Q89" s="11">
        <f t="shared" si="37"/>
        <v>0</v>
      </c>
      <c r="R89" s="10">
        <f t="shared" si="35"/>
        <v>0</v>
      </c>
      <c r="S89" s="8"/>
    </row>
    <row r="90" spans="1:19" s="8" customFormat="1">
      <c r="A90" s="81" t="s">
        <v>37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3"/>
      <c r="R90" s="10">
        <f>SUM(R87:R89)</f>
        <v>0</v>
      </c>
    </row>
    <row r="91" spans="1:19" ht="15.75">
      <c r="A91" s="24" t="s">
        <v>38</v>
      </c>
      <c r="B91" s="2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6"/>
      <c r="S91" s="8"/>
    </row>
    <row r="92" spans="1:19">
      <c r="A92" s="49" t="s">
        <v>45</v>
      </c>
      <c r="B92" s="49"/>
      <c r="C92" s="49"/>
      <c r="D92" s="49"/>
      <c r="E92" s="49"/>
      <c r="F92" s="49"/>
      <c r="G92" s="49"/>
      <c r="H92" s="49"/>
      <c r="I92" s="49"/>
      <c r="J92" s="15"/>
      <c r="K92" s="15"/>
      <c r="L92" s="15"/>
      <c r="M92" s="15"/>
      <c r="N92" s="15"/>
      <c r="O92" s="15"/>
      <c r="P92" s="15"/>
      <c r="Q92" s="15"/>
      <c r="R92" s="16"/>
      <c r="S92" s="8"/>
    </row>
    <row r="93" spans="1:19" s="8" customFormat="1" ht="15" customHeight="1">
      <c r="A93" s="49"/>
      <c r="B93" s="49"/>
      <c r="C93" s="49"/>
      <c r="D93" s="49"/>
      <c r="E93" s="49"/>
      <c r="F93" s="49"/>
      <c r="G93" s="49"/>
      <c r="H93" s="49"/>
      <c r="I93" s="49"/>
      <c r="J93" s="15"/>
      <c r="K93" s="15"/>
      <c r="L93" s="15"/>
      <c r="M93" s="15"/>
      <c r="N93" s="15"/>
      <c r="O93" s="15"/>
      <c r="P93" s="15"/>
      <c r="Q93" s="15"/>
      <c r="R93" s="16"/>
    </row>
    <row r="94" spans="1:19">
      <c r="A94" s="75" t="s">
        <v>80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64"/>
      <c r="R94" s="8"/>
      <c r="S94" s="8"/>
    </row>
    <row r="95" spans="1:19" ht="18">
      <c r="A95" s="77" t="s">
        <v>28</v>
      </c>
      <c r="B95" s="78"/>
      <c r="C95" s="78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64"/>
      <c r="R95" s="8"/>
      <c r="S95" s="7"/>
    </row>
    <row r="96" spans="1:19">
      <c r="A96" s="84" t="s">
        <v>81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64"/>
      <c r="R96" s="8"/>
      <c r="S96" s="8"/>
    </row>
    <row r="97" spans="1:19">
      <c r="A97" s="68">
        <v>1</v>
      </c>
      <c r="B97" s="68" t="s">
        <v>82</v>
      </c>
      <c r="C97" s="12" t="s">
        <v>83</v>
      </c>
      <c r="D97" s="68" t="s">
        <v>32</v>
      </c>
      <c r="E97" s="68">
        <v>1</v>
      </c>
      <c r="F97" s="68" t="s">
        <v>51</v>
      </c>
      <c r="G97" s="68">
        <v>2</v>
      </c>
      <c r="H97" s="68" t="s">
        <v>34</v>
      </c>
      <c r="I97" s="68"/>
      <c r="J97" s="68">
        <v>87</v>
      </c>
      <c r="K97" s="68">
        <v>32</v>
      </c>
      <c r="L97" s="68">
        <v>25</v>
      </c>
      <c r="M97" s="68" t="s">
        <v>34</v>
      </c>
      <c r="N97" s="3">
        <f t="shared" ref="N97:N99" si="38">(IF(F97="OŽ",IF(L97=1,550.8,IF(L97=2,426.38,IF(L97=3,342.14,IF(L97=4,181.44,IF(L97=5,168.48,IF(L97=6,155.52,IF(L97=7,148.5,IF(L97=8,144,0))))))))+IF(L97&lt;=8,0,IF(L97&lt;=16,137.7,IF(L97&lt;=24,108,IF(L97&lt;=32,80.1,IF(L97&lt;=36,52.2,0)))))-IF(L97&lt;=8,0,IF(L97&lt;=16,(L97-9)*2.754,IF(L97&lt;=24,(L97-17)* 2.754,IF(L97&lt;=32,(L97-25)* 2.754,IF(L97&lt;=36,(L97-33)*2.754,0))))),0)+IF(F97="PČ",IF(L97=1,449,IF(L97=2,314.6,IF(L97=3,238,IF(L97=4,172,IF(L97=5,159,IF(L97=6,145,IF(L97=7,132,IF(L97=8,119,0))))))))+IF(L97&lt;=8,0,IF(L97&lt;=16,88,IF(L97&lt;=24,55,IF(L97&lt;=32,22,0))))-IF(L97&lt;=8,0,IF(L97&lt;=16,(L97-9)*2.245,IF(L97&lt;=24,(L97-17)*2.245,IF(L97&lt;=32,(L97-25)*2.245,0)))),0)+IF(F97="PČneol",IF(L97=1,85,IF(L97=2,64.61,IF(L97=3,50.76,IF(L97=4,16.25,IF(L97=5,15,IF(L97=6,13.75,IF(L97=7,12.5,IF(L97=8,11.25,0))))))))+IF(L97&lt;=8,0,IF(L97&lt;=16,9,0))-IF(L97&lt;=8,0,IF(L97&lt;=16,(L97-9)*0.425,0)),0)+IF(F97="PŽ",IF(L97=1,85,IF(L97=2,59.5,IF(L97=3,45,IF(L97=4,32.5,IF(L97=5,30,IF(L97=6,27.5,IF(L97=7,25,IF(L97=8,22.5,0))))))))+IF(L97&lt;=8,0,IF(L97&lt;=16,19,IF(L97&lt;=24,13,IF(L97&lt;=32,8,0))))-IF(L97&lt;=8,0,IF(L97&lt;=16,(L97-9)*0.425,IF(L97&lt;=24,(L97-17)*0.425,IF(L97&lt;=32,(L97-25)*0.425,0)))),0)+IF(F97="EČ",IF(L97=1,204,IF(L97=2,156.24,IF(L97=3,123.84,IF(L97=4,72,IF(L97=5,66,IF(L97=6,60,IF(L97=7,54,IF(L97=8,48,0))))))))+IF(L97&lt;=8,0,IF(L97&lt;=16,40,IF(L97&lt;=24,25,0)))-IF(L97&lt;=8,0,IF(L97&lt;=16,(L97-9)*1.02,IF(L97&lt;=24,(L97-17)*1.02,0))),0)+IF(F97="EČneol",IF(L97=1,68,IF(L97=2,51.69,IF(L97=3,40.61,IF(L97=4,13,IF(L97=5,12,IF(L97=6,11,IF(L97=7,10,IF(L97=8,9,0)))))))))+IF(F97="EŽ",IF(L97=1,68,IF(L97=2,47.6,IF(L97=3,36,IF(L97=4,18,IF(L97=5,16.5,IF(L97=6,15,IF(L97=7,13.5,IF(L97=8,12,0))))))))+IF(L97&lt;=8,0,IF(L97&lt;=16,10,IF(L97&lt;=24,6,0)))-IF(L97&lt;=8,0,IF(L97&lt;=16,(L97-9)*0.34,IF(L97&lt;=24,(L97-17)*0.34,0))),0)+IF(F97="PT",IF(L97=1,68,IF(L97=2,52.08,IF(L97=3,41.28,IF(L97=4,24,IF(L97=5,22,IF(L97=6,20,IF(L97=7,18,IF(L97=8,16,0))))))))+IF(L97&lt;=8,0,IF(L97&lt;=16,13,IF(L97&lt;=24,9,IF(L97&lt;=32,4,0))))-IF(L97&lt;=8,0,IF(L97&lt;=16,(L97-9)*0.34,IF(L97&lt;=24,(L97-17)*0.34,IF(L97&lt;=32,(L97-25)*0.34,0)))),0)+IF(F97="JOŽ",IF(L97=1,85,IF(L97=2,59.5,IF(L97=3,45,IF(L97=4,32.5,IF(L97=5,30,IF(L97=6,27.5,IF(L97=7,25,IF(L97=8,22.5,0))))))))+IF(L97&lt;=8,0,IF(L97&lt;=16,19,IF(L97&lt;=24,13,0)))-IF(L97&lt;=8,0,IF(L97&lt;=16,(L97-9)*0.425,IF(L97&lt;=24,(L97-17)*0.425,0))),0)+IF(F97="JPČ",IF(L97=1,68,IF(L97=2,47.6,IF(L97=3,36,IF(L97=4,26,IF(L97=5,24,IF(L97=6,22,IF(L97=7,20,IF(L97=8,18,0))))))))+IF(L97&lt;=8,0,IF(L97&lt;=16,13,IF(L97&lt;=24,9,0)))-IF(L97&lt;=8,0,IF(L97&lt;=16,(L97-9)*0.34,IF(L97&lt;=24,(L97-17)*0.34,0))),0)+IF(F97="JEČ",IF(L97=1,34,IF(L97=2,26.04,IF(L97=3,20.6,IF(L97=4,12,IF(L97=5,11,IF(L97=6,10,IF(L97=7,9,IF(L97=8,8,0))))))))+IF(L97&lt;=8,0,IF(L97&lt;=16,6,0))-IF(L97&lt;=8,0,IF(L97&lt;=16,(L97-9)*0.17,0)),0)+IF(F97="JEOF",IF(L97=1,34,IF(L97=2,26.04,IF(L97=3,20.6,IF(L97=4,12,IF(L97=5,11,IF(L97=6,10,IF(L97=7,9,IF(L97=8,8,0))))))))+IF(L97&lt;=8,0,IF(L97&lt;=16,6,0))-IF(L97&lt;=8,0,IF(L97&lt;=16,(L97-9)*0.17,0)),0)+IF(F97="JnPČ",IF(L97=1,51,IF(L97=2,35.7,IF(L97=3,27,IF(L97=4,19.5,IF(L97=5,18,IF(L97=6,16.5,IF(L97=7,15,IF(L97=8,13.5,0))))))))+IF(L97&lt;=8,0,IF(L97&lt;=16,10,0))-IF(L97&lt;=8,0,IF(L97&lt;=16,(L97-9)*0.255,0)),0)+IF(F97="JnEČ",IF(L97=1,25.5,IF(L97=2,19.53,IF(L97=3,15.48,IF(L97=4,9,IF(L97=5,8.25,IF(L97=6,7.5,IF(L97=7,6.75,IF(L97=8,6,0))))))))+IF(L97&lt;=8,0,IF(L97&lt;=16,5,0))-IF(L97&lt;=8,0,IF(L97&lt;=16,(L97-9)*0.1275,0)),0)+IF(F97="JčPČ",IF(L97=1,21.25,IF(L97=2,14.5,IF(L97=3,11.5,IF(L97=4,7,IF(L97=5,6.5,IF(L97=6,6,IF(L97=7,5.5,IF(L97=8,5,0))))))))+IF(L97&lt;=8,0,IF(L97&lt;=16,4,0))-IF(L97&lt;=8,0,IF(L97&lt;=16,(L97-9)*0.10625,0)),0)+IF(F97="JčEČ",IF(L97=1,17,IF(L97=2,13.02,IF(L97=3,10.32,IF(L97=4,6,IF(L97=5,5.5,IF(L97=6,5,IF(L97=7,4.5,IF(L97=8,4,0))))))))+IF(L97&lt;=8,0,IF(L97&lt;=16,3,0))-IF(L97&lt;=8,0,IF(L97&lt;=16,(L97-9)*0.085,0)),0)+IF(F97="NEAK",IF(L97=1,11.48,IF(L97=2,8.79,IF(L97=3,6.97,IF(L97=4,4.05,IF(L97=5,3.71,IF(L97=6,3.38,IF(L97=7,3.04,IF(L97=8,2.7,0))))))))+IF(L97&lt;=8,0,IF(L97&lt;=16,2,IF(L97&lt;=24,1.3,0)))-IF(L97&lt;=8,0,IF(L97&lt;=16,(L97-9)*0.0574,IF(L97&lt;=24,(L97-17)*0.0574,0))),0))*IF(L97&lt;0,1,IF(OR(F97="PČ",F97="PŽ",F97="PT"),IF(J97&lt;32,J97/32,1),1))* IF(L97&lt;0,1,IF(OR(F97="EČ",F97="EŽ",F97="JOŽ",F97="JPČ",F97="NEAK"),IF(J97&lt;24,J97/24,1),1))*IF(L97&lt;0,1,IF(OR(F97="PČneol",F97="JEČ",F97="JEOF",F97="JnPČ",F97="JnEČ",F97="JčPČ",F97="JčEČ"),IF(J97&lt;16,J97/16,1),1))*IF(L97&lt;0,1,IF(F97="EČneol",IF(J97&lt;8,J97/8,1),1))</f>
        <v>22</v>
      </c>
      <c r="O97" s="9">
        <f t="shared" ref="O97:O99" si="39">IF(F97="OŽ",N97,IF(H97="Ne",IF(J97*0.3&lt;J97-L97,N97,0),IF(J97*0.1&lt;J97-L97,N97,0)))</f>
        <v>22</v>
      </c>
      <c r="P97" s="71">
        <f t="shared" ref="P97" si="40">IF(O97=0,0,IF(F97="OŽ",IF(L97&gt;35,0,IF(J97&gt;35,(36-L97)*1.836,((36-L97)-(36-J97))*1.836)),0)+IF(F97="PČ",IF(L97&gt;31,0,IF(J97&gt;31,(32-L97)*1.347,((32-L97)-(32-J97))*1.347)),0)+ IF(F97="PČneol",IF(L97&gt;15,0,IF(J97&gt;15,(16-L97)*0.255,((16-L97)-(16-J97))*0.255)),0)+IF(F97="PŽ",IF(L97&gt;31,0,IF(J97&gt;31,(32-L97)*0.255,((32-L97)-(32-J97))*0.255)),0)+IF(F97="EČ",IF(L97&gt;23,0,IF(J97&gt;23,(24-L97)*0.612,((24-L97)-(24-J97))*0.612)),0)+IF(F97="EČneol",IF(L97&gt;7,0,IF(J97&gt;7,(8-L97)*0.204,((8-L97)-(8-J97))*0.204)),0)+IF(F97="EŽ",IF(L97&gt;23,0,IF(J97&gt;23,(24-L97)*0.204,((24-L97)-(24-J97))*0.204)),0)+IF(F97="PT",IF(L97&gt;31,0,IF(J97&gt;31,(32-L97)*0.204,((32-L97)-(32-J97))*0.204)),0)+IF(F97="JOŽ",IF(L97&gt;23,0,IF(J97&gt;23,(24-L97)*0.255,((24-L97)-(24-J97))*0.255)),0)+IF(F97="JPČ",IF(L97&gt;23,0,IF(J97&gt;23,(24-L97)*0.204,((24-L97)-(24-J97))*0.204)),0)+IF(F97="JEČ",IF(L97&gt;15,0,IF(J97&gt;15,(16-L97)*0.102,((16-L97)-(16-J97))*0.102)),0)+IF(F97="JEOF",IF(L97&gt;15,0,IF(J97&gt;15,(16-L97)*0.102,((16-L97)-(16-J97))*0.102)),0)+IF(F97="JnPČ",IF(L97&gt;15,0,IF(J97&gt;15,(16-L97)*0.153,((16-L97)-(16-J97))*0.153)),0)+IF(F97="JnEČ",IF(L97&gt;15,0,IF(J97&gt;15,(16-L97)*0.0765,((16-L97)-(16-J97))*0.0765)),0)+IF(F97="JčPČ",IF(L97&gt;15,0,IF(J97&gt;15,(16-L97)*0.06375,((16-L97)-(16-J97))*0.06375)),0)+IF(F97="JčEČ",IF(L97&gt;15,0,IF(J97&gt;15,(16-L97)*0.051,((16-L97)-(16-J97))*0.051)),0)+IF(F97="NEAK",IF(L97&gt;23,0,IF(J97&gt;23,(24-L97)*0.03444,((24-L97)-(24-J97))*0.03444)),0))</f>
        <v>9.4290000000000003</v>
      </c>
      <c r="Q97" s="72">
        <f t="shared" ref="Q97" si="41">IF(ISERROR(P97*100/N97),0,(P97*100/N97))</f>
        <v>42.859090909090909</v>
      </c>
      <c r="R97" s="58">
        <f t="shared" ref="R97:R99" si="42">IF(Q97&lt;=30,O97+P97,O97+O97*0.3)*IF(G97=1,0.4,IF(G97=2,0.75,IF(G97="1 (kas 4 m. 1 k. nerengiamos)",0.52,1)))*IF(D97="olimpinė",1,IF(M97="Ne",0.5,1))*IF(OR(A$5="Lietuvos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federacija"),IF(OR(J97&lt;8,K97&lt;16),0,1),1)*E97*IF(I97&lt;=1,1,1/I97)*IF(OR(A$5="Lietuvos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11.797500000000003</v>
      </c>
      <c r="S97" s="73"/>
    </row>
    <row r="98" spans="1:19">
      <c r="A98" s="68">
        <v>2</v>
      </c>
      <c r="B98" s="68" t="s">
        <v>84</v>
      </c>
      <c r="C98" s="12" t="s">
        <v>83</v>
      </c>
      <c r="D98" s="68" t="s">
        <v>32</v>
      </c>
      <c r="E98" s="68">
        <v>1</v>
      </c>
      <c r="F98" s="68" t="s">
        <v>51</v>
      </c>
      <c r="G98" s="68">
        <v>2</v>
      </c>
      <c r="H98" s="68" t="s">
        <v>34</v>
      </c>
      <c r="I98" s="68"/>
      <c r="J98" s="68">
        <v>87</v>
      </c>
      <c r="K98" s="68">
        <v>32</v>
      </c>
      <c r="L98" s="68">
        <v>44</v>
      </c>
      <c r="M98" s="68" t="s">
        <v>43</v>
      </c>
      <c r="N98" s="3">
        <f t="shared" si="38"/>
        <v>0</v>
      </c>
      <c r="O98" s="9">
        <f t="shared" si="39"/>
        <v>0</v>
      </c>
      <c r="P98" s="4">
        <f t="shared" ref="P98:P99" si="43">IF(O98=0,0,IF(F98="OŽ",IF(L98&gt;35,0,IF(J98&gt;35,(36-L98)*1.836,((36-L98)-(36-J98))*1.836)),0)+IF(F98="PČ",IF(L98&gt;31,0,IF(J98&gt;31,(32-L98)*1.347,((32-L98)-(32-J98))*1.347)),0)+ IF(F98="PČneol",IF(L98&gt;15,0,IF(J98&gt;15,(16-L98)*0.255,((16-L98)-(16-J98))*0.255)),0)+IF(F98="PŽ",IF(L98&gt;31,0,IF(J98&gt;31,(32-L98)*0.255,((32-L98)-(32-J98))*0.255)),0)+IF(F98="EČ",IF(L98&gt;23,0,IF(J98&gt;23,(24-L98)*0.612,((24-L98)-(24-J98))*0.612)),0)+IF(F98="EČneol",IF(L98&gt;7,0,IF(J98&gt;7,(8-L98)*0.204,((8-L98)-(8-J98))*0.204)),0)+IF(F98="EŽ",IF(L98&gt;23,0,IF(J98&gt;23,(24-L98)*0.204,((24-L98)-(24-J98))*0.204)),0)+IF(F98="PT",IF(L98&gt;31,0,IF(J98&gt;31,(32-L98)*0.204,((32-L98)-(32-J98))*0.204)),0)+IF(F98="JOŽ",IF(L98&gt;23,0,IF(J98&gt;23,(24-L98)*0.255,((24-L98)-(24-J98))*0.255)),0)+IF(F98="JPČ",IF(L98&gt;23,0,IF(J98&gt;23,(24-L98)*0.204,((24-L98)-(24-J98))*0.204)),0)+IF(F98="JEČ",IF(L98&gt;15,0,IF(J98&gt;15,(16-L98)*0.102,((16-L98)-(16-J98))*0.102)),0)+IF(F98="JEOF",IF(L98&gt;15,0,IF(J98&gt;15,(16-L98)*0.102,((16-L98)-(16-J98))*0.102)),0)+IF(F98="JnPČ",IF(L98&gt;15,0,IF(J98&gt;15,(16-L98)*0.153,((16-L98)-(16-J98))*0.153)),0)+IF(F98="JnEČ",IF(L98&gt;15,0,IF(J98&gt;15,(16-L98)*0.0765,((16-L98)-(16-J98))*0.0765)),0)+IF(F98="JčPČ",IF(L98&gt;15,0,IF(J98&gt;15,(16-L98)*0.06375,((16-L98)-(16-J98))*0.06375)),0)+IF(F98="JčEČ",IF(L98&gt;15,0,IF(J98&gt;15,(16-L98)*0.051,((16-L98)-(16-J98))*0.051)),0)+IF(F98="NEAK",IF(L98&gt;23,0,IF(J98&gt;23,(24-L98)*0.03444,((24-L98)-(24-J98))*0.03444)),0))</f>
        <v>0</v>
      </c>
      <c r="Q98" s="11">
        <f t="shared" ref="Q98:Q99" si="44">IF(ISERROR(P98*100/N98),0,(P98*100/N98))</f>
        <v>0</v>
      </c>
      <c r="R98" s="10">
        <f t="shared" si="42"/>
        <v>0</v>
      </c>
      <c r="S98" s="8"/>
    </row>
    <row r="99" spans="1:19">
      <c r="A99" s="68">
        <v>3</v>
      </c>
      <c r="B99" s="68" t="s">
        <v>85</v>
      </c>
      <c r="C99" s="12" t="s">
        <v>83</v>
      </c>
      <c r="D99" s="68" t="s">
        <v>32</v>
      </c>
      <c r="E99" s="68">
        <v>1</v>
      </c>
      <c r="F99" s="68" t="s">
        <v>51</v>
      </c>
      <c r="G99" s="68">
        <v>2</v>
      </c>
      <c r="H99" s="68" t="s">
        <v>34</v>
      </c>
      <c r="I99" s="68"/>
      <c r="J99" s="68">
        <v>87</v>
      </c>
      <c r="K99" s="68">
        <v>32</v>
      </c>
      <c r="L99" s="68">
        <v>83</v>
      </c>
      <c r="M99" s="68" t="s">
        <v>43</v>
      </c>
      <c r="N99" s="3">
        <f t="shared" si="38"/>
        <v>0</v>
      </c>
      <c r="O99" s="9">
        <f t="shared" si="39"/>
        <v>0</v>
      </c>
      <c r="P99" s="4">
        <f t="shared" si="43"/>
        <v>0</v>
      </c>
      <c r="Q99" s="11">
        <f t="shared" si="44"/>
        <v>0</v>
      </c>
      <c r="R99" s="10">
        <f t="shared" si="42"/>
        <v>0</v>
      </c>
      <c r="S99" s="8"/>
    </row>
    <row r="100" spans="1:19">
      <c r="A100" s="81" t="s">
        <v>37</v>
      </c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3"/>
      <c r="R100" s="10">
        <f>SUM(R97:R99)</f>
        <v>11.797500000000003</v>
      </c>
      <c r="S100" s="8"/>
    </row>
    <row r="101" spans="1:19" ht="15.75">
      <c r="A101" s="24" t="s">
        <v>38</v>
      </c>
      <c r="B101" s="2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  <c r="S101" s="8"/>
    </row>
    <row r="102" spans="1:19">
      <c r="A102" s="49" t="s">
        <v>45</v>
      </c>
      <c r="B102" s="49"/>
      <c r="C102" s="49"/>
      <c r="D102" s="49"/>
      <c r="E102" s="49"/>
      <c r="F102" s="49"/>
      <c r="G102" s="49"/>
      <c r="H102" s="49"/>
      <c r="I102" s="49"/>
      <c r="J102" s="15"/>
      <c r="K102" s="15"/>
      <c r="L102" s="15"/>
      <c r="M102" s="15"/>
      <c r="N102" s="15"/>
      <c r="O102" s="15"/>
      <c r="P102" s="15"/>
      <c r="Q102" s="15"/>
      <c r="R102" s="16"/>
      <c r="S102" s="8"/>
    </row>
    <row r="103" spans="1:19">
      <c r="A103" s="49"/>
      <c r="B103" s="49"/>
      <c r="C103" s="49"/>
      <c r="D103" s="49"/>
      <c r="E103" s="49"/>
      <c r="F103" s="49"/>
      <c r="G103" s="49"/>
      <c r="H103" s="49"/>
      <c r="I103" s="49"/>
      <c r="J103" s="15"/>
      <c r="K103" s="15"/>
      <c r="L103" s="15"/>
      <c r="M103" s="15"/>
      <c r="N103" s="15"/>
      <c r="O103" s="15"/>
      <c r="P103" s="15"/>
      <c r="Q103" s="15"/>
      <c r="R103" s="16"/>
      <c r="S103" s="8"/>
    </row>
    <row r="104" spans="1:19">
      <c r="A104" s="75" t="s">
        <v>86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64"/>
      <c r="R104" s="8"/>
      <c r="S104" s="8"/>
    </row>
    <row r="105" spans="1:19" ht="18">
      <c r="A105" s="77" t="s">
        <v>28</v>
      </c>
      <c r="B105" s="78"/>
      <c r="C105" s="78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64"/>
      <c r="R105" s="8"/>
      <c r="S105" s="8"/>
    </row>
    <row r="106" spans="1:19">
      <c r="A106" s="79" t="s">
        <v>87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64"/>
      <c r="R106" s="8"/>
      <c r="S106" s="8"/>
    </row>
    <row r="107" spans="1:19">
      <c r="A107" s="68">
        <v>1</v>
      </c>
      <c r="B107" s="68" t="s">
        <v>88</v>
      </c>
      <c r="C107" s="12" t="s">
        <v>89</v>
      </c>
      <c r="D107" s="68" t="s">
        <v>32</v>
      </c>
      <c r="E107" s="68">
        <v>1</v>
      </c>
      <c r="F107" s="68" t="s">
        <v>51</v>
      </c>
      <c r="G107" s="68">
        <v>2</v>
      </c>
      <c r="H107" s="68" t="s">
        <v>34</v>
      </c>
      <c r="I107" s="68"/>
      <c r="J107" s="68">
        <v>109</v>
      </c>
      <c r="K107" s="68">
        <v>39</v>
      </c>
      <c r="L107" s="61">
        <v>5</v>
      </c>
      <c r="M107" s="68" t="s">
        <v>34</v>
      </c>
      <c r="N107" s="3">
        <f t="shared" ref="N107:N109" si="45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159</v>
      </c>
      <c r="O107" s="9">
        <f t="shared" ref="O107:O109" si="46">IF(F107="OŽ",N107,IF(H107="Ne",IF(J107*0.3&lt;J107-L107,N107,0),IF(J107*0.1&lt;J107-L107,N107,0)))</f>
        <v>159</v>
      </c>
      <c r="P107" s="4">
        <f t="shared" ref="P107" si="47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36.369</v>
      </c>
      <c r="Q107" s="11">
        <f t="shared" ref="Q107" si="48">IF(ISERROR(P107*100/N107),0,(P107*100/N107))</f>
        <v>22.873584905660376</v>
      </c>
      <c r="R107" s="58">
        <f t="shared" ref="R107:R109" si="49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80.589712500000005</v>
      </c>
      <c r="S107" s="8"/>
    </row>
    <row r="108" spans="1:19" s="8" customFormat="1">
      <c r="A108" s="68">
        <v>2</v>
      </c>
      <c r="B108" s="68" t="s">
        <v>90</v>
      </c>
      <c r="C108" s="12" t="s">
        <v>89</v>
      </c>
      <c r="D108" s="68" t="s">
        <v>32</v>
      </c>
      <c r="E108" s="68">
        <v>1</v>
      </c>
      <c r="F108" s="68" t="s">
        <v>51</v>
      </c>
      <c r="G108" s="68">
        <v>2</v>
      </c>
      <c r="H108" s="68" t="s">
        <v>34</v>
      </c>
      <c r="I108" s="68"/>
      <c r="J108" s="68">
        <v>109</v>
      </c>
      <c r="K108" s="68">
        <v>39</v>
      </c>
      <c r="L108" s="68">
        <v>31</v>
      </c>
      <c r="M108" s="68" t="s">
        <v>43</v>
      </c>
      <c r="N108" s="3">
        <f t="shared" si="45"/>
        <v>8.5299999999999994</v>
      </c>
      <c r="O108" s="9">
        <f t="shared" si="46"/>
        <v>8.5299999999999994</v>
      </c>
      <c r="P108" s="4">
        <f t="shared" ref="P108:P109" si="50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1.347</v>
      </c>
      <c r="Q108" s="11">
        <f t="shared" ref="Q108:Q109" si="51">IF(ISERROR(P108*100/N108),0,(P108*100/N108))</f>
        <v>15.791324736225087</v>
      </c>
      <c r="R108" s="10">
        <f t="shared" si="49"/>
        <v>8.1485249999999994</v>
      </c>
    </row>
    <row r="109" spans="1:19">
      <c r="A109" s="68">
        <v>3</v>
      </c>
      <c r="B109" s="68" t="s">
        <v>91</v>
      </c>
      <c r="C109" s="12" t="s">
        <v>89</v>
      </c>
      <c r="D109" s="68" t="s">
        <v>32</v>
      </c>
      <c r="E109" s="68">
        <v>1</v>
      </c>
      <c r="F109" s="68" t="s">
        <v>51</v>
      </c>
      <c r="G109" s="68">
        <v>2</v>
      </c>
      <c r="H109" s="68" t="s">
        <v>34</v>
      </c>
      <c r="I109" s="68"/>
      <c r="J109" s="68">
        <v>109</v>
      </c>
      <c r="K109" s="68">
        <v>39</v>
      </c>
      <c r="L109" s="68">
        <v>109</v>
      </c>
      <c r="M109" s="68" t="s">
        <v>43</v>
      </c>
      <c r="N109" s="3">
        <f t="shared" si="45"/>
        <v>0</v>
      </c>
      <c r="O109" s="9">
        <f t="shared" si="46"/>
        <v>0</v>
      </c>
      <c r="P109" s="4">
        <f t="shared" si="50"/>
        <v>0</v>
      </c>
      <c r="Q109" s="11">
        <f t="shared" si="51"/>
        <v>0</v>
      </c>
      <c r="R109" s="10">
        <f t="shared" si="49"/>
        <v>0</v>
      </c>
      <c r="S109" s="8"/>
    </row>
    <row r="110" spans="1:19">
      <c r="A110" s="81" t="s">
        <v>37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3"/>
      <c r="R110" s="10">
        <f>SUM(R107:R109)</f>
        <v>88.738237499999997</v>
      </c>
      <c r="S110" s="8"/>
    </row>
    <row r="111" spans="1:19" ht="15.75">
      <c r="A111" s="24" t="s">
        <v>38</v>
      </c>
      <c r="B111" s="2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6"/>
      <c r="S111" s="8"/>
    </row>
    <row r="112" spans="1:19">
      <c r="A112" s="49" t="s">
        <v>45</v>
      </c>
      <c r="B112" s="49"/>
      <c r="C112" s="49"/>
      <c r="D112" s="49"/>
      <c r="E112" s="49"/>
      <c r="F112" s="49"/>
      <c r="G112" s="49"/>
      <c r="H112" s="49"/>
      <c r="I112" s="49"/>
      <c r="J112" s="15"/>
      <c r="K112" s="15"/>
      <c r="L112" s="15"/>
      <c r="M112" s="15"/>
      <c r="N112" s="15"/>
      <c r="O112" s="15"/>
      <c r="P112" s="15"/>
      <c r="Q112" s="15"/>
      <c r="R112" s="16"/>
      <c r="S112" s="8"/>
    </row>
    <row r="113" spans="1:19">
      <c r="A113" s="49"/>
      <c r="B113" s="49"/>
      <c r="C113" s="49"/>
      <c r="D113" s="49"/>
      <c r="E113" s="49"/>
      <c r="F113" s="49"/>
      <c r="G113" s="49"/>
      <c r="H113" s="49"/>
      <c r="I113" s="49"/>
      <c r="J113" s="15"/>
      <c r="K113" s="15"/>
      <c r="L113" s="15"/>
      <c r="M113" s="15"/>
      <c r="N113" s="15"/>
      <c r="O113" s="15"/>
      <c r="P113" s="15"/>
      <c r="Q113" s="15"/>
      <c r="R113" s="16"/>
      <c r="S113" s="8"/>
    </row>
    <row r="114" spans="1:19">
      <c r="A114" s="75" t="s">
        <v>92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64"/>
      <c r="R114" s="8"/>
      <c r="S114" s="8"/>
    </row>
    <row r="115" spans="1:19" ht="18">
      <c r="A115" s="77" t="s">
        <v>28</v>
      </c>
      <c r="B115" s="78"/>
      <c r="C115" s="78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64"/>
      <c r="R115" s="8"/>
      <c r="S115" s="8"/>
    </row>
    <row r="116" spans="1:19">
      <c r="A116" s="84" t="s">
        <v>93</v>
      </c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64"/>
      <c r="R116" s="8"/>
      <c r="S116" s="8"/>
    </row>
    <row r="117" spans="1:19" ht="30">
      <c r="A117" s="68">
        <v>1</v>
      </c>
      <c r="B117" s="68" t="s">
        <v>94</v>
      </c>
      <c r="C117" s="12" t="s">
        <v>95</v>
      </c>
      <c r="D117" s="68" t="s">
        <v>32</v>
      </c>
      <c r="E117" s="68">
        <v>2</v>
      </c>
      <c r="F117" s="68" t="s">
        <v>33</v>
      </c>
      <c r="G117" s="68">
        <v>2</v>
      </c>
      <c r="H117" s="68" t="s">
        <v>34</v>
      </c>
      <c r="I117" s="68"/>
      <c r="J117" s="68">
        <v>25</v>
      </c>
      <c r="K117" s="68">
        <v>10</v>
      </c>
      <c r="L117" s="68">
        <v>9</v>
      </c>
      <c r="M117" s="68" t="s">
        <v>43</v>
      </c>
      <c r="N117" s="3">
        <f t="shared" ref="N117:N122" si="52">(IF(F117="OŽ",IF(L117=1,550.8,IF(L117=2,426.38,IF(L117=3,342.14,IF(L117=4,181.44,IF(L117=5,168.48,IF(L117=6,155.52,IF(L117=7,148.5,IF(L117=8,144,0))))))))+IF(L117&lt;=8,0,IF(L117&lt;=16,137.7,IF(L117&lt;=24,108,IF(L117&lt;=32,80.1,IF(L117&lt;=36,52.2,0)))))-IF(L117&lt;=8,0,IF(L117&lt;=16,(L117-9)*2.754,IF(L117&lt;=24,(L117-17)* 2.754,IF(L117&lt;=32,(L117-25)* 2.754,IF(L117&lt;=36,(L117-33)*2.754,0))))),0)+IF(F117="PČ",IF(L117=1,449,IF(L117=2,314.6,IF(L117=3,238,IF(L117=4,172,IF(L117=5,159,IF(L117=6,145,IF(L117=7,132,IF(L117=8,119,0))))))))+IF(L117&lt;=8,0,IF(L117&lt;=16,88,IF(L117&lt;=24,55,IF(L117&lt;=32,22,0))))-IF(L117&lt;=8,0,IF(L117&lt;=16,(L117-9)*2.245,IF(L117&lt;=24,(L117-17)*2.245,IF(L117&lt;=32,(L117-25)*2.245,0)))),0)+IF(F117="PČneol",IF(L117=1,85,IF(L117=2,64.61,IF(L117=3,50.76,IF(L117=4,16.25,IF(L117=5,15,IF(L117=6,13.75,IF(L117=7,12.5,IF(L117=8,11.25,0))))))))+IF(L117&lt;=8,0,IF(L117&lt;=16,9,0))-IF(L117&lt;=8,0,IF(L117&lt;=16,(L117-9)*0.425,0)),0)+IF(F117="PŽ",IF(L117=1,85,IF(L117=2,59.5,IF(L117=3,45,IF(L117=4,32.5,IF(L117=5,30,IF(L117=6,27.5,IF(L117=7,25,IF(L117=8,22.5,0))))))))+IF(L117&lt;=8,0,IF(L117&lt;=16,19,IF(L117&lt;=24,13,IF(L117&lt;=32,8,0))))-IF(L117&lt;=8,0,IF(L117&lt;=16,(L117-9)*0.425,IF(L117&lt;=24,(L117-17)*0.425,IF(L117&lt;=32,(L117-25)*0.425,0)))),0)+IF(F117="EČ",IF(L117=1,204,IF(L117=2,156.24,IF(L117=3,123.84,IF(L117=4,72,IF(L117=5,66,IF(L117=6,60,IF(L117=7,54,IF(L117=8,48,0))))))))+IF(L117&lt;=8,0,IF(L117&lt;=16,40,IF(L117&lt;=24,25,0)))-IF(L117&lt;=8,0,IF(L117&lt;=16,(L117-9)*1.02,IF(L117&lt;=24,(L117-17)*1.02,0))),0)+IF(F117="EČneol",IF(L117=1,68,IF(L117=2,51.69,IF(L117=3,40.61,IF(L117=4,13,IF(L117=5,12,IF(L117=6,11,IF(L117=7,10,IF(L117=8,9,0)))))))))+IF(F117="EŽ",IF(L117=1,68,IF(L117=2,47.6,IF(L117=3,36,IF(L117=4,18,IF(L117=5,16.5,IF(L117=6,15,IF(L117=7,13.5,IF(L117=8,12,0))))))))+IF(L117&lt;=8,0,IF(L117&lt;=16,10,IF(L117&lt;=24,6,0)))-IF(L117&lt;=8,0,IF(L117&lt;=16,(L117-9)*0.34,IF(L117&lt;=24,(L117-17)*0.34,0))),0)+IF(F117="PT",IF(L117=1,68,IF(L117=2,52.08,IF(L117=3,41.28,IF(L117=4,24,IF(L117=5,22,IF(L117=6,20,IF(L117=7,18,IF(L117=8,16,0))))))))+IF(L117&lt;=8,0,IF(L117&lt;=16,13,IF(L117&lt;=24,9,IF(L117&lt;=32,4,0))))-IF(L117&lt;=8,0,IF(L117&lt;=16,(L117-9)*0.34,IF(L117&lt;=24,(L117-17)*0.34,IF(L117&lt;=32,(L117-25)*0.34,0)))),0)+IF(F117="JOŽ",IF(L117=1,85,IF(L117=2,59.5,IF(L117=3,45,IF(L117=4,32.5,IF(L117=5,30,IF(L117=6,27.5,IF(L117=7,25,IF(L117=8,22.5,0))))))))+IF(L117&lt;=8,0,IF(L117&lt;=16,19,IF(L117&lt;=24,13,0)))-IF(L117&lt;=8,0,IF(L117&lt;=16,(L117-9)*0.425,IF(L117&lt;=24,(L117-17)*0.425,0))),0)+IF(F117="JPČ",IF(L117=1,68,IF(L117=2,47.6,IF(L117=3,36,IF(L117=4,26,IF(L117=5,24,IF(L117=6,22,IF(L117=7,20,IF(L117=8,18,0))))))))+IF(L117&lt;=8,0,IF(L117&lt;=16,13,IF(L117&lt;=24,9,0)))-IF(L117&lt;=8,0,IF(L117&lt;=16,(L117-9)*0.34,IF(L117&lt;=24,(L117-17)*0.34,0))),0)+IF(F117="JEČ",IF(L117=1,34,IF(L117=2,26.04,IF(L117=3,20.6,IF(L117=4,12,IF(L117=5,11,IF(L117=6,10,IF(L117=7,9,IF(L117=8,8,0))))))))+IF(L117&lt;=8,0,IF(L117&lt;=16,6,0))-IF(L117&lt;=8,0,IF(L117&lt;=16,(L117-9)*0.17,0)),0)+IF(F117="JEOF",IF(L117=1,34,IF(L117=2,26.04,IF(L117=3,20.6,IF(L117=4,12,IF(L117=5,11,IF(L117=6,10,IF(L117=7,9,IF(L117=8,8,0))))))))+IF(L117&lt;=8,0,IF(L117&lt;=16,6,0))-IF(L117&lt;=8,0,IF(L117&lt;=16,(L117-9)*0.17,0)),0)+IF(F117="JnPČ",IF(L117=1,51,IF(L117=2,35.7,IF(L117=3,27,IF(L117=4,19.5,IF(L117=5,18,IF(L117=6,16.5,IF(L117=7,15,IF(L117=8,13.5,0))))))))+IF(L117&lt;=8,0,IF(L117&lt;=16,10,0))-IF(L117&lt;=8,0,IF(L117&lt;=16,(L117-9)*0.255,0)),0)+IF(F117="JnEČ",IF(L117=1,25.5,IF(L117=2,19.53,IF(L117=3,15.48,IF(L117=4,9,IF(L117=5,8.25,IF(L117=6,7.5,IF(L117=7,6.75,IF(L117=8,6,0))))))))+IF(L117&lt;=8,0,IF(L117&lt;=16,5,0))-IF(L117&lt;=8,0,IF(L117&lt;=16,(L117-9)*0.1275,0)),0)+IF(F117="JčPČ",IF(L117=1,21.25,IF(L117=2,14.5,IF(L117=3,11.5,IF(L117=4,7,IF(L117=5,6.5,IF(L117=6,6,IF(L117=7,5.5,IF(L117=8,5,0))))))))+IF(L117&lt;=8,0,IF(L117&lt;=16,4,0))-IF(L117&lt;=8,0,IF(L117&lt;=16,(L117-9)*0.10625,0)),0)+IF(F117="JčEČ",IF(L117=1,17,IF(L117=2,13.02,IF(L117=3,10.32,IF(L117=4,6,IF(L117=5,5.5,IF(L117=6,5,IF(L117=7,4.5,IF(L117=8,4,0))))))))+IF(L117&lt;=8,0,IF(L117&lt;=16,3,0))-IF(L117&lt;=8,0,IF(L117&lt;=16,(L117-9)*0.085,0)),0)+IF(F117="NEAK",IF(L117=1,11.48,IF(L117=2,8.79,IF(L117=3,6.97,IF(L117=4,4.05,IF(L117=5,3.71,IF(L117=6,3.38,IF(L117=7,3.04,IF(L117=8,2.7,0))))))))+IF(L117&lt;=8,0,IF(L117&lt;=16,2,IF(L117&lt;=24,1.3,0)))-IF(L117&lt;=8,0,IF(L117&lt;=16,(L117-9)*0.0574,IF(L117&lt;=24,(L117-17)*0.0574,0))),0))*IF(L117&lt;0,1,IF(OR(F117="PČ",F117="PŽ",F117="PT"),IF(J117&lt;32,J117/32,1),1))* IF(L117&lt;0,1,IF(OR(F117="EČ",F117="EŽ",F117="JOŽ",F117="JPČ",F117="NEAK"),IF(J117&lt;24,J117/24,1),1))*IF(L117&lt;0,1,IF(OR(F117="PČneol",F117="JEČ",F117="JEOF",F117="JnPČ",F117="JnEČ",F117="JčPČ",F117="JčEČ"),IF(J117&lt;16,J117/16,1),1))*IF(L117&lt;0,1,IF(F117="EČneol",IF(J117&lt;8,J117/8,1),1))</f>
        <v>40</v>
      </c>
      <c r="O117" s="9">
        <f t="shared" ref="O117:O122" si="53">IF(F117="OŽ",N117,IF(H117="Ne",IF(J117*0.3&lt;J117-L117,N117,0),IF(J117*0.1&lt;J117-L117,N117,0)))</f>
        <v>40</v>
      </c>
      <c r="P117" s="4">
        <f t="shared" ref="P117" si="54">IF(O117=0,0,IF(F117="OŽ",IF(L117&gt;35,0,IF(J117&gt;35,(36-L117)*1.836,((36-L117)-(36-J117))*1.836)),0)+IF(F117="PČ",IF(L117&gt;31,0,IF(J117&gt;31,(32-L117)*1.347,((32-L117)-(32-J117))*1.347)),0)+ IF(F117="PČneol",IF(L117&gt;15,0,IF(J117&gt;15,(16-L117)*0.255,((16-L117)-(16-J117))*0.255)),0)+IF(F117="PŽ",IF(L117&gt;31,0,IF(J117&gt;31,(32-L117)*0.255,((32-L117)-(32-J117))*0.255)),0)+IF(F117="EČ",IF(L117&gt;23,0,IF(J117&gt;23,(24-L117)*0.612,((24-L117)-(24-J117))*0.612)),0)+IF(F117="EČneol",IF(L117&gt;7,0,IF(J117&gt;7,(8-L117)*0.204,((8-L117)-(8-J117))*0.204)),0)+IF(F117="EŽ",IF(L117&gt;23,0,IF(J117&gt;23,(24-L117)*0.204,((24-L117)-(24-J117))*0.204)),0)+IF(F117="PT",IF(L117&gt;31,0,IF(J117&gt;31,(32-L117)*0.204,((32-L117)-(32-J117))*0.204)),0)+IF(F117="JOŽ",IF(L117&gt;23,0,IF(J117&gt;23,(24-L117)*0.255,((24-L117)-(24-J117))*0.255)),0)+IF(F117="JPČ",IF(L117&gt;23,0,IF(J117&gt;23,(24-L117)*0.204,((24-L117)-(24-J117))*0.204)),0)+IF(F117="JEČ",IF(L117&gt;15,0,IF(J117&gt;15,(16-L117)*0.102,((16-L117)-(16-J117))*0.102)),0)+IF(F117="JEOF",IF(L117&gt;15,0,IF(J117&gt;15,(16-L117)*0.102,((16-L117)-(16-J117))*0.102)),0)+IF(F117="JnPČ",IF(L117&gt;15,0,IF(J117&gt;15,(16-L117)*0.153,((16-L117)-(16-J117))*0.153)),0)+IF(F117="JnEČ",IF(L117&gt;15,0,IF(J117&gt;15,(16-L117)*0.0765,((16-L117)-(16-J117))*0.0765)),0)+IF(F117="JčPČ",IF(L117&gt;15,0,IF(J117&gt;15,(16-L117)*0.06375,((16-L117)-(16-J117))*0.06375)),0)+IF(F117="JčEČ",IF(L117&gt;15,0,IF(J117&gt;15,(16-L117)*0.051,((16-L117)-(16-J117))*0.051)),0)+IF(F117="NEAK",IF(L117&gt;23,0,IF(J117&gt;23,(24-L117)*0.03444,((24-L117)-(24-J117))*0.03444)),0))</f>
        <v>9.18</v>
      </c>
      <c r="Q117" s="11">
        <f t="shared" ref="Q117" si="55">IF(ISERROR(P117*100/N117),0,(P117*100/N117))</f>
        <v>22.95</v>
      </c>
      <c r="R117" s="10">
        <f t="shared" ref="R117:R122" si="56">IF(Q117&lt;=30,O117+P117,O117+O117*0.3)*IF(G117=1,0.4,IF(G117=2,0.75,IF(G117="1 (kas 4 m. 1 k. nerengiamos)",0.52,1)))*IF(D117="olimpinė",1,IF(M117="Ne",0.5,1))*IF(OR(A$5="Lietuvos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federacija"),IF(OR(J117&lt;8,K117&lt;16),0,1),1)*E117*IF(I117&lt;=1,1,1/I117)*IF(OR(A$5="Lietuvos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17" s="8"/>
    </row>
    <row r="118" spans="1:19" ht="30">
      <c r="A118" s="68">
        <v>2</v>
      </c>
      <c r="B118" s="68" t="s">
        <v>96</v>
      </c>
      <c r="C118" s="12" t="s">
        <v>95</v>
      </c>
      <c r="D118" s="68" t="s">
        <v>32</v>
      </c>
      <c r="E118" s="68">
        <v>2</v>
      </c>
      <c r="F118" s="68" t="s">
        <v>33</v>
      </c>
      <c r="G118" s="68">
        <v>2</v>
      </c>
      <c r="H118" s="68" t="s">
        <v>34</v>
      </c>
      <c r="I118" s="68"/>
      <c r="J118" s="68">
        <v>25</v>
      </c>
      <c r="K118" s="68">
        <v>10</v>
      </c>
      <c r="L118" s="68">
        <v>14</v>
      </c>
      <c r="M118" s="68" t="s">
        <v>43</v>
      </c>
      <c r="N118" s="3">
        <f t="shared" si="52"/>
        <v>34.9</v>
      </c>
      <c r="O118" s="9">
        <f t="shared" si="53"/>
        <v>34.9</v>
      </c>
      <c r="P118" s="4">
        <f t="shared" ref="P118:P122" si="57">IF(O118=0,0,IF(F118="OŽ",IF(L118&gt;35,0,IF(J118&gt;35,(36-L118)*1.836,((36-L118)-(36-J118))*1.836)),0)+IF(F118="PČ",IF(L118&gt;31,0,IF(J118&gt;31,(32-L118)*1.347,((32-L118)-(32-J118))*1.347)),0)+ IF(F118="PČneol",IF(L118&gt;15,0,IF(J118&gt;15,(16-L118)*0.255,((16-L118)-(16-J118))*0.255)),0)+IF(F118="PŽ",IF(L118&gt;31,0,IF(J118&gt;31,(32-L118)*0.255,((32-L118)-(32-J118))*0.255)),0)+IF(F118="EČ",IF(L118&gt;23,0,IF(J118&gt;23,(24-L118)*0.612,((24-L118)-(24-J118))*0.612)),0)+IF(F118="EČneol",IF(L118&gt;7,0,IF(J118&gt;7,(8-L118)*0.204,((8-L118)-(8-J118))*0.204)),0)+IF(F118="EŽ",IF(L118&gt;23,0,IF(J118&gt;23,(24-L118)*0.204,((24-L118)-(24-J118))*0.204)),0)+IF(F118="PT",IF(L118&gt;31,0,IF(J118&gt;31,(32-L118)*0.204,((32-L118)-(32-J118))*0.204)),0)+IF(F118="JOŽ",IF(L118&gt;23,0,IF(J118&gt;23,(24-L118)*0.255,((24-L118)-(24-J118))*0.255)),0)+IF(F118="JPČ",IF(L118&gt;23,0,IF(J118&gt;23,(24-L118)*0.204,((24-L118)-(24-J118))*0.204)),0)+IF(F118="JEČ",IF(L118&gt;15,0,IF(J118&gt;15,(16-L118)*0.102,((16-L118)-(16-J118))*0.102)),0)+IF(F118="JEOF",IF(L118&gt;15,0,IF(J118&gt;15,(16-L118)*0.102,((16-L118)-(16-J118))*0.102)),0)+IF(F118="JnPČ",IF(L118&gt;15,0,IF(J118&gt;15,(16-L118)*0.153,((16-L118)-(16-J118))*0.153)),0)+IF(F118="JnEČ",IF(L118&gt;15,0,IF(J118&gt;15,(16-L118)*0.0765,((16-L118)-(16-J118))*0.0765)),0)+IF(F118="JčPČ",IF(L118&gt;15,0,IF(J118&gt;15,(16-L118)*0.06375,((16-L118)-(16-J118))*0.06375)),0)+IF(F118="JčEČ",IF(L118&gt;15,0,IF(J118&gt;15,(16-L118)*0.051,((16-L118)-(16-J118))*0.051)),0)+IF(F118="NEAK",IF(L118&gt;23,0,IF(J118&gt;23,(24-L118)*0.03444,((24-L118)-(24-J118))*0.03444)),0))</f>
        <v>6.12</v>
      </c>
      <c r="Q118" s="11">
        <f t="shared" ref="Q118:Q122" si="58">IF(ISERROR(P118*100/N118),0,(P118*100/N118))</f>
        <v>17.535816618911177</v>
      </c>
      <c r="R118" s="10">
        <f t="shared" si="56"/>
        <v>0</v>
      </c>
      <c r="S118" s="8"/>
    </row>
    <row r="119" spans="1:19" ht="30">
      <c r="A119" s="68">
        <v>3</v>
      </c>
      <c r="B119" s="68" t="s">
        <v>97</v>
      </c>
      <c r="C119" s="12" t="s">
        <v>95</v>
      </c>
      <c r="D119" s="68" t="s">
        <v>32</v>
      </c>
      <c r="E119" s="68">
        <v>2</v>
      </c>
      <c r="F119" s="68" t="s">
        <v>33</v>
      </c>
      <c r="G119" s="68">
        <v>2</v>
      </c>
      <c r="H119" s="68" t="s">
        <v>34</v>
      </c>
      <c r="I119" s="68"/>
      <c r="J119" s="68">
        <v>25</v>
      </c>
      <c r="K119" s="68">
        <v>10</v>
      </c>
      <c r="L119" s="68">
        <v>6</v>
      </c>
      <c r="M119" s="68" t="s">
        <v>43</v>
      </c>
      <c r="N119" s="3">
        <f t="shared" si="52"/>
        <v>60</v>
      </c>
      <c r="O119" s="9">
        <f t="shared" si="53"/>
        <v>60</v>
      </c>
      <c r="P119" s="4">
        <f t="shared" si="57"/>
        <v>11.016</v>
      </c>
      <c r="Q119" s="11">
        <f t="shared" si="58"/>
        <v>18.36</v>
      </c>
      <c r="R119" s="10">
        <f t="shared" si="56"/>
        <v>0</v>
      </c>
      <c r="S119" s="8"/>
    </row>
    <row r="120" spans="1:19" s="8" customFormat="1">
      <c r="A120" s="68">
        <v>4</v>
      </c>
      <c r="B120" s="68" t="s">
        <v>98</v>
      </c>
      <c r="C120" s="12" t="s">
        <v>99</v>
      </c>
      <c r="D120" s="68" t="s">
        <v>32</v>
      </c>
      <c r="E120" s="68">
        <v>1</v>
      </c>
      <c r="F120" s="68" t="s">
        <v>33</v>
      </c>
      <c r="G120" s="68">
        <v>2</v>
      </c>
      <c r="H120" s="68" t="s">
        <v>34</v>
      </c>
      <c r="I120" s="68"/>
      <c r="J120" s="68">
        <v>43</v>
      </c>
      <c r="K120" s="68">
        <v>13</v>
      </c>
      <c r="L120" s="68">
        <v>22</v>
      </c>
      <c r="M120" s="68" t="s">
        <v>43</v>
      </c>
      <c r="N120" s="3">
        <f t="shared" si="52"/>
        <v>19.899999999999999</v>
      </c>
      <c r="O120" s="9">
        <f t="shared" si="53"/>
        <v>19.899999999999999</v>
      </c>
      <c r="P120" s="4">
        <f t="shared" si="57"/>
        <v>1.224</v>
      </c>
      <c r="Q120" s="11">
        <f t="shared" si="58"/>
        <v>6.1507537688442211</v>
      </c>
      <c r="R120" s="10">
        <f t="shared" si="56"/>
        <v>0</v>
      </c>
    </row>
    <row r="121" spans="1:19" s="8" customFormat="1">
      <c r="A121" s="68">
        <v>5</v>
      </c>
      <c r="B121" s="68" t="s">
        <v>100</v>
      </c>
      <c r="C121" s="12" t="s">
        <v>99</v>
      </c>
      <c r="D121" s="68" t="s">
        <v>32</v>
      </c>
      <c r="E121" s="68">
        <v>1</v>
      </c>
      <c r="F121" s="68" t="s">
        <v>33</v>
      </c>
      <c r="G121" s="68">
        <v>2</v>
      </c>
      <c r="H121" s="68" t="s">
        <v>34</v>
      </c>
      <c r="I121" s="68"/>
      <c r="J121" s="68">
        <v>43</v>
      </c>
      <c r="K121" s="68">
        <v>13</v>
      </c>
      <c r="L121" s="68">
        <v>22</v>
      </c>
      <c r="M121" s="68" t="s">
        <v>43</v>
      </c>
      <c r="N121" s="3">
        <f t="shared" si="52"/>
        <v>19.899999999999999</v>
      </c>
      <c r="O121" s="9">
        <f t="shared" si="53"/>
        <v>19.899999999999999</v>
      </c>
      <c r="P121" s="4">
        <f t="shared" si="57"/>
        <v>1.224</v>
      </c>
      <c r="Q121" s="11">
        <f t="shared" si="58"/>
        <v>6.1507537688442211</v>
      </c>
      <c r="R121" s="10">
        <f t="shared" si="56"/>
        <v>0</v>
      </c>
    </row>
    <row r="122" spans="1:19">
      <c r="A122" s="68">
        <v>6</v>
      </c>
      <c r="B122" s="68" t="s">
        <v>101</v>
      </c>
      <c r="C122" s="12" t="s">
        <v>99</v>
      </c>
      <c r="D122" s="68" t="s">
        <v>32</v>
      </c>
      <c r="E122" s="68">
        <v>1</v>
      </c>
      <c r="F122" s="68" t="s">
        <v>33</v>
      </c>
      <c r="G122" s="68">
        <v>2</v>
      </c>
      <c r="H122" s="68" t="s">
        <v>34</v>
      </c>
      <c r="I122" s="68"/>
      <c r="J122" s="68">
        <v>43</v>
      </c>
      <c r="K122" s="68">
        <v>13</v>
      </c>
      <c r="L122" s="68">
        <v>31</v>
      </c>
      <c r="M122" s="68" t="s">
        <v>43</v>
      </c>
      <c r="N122" s="3">
        <f t="shared" si="52"/>
        <v>0</v>
      </c>
      <c r="O122" s="9">
        <f t="shared" si="53"/>
        <v>0</v>
      </c>
      <c r="P122" s="4">
        <f t="shared" si="57"/>
        <v>0</v>
      </c>
      <c r="Q122" s="11">
        <f t="shared" si="58"/>
        <v>0</v>
      </c>
      <c r="R122" s="10">
        <f t="shared" si="56"/>
        <v>0</v>
      </c>
      <c r="S122" s="8"/>
    </row>
    <row r="123" spans="1:19">
      <c r="A123" s="81" t="s">
        <v>37</v>
      </c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3"/>
      <c r="R123" s="10">
        <f>SUM(R117:R122)</f>
        <v>0</v>
      </c>
      <c r="S123" s="8"/>
    </row>
    <row r="124" spans="1:19" ht="15" customHeight="1">
      <c r="A124" s="24" t="s">
        <v>38</v>
      </c>
      <c r="B124" s="2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6"/>
      <c r="S124" s="8"/>
    </row>
    <row r="125" spans="1:19">
      <c r="A125" s="49" t="s">
        <v>45</v>
      </c>
      <c r="B125" s="49"/>
      <c r="C125" s="49"/>
      <c r="D125" s="49"/>
      <c r="E125" s="49"/>
      <c r="F125" s="49"/>
      <c r="G125" s="49"/>
      <c r="H125" s="49"/>
      <c r="I125" s="49"/>
      <c r="J125" s="15"/>
      <c r="K125" s="15"/>
      <c r="L125" s="15"/>
      <c r="M125" s="15"/>
      <c r="N125" s="15"/>
      <c r="O125" s="15"/>
      <c r="P125" s="15"/>
      <c r="Q125" s="15"/>
      <c r="R125" s="16"/>
      <c r="S125" s="8"/>
    </row>
    <row r="126" spans="1:19">
      <c r="A126" s="49"/>
      <c r="B126" s="49"/>
      <c r="C126" s="49"/>
      <c r="D126" s="49"/>
      <c r="E126" s="49"/>
      <c r="F126" s="49"/>
      <c r="G126" s="49"/>
      <c r="H126" s="49"/>
      <c r="I126" s="49"/>
      <c r="J126" s="15"/>
      <c r="K126" s="15"/>
      <c r="L126" s="15"/>
      <c r="M126" s="15"/>
      <c r="N126" s="15"/>
      <c r="O126" s="15"/>
      <c r="P126" s="15"/>
      <c r="Q126" s="15"/>
      <c r="R126" s="16"/>
      <c r="S126" s="8"/>
    </row>
    <row r="127" spans="1:19" s="8" customFormat="1">
      <c r="A127" s="75" t="s">
        <v>102</v>
      </c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64"/>
    </row>
    <row r="128" spans="1:19" ht="18">
      <c r="A128" s="77" t="s">
        <v>28</v>
      </c>
      <c r="B128" s="78"/>
      <c r="C128" s="78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64"/>
      <c r="R128" s="8"/>
      <c r="S128" s="8"/>
    </row>
    <row r="129" spans="1:19">
      <c r="A129" s="84" t="s">
        <v>103</v>
      </c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64"/>
      <c r="R129" s="8"/>
      <c r="S129" s="8"/>
    </row>
    <row r="130" spans="1:19">
      <c r="A130" s="68">
        <v>1</v>
      </c>
      <c r="B130" s="68" t="s">
        <v>104</v>
      </c>
      <c r="C130" s="12" t="s">
        <v>83</v>
      </c>
      <c r="D130" s="68" t="s">
        <v>32</v>
      </c>
      <c r="E130" s="68">
        <v>1</v>
      </c>
      <c r="F130" s="68" t="s">
        <v>33</v>
      </c>
      <c r="G130" s="68">
        <v>2</v>
      </c>
      <c r="H130" s="68" t="s">
        <v>34</v>
      </c>
      <c r="I130" s="68"/>
      <c r="J130" s="68">
        <v>52</v>
      </c>
      <c r="K130" s="68">
        <v>18</v>
      </c>
      <c r="L130" s="68">
        <v>29</v>
      </c>
      <c r="M130" s="68" t="s">
        <v>43</v>
      </c>
      <c r="N130" s="3">
        <f t="shared" ref="N130:N132" si="59">(IF(F130="OŽ",IF(L130=1,550.8,IF(L130=2,426.38,IF(L130=3,342.14,IF(L130=4,181.44,IF(L130=5,168.48,IF(L130=6,155.52,IF(L130=7,148.5,IF(L130=8,144,0))))))))+IF(L130&lt;=8,0,IF(L130&lt;=16,137.7,IF(L130&lt;=24,108,IF(L130&lt;=32,80.1,IF(L130&lt;=36,52.2,0)))))-IF(L130&lt;=8,0,IF(L130&lt;=16,(L130-9)*2.754,IF(L130&lt;=24,(L130-17)* 2.754,IF(L130&lt;=32,(L130-25)* 2.754,IF(L130&lt;=36,(L130-33)*2.754,0))))),0)+IF(F130="PČ",IF(L130=1,449,IF(L130=2,314.6,IF(L130=3,238,IF(L130=4,172,IF(L130=5,159,IF(L130=6,145,IF(L130=7,132,IF(L130=8,119,0))))))))+IF(L130&lt;=8,0,IF(L130&lt;=16,88,IF(L130&lt;=24,55,IF(L130&lt;=32,22,0))))-IF(L130&lt;=8,0,IF(L130&lt;=16,(L130-9)*2.245,IF(L130&lt;=24,(L130-17)*2.245,IF(L130&lt;=32,(L130-25)*2.245,0)))),0)+IF(F130="PČneol",IF(L130=1,85,IF(L130=2,64.61,IF(L130=3,50.76,IF(L130=4,16.25,IF(L130=5,15,IF(L130=6,13.75,IF(L130=7,12.5,IF(L130=8,11.25,0))))))))+IF(L130&lt;=8,0,IF(L130&lt;=16,9,0))-IF(L130&lt;=8,0,IF(L130&lt;=16,(L130-9)*0.425,0)),0)+IF(F130="PŽ",IF(L130=1,85,IF(L130=2,59.5,IF(L130=3,45,IF(L130=4,32.5,IF(L130=5,30,IF(L130=6,27.5,IF(L130=7,25,IF(L130=8,22.5,0))))))))+IF(L130&lt;=8,0,IF(L130&lt;=16,19,IF(L130&lt;=24,13,IF(L130&lt;=32,8,0))))-IF(L130&lt;=8,0,IF(L130&lt;=16,(L130-9)*0.425,IF(L130&lt;=24,(L130-17)*0.425,IF(L130&lt;=32,(L130-25)*0.425,0)))),0)+IF(F130="EČ",IF(L130=1,204,IF(L130=2,156.24,IF(L130=3,123.84,IF(L130=4,72,IF(L130=5,66,IF(L130=6,60,IF(L130=7,54,IF(L130=8,48,0))))))))+IF(L130&lt;=8,0,IF(L130&lt;=16,40,IF(L130&lt;=24,25,0)))-IF(L130&lt;=8,0,IF(L130&lt;=16,(L130-9)*1.02,IF(L130&lt;=24,(L130-17)*1.02,0))),0)+IF(F130="EČneol",IF(L130=1,68,IF(L130=2,51.69,IF(L130=3,40.61,IF(L130=4,13,IF(L130=5,12,IF(L130=6,11,IF(L130=7,10,IF(L130=8,9,0)))))))))+IF(F130="EŽ",IF(L130=1,68,IF(L130=2,47.6,IF(L130=3,36,IF(L130=4,18,IF(L130=5,16.5,IF(L130=6,15,IF(L130=7,13.5,IF(L130=8,12,0))))))))+IF(L130&lt;=8,0,IF(L130&lt;=16,10,IF(L130&lt;=24,6,0)))-IF(L130&lt;=8,0,IF(L130&lt;=16,(L130-9)*0.34,IF(L130&lt;=24,(L130-17)*0.34,0))),0)+IF(F130="PT",IF(L130=1,68,IF(L130=2,52.08,IF(L130=3,41.28,IF(L130=4,24,IF(L130=5,22,IF(L130=6,20,IF(L130=7,18,IF(L130=8,16,0))))))))+IF(L130&lt;=8,0,IF(L130&lt;=16,13,IF(L130&lt;=24,9,IF(L130&lt;=32,4,0))))-IF(L130&lt;=8,0,IF(L130&lt;=16,(L130-9)*0.34,IF(L130&lt;=24,(L130-17)*0.34,IF(L130&lt;=32,(L130-25)*0.34,0)))),0)+IF(F130="JOŽ",IF(L130=1,85,IF(L130=2,59.5,IF(L130=3,45,IF(L130=4,32.5,IF(L130=5,30,IF(L130=6,27.5,IF(L130=7,25,IF(L130=8,22.5,0))))))))+IF(L130&lt;=8,0,IF(L130&lt;=16,19,IF(L130&lt;=24,13,0)))-IF(L130&lt;=8,0,IF(L130&lt;=16,(L130-9)*0.425,IF(L130&lt;=24,(L130-17)*0.425,0))),0)+IF(F130="JPČ",IF(L130=1,68,IF(L130=2,47.6,IF(L130=3,36,IF(L130=4,26,IF(L130=5,24,IF(L130=6,22,IF(L130=7,20,IF(L130=8,18,0))))))))+IF(L130&lt;=8,0,IF(L130&lt;=16,13,IF(L130&lt;=24,9,0)))-IF(L130&lt;=8,0,IF(L130&lt;=16,(L130-9)*0.34,IF(L130&lt;=24,(L130-17)*0.34,0))),0)+IF(F130="JEČ",IF(L130=1,34,IF(L130=2,26.04,IF(L130=3,20.6,IF(L130=4,12,IF(L130=5,11,IF(L130=6,10,IF(L130=7,9,IF(L130=8,8,0))))))))+IF(L130&lt;=8,0,IF(L130&lt;=16,6,0))-IF(L130&lt;=8,0,IF(L130&lt;=16,(L130-9)*0.17,0)),0)+IF(F130="JEOF",IF(L130=1,34,IF(L130=2,26.04,IF(L130=3,20.6,IF(L130=4,12,IF(L130=5,11,IF(L130=6,10,IF(L130=7,9,IF(L130=8,8,0))))))))+IF(L130&lt;=8,0,IF(L130&lt;=16,6,0))-IF(L130&lt;=8,0,IF(L130&lt;=16,(L130-9)*0.17,0)),0)+IF(F130="JnPČ",IF(L130=1,51,IF(L130=2,35.7,IF(L130=3,27,IF(L130=4,19.5,IF(L130=5,18,IF(L130=6,16.5,IF(L130=7,15,IF(L130=8,13.5,0))))))))+IF(L130&lt;=8,0,IF(L130&lt;=16,10,0))-IF(L130&lt;=8,0,IF(L130&lt;=16,(L130-9)*0.255,0)),0)+IF(F130="JnEČ",IF(L130=1,25.5,IF(L130=2,19.53,IF(L130=3,15.48,IF(L130=4,9,IF(L130=5,8.25,IF(L130=6,7.5,IF(L130=7,6.75,IF(L130=8,6,0))))))))+IF(L130&lt;=8,0,IF(L130&lt;=16,5,0))-IF(L130&lt;=8,0,IF(L130&lt;=16,(L130-9)*0.1275,0)),0)+IF(F130="JčPČ",IF(L130=1,21.25,IF(L130=2,14.5,IF(L130=3,11.5,IF(L130=4,7,IF(L130=5,6.5,IF(L130=6,6,IF(L130=7,5.5,IF(L130=8,5,0))))))))+IF(L130&lt;=8,0,IF(L130&lt;=16,4,0))-IF(L130&lt;=8,0,IF(L130&lt;=16,(L130-9)*0.10625,0)),0)+IF(F130="JčEČ",IF(L130=1,17,IF(L130=2,13.02,IF(L130=3,10.32,IF(L130=4,6,IF(L130=5,5.5,IF(L130=6,5,IF(L130=7,4.5,IF(L130=8,4,0))))))))+IF(L130&lt;=8,0,IF(L130&lt;=16,3,0))-IF(L130&lt;=8,0,IF(L130&lt;=16,(L130-9)*0.085,0)),0)+IF(F130="NEAK",IF(L130=1,11.48,IF(L130=2,8.79,IF(L130=3,6.97,IF(L130=4,4.05,IF(L130=5,3.71,IF(L130=6,3.38,IF(L130=7,3.04,IF(L130=8,2.7,0))))))))+IF(L130&lt;=8,0,IF(L130&lt;=16,2,IF(L130&lt;=24,1.3,0)))-IF(L130&lt;=8,0,IF(L130&lt;=16,(L130-9)*0.0574,IF(L130&lt;=24,(L130-17)*0.0574,0))),0))*IF(L130&lt;0,1,IF(OR(F130="PČ",F130="PŽ",F130="PT"),IF(J130&lt;32,J130/32,1),1))* IF(L130&lt;0,1,IF(OR(F130="EČ",F130="EŽ",F130="JOŽ",F130="JPČ",F130="NEAK"),IF(J130&lt;24,J130/24,1),1))*IF(L130&lt;0,1,IF(OR(F130="PČneol",F130="JEČ",F130="JEOF",F130="JnPČ",F130="JnEČ",F130="JčPČ",F130="JčEČ"),IF(J130&lt;16,J130/16,1),1))*IF(L130&lt;0,1,IF(F130="EČneol",IF(J130&lt;8,J130/8,1),1))</f>
        <v>0</v>
      </c>
      <c r="O130" s="9">
        <f t="shared" ref="O130:O132" si="60">IF(F130="OŽ",N130,IF(H130="Ne",IF(J130*0.3&lt;J130-L130,N130,0),IF(J130*0.1&lt;J130-L130,N130,0)))</f>
        <v>0</v>
      </c>
      <c r="P130" s="4">
        <f t="shared" ref="P130" si="61">IF(O130=0,0,IF(F130="OŽ",IF(L130&gt;35,0,IF(J130&gt;35,(36-L130)*1.836,((36-L130)-(36-J130))*1.836)),0)+IF(F130="PČ",IF(L130&gt;31,0,IF(J130&gt;31,(32-L130)*1.347,((32-L130)-(32-J130))*1.347)),0)+ IF(F130="PČneol",IF(L130&gt;15,0,IF(J130&gt;15,(16-L130)*0.255,((16-L130)-(16-J130))*0.255)),0)+IF(F130="PŽ",IF(L130&gt;31,0,IF(J130&gt;31,(32-L130)*0.255,((32-L130)-(32-J130))*0.255)),0)+IF(F130="EČ",IF(L130&gt;23,0,IF(J130&gt;23,(24-L130)*0.612,((24-L130)-(24-J130))*0.612)),0)+IF(F130="EČneol",IF(L130&gt;7,0,IF(J130&gt;7,(8-L130)*0.204,((8-L130)-(8-J130))*0.204)),0)+IF(F130="EŽ",IF(L130&gt;23,0,IF(J130&gt;23,(24-L130)*0.204,((24-L130)-(24-J130))*0.204)),0)+IF(F130="PT",IF(L130&gt;31,0,IF(J130&gt;31,(32-L130)*0.204,((32-L130)-(32-J130))*0.204)),0)+IF(F130="JOŽ",IF(L130&gt;23,0,IF(J130&gt;23,(24-L130)*0.255,((24-L130)-(24-J130))*0.255)),0)+IF(F130="JPČ",IF(L130&gt;23,0,IF(J130&gt;23,(24-L130)*0.204,((24-L130)-(24-J130))*0.204)),0)+IF(F130="JEČ",IF(L130&gt;15,0,IF(J130&gt;15,(16-L130)*0.102,((16-L130)-(16-J130))*0.102)),0)+IF(F130="JEOF",IF(L130&gt;15,0,IF(J130&gt;15,(16-L130)*0.102,((16-L130)-(16-J130))*0.102)),0)+IF(F130="JnPČ",IF(L130&gt;15,0,IF(J130&gt;15,(16-L130)*0.153,((16-L130)-(16-J130))*0.153)),0)+IF(F130="JnEČ",IF(L130&gt;15,0,IF(J130&gt;15,(16-L130)*0.0765,((16-L130)-(16-J130))*0.0765)),0)+IF(F130="JčPČ",IF(L130&gt;15,0,IF(J130&gt;15,(16-L130)*0.06375,((16-L130)-(16-J130))*0.06375)),0)+IF(F130="JčEČ",IF(L130&gt;15,0,IF(J130&gt;15,(16-L130)*0.051,((16-L130)-(16-J130))*0.051)),0)+IF(F130="NEAK",IF(L130&gt;23,0,IF(J130&gt;23,(24-L130)*0.03444,((24-L130)-(24-J130))*0.03444)),0))</f>
        <v>0</v>
      </c>
      <c r="Q130" s="11">
        <f t="shared" ref="Q130" si="62">IF(ISERROR(P130*100/N130),0,(P130*100/N130))</f>
        <v>0</v>
      </c>
      <c r="R130" s="10">
        <f t="shared" ref="R130:R132" si="63">IF(Q130&lt;=30,O130+P130,O130+O130*0.3)*IF(G130=1,0.4,IF(G130=2,0.75,IF(G130="1 (kas 4 m. 1 k. nerengiamos)",0.52,1)))*IF(D130="olimpinė",1,IF(M130="Ne",0.5,1))*IF(OR(A$5="Lietuvos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federacija"),IF(OR(J130&lt;8,K130&lt;16),0,1),1)*E130*IF(I130&lt;=1,1,1/I130)*IF(OR(A$5="Lietuvos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30" s="8"/>
    </row>
    <row r="131" spans="1:19">
      <c r="A131" s="68">
        <v>2</v>
      </c>
      <c r="B131" s="68" t="s">
        <v>82</v>
      </c>
      <c r="C131" s="12" t="s">
        <v>83</v>
      </c>
      <c r="D131" s="68" t="s">
        <v>32</v>
      </c>
      <c r="E131" s="68">
        <v>1</v>
      </c>
      <c r="F131" s="68" t="s">
        <v>33</v>
      </c>
      <c r="G131" s="68">
        <v>2</v>
      </c>
      <c r="H131" s="68" t="s">
        <v>34</v>
      </c>
      <c r="I131" s="68"/>
      <c r="J131" s="68">
        <v>52</v>
      </c>
      <c r="K131" s="68">
        <v>18</v>
      </c>
      <c r="L131" s="68">
        <v>22</v>
      </c>
      <c r="M131" s="68" t="s">
        <v>43</v>
      </c>
      <c r="N131" s="3">
        <f t="shared" si="59"/>
        <v>19.899999999999999</v>
      </c>
      <c r="O131" s="9">
        <f t="shared" si="60"/>
        <v>19.899999999999999</v>
      </c>
      <c r="P131" s="4">
        <f t="shared" ref="P131:P132" si="64">IF(O131=0,0,IF(F131="OŽ",IF(L131&gt;35,0,IF(J131&gt;35,(36-L131)*1.836,((36-L131)-(36-J131))*1.836)),0)+IF(F131="PČ",IF(L131&gt;31,0,IF(J131&gt;31,(32-L131)*1.347,((32-L131)-(32-J131))*1.347)),0)+ IF(F131="PČneol",IF(L131&gt;15,0,IF(J131&gt;15,(16-L131)*0.255,((16-L131)-(16-J131))*0.255)),0)+IF(F131="PŽ",IF(L131&gt;31,0,IF(J131&gt;31,(32-L131)*0.255,((32-L131)-(32-J131))*0.255)),0)+IF(F131="EČ",IF(L131&gt;23,0,IF(J131&gt;23,(24-L131)*0.612,((24-L131)-(24-J131))*0.612)),0)+IF(F131="EČneol",IF(L131&gt;7,0,IF(J131&gt;7,(8-L131)*0.204,((8-L131)-(8-J131))*0.204)),0)+IF(F131="EŽ",IF(L131&gt;23,0,IF(J131&gt;23,(24-L131)*0.204,((24-L131)-(24-J131))*0.204)),0)+IF(F131="PT",IF(L131&gt;31,0,IF(J131&gt;31,(32-L131)*0.204,((32-L131)-(32-J131))*0.204)),0)+IF(F131="JOŽ",IF(L131&gt;23,0,IF(J131&gt;23,(24-L131)*0.255,((24-L131)-(24-J131))*0.255)),0)+IF(F131="JPČ",IF(L131&gt;23,0,IF(J131&gt;23,(24-L131)*0.204,((24-L131)-(24-J131))*0.204)),0)+IF(F131="JEČ",IF(L131&gt;15,0,IF(J131&gt;15,(16-L131)*0.102,((16-L131)-(16-J131))*0.102)),0)+IF(F131="JEOF",IF(L131&gt;15,0,IF(J131&gt;15,(16-L131)*0.102,((16-L131)-(16-J131))*0.102)),0)+IF(F131="JnPČ",IF(L131&gt;15,0,IF(J131&gt;15,(16-L131)*0.153,((16-L131)-(16-J131))*0.153)),0)+IF(F131="JnEČ",IF(L131&gt;15,0,IF(J131&gt;15,(16-L131)*0.0765,((16-L131)-(16-J131))*0.0765)),0)+IF(F131="JčPČ",IF(L131&gt;15,0,IF(J131&gt;15,(16-L131)*0.06375,((16-L131)-(16-J131))*0.06375)),0)+IF(F131="JčEČ",IF(L131&gt;15,0,IF(J131&gt;15,(16-L131)*0.051,((16-L131)-(16-J131))*0.051)),0)+IF(F131="NEAK",IF(L131&gt;23,0,IF(J131&gt;23,(24-L131)*0.03444,((24-L131)-(24-J131))*0.03444)),0))</f>
        <v>1.224</v>
      </c>
      <c r="Q131" s="11">
        <f t="shared" ref="Q131:Q132" si="65">IF(ISERROR(P131*100/N131),0,(P131*100/N131))</f>
        <v>6.1507537688442211</v>
      </c>
      <c r="R131" s="10">
        <f t="shared" si="63"/>
        <v>17.427300000000002</v>
      </c>
      <c r="S131" s="8"/>
    </row>
    <row r="132" spans="1:19">
      <c r="A132" s="68">
        <v>3</v>
      </c>
      <c r="B132" s="68" t="s">
        <v>105</v>
      </c>
      <c r="C132" s="12" t="s">
        <v>83</v>
      </c>
      <c r="D132" s="68" t="s">
        <v>32</v>
      </c>
      <c r="E132" s="68">
        <v>1</v>
      </c>
      <c r="F132" s="68" t="s">
        <v>33</v>
      </c>
      <c r="G132" s="68">
        <v>2</v>
      </c>
      <c r="H132" s="68" t="s">
        <v>34</v>
      </c>
      <c r="I132" s="68"/>
      <c r="J132" s="68">
        <v>52</v>
      </c>
      <c r="K132" s="68">
        <v>18</v>
      </c>
      <c r="L132" s="68">
        <v>1</v>
      </c>
      <c r="M132" s="68" t="s">
        <v>43</v>
      </c>
      <c r="N132" s="3">
        <f t="shared" si="59"/>
        <v>204</v>
      </c>
      <c r="O132" s="9">
        <f t="shared" si="60"/>
        <v>204</v>
      </c>
      <c r="P132" s="4">
        <f t="shared" si="64"/>
        <v>14.076000000000001</v>
      </c>
      <c r="Q132" s="11">
        <f t="shared" si="65"/>
        <v>6.9</v>
      </c>
      <c r="R132" s="10">
        <f t="shared" si="63"/>
        <v>179.9127</v>
      </c>
      <c r="S132" s="8"/>
    </row>
    <row r="133" spans="1:19">
      <c r="A133" s="81" t="s">
        <v>37</v>
      </c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3"/>
      <c r="R133" s="10">
        <f>SUM(R130:R132)</f>
        <v>197.34</v>
      </c>
      <c r="S133" s="8"/>
    </row>
    <row r="134" spans="1:19" ht="15.75">
      <c r="A134" s="63" t="s">
        <v>106</v>
      </c>
      <c r="B134" s="24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6"/>
      <c r="S134" s="8"/>
    </row>
    <row r="135" spans="1:19">
      <c r="A135" s="49" t="s">
        <v>45</v>
      </c>
      <c r="B135" s="49"/>
      <c r="C135" s="49"/>
      <c r="D135" s="49"/>
      <c r="E135" s="49"/>
      <c r="F135" s="49"/>
      <c r="G135" s="49"/>
      <c r="H135" s="49"/>
      <c r="I135" s="49"/>
      <c r="J135" s="15"/>
      <c r="K135" s="15"/>
      <c r="L135" s="15"/>
      <c r="M135" s="15"/>
      <c r="N135" s="15"/>
      <c r="O135" s="15"/>
      <c r="P135" s="15"/>
      <c r="Q135" s="15"/>
      <c r="R135" s="16"/>
      <c r="S135" s="8"/>
    </row>
    <row r="136" spans="1:19">
      <c r="A136" s="49"/>
      <c r="B136" s="49"/>
      <c r="C136" s="49"/>
      <c r="D136" s="49"/>
      <c r="E136" s="49"/>
      <c r="F136" s="49"/>
      <c r="G136" s="49"/>
      <c r="H136" s="49"/>
      <c r="I136" s="49"/>
      <c r="J136" s="15"/>
      <c r="K136" s="15"/>
      <c r="L136" s="15"/>
      <c r="M136" s="15"/>
      <c r="N136" s="15"/>
      <c r="O136" s="15"/>
      <c r="P136" s="15"/>
      <c r="Q136" s="15"/>
      <c r="R136" s="16"/>
      <c r="S136" s="8"/>
    </row>
    <row r="137" spans="1:19">
      <c r="A137" s="75" t="s">
        <v>107</v>
      </c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64"/>
      <c r="R137" s="8"/>
      <c r="S137" s="8"/>
    </row>
    <row r="138" spans="1:19" ht="18">
      <c r="A138" s="77" t="s">
        <v>28</v>
      </c>
      <c r="B138" s="78"/>
      <c r="C138" s="78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64"/>
      <c r="R138" s="8"/>
      <c r="S138" s="8"/>
    </row>
    <row r="139" spans="1:19">
      <c r="A139" s="79" t="s">
        <v>108</v>
      </c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64"/>
      <c r="R139" s="8"/>
      <c r="S139" s="8"/>
    </row>
    <row r="140" spans="1:19" ht="30">
      <c r="A140" s="68">
        <v>1</v>
      </c>
      <c r="B140" s="68" t="s">
        <v>94</v>
      </c>
      <c r="C140" s="12" t="s">
        <v>95</v>
      </c>
      <c r="D140" s="68" t="s">
        <v>32</v>
      </c>
      <c r="E140" s="68">
        <v>2</v>
      </c>
      <c r="F140" s="68" t="s">
        <v>51</v>
      </c>
      <c r="G140" s="68">
        <v>2</v>
      </c>
      <c r="H140" s="68" t="s">
        <v>34</v>
      </c>
      <c r="I140" s="68"/>
      <c r="J140" s="68">
        <v>49</v>
      </c>
      <c r="K140" s="68">
        <v>20</v>
      </c>
      <c r="L140" s="61">
        <v>8</v>
      </c>
      <c r="M140" s="68" t="s">
        <v>43</v>
      </c>
      <c r="N140" s="3">
        <f t="shared" ref="N140:N145" si="66">(IF(F140="OŽ",IF(L140=1,550.8,IF(L140=2,426.38,IF(L140=3,342.14,IF(L140=4,181.44,IF(L140=5,168.48,IF(L140=6,155.52,IF(L140=7,148.5,IF(L140=8,144,0))))))))+IF(L140&lt;=8,0,IF(L140&lt;=16,137.7,IF(L140&lt;=24,108,IF(L140&lt;=32,80.1,IF(L140&lt;=36,52.2,0)))))-IF(L140&lt;=8,0,IF(L140&lt;=16,(L140-9)*2.754,IF(L140&lt;=24,(L140-17)* 2.754,IF(L140&lt;=32,(L140-25)* 2.754,IF(L140&lt;=36,(L140-33)*2.754,0))))),0)+IF(F140="PČ",IF(L140=1,449,IF(L140=2,314.6,IF(L140=3,238,IF(L140=4,172,IF(L140=5,159,IF(L140=6,145,IF(L140=7,132,IF(L140=8,119,0))))))))+IF(L140&lt;=8,0,IF(L140&lt;=16,88,IF(L140&lt;=24,55,IF(L140&lt;=32,22,0))))-IF(L140&lt;=8,0,IF(L140&lt;=16,(L140-9)*2.245,IF(L140&lt;=24,(L140-17)*2.245,IF(L140&lt;=32,(L140-25)*2.245,0)))),0)+IF(F140="PČneol",IF(L140=1,85,IF(L140=2,64.61,IF(L140=3,50.76,IF(L140=4,16.25,IF(L140=5,15,IF(L140=6,13.75,IF(L140=7,12.5,IF(L140=8,11.25,0))))))))+IF(L140&lt;=8,0,IF(L140&lt;=16,9,0))-IF(L140&lt;=8,0,IF(L140&lt;=16,(L140-9)*0.425,0)),0)+IF(F140="PŽ",IF(L140=1,85,IF(L140=2,59.5,IF(L140=3,45,IF(L140=4,32.5,IF(L140=5,30,IF(L140=6,27.5,IF(L140=7,25,IF(L140=8,22.5,0))))))))+IF(L140&lt;=8,0,IF(L140&lt;=16,19,IF(L140&lt;=24,13,IF(L140&lt;=32,8,0))))-IF(L140&lt;=8,0,IF(L140&lt;=16,(L140-9)*0.425,IF(L140&lt;=24,(L140-17)*0.425,IF(L140&lt;=32,(L140-25)*0.425,0)))),0)+IF(F140="EČ",IF(L140=1,204,IF(L140=2,156.24,IF(L140=3,123.84,IF(L140=4,72,IF(L140=5,66,IF(L140=6,60,IF(L140=7,54,IF(L140=8,48,0))))))))+IF(L140&lt;=8,0,IF(L140&lt;=16,40,IF(L140&lt;=24,25,0)))-IF(L140&lt;=8,0,IF(L140&lt;=16,(L140-9)*1.02,IF(L140&lt;=24,(L140-17)*1.02,0))),0)+IF(F140="EČneol",IF(L140=1,68,IF(L140=2,51.69,IF(L140=3,40.61,IF(L140=4,13,IF(L140=5,12,IF(L140=6,11,IF(L140=7,10,IF(L140=8,9,0)))))))))+IF(F140="EŽ",IF(L140=1,68,IF(L140=2,47.6,IF(L140=3,36,IF(L140=4,18,IF(L140=5,16.5,IF(L140=6,15,IF(L140=7,13.5,IF(L140=8,12,0))))))))+IF(L140&lt;=8,0,IF(L140&lt;=16,10,IF(L140&lt;=24,6,0)))-IF(L140&lt;=8,0,IF(L140&lt;=16,(L140-9)*0.34,IF(L140&lt;=24,(L140-17)*0.34,0))),0)+IF(F140="PT",IF(L140=1,68,IF(L140=2,52.08,IF(L140=3,41.28,IF(L140=4,24,IF(L140=5,22,IF(L140=6,20,IF(L140=7,18,IF(L140=8,16,0))))))))+IF(L140&lt;=8,0,IF(L140&lt;=16,13,IF(L140&lt;=24,9,IF(L140&lt;=32,4,0))))-IF(L140&lt;=8,0,IF(L140&lt;=16,(L140-9)*0.34,IF(L140&lt;=24,(L140-17)*0.34,IF(L140&lt;=32,(L140-25)*0.34,0)))),0)+IF(F140="JOŽ",IF(L140=1,85,IF(L140=2,59.5,IF(L140=3,45,IF(L140=4,32.5,IF(L140=5,30,IF(L140=6,27.5,IF(L140=7,25,IF(L140=8,22.5,0))))))))+IF(L140&lt;=8,0,IF(L140&lt;=16,19,IF(L140&lt;=24,13,0)))-IF(L140&lt;=8,0,IF(L140&lt;=16,(L140-9)*0.425,IF(L140&lt;=24,(L140-17)*0.425,0))),0)+IF(F140="JPČ",IF(L140=1,68,IF(L140=2,47.6,IF(L140=3,36,IF(L140=4,26,IF(L140=5,24,IF(L140=6,22,IF(L140=7,20,IF(L140=8,18,0))))))))+IF(L140&lt;=8,0,IF(L140&lt;=16,13,IF(L140&lt;=24,9,0)))-IF(L140&lt;=8,0,IF(L140&lt;=16,(L140-9)*0.34,IF(L140&lt;=24,(L140-17)*0.34,0))),0)+IF(F140="JEČ",IF(L140=1,34,IF(L140=2,26.04,IF(L140=3,20.6,IF(L140=4,12,IF(L140=5,11,IF(L140=6,10,IF(L140=7,9,IF(L140=8,8,0))))))))+IF(L140&lt;=8,0,IF(L140&lt;=16,6,0))-IF(L140&lt;=8,0,IF(L140&lt;=16,(L140-9)*0.17,0)),0)+IF(F140="JEOF",IF(L140=1,34,IF(L140=2,26.04,IF(L140=3,20.6,IF(L140=4,12,IF(L140=5,11,IF(L140=6,10,IF(L140=7,9,IF(L140=8,8,0))))))))+IF(L140&lt;=8,0,IF(L140&lt;=16,6,0))-IF(L140&lt;=8,0,IF(L140&lt;=16,(L140-9)*0.17,0)),0)+IF(F140="JnPČ",IF(L140=1,51,IF(L140=2,35.7,IF(L140=3,27,IF(L140=4,19.5,IF(L140=5,18,IF(L140=6,16.5,IF(L140=7,15,IF(L140=8,13.5,0))))))))+IF(L140&lt;=8,0,IF(L140&lt;=16,10,0))-IF(L140&lt;=8,0,IF(L140&lt;=16,(L140-9)*0.255,0)),0)+IF(F140="JnEČ",IF(L140=1,25.5,IF(L140=2,19.53,IF(L140=3,15.48,IF(L140=4,9,IF(L140=5,8.25,IF(L140=6,7.5,IF(L140=7,6.75,IF(L140=8,6,0))))))))+IF(L140&lt;=8,0,IF(L140&lt;=16,5,0))-IF(L140&lt;=8,0,IF(L140&lt;=16,(L140-9)*0.1275,0)),0)+IF(F140="JčPČ",IF(L140=1,21.25,IF(L140=2,14.5,IF(L140=3,11.5,IF(L140=4,7,IF(L140=5,6.5,IF(L140=6,6,IF(L140=7,5.5,IF(L140=8,5,0))))))))+IF(L140&lt;=8,0,IF(L140&lt;=16,4,0))-IF(L140&lt;=8,0,IF(L140&lt;=16,(L140-9)*0.10625,0)),0)+IF(F140="JčEČ",IF(L140=1,17,IF(L140=2,13.02,IF(L140=3,10.32,IF(L140=4,6,IF(L140=5,5.5,IF(L140=6,5,IF(L140=7,4.5,IF(L140=8,4,0))))))))+IF(L140&lt;=8,0,IF(L140&lt;=16,3,0))-IF(L140&lt;=8,0,IF(L140&lt;=16,(L140-9)*0.085,0)),0)+IF(F140="NEAK",IF(L140=1,11.48,IF(L140=2,8.79,IF(L140=3,6.97,IF(L140=4,4.05,IF(L140=5,3.71,IF(L140=6,3.38,IF(L140=7,3.04,IF(L140=8,2.7,0))))))))+IF(L140&lt;=8,0,IF(L140&lt;=16,2,IF(L140&lt;=24,1.3,0)))-IF(L140&lt;=8,0,IF(L140&lt;=16,(L140-9)*0.0574,IF(L140&lt;=24,(L140-17)*0.0574,0))),0))*IF(L140&lt;0,1,IF(OR(F140="PČ",F140="PŽ",F140="PT"),IF(J140&lt;32,J140/32,1),1))* IF(L140&lt;0,1,IF(OR(F140="EČ",F140="EŽ",F140="JOŽ",F140="JPČ",F140="NEAK"),IF(J140&lt;24,J140/24,1),1))*IF(L140&lt;0,1,IF(OR(F140="PČneol",F140="JEČ",F140="JEOF",F140="JnPČ",F140="JnEČ",F140="JčPČ",F140="JčEČ"),IF(J140&lt;16,J140/16,1),1))*IF(L140&lt;0,1,IF(F140="EČneol",IF(J140&lt;8,J140/8,1),1))</f>
        <v>119</v>
      </c>
      <c r="O140" s="9">
        <f t="shared" ref="O140:O145" si="67">IF(F140="OŽ",N140,IF(H140="Ne",IF(J140*0.3&lt;J140-L140,N140,0),IF(J140*0.1&lt;J140-L140,N140,0)))</f>
        <v>119</v>
      </c>
      <c r="P140" s="4">
        <f t="shared" ref="P140" si="68">IF(O140=0,0,IF(F140="OŽ",IF(L140&gt;35,0,IF(J140&gt;35,(36-L140)*1.836,((36-L140)-(36-J140))*1.836)),0)+IF(F140="PČ",IF(L140&gt;31,0,IF(J140&gt;31,(32-L140)*1.347,((32-L140)-(32-J140))*1.347)),0)+ IF(F140="PČneol",IF(L140&gt;15,0,IF(J140&gt;15,(16-L140)*0.255,((16-L140)-(16-J140))*0.255)),0)+IF(F140="PŽ",IF(L140&gt;31,0,IF(J140&gt;31,(32-L140)*0.255,((32-L140)-(32-J140))*0.255)),0)+IF(F140="EČ",IF(L140&gt;23,0,IF(J140&gt;23,(24-L140)*0.612,((24-L140)-(24-J140))*0.612)),0)+IF(F140="EČneol",IF(L140&gt;7,0,IF(J140&gt;7,(8-L140)*0.204,((8-L140)-(8-J140))*0.204)),0)+IF(F140="EŽ",IF(L140&gt;23,0,IF(J140&gt;23,(24-L140)*0.204,((24-L140)-(24-J140))*0.204)),0)+IF(F140="PT",IF(L140&gt;31,0,IF(J140&gt;31,(32-L140)*0.204,((32-L140)-(32-J140))*0.204)),0)+IF(F140="JOŽ",IF(L140&gt;23,0,IF(J140&gt;23,(24-L140)*0.255,((24-L140)-(24-J140))*0.255)),0)+IF(F140="JPČ",IF(L140&gt;23,0,IF(J140&gt;23,(24-L140)*0.204,((24-L140)-(24-J140))*0.204)),0)+IF(F140="JEČ",IF(L140&gt;15,0,IF(J140&gt;15,(16-L140)*0.102,((16-L140)-(16-J140))*0.102)),0)+IF(F140="JEOF",IF(L140&gt;15,0,IF(J140&gt;15,(16-L140)*0.102,((16-L140)-(16-J140))*0.102)),0)+IF(F140="JnPČ",IF(L140&gt;15,0,IF(J140&gt;15,(16-L140)*0.153,((16-L140)-(16-J140))*0.153)),0)+IF(F140="JnEČ",IF(L140&gt;15,0,IF(J140&gt;15,(16-L140)*0.0765,((16-L140)-(16-J140))*0.0765)),0)+IF(F140="JčPČ",IF(L140&gt;15,0,IF(J140&gt;15,(16-L140)*0.06375,((16-L140)-(16-J140))*0.06375)),0)+IF(F140="JčEČ",IF(L140&gt;15,0,IF(J140&gt;15,(16-L140)*0.051,((16-L140)-(16-J140))*0.051)),0)+IF(F140="NEAK",IF(L140&gt;23,0,IF(J140&gt;23,(24-L140)*0.03444,((24-L140)-(24-J140))*0.03444)),0))</f>
        <v>32.328000000000003</v>
      </c>
      <c r="Q140" s="11">
        <f t="shared" ref="Q140" si="69">IF(ISERROR(P140*100/N140),0,(P140*100/N140))</f>
        <v>27.166386554621852</v>
      </c>
      <c r="R140" s="58">
        <f t="shared" ref="R140:R145" si="70">IF(Q140&lt;=30,O140+P140,O140+O140*0.3)*IF(G140=1,0.4,IF(G140=2,0.75,IF(G140="1 (kas 4 m. 1 k. nerengiamos)",0.52,1)))*IF(D140="olimpinė",1,IF(M140="Ne",0.5,1))*IF(OR(A$5="Lietuvos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federacija"),IF(OR(J140&lt;8,K140&lt;16),0,1),1)*E140*IF(I140&lt;=1,1,1/I140)*IF(OR(A$5="Lietuvos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249.69120000000004</v>
      </c>
      <c r="S140" s="8"/>
    </row>
    <row r="141" spans="1:19" ht="30">
      <c r="A141" s="68">
        <v>2</v>
      </c>
      <c r="B141" s="68" t="s">
        <v>96</v>
      </c>
      <c r="C141" s="12" t="s">
        <v>95</v>
      </c>
      <c r="D141" s="68" t="s">
        <v>32</v>
      </c>
      <c r="E141" s="68">
        <v>2</v>
      </c>
      <c r="F141" s="68" t="s">
        <v>51</v>
      </c>
      <c r="G141" s="68">
        <v>2</v>
      </c>
      <c r="H141" s="68" t="s">
        <v>34</v>
      </c>
      <c r="I141" s="68"/>
      <c r="J141" s="68">
        <v>49</v>
      </c>
      <c r="K141" s="68">
        <v>20</v>
      </c>
      <c r="L141" s="68">
        <v>17</v>
      </c>
      <c r="M141" s="68" t="s">
        <v>43</v>
      </c>
      <c r="N141" s="3">
        <f t="shared" si="66"/>
        <v>55</v>
      </c>
      <c r="O141" s="9">
        <f t="shared" si="67"/>
        <v>55</v>
      </c>
      <c r="P141" s="4">
        <f t="shared" ref="P141:P145" si="71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20.204999999999998</v>
      </c>
      <c r="Q141" s="11">
        <f t="shared" ref="Q141:Q145" si="72">IF(ISERROR(P141*100/N141),0,(P141*100/N141))</f>
        <v>36.736363636363635</v>
      </c>
      <c r="R141" s="10">
        <f t="shared" si="70"/>
        <v>117.97500000000001</v>
      </c>
      <c r="S141" s="8"/>
    </row>
    <row r="142" spans="1:19" ht="30">
      <c r="A142" s="68">
        <v>3</v>
      </c>
      <c r="B142" s="68" t="s">
        <v>109</v>
      </c>
      <c r="C142" s="12" t="s">
        <v>95</v>
      </c>
      <c r="D142" s="68" t="s">
        <v>32</v>
      </c>
      <c r="E142" s="68">
        <v>2</v>
      </c>
      <c r="F142" s="68" t="s">
        <v>51</v>
      </c>
      <c r="G142" s="68">
        <v>2</v>
      </c>
      <c r="H142" s="68" t="s">
        <v>34</v>
      </c>
      <c r="I142" s="68"/>
      <c r="J142" s="68">
        <v>49</v>
      </c>
      <c r="K142" s="68">
        <v>20</v>
      </c>
      <c r="L142" s="68">
        <v>30</v>
      </c>
      <c r="M142" s="68" t="s">
        <v>43</v>
      </c>
      <c r="N142" s="3">
        <f t="shared" si="66"/>
        <v>10.774999999999999</v>
      </c>
      <c r="O142" s="9">
        <f t="shared" si="67"/>
        <v>10.774999999999999</v>
      </c>
      <c r="P142" s="4">
        <f t="shared" si="71"/>
        <v>2.694</v>
      </c>
      <c r="Q142" s="11">
        <f t="shared" si="72"/>
        <v>25.002320185614849</v>
      </c>
      <c r="R142" s="10">
        <f t="shared" si="70"/>
        <v>22.223849999999999</v>
      </c>
      <c r="S142" s="8"/>
    </row>
    <row r="143" spans="1:19">
      <c r="A143" s="68">
        <v>4</v>
      </c>
      <c r="B143" s="68" t="s">
        <v>98</v>
      </c>
      <c r="C143" s="12" t="s">
        <v>99</v>
      </c>
      <c r="D143" s="68" t="s">
        <v>32</v>
      </c>
      <c r="E143" s="68">
        <v>1</v>
      </c>
      <c r="F143" s="68" t="s">
        <v>51</v>
      </c>
      <c r="G143" s="68">
        <v>2</v>
      </c>
      <c r="H143" s="68" t="s">
        <v>34</v>
      </c>
      <c r="I143" s="68"/>
      <c r="J143" s="68">
        <v>84</v>
      </c>
      <c r="K143" s="68">
        <v>29</v>
      </c>
      <c r="L143" s="68">
        <v>1</v>
      </c>
      <c r="M143" s="68" t="s">
        <v>43</v>
      </c>
      <c r="N143" s="3">
        <f t="shared" si="66"/>
        <v>449</v>
      </c>
      <c r="O143" s="9">
        <f t="shared" si="67"/>
        <v>449</v>
      </c>
      <c r="P143" s="4">
        <f t="shared" si="71"/>
        <v>41.756999999999998</v>
      </c>
      <c r="Q143" s="11">
        <f t="shared" si="72"/>
        <v>9.2999999999999989</v>
      </c>
      <c r="R143" s="10">
        <f t="shared" si="70"/>
        <v>404.87452500000001</v>
      </c>
      <c r="S143" s="8"/>
    </row>
    <row r="144" spans="1:19" s="8" customFormat="1">
      <c r="A144" s="68">
        <v>5</v>
      </c>
      <c r="B144" s="68" t="s">
        <v>100</v>
      </c>
      <c r="C144" s="12" t="s">
        <v>99</v>
      </c>
      <c r="D144" s="68" t="s">
        <v>32</v>
      </c>
      <c r="E144" s="68">
        <v>1</v>
      </c>
      <c r="F144" s="68" t="s">
        <v>51</v>
      </c>
      <c r="G144" s="68">
        <v>2</v>
      </c>
      <c r="H144" s="68" t="s">
        <v>34</v>
      </c>
      <c r="I144" s="68"/>
      <c r="J144" s="68">
        <v>84</v>
      </c>
      <c r="K144" s="68">
        <v>29</v>
      </c>
      <c r="L144" s="61">
        <v>16</v>
      </c>
      <c r="M144" s="68" t="s">
        <v>43</v>
      </c>
      <c r="N144" s="3">
        <f t="shared" si="66"/>
        <v>72.284999999999997</v>
      </c>
      <c r="O144" s="9">
        <f t="shared" si="67"/>
        <v>72.284999999999997</v>
      </c>
      <c r="P144" s="4">
        <f t="shared" si="71"/>
        <v>21.552</v>
      </c>
      <c r="Q144" s="11">
        <f t="shared" si="72"/>
        <v>29.815314380576883</v>
      </c>
      <c r="R144" s="58">
        <f t="shared" si="70"/>
        <v>77.415525000000002</v>
      </c>
    </row>
    <row r="145" spans="1:19">
      <c r="A145" s="68">
        <v>6</v>
      </c>
      <c r="B145" s="68" t="s">
        <v>110</v>
      </c>
      <c r="C145" s="12" t="s">
        <v>99</v>
      </c>
      <c r="D145" s="68" t="s">
        <v>32</v>
      </c>
      <c r="E145" s="68">
        <v>1</v>
      </c>
      <c r="F145" s="68" t="s">
        <v>51</v>
      </c>
      <c r="G145" s="68">
        <v>2</v>
      </c>
      <c r="H145" s="68" t="s">
        <v>34</v>
      </c>
      <c r="I145" s="68"/>
      <c r="J145" s="68">
        <v>84</v>
      </c>
      <c r="K145" s="68">
        <v>29</v>
      </c>
      <c r="L145" s="68">
        <v>63</v>
      </c>
      <c r="M145" s="68" t="s">
        <v>43</v>
      </c>
      <c r="N145" s="3">
        <f t="shared" si="66"/>
        <v>0</v>
      </c>
      <c r="O145" s="9">
        <f t="shared" si="67"/>
        <v>0</v>
      </c>
      <c r="P145" s="4">
        <f t="shared" si="71"/>
        <v>0</v>
      </c>
      <c r="Q145" s="11">
        <f t="shared" si="72"/>
        <v>0</v>
      </c>
      <c r="R145" s="10">
        <f t="shared" si="70"/>
        <v>0</v>
      </c>
      <c r="S145" s="8"/>
    </row>
    <row r="146" spans="1:19">
      <c r="A146" s="81" t="s">
        <v>37</v>
      </c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3"/>
      <c r="R146" s="58">
        <f>SUM(R140:R145)</f>
        <v>872.18010000000015</v>
      </c>
      <c r="S146" s="8"/>
    </row>
    <row r="147" spans="1:19" ht="15.75">
      <c r="A147" s="24" t="s">
        <v>38</v>
      </c>
      <c r="B147" s="2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6"/>
      <c r="S147" s="8"/>
    </row>
    <row r="148" spans="1:19">
      <c r="A148" s="49" t="s">
        <v>45</v>
      </c>
      <c r="B148" s="49"/>
      <c r="C148" s="49"/>
      <c r="D148" s="49"/>
      <c r="E148" s="49"/>
      <c r="F148" s="49"/>
      <c r="G148" s="49"/>
      <c r="H148" s="49"/>
      <c r="I148" s="49"/>
      <c r="J148" s="15"/>
      <c r="K148" s="15"/>
      <c r="L148" s="15"/>
      <c r="M148" s="15"/>
      <c r="N148" s="15"/>
      <c r="O148" s="15"/>
      <c r="P148" s="15"/>
      <c r="Q148" s="15"/>
      <c r="R148" s="16"/>
      <c r="S148" s="8"/>
    </row>
    <row r="149" spans="1:19">
      <c r="A149" s="49"/>
      <c r="B149" s="49"/>
      <c r="C149" s="49"/>
      <c r="D149" s="49"/>
      <c r="E149" s="49"/>
      <c r="F149" s="49"/>
      <c r="G149" s="49"/>
      <c r="H149" s="49"/>
      <c r="I149" s="49"/>
      <c r="J149" s="15"/>
      <c r="K149" s="15"/>
      <c r="L149" s="15"/>
      <c r="M149" s="15"/>
      <c r="N149" s="15"/>
      <c r="O149" s="15"/>
      <c r="P149" s="15"/>
      <c r="Q149" s="15"/>
      <c r="R149" s="16"/>
      <c r="S149" s="8"/>
    </row>
    <row r="150" spans="1:19">
      <c r="A150" s="75" t="s">
        <v>111</v>
      </c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64"/>
      <c r="R150" s="8"/>
      <c r="S150" s="8"/>
    </row>
    <row r="151" spans="1:19" ht="18">
      <c r="A151" s="77" t="s">
        <v>28</v>
      </c>
      <c r="B151" s="78"/>
      <c r="C151" s="78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64"/>
      <c r="R151" s="8"/>
      <c r="S151" s="8"/>
    </row>
    <row r="152" spans="1:19">
      <c r="A152" s="79" t="s">
        <v>112</v>
      </c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64"/>
      <c r="R152" s="8"/>
      <c r="S152" s="8"/>
    </row>
    <row r="153" spans="1:19">
      <c r="A153" s="68">
        <v>1</v>
      </c>
      <c r="B153" s="68" t="s">
        <v>113</v>
      </c>
      <c r="C153" s="12" t="s">
        <v>114</v>
      </c>
      <c r="D153" s="68" t="s">
        <v>32</v>
      </c>
      <c r="E153" s="68">
        <v>1</v>
      </c>
      <c r="F153" s="68" t="s">
        <v>33</v>
      </c>
      <c r="G153" s="68">
        <v>2</v>
      </c>
      <c r="H153" s="68" t="s">
        <v>34</v>
      </c>
      <c r="I153" s="68"/>
      <c r="J153" s="68">
        <v>76</v>
      </c>
      <c r="K153" s="68">
        <v>25</v>
      </c>
      <c r="L153" s="68">
        <v>11</v>
      </c>
      <c r="M153" s="68" t="s">
        <v>43</v>
      </c>
      <c r="N153" s="3">
        <f>(IF(F153="OŽ",IF(L153=1,550.8,IF(L153=2,426.38,IF(L153=3,342.14,IF(L153=4,181.44,IF(L153=5,168.48,IF(L153=6,155.52,IF(L153=7,148.5,IF(L153=8,144,0))))))))+IF(L153&lt;=8,0,IF(L153&lt;=16,137.7,IF(L153&lt;=24,108,IF(L153&lt;=32,80.1,IF(L153&lt;=36,52.2,0)))))-IF(L153&lt;=8,0,IF(L153&lt;=16,(L153-9)*2.754,IF(L153&lt;=24,(L153-17)* 2.754,IF(L153&lt;=32,(L153-25)* 2.754,IF(L153&lt;=36,(L153-33)*2.754,0))))),0)+IF(F153="PČ",IF(L153=1,449,IF(L153=2,314.6,IF(L153=3,238,IF(L153=4,172,IF(L153=5,159,IF(L153=6,145,IF(L153=7,132,IF(L153=8,119,0))))))))+IF(L153&lt;=8,0,IF(L153&lt;=16,88,IF(L153&lt;=24,55,IF(L153&lt;=32,22,0))))-IF(L153&lt;=8,0,IF(L153&lt;=16,(L153-9)*2.245,IF(L153&lt;=24,(L153-17)*2.245,IF(L153&lt;=32,(L153-25)*2.245,0)))),0)+IF(F153="PČneol",IF(L153=1,85,IF(L153=2,64.61,IF(L153=3,50.76,IF(L153=4,16.25,IF(L153=5,15,IF(L153=6,13.75,IF(L153=7,12.5,IF(L153=8,11.25,0))))))))+IF(L153&lt;=8,0,IF(L153&lt;=16,9,0))-IF(L153&lt;=8,0,IF(L153&lt;=16,(L153-9)*0.425,0)),0)+IF(F153="PŽ",IF(L153=1,85,IF(L153=2,59.5,IF(L153=3,45,IF(L153=4,32.5,IF(L153=5,30,IF(L153=6,27.5,IF(L153=7,25,IF(L153=8,22.5,0))))))))+IF(L153&lt;=8,0,IF(L153&lt;=16,19,IF(L153&lt;=24,13,IF(L153&lt;=32,8,0))))-IF(L153&lt;=8,0,IF(L153&lt;=16,(L153-9)*0.425,IF(L153&lt;=24,(L153-17)*0.425,IF(L153&lt;=32,(L153-25)*0.425,0)))),0)+IF(F153="EČ",IF(L153=1,204,IF(L153=2,156.24,IF(L153=3,123.84,IF(L153=4,72,IF(L153=5,66,IF(L153=6,60,IF(L153=7,54,IF(L153=8,48,0))))))))+IF(L153&lt;=8,0,IF(L153&lt;=16,40,IF(L153&lt;=24,25,0)))-IF(L153&lt;=8,0,IF(L153&lt;=16,(L153-9)*1.02,IF(L153&lt;=24,(L153-17)*1.02,0))),0)+IF(F153="EČneol",IF(L153=1,68,IF(L153=2,51.69,IF(L153=3,40.61,IF(L153=4,13,IF(L153=5,12,IF(L153=6,11,IF(L153=7,10,IF(L153=8,9,0)))))))))+IF(F153="EŽ",IF(L153=1,68,IF(L153=2,47.6,IF(L153=3,36,IF(L153=4,18,IF(L153=5,16.5,IF(L153=6,15,IF(L153=7,13.5,IF(L153=8,12,0))))))))+IF(L153&lt;=8,0,IF(L153&lt;=16,10,IF(L153&lt;=24,6,0)))-IF(L153&lt;=8,0,IF(L153&lt;=16,(L153-9)*0.34,IF(L153&lt;=24,(L153-17)*0.34,0))),0)+IF(F153="PT",IF(L153=1,68,IF(L153=2,52.08,IF(L153=3,41.28,IF(L153=4,24,IF(L153=5,22,IF(L153=6,20,IF(L153=7,18,IF(L153=8,16,0))))))))+IF(L153&lt;=8,0,IF(L153&lt;=16,13,IF(L153&lt;=24,9,IF(L153&lt;=32,4,0))))-IF(L153&lt;=8,0,IF(L153&lt;=16,(L153-9)*0.34,IF(L153&lt;=24,(L153-17)*0.34,IF(L153&lt;=32,(L153-25)*0.34,0)))),0)+IF(F153="JOŽ",IF(L153=1,85,IF(L153=2,59.5,IF(L153=3,45,IF(L153=4,32.5,IF(L153=5,30,IF(L153=6,27.5,IF(L153=7,25,IF(L153=8,22.5,0))))))))+IF(L153&lt;=8,0,IF(L153&lt;=16,19,IF(L153&lt;=24,13,0)))-IF(L153&lt;=8,0,IF(L153&lt;=16,(L153-9)*0.425,IF(L153&lt;=24,(L153-17)*0.425,0))),0)+IF(F153="JPČ",IF(L153=1,68,IF(L153=2,47.6,IF(L153=3,36,IF(L153=4,26,IF(L153=5,24,IF(L153=6,22,IF(L153=7,20,IF(L153=8,18,0))))))))+IF(L153&lt;=8,0,IF(L153&lt;=16,13,IF(L153&lt;=24,9,0)))-IF(L153&lt;=8,0,IF(L153&lt;=16,(L153-9)*0.34,IF(L153&lt;=24,(L153-17)*0.34,0))),0)+IF(F153="JEČ",IF(L153=1,34,IF(L153=2,26.04,IF(L153=3,20.6,IF(L153=4,12,IF(L153=5,11,IF(L153=6,10,IF(L153=7,9,IF(L153=8,8,0))))))))+IF(L153&lt;=8,0,IF(L153&lt;=16,6,0))-IF(L153&lt;=8,0,IF(L153&lt;=16,(L153-9)*0.17,0)),0)+IF(F153="JEOF",IF(L153=1,34,IF(L153=2,26.04,IF(L153=3,20.6,IF(L153=4,12,IF(L153=5,11,IF(L153=6,10,IF(L153=7,9,IF(L153=8,8,0))))))))+IF(L153&lt;=8,0,IF(L153&lt;=16,6,0))-IF(L153&lt;=8,0,IF(L153&lt;=16,(L153-9)*0.17,0)),0)+IF(F153="JnPČ",IF(L153=1,51,IF(L153=2,35.7,IF(L153=3,27,IF(L153=4,19.5,IF(L153=5,18,IF(L153=6,16.5,IF(L153=7,15,IF(L153=8,13.5,0))))))))+IF(L153&lt;=8,0,IF(L153&lt;=16,10,0))-IF(L153&lt;=8,0,IF(L153&lt;=16,(L153-9)*0.255,0)),0)+IF(F153="JnEČ",IF(L153=1,25.5,IF(L153=2,19.53,IF(L153=3,15.48,IF(L153=4,9,IF(L153=5,8.25,IF(L153=6,7.5,IF(L153=7,6.75,IF(L153=8,6,0))))))))+IF(L153&lt;=8,0,IF(L153&lt;=16,5,0))-IF(L153&lt;=8,0,IF(L153&lt;=16,(L153-9)*0.1275,0)),0)+IF(F153="JčPČ",IF(L153=1,21.25,IF(L153=2,14.5,IF(L153=3,11.5,IF(L153=4,7,IF(L153=5,6.5,IF(L153=6,6,IF(L153=7,5.5,IF(L153=8,5,0))))))))+IF(L153&lt;=8,0,IF(L153&lt;=16,4,0))-IF(L153&lt;=8,0,IF(L153&lt;=16,(L153-9)*0.10625,0)),0)+IF(F153="JčEČ",IF(L153=1,17,IF(L153=2,13.02,IF(L153=3,10.32,IF(L153=4,6,IF(L153=5,5.5,IF(L153=6,5,IF(L153=7,4.5,IF(L153=8,4,0))))))))+IF(L153&lt;=8,0,IF(L153&lt;=16,3,0))-IF(L153&lt;=8,0,IF(L153&lt;=16,(L153-9)*0.085,0)),0)+IF(F153="NEAK",IF(L153=1,11.48,IF(L153=2,8.79,IF(L153=3,6.97,IF(L153=4,4.05,IF(L153=5,3.71,IF(L153=6,3.38,IF(L153=7,3.04,IF(L153=8,2.7,0))))))))+IF(L153&lt;=8,0,IF(L153&lt;=16,2,IF(L153&lt;=24,1.3,0)))-IF(L153&lt;=8,0,IF(L153&lt;=16,(L153-9)*0.0574,IF(L153&lt;=24,(L153-17)*0.0574,0))),0))*IF(L153&lt;0,1,IF(OR(F153="PČ",F153="PŽ",F153="PT"),IF(J153&lt;32,J153/32,1),1))* IF(L153&lt;0,1,IF(OR(F153="EČ",F153="EŽ",F153="JOŽ",F153="JPČ",F153="NEAK"),IF(J153&lt;24,J153/24,1),1))*IF(L153&lt;0,1,IF(OR(F153="PČneol",F153="JEČ",F153="JEOF",F153="JnPČ",F153="JnEČ",F153="JčPČ",F153="JčEČ"),IF(J153&lt;16,J153/16,1),1))*IF(L153&lt;0,1,IF(F153="EČneol",IF(J153&lt;8,J153/8,1),1))</f>
        <v>37.96</v>
      </c>
      <c r="O153" s="9">
        <f t="shared" ref="O153:O161" si="73">IF(F153="OŽ",N153,IF(H153="Ne",IF(J153*0.3&lt;J153-L153,N153,0),IF(J153*0.1&lt;J153-L153,N153,0)))</f>
        <v>37.96</v>
      </c>
      <c r="P153" s="4">
        <f t="shared" ref="P153" si="74">IF(O153=0,0,IF(F153="OŽ",IF(L153&gt;35,0,IF(J153&gt;35,(36-L153)*1.836,((36-L153)-(36-J153))*1.836)),0)+IF(F153="PČ",IF(L153&gt;31,0,IF(J153&gt;31,(32-L153)*1.347,((32-L153)-(32-J153))*1.347)),0)+ IF(F153="PČneol",IF(L153&gt;15,0,IF(J153&gt;15,(16-L153)*0.255,((16-L153)-(16-J153))*0.255)),0)+IF(F153="PŽ",IF(L153&gt;31,0,IF(J153&gt;31,(32-L153)*0.255,((32-L153)-(32-J153))*0.255)),0)+IF(F153="EČ",IF(L153&gt;23,0,IF(J153&gt;23,(24-L153)*0.612,((24-L153)-(24-J153))*0.612)),0)+IF(F153="EČneol",IF(L153&gt;7,0,IF(J153&gt;7,(8-L153)*0.204,((8-L153)-(8-J153))*0.204)),0)+IF(F153="EŽ",IF(L153&gt;23,0,IF(J153&gt;23,(24-L153)*0.204,((24-L153)-(24-J153))*0.204)),0)+IF(F153="PT",IF(L153&gt;31,0,IF(J153&gt;31,(32-L153)*0.204,((32-L153)-(32-J153))*0.204)),0)+IF(F153="JOŽ",IF(L153&gt;23,0,IF(J153&gt;23,(24-L153)*0.255,((24-L153)-(24-J153))*0.255)),0)+IF(F153="JPČ",IF(L153&gt;23,0,IF(J153&gt;23,(24-L153)*0.204,((24-L153)-(24-J153))*0.204)),0)+IF(F153="JEČ",IF(L153&gt;15,0,IF(J153&gt;15,(16-L153)*0.102,((16-L153)-(16-J153))*0.102)),0)+IF(F153="JEOF",IF(L153&gt;15,0,IF(J153&gt;15,(16-L153)*0.102,((16-L153)-(16-J153))*0.102)),0)+IF(F153="JnPČ",IF(L153&gt;15,0,IF(J153&gt;15,(16-L153)*0.153,((16-L153)-(16-J153))*0.153)),0)+IF(F153="JnEČ",IF(L153&gt;15,0,IF(J153&gt;15,(16-L153)*0.0765,((16-L153)-(16-J153))*0.0765)),0)+IF(F153="JčPČ",IF(L153&gt;15,0,IF(J153&gt;15,(16-L153)*0.06375,((16-L153)-(16-J153))*0.06375)),0)+IF(F153="JčEČ",IF(L153&gt;15,0,IF(J153&gt;15,(16-L153)*0.051,((16-L153)-(16-J153))*0.051)),0)+IF(F153="NEAK",IF(L153&gt;23,0,IF(J153&gt;23,(24-L153)*0.03444,((24-L153)-(24-J153))*0.03444)),0))</f>
        <v>7.9559999999999995</v>
      </c>
      <c r="Q153" s="11">
        <f t="shared" ref="Q153" si="75">IF(ISERROR(P153*100/N153),0,(P153*100/N153))</f>
        <v>20.958904109589039</v>
      </c>
      <c r="R153" s="10">
        <f t="shared" ref="R153:R161" si="76">IF(Q153&lt;=30,O153+P153,O153+O153*0.3)*IF(G153=1,0.4,IF(G153=2,0.75,IF(G153="1 (kas 4 m. 1 k. nerengiamos)",0.52,1)))*IF(D153="olimpinė",1,IF(M153="Ne",0.5,1))*IF(OR(A$5="Lietuvos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federacija"),IF(OR(J153&lt;8,K153&lt;16),0,1),1)*E153*IF(I153&lt;=1,1,1/I153)*IF(OR(A$5="Lietuvos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37.880699999999997</v>
      </c>
      <c r="S153" s="8"/>
    </row>
    <row r="154" spans="1:19">
      <c r="A154" s="68">
        <v>2</v>
      </c>
      <c r="B154" s="68" t="s">
        <v>115</v>
      </c>
      <c r="C154" s="12" t="s">
        <v>114</v>
      </c>
      <c r="D154" s="68" t="s">
        <v>32</v>
      </c>
      <c r="E154" s="68">
        <v>1</v>
      </c>
      <c r="F154" s="68" t="s">
        <v>33</v>
      </c>
      <c r="G154" s="68">
        <v>2</v>
      </c>
      <c r="H154" s="68" t="s">
        <v>34</v>
      </c>
      <c r="I154" s="68"/>
      <c r="J154" s="68">
        <v>76</v>
      </c>
      <c r="K154" s="68">
        <v>25</v>
      </c>
      <c r="L154" s="68">
        <v>13</v>
      </c>
      <c r="M154" s="68" t="s">
        <v>43</v>
      </c>
      <c r="N154" s="3">
        <f t="shared" ref="N154:N161" si="77">(IF(F154="OŽ",IF(L154=1,550.8,IF(L154=2,426.38,IF(L154=3,342.14,IF(L154=4,181.44,IF(L154=5,168.48,IF(L154=6,155.52,IF(L154=7,148.5,IF(L154=8,144,0))))))))+IF(L154&lt;=8,0,IF(L154&lt;=16,137.7,IF(L154&lt;=24,108,IF(L154&lt;=32,80.1,IF(L154&lt;=36,52.2,0)))))-IF(L154&lt;=8,0,IF(L154&lt;=16,(L154-9)*2.754,IF(L154&lt;=24,(L154-17)* 2.754,IF(L154&lt;=32,(L154-25)* 2.754,IF(L154&lt;=36,(L154-33)*2.754,0))))),0)+IF(F154="PČ",IF(L154=1,449,IF(L154=2,314.6,IF(L154=3,238,IF(L154=4,172,IF(L154=5,159,IF(L154=6,145,IF(L154=7,132,IF(L154=8,119,0))))))))+IF(L154&lt;=8,0,IF(L154&lt;=16,88,IF(L154&lt;=24,55,IF(L154&lt;=32,22,0))))-IF(L154&lt;=8,0,IF(L154&lt;=16,(L154-9)*2.245,IF(L154&lt;=24,(L154-17)*2.245,IF(L154&lt;=32,(L154-25)*2.245,0)))),0)+IF(F154="PČneol",IF(L154=1,85,IF(L154=2,64.61,IF(L154=3,50.76,IF(L154=4,16.25,IF(L154=5,15,IF(L154=6,13.75,IF(L154=7,12.5,IF(L154=8,11.25,0))))))))+IF(L154&lt;=8,0,IF(L154&lt;=16,9,0))-IF(L154&lt;=8,0,IF(L154&lt;=16,(L154-9)*0.425,0)),0)+IF(F154="PŽ",IF(L154=1,85,IF(L154=2,59.5,IF(L154=3,45,IF(L154=4,32.5,IF(L154=5,30,IF(L154=6,27.5,IF(L154=7,25,IF(L154=8,22.5,0))))))))+IF(L154&lt;=8,0,IF(L154&lt;=16,19,IF(L154&lt;=24,13,IF(L154&lt;=32,8,0))))-IF(L154&lt;=8,0,IF(L154&lt;=16,(L154-9)*0.425,IF(L154&lt;=24,(L154-17)*0.425,IF(L154&lt;=32,(L154-25)*0.425,0)))),0)+IF(F154="EČ",IF(L154=1,204,IF(L154=2,156.24,IF(L154=3,123.84,IF(L154=4,72,IF(L154=5,66,IF(L154=6,60,IF(L154=7,54,IF(L154=8,48,0))))))))+IF(L154&lt;=8,0,IF(L154&lt;=16,40,IF(L154&lt;=24,25,0)))-IF(L154&lt;=8,0,IF(L154&lt;=16,(L154-9)*1.02,IF(L154&lt;=24,(L154-17)*1.02,0))),0)+IF(F154="EČneol",IF(L154=1,68,IF(L154=2,51.69,IF(L154=3,40.61,IF(L154=4,13,IF(L154=5,12,IF(L154=6,11,IF(L154=7,10,IF(L154=8,9,0)))))))))+IF(F154="EŽ",IF(L154=1,68,IF(L154=2,47.6,IF(L154=3,36,IF(L154=4,18,IF(L154=5,16.5,IF(L154=6,15,IF(L154=7,13.5,IF(L154=8,12,0))))))))+IF(L154&lt;=8,0,IF(L154&lt;=16,10,IF(L154&lt;=24,6,0)))-IF(L154&lt;=8,0,IF(L154&lt;=16,(L154-9)*0.34,IF(L154&lt;=24,(L154-17)*0.34,0))),0)+IF(F154="PT",IF(L154=1,68,IF(L154=2,52.08,IF(L154=3,41.28,IF(L154=4,24,IF(L154=5,22,IF(L154=6,20,IF(L154=7,18,IF(L154=8,16,0))))))))+IF(L154&lt;=8,0,IF(L154&lt;=16,13,IF(L154&lt;=24,9,IF(L154&lt;=32,4,0))))-IF(L154&lt;=8,0,IF(L154&lt;=16,(L154-9)*0.34,IF(L154&lt;=24,(L154-17)*0.34,IF(L154&lt;=32,(L154-25)*0.34,0)))),0)+IF(F154="JOŽ",IF(L154=1,85,IF(L154=2,59.5,IF(L154=3,45,IF(L154=4,32.5,IF(L154=5,30,IF(L154=6,27.5,IF(L154=7,25,IF(L154=8,22.5,0))))))))+IF(L154&lt;=8,0,IF(L154&lt;=16,19,IF(L154&lt;=24,13,0)))-IF(L154&lt;=8,0,IF(L154&lt;=16,(L154-9)*0.425,IF(L154&lt;=24,(L154-17)*0.425,0))),0)+IF(F154="JPČ",IF(L154=1,68,IF(L154=2,47.6,IF(L154=3,36,IF(L154=4,26,IF(L154=5,24,IF(L154=6,22,IF(L154=7,20,IF(L154=8,18,0))))))))+IF(L154&lt;=8,0,IF(L154&lt;=16,13,IF(L154&lt;=24,9,0)))-IF(L154&lt;=8,0,IF(L154&lt;=16,(L154-9)*0.34,IF(L154&lt;=24,(L154-17)*0.34,0))),0)+IF(F154="JEČ",IF(L154=1,34,IF(L154=2,26.04,IF(L154=3,20.6,IF(L154=4,12,IF(L154=5,11,IF(L154=6,10,IF(L154=7,9,IF(L154=8,8,0))))))))+IF(L154&lt;=8,0,IF(L154&lt;=16,6,0))-IF(L154&lt;=8,0,IF(L154&lt;=16,(L154-9)*0.17,0)),0)+IF(F154="JEOF",IF(L154=1,34,IF(L154=2,26.04,IF(L154=3,20.6,IF(L154=4,12,IF(L154=5,11,IF(L154=6,10,IF(L154=7,9,IF(L154=8,8,0))))))))+IF(L154&lt;=8,0,IF(L154&lt;=16,6,0))-IF(L154&lt;=8,0,IF(L154&lt;=16,(L154-9)*0.17,0)),0)+IF(F154="JnPČ",IF(L154=1,51,IF(L154=2,35.7,IF(L154=3,27,IF(L154=4,19.5,IF(L154=5,18,IF(L154=6,16.5,IF(L154=7,15,IF(L154=8,13.5,0))))))))+IF(L154&lt;=8,0,IF(L154&lt;=16,10,0))-IF(L154&lt;=8,0,IF(L154&lt;=16,(L154-9)*0.255,0)),0)+IF(F154="JnEČ",IF(L154=1,25.5,IF(L154=2,19.53,IF(L154=3,15.48,IF(L154=4,9,IF(L154=5,8.25,IF(L154=6,7.5,IF(L154=7,6.75,IF(L154=8,6,0))))))))+IF(L154&lt;=8,0,IF(L154&lt;=16,5,0))-IF(L154&lt;=8,0,IF(L154&lt;=16,(L154-9)*0.1275,0)),0)+IF(F154="JčPČ",IF(L154=1,21.25,IF(L154=2,14.5,IF(L154=3,11.5,IF(L154=4,7,IF(L154=5,6.5,IF(L154=6,6,IF(L154=7,5.5,IF(L154=8,5,0))))))))+IF(L154&lt;=8,0,IF(L154&lt;=16,4,0))-IF(L154&lt;=8,0,IF(L154&lt;=16,(L154-9)*0.10625,0)),0)+IF(F154="JčEČ",IF(L154=1,17,IF(L154=2,13.02,IF(L154=3,10.32,IF(L154=4,6,IF(L154=5,5.5,IF(L154=6,5,IF(L154=7,4.5,IF(L154=8,4,0))))))))+IF(L154&lt;=8,0,IF(L154&lt;=16,3,0))-IF(L154&lt;=8,0,IF(L154&lt;=16,(L154-9)*0.085,0)),0)+IF(F154="NEAK",IF(L154=1,11.48,IF(L154=2,8.79,IF(L154=3,6.97,IF(L154=4,4.05,IF(L154=5,3.71,IF(L154=6,3.38,IF(L154=7,3.04,IF(L154=8,2.7,0))))))))+IF(L154&lt;=8,0,IF(L154&lt;=16,2,IF(L154&lt;=24,1.3,0)))-IF(L154&lt;=8,0,IF(L154&lt;=16,(L154-9)*0.0574,IF(L154&lt;=24,(L154-17)*0.0574,0))),0))*IF(L154&lt;0,1,IF(OR(F154="PČ",F154="PŽ",F154="PT"),IF(J154&lt;32,J154/32,1),1))* IF(L154&lt;0,1,IF(OR(F154="EČ",F154="EŽ",F154="JOŽ",F154="JPČ",F154="NEAK"),IF(J154&lt;24,J154/24,1),1))*IF(L154&lt;0,1,IF(OR(F154="PČneol",F154="JEČ",F154="JEOF",F154="JnPČ",F154="JnEČ",F154="JčPČ",F154="JčEČ"),IF(J154&lt;16,J154/16,1),1))*IF(L154&lt;0,1,IF(F154="EČneol",IF(J154&lt;8,J154/8,1),1))</f>
        <v>35.92</v>
      </c>
      <c r="O154" s="9">
        <f t="shared" si="73"/>
        <v>35.92</v>
      </c>
      <c r="P154" s="4">
        <f t="shared" ref="P154:P161" si="78">IF(O154=0,0,IF(F154="OŽ",IF(L154&gt;35,0,IF(J154&gt;35,(36-L154)*1.836,((36-L154)-(36-J154))*1.836)),0)+IF(F154="PČ",IF(L154&gt;31,0,IF(J154&gt;31,(32-L154)*1.347,((32-L154)-(32-J154))*1.347)),0)+ IF(F154="PČneol",IF(L154&gt;15,0,IF(J154&gt;15,(16-L154)*0.255,((16-L154)-(16-J154))*0.255)),0)+IF(F154="PŽ",IF(L154&gt;31,0,IF(J154&gt;31,(32-L154)*0.255,((32-L154)-(32-J154))*0.255)),0)+IF(F154="EČ",IF(L154&gt;23,0,IF(J154&gt;23,(24-L154)*0.612,((24-L154)-(24-J154))*0.612)),0)+IF(F154="EČneol",IF(L154&gt;7,0,IF(J154&gt;7,(8-L154)*0.204,((8-L154)-(8-J154))*0.204)),0)+IF(F154="EŽ",IF(L154&gt;23,0,IF(J154&gt;23,(24-L154)*0.204,((24-L154)-(24-J154))*0.204)),0)+IF(F154="PT",IF(L154&gt;31,0,IF(J154&gt;31,(32-L154)*0.204,((32-L154)-(32-J154))*0.204)),0)+IF(F154="JOŽ",IF(L154&gt;23,0,IF(J154&gt;23,(24-L154)*0.255,((24-L154)-(24-J154))*0.255)),0)+IF(F154="JPČ",IF(L154&gt;23,0,IF(J154&gt;23,(24-L154)*0.204,((24-L154)-(24-J154))*0.204)),0)+IF(F154="JEČ",IF(L154&gt;15,0,IF(J154&gt;15,(16-L154)*0.102,((16-L154)-(16-J154))*0.102)),0)+IF(F154="JEOF",IF(L154&gt;15,0,IF(J154&gt;15,(16-L154)*0.102,((16-L154)-(16-J154))*0.102)),0)+IF(F154="JnPČ",IF(L154&gt;15,0,IF(J154&gt;15,(16-L154)*0.153,((16-L154)-(16-J154))*0.153)),0)+IF(F154="JnEČ",IF(L154&gt;15,0,IF(J154&gt;15,(16-L154)*0.0765,((16-L154)-(16-J154))*0.0765)),0)+IF(F154="JčPČ",IF(L154&gt;15,0,IF(J154&gt;15,(16-L154)*0.06375,((16-L154)-(16-J154))*0.06375)),0)+IF(F154="JčEČ",IF(L154&gt;15,0,IF(J154&gt;15,(16-L154)*0.051,((16-L154)-(16-J154))*0.051)),0)+IF(F154="NEAK",IF(L154&gt;23,0,IF(J154&gt;23,(24-L154)*0.03444,((24-L154)-(24-J154))*0.03444)),0))</f>
        <v>6.7320000000000002</v>
      </c>
      <c r="Q154" s="11">
        <f t="shared" ref="Q154:Q161" si="79">IF(ISERROR(P154*100/N154),0,(P154*100/N154))</f>
        <v>18.741648106904233</v>
      </c>
      <c r="R154" s="10">
        <f t="shared" si="76"/>
        <v>35.187900000000006</v>
      </c>
      <c r="S154" s="8"/>
    </row>
    <row r="155" spans="1:19">
      <c r="A155" s="68">
        <v>3</v>
      </c>
      <c r="B155" s="68" t="s">
        <v>116</v>
      </c>
      <c r="C155" s="12" t="s">
        <v>114</v>
      </c>
      <c r="D155" s="68" t="s">
        <v>32</v>
      </c>
      <c r="E155" s="68">
        <v>1</v>
      </c>
      <c r="F155" s="68" t="s">
        <v>33</v>
      </c>
      <c r="G155" s="68">
        <v>2</v>
      </c>
      <c r="H155" s="68" t="s">
        <v>34</v>
      </c>
      <c r="I155" s="68"/>
      <c r="J155" s="68">
        <v>76</v>
      </c>
      <c r="K155" s="68">
        <v>25</v>
      </c>
      <c r="L155" s="68">
        <v>43</v>
      </c>
      <c r="M155" s="68" t="s">
        <v>43</v>
      </c>
      <c r="N155" s="3">
        <f t="shared" si="77"/>
        <v>0</v>
      </c>
      <c r="O155" s="9">
        <f t="shared" si="73"/>
        <v>0</v>
      </c>
      <c r="P155" s="4">
        <f t="shared" si="78"/>
        <v>0</v>
      </c>
      <c r="Q155" s="11">
        <f t="shared" si="79"/>
        <v>0</v>
      </c>
      <c r="R155" s="10">
        <f t="shared" si="76"/>
        <v>0</v>
      </c>
      <c r="S155" s="8"/>
    </row>
    <row r="156" spans="1:19">
      <c r="A156" s="68">
        <v>4</v>
      </c>
      <c r="B156" s="68" t="s">
        <v>63</v>
      </c>
      <c r="C156" s="12" t="s">
        <v>58</v>
      </c>
      <c r="D156" s="68" t="s">
        <v>32</v>
      </c>
      <c r="E156" s="68">
        <v>1</v>
      </c>
      <c r="F156" s="68" t="s">
        <v>33</v>
      </c>
      <c r="G156" s="68">
        <v>2</v>
      </c>
      <c r="H156" s="68" t="s">
        <v>34</v>
      </c>
      <c r="I156" s="68"/>
      <c r="J156" s="68">
        <v>75</v>
      </c>
      <c r="K156" s="68">
        <v>26</v>
      </c>
      <c r="L156" s="68">
        <v>28</v>
      </c>
      <c r="M156" s="68" t="s">
        <v>43</v>
      </c>
      <c r="N156" s="3">
        <f t="shared" si="77"/>
        <v>0</v>
      </c>
      <c r="O156" s="9">
        <f t="shared" si="73"/>
        <v>0</v>
      </c>
      <c r="P156" s="4">
        <f t="shared" si="78"/>
        <v>0</v>
      </c>
      <c r="Q156" s="11">
        <f t="shared" si="79"/>
        <v>0</v>
      </c>
      <c r="R156" s="10">
        <f t="shared" si="76"/>
        <v>0</v>
      </c>
      <c r="S156" s="8"/>
    </row>
    <row r="157" spans="1:19">
      <c r="A157" s="68">
        <v>5</v>
      </c>
      <c r="B157" s="68" t="s">
        <v>117</v>
      </c>
      <c r="C157" s="12" t="s">
        <v>58</v>
      </c>
      <c r="D157" s="68" t="s">
        <v>32</v>
      </c>
      <c r="E157" s="68">
        <v>1</v>
      </c>
      <c r="F157" s="68" t="s">
        <v>33</v>
      </c>
      <c r="G157" s="68">
        <v>2</v>
      </c>
      <c r="H157" s="68" t="s">
        <v>34</v>
      </c>
      <c r="I157" s="68"/>
      <c r="J157" s="68">
        <v>75</v>
      </c>
      <c r="K157" s="68">
        <v>26</v>
      </c>
      <c r="L157" s="68">
        <v>35</v>
      </c>
      <c r="M157" s="68" t="s">
        <v>43</v>
      </c>
      <c r="N157" s="3">
        <f t="shared" si="77"/>
        <v>0</v>
      </c>
      <c r="O157" s="9">
        <f t="shared" si="73"/>
        <v>0</v>
      </c>
      <c r="P157" s="4">
        <f t="shared" si="78"/>
        <v>0</v>
      </c>
      <c r="Q157" s="11">
        <f t="shared" si="79"/>
        <v>0</v>
      </c>
      <c r="R157" s="10">
        <f t="shared" si="76"/>
        <v>0</v>
      </c>
      <c r="S157" s="8"/>
    </row>
    <row r="158" spans="1:19">
      <c r="A158" s="68">
        <v>6</v>
      </c>
      <c r="B158" s="68" t="s">
        <v>118</v>
      </c>
      <c r="C158" s="12" t="s">
        <v>58</v>
      </c>
      <c r="D158" s="68" t="s">
        <v>32</v>
      </c>
      <c r="E158" s="68">
        <v>1</v>
      </c>
      <c r="F158" s="68" t="s">
        <v>33</v>
      </c>
      <c r="G158" s="68">
        <v>2</v>
      </c>
      <c r="H158" s="68" t="s">
        <v>34</v>
      </c>
      <c r="I158" s="68"/>
      <c r="J158" s="68">
        <v>75</v>
      </c>
      <c r="K158" s="68">
        <v>26</v>
      </c>
      <c r="L158" s="68">
        <v>56</v>
      </c>
      <c r="M158" s="68" t="s">
        <v>43</v>
      </c>
      <c r="N158" s="3">
        <f t="shared" si="77"/>
        <v>0</v>
      </c>
      <c r="O158" s="9">
        <f t="shared" si="73"/>
        <v>0</v>
      </c>
      <c r="P158" s="4">
        <f t="shared" si="78"/>
        <v>0</v>
      </c>
      <c r="Q158" s="11">
        <f t="shared" si="79"/>
        <v>0</v>
      </c>
      <c r="R158" s="10">
        <f t="shared" si="76"/>
        <v>0</v>
      </c>
      <c r="S158" s="8"/>
    </row>
    <row r="159" spans="1:19">
      <c r="A159" s="68">
        <v>7</v>
      </c>
      <c r="B159" s="68" t="s">
        <v>119</v>
      </c>
      <c r="C159" s="12" t="s">
        <v>60</v>
      </c>
      <c r="D159" s="68" t="s">
        <v>32</v>
      </c>
      <c r="E159" s="68">
        <v>1</v>
      </c>
      <c r="F159" s="68" t="s">
        <v>33</v>
      </c>
      <c r="G159" s="68">
        <v>2</v>
      </c>
      <c r="H159" s="68" t="s">
        <v>34</v>
      </c>
      <c r="I159" s="68"/>
      <c r="J159" s="68">
        <v>44</v>
      </c>
      <c r="K159" s="68">
        <v>20</v>
      </c>
      <c r="L159" s="68">
        <v>2</v>
      </c>
      <c r="M159" s="68" t="s">
        <v>43</v>
      </c>
      <c r="N159" s="3">
        <f t="shared" si="77"/>
        <v>156.24</v>
      </c>
      <c r="O159" s="9">
        <f t="shared" si="73"/>
        <v>156.24</v>
      </c>
      <c r="P159" s="4">
        <f t="shared" si="78"/>
        <v>13.464</v>
      </c>
      <c r="Q159" s="11">
        <f t="shared" si="79"/>
        <v>8.6175115207373274</v>
      </c>
      <c r="R159" s="10">
        <f t="shared" si="76"/>
        <v>140.00580000000002</v>
      </c>
      <c r="S159" s="8"/>
    </row>
    <row r="160" spans="1:19">
      <c r="A160" s="68">
        <v>8</v>
      </c>
      <c r="B160" s="68" t="s">
        <v>61</v>
      </c>
      <c r="C160" s="12" t="s">
        <v>60</v>
      </c>
      <c r="D160" s="68" t="s">
        <v>32</v>
      </c>
      <c r="E160" s="68">
        <v>1</v>
      </c>
      <c r="F160" s="68" t="s">
        <v>33</v>
      </c>
      <c r="G160" s="68">
        <v>2</v>
      </c>
      <c r="H160" s="68" t="s">
        <v>34</v>
      </c>
      <c r="I160" s="68"/>
      <c r="J160" s="68">
        <v>44</v>
      </c>
      <c r="K160" s="68">
        <v>20</v>
      </c>
      <c r="L160" s="68">
        <v>7</v>
      </c>
      <c r="M160" s="68" t="s">
        <v>43</v>
      </c>
      <c r="N160" s="3">
        <f t="shared" si="77"/>
        <v>54</v>
      </c>
      <c r="O160" s="9">
        <f t="shared" si="73"/>
        <v>54</v>
      </c>
      <c r="P160" s="4">
        <f t="shared" si="78"/>
        <v>10.404</v>
      </c>
      <c r="Q160" s="11">
        <f t="shared" si="79"/>
        <v>19.266666666666669</v>
      </c>
      <c r="R160" s="10">
        <f t="shared" si="76"/>
        <v>53.133299999999998</v>
      </c>
      <c r="S160" s="8"/>
    </row>
    <row r="161" spans="1:19" s="8" customFormat="1">
      <c r="A161" s="68">
        <v>9</v>
      </c>
      <c r="B161" s="68" t="s">
        <v>59</v>
      </c>
      <c r="C161" s="12" t="s">
        <v>60</v>
      </c>
      <c r="D161" s="68" t="s">
        <v>32</v>
      </c>
      <c r="E161" s="68">
        <v>1</v>
      </c>
      <c r="F161" s="68" t="s">
        <v>33</v>
      </c>
      <c r="G161" s="68">
        <v>2</v>
      </c>
      <c r="H161" s="68" t="s">
        <v>34</v>
      </c>
      <c r="I161" s="68"/>
      <c r="J161" s="68">
        <v>44</v>
      </c>
      <c r="K161" s="68">
        <v>20</v>
      </c>
      <c r="L161" s="68">
        <v>38</v>
      </c>
      <c r="M161" s="68" t="s">
        <v>43</v>
      </c>
      <c r="N161" s="3">
        <f t="shared" si="77"/>
        <v>0</v>
      </c>
      <c r="O161" s="9">
        <f t="shared" si="73"/>
        <v>0</v>
      </c>
      <c r="P161" s="4">
        <f t="shared" si="78"/>
        <v>0</v>
      </c>
      <c r="Q161" s="11">
        <f t="shared" si="79"/>
        <v>0</v>
      </c>
      <c r="R161" s="10">
        <f t="shared" si="76"/>
        <v>0</v>
      </c>
    </row>
    <row r="162" spans="1:19">
      <c r="A162" s="81" t="s">
        <v>37</v>
      </c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3"/>
      <c r="R162" s="10">
        <f>SUM(R153:R161)</f>
        <v>266.20770000000005</v>
      </c>
      <c r="S162" s="8"/>
    </row>
    <row r="163" spans="1:19" ht="15.75">
      <c r="A163" s="24" t="s">
        <v>38</v>
      </c>
      <c r="B163" s="2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6"/>
      <c r="S163" s="8"/>
    </row>
    <row r="164" spans="1:19">
      <c r="A164" s="49" t="s">
        <v>45</v>
      </c>
      <c r="B164" s="49"/>
      <c r="C164" s="49"/>
      <c r="D164" s="49"/>
      <c r="E164" s="49"/>
      <c r="F164" s="49"/>
      <c r="G164" s="49"/>
      <c r="H164" s="49"/>
      <c r="I164" s="49"/>
      <c r="J164" s="15"/>
      <c r="K164" s="15"/>
      <c r="L164" s="15"/>
      <c r="M164" s="15"/>
      <c r="N164" s="15"/>
      <c r="O164" s="15"/>
      <c r="P164" s="15"/>
      <c r="Q164" s="15"/>
      <c r="R164" s="16"/>
      <c r="S164" s="8"/>
    </row>
    <row r="165" spans="1:19">
      <c r="A165" s="49"/>
      <c r="B165" s="49"/>
      <c r="C165" s="49"/>
      <c r="D165" s="49"/>
      <c r="E165" s="49"/>
      <c r="F165" s="49"/>
      <c r="G165" s="49"/>
      <c r="H165" s="49"/>
      <c r="I165" s="49"/>
      <c r="J165" s="15"/>
      <c r="K165" s="15"/>
      <c r="L165" s="15"/>
      <c r="M165" s="15"/>
      <c r="N165" s="15"/>
      <c r="O165" s="15"/>
      <c r="P165" s="15"/>
      <c r="Q165" s="15"/>
      <c r="R165" s="16"/>
      <c r="S165" s="8"/>
    </row>
    <row r="166" spans="1:19">
      <c r="A166" s="75" t="s">
        <v>120</v>
      </c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64"/>
      <c r="R166" s="8"/>
      <c r="S166" s="8"/>
    </row>
    <row r="167" spans="1:19" ht="18">
      <c r="A167" s="77" t="s">
        <v>28</v>
      </c>
      <c r="B167" s="78"/>
      <c r="C167" s="78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64"/>
      <c r="R167" s="8"/>
      <c r="S167" s="8"/>
    </row>
    <row r="168" spans="1:19">
      <c r="A168" s="84" t="s">
        <v>121</v>
      </c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64"/>
      <c r="R168" s="8"/>
      <c r="S168" s="8"/>
    </row>
    <row r="169" spans="1:19">
      <c r="A169" s="68">
        <v>1</v>
      </c>
      <c r="B169" s="68" t="s">
        <v>66</v>
      </c>
      <c r="C169" s="12" t="s">
        <v>122</v>
      </c>
      <c r="D169" s="68" t="s">
        <v>32</v>
      </c>
      <c r="E169" s="68">
        <v>1</v>
      </c>
      <c r="F169" s="68" t="s">
        <v>51</v>
      </c>
      <c r="G169" s="68">
        <v>2</v>
      </c>
      <c r="H169" s="68" t="s">
        <v>34</v>
      </c>
      <c r="I169" s="68"/>
      <c r="J169" s="68">
        <v>44</v>
      </c>
      <c r="K169" s="68">
        <v>15</v>
      </c>
      <c r="L169" s="68">
        <v>38</v>
      </c>
      <c r="M169" s="68" t="s">
        <v>34</v>
      </c>
      <c r="N169" s="3">
        <f t="shared" ref="N169:N181" si="80">(IF(F169="OŽ",IF(L169=1,550.8,IF(L169=2,426.38,IF(L169=3,342.14,IF(L169=4,181.44,IF(L169=5,168.48,IF(L169=6,155.52,IF(L169=7,148.5,IF(L169=8,144,0))))))))+IF(L169&lt;=8,0,IF(L169&lt;=16,137.7,IF(L169&lt;=24,108,IF(L169&lt;=32,80.1,IF(L169&lt;=36,52.2,0)))))-IF(L169&lt;=8,0,IF(L169&lt;=16,(L169-9)*2.754,IF(L169&lt;=24,(L169-17)* 2.754,IF(L169&lt;=32,(L169-25)* 2.754,IF(L169&lt;=36,(L169-33)*2.754,0))))),0)+IF(F169="PČ",IF(L169=1,449,IF(L169=2,314.6,IF(L169=3,238,IF(L169=4,172,IF(L169=5,159,IF(L169=6,145,IF(L169=7,132,IF(L169=8,119,0))))))))+IF(L169&lt;=8,0,IF(L169&lt;=16,88,IF(L169&lt;=24,55,IF(L169&lt;=32,22,0))))-IF(L169&lt;=8,0,IF(L169&lt;=16,(L169-9)*2.245,IF(L169&lt;=24,(L169-17)*2.245,IF(L169&lt;=32,(L169-25)*2.245,0)))),0)+IF(F169="PČneol",IF(L169=1,85,IF(L169=2,64.61,IF(L169=3,50.76,IF(L169=4,16.25,IF(L169=5,15,IF(L169=6,13.75,IF(L169=7,12.5,IF(L169=8,11.25,0))))))))+IF(L169&lt;=8,0,IF(L169&lt;=16,9,0))-IF(L169&lt;=8,0,IF(L169&lt;=16,(L169-9)*0.425,0)),0)+IF(F169="PŽ",IF(L169=1,85,IF(L169=2,59.5,IF(L169=3,45,IF(L169=4,32.5,IF(L169=5,30,IF(L169=6,27.5,IF(L169=7,25,IF(L169=8,22.5,0))))))))+IF(L169&lt;=8,0,IF(L169&lt;=16,19,IF(L169&lt;=24,13,IF(L169&lt;=32,8,0))))-IF(L169&lt;=8,0,IF(L169&lt;=16,(L169-9)*0.425,IF(L169&lt;=24,(L169-17)*0.425,IF(L169&lt;=32,(L169-25)*0.425,0)))),0)+IF(F169="EČ",IF(L169=1,204,IF(L169=2,156.24,IF(L169=3,123.84,IF(L169=4,72,IF(L169=5,66,IF(L169=6,60,IF(L169=7,54,IF(L169=8,48,0))))))))+IF(L169&lt;=8,0,IF(L169&lt;=16,40,IF(L169&lt;=24,25,0)))-IF(L169&lt;=8,0,IF(L169&lt;=16,(L169-9)*1.02,IF(L169&lt;=24,(L169-17)*1.02,0))),0)+IF(F169="EČneol",IF(L169=1,68,IF(L169=2,51.69,IF(L169=3,40.61,IF(L169=4,13,IF(L169=5,12,IF(L169=6,11,IF(L169=7,10,IF(L169=8,9,0)))))))))+IF(F169="EŽ",IF(L169=1,68,IF(L169=2,47.6,IF(L169=3,36,IF(L169=4,18,IF(L169=5,16.5,IF(L169=6,15,IF(L169=7,13.5,IF(L169=8,12,0))))))))+IF(L169&lt;=8,0,IF(L169&lt;=16,10,IF(L169&lt;=24,6,0)))-IF(L169&lt;=8,0,IF(L169&lt;=16,(L169-9)*0.34,IF(L169&lt;=24,(L169-17)*0.34,0))),0)+IF(F169="PT",IF(L169=1,68,IF(L169=2,52.08,IF(L169=3,41.28,IF(L169=4,24,IF(L169=5,22,IF(L169=6,20,IF(L169=7,18,IF(L169=8,16,0))))))))+IF(L169&lt;=8,0,IF(L169&lt;=16,13,IF(L169&lt;=24,9,IF(L169&lt;=32,4,0))))-IF(L169&lt;=8,0,IF(L169&lt;=16,(L169-9)*0.34,IF(L169&lt;=24,(L169-17)*0.34,IF(L169&lt;=32,(L169-25)*0.34,0)))),0)+IF(F169="JOŽ",IF(L169=1,85,IF(L169=2,59.5,IF(L169=3,45,IF(L169=4,32.5,IF(L169=5,30,IF(L169=6,27.5,IF(L169=7,25,IF(L169=8,22.5,0))))))))+IF(L169&lt;=8,0,IF(L169&lt;=16,19,IF(L169&lt;=24,13,0)))-IF(L169&lt;=8,0,IF(L169&lt;=16,(L169-9)*0.425,IF(L169&lt;=24,(L169-17)*0.425,0))),0)+IF(F169="JPČ",IF(L169=1,68,IF(L169=2,47.6,IF(L169=3,36,IF(L169=4,26,IF(L169=5,24,IF(L169=6,22,IF(L169=7,20,IF(L169=8,18,0))))))))+IF(L169&lt;=8,0,IF(L169&lt;=16,13,IF(L169&lt;=24,9,0)))-IF(L169&lt;=8,0,IF(L169&lt;=16,(L169-9)*0.34,IF(L169&lt;=24,(L169-17)*0.34,0))),0)+IF(F169="JEČ",IF(L169=1,34,IF(L169=2,26.04,IF(L169=3,20.6,IF(L169=4,12,IF(L169=5,11,IF(L169=6,10,IF(L169=7,9,IF(L169=8,8,0))))))))+IF(L169&lt;=8,0,IF(L169&lt;=16,6,0))-IF(L169&lt;=8,0,IF(L169&lt;=16,(L169-9)*0.17,0)),0)+IF(F169="JEOF",IF(L169=1,34,IF(L169=2,26.04,IF(L169=3,20.6,IF(L169=4,12,IF(L169=5,11,IF(L169=6,10,IF(L169=7,9,IF(L169=8,8,0))))))))+IF(L169&lt;=8,0,IF(L169&lt;=16,6,0))-IF(L169&lt;=8,0,IF(L169&lt;=16,(L169-9)*0.17,0)),0)+IF(F169="JnPČ",IF(L169=1,51,IF(L169=2,35.7,IF(L169=3,27,IF(L169=4,19.5,IF(L169=5,18,IF(L169=6,16.5,IF(L169=7,15,IF(L169=8,13.5,0))))))))+IF(L169&lt;=8,0,IF(L169&lt;=16,10,0))-IF(L169&lt;=8,0,IF(L169&lt;=16,(L169-9)*0.255,0)),0)+IF(F169="JnEČ",IF(L169=1,25.5,IF(L169=2,19.53,IF(L169=3,15.48,IF(L169=4,9,IF(L169=5,8.25,IF(L169=6,7.5,IF(L169=7,6.75,IF(L169=8,6,0))))))))+IF(L169&lt;=8,0,IF(L169&lt;=16,5,0))-IF(L169&lt;=8,0,IF(L169&lt;=16,(L169-9)*0.1275,0)),0)+IF(F169="JčPČ",IF(L169=1,21.25,IF(L169=2,14.5,IF(L169=3,11.5,IF(L169=4,7,IF(L169=5,6.5,IF(L169=6,6,IF(L169=7,5.5,IF(L169=8,5,0))))))))+IF(L169&lt;=8,0,IF(L169&lt;=16,4,0))-IF(L169&lt;=8,0,IF(L169&lt;=16,(L169-9)*0.10625,0)),0)+IF(F169="JčEČ",IF(L169=1,17,IF(L169=2,13.02,IF(L169=3,10.32,IF(L169=4,6,IF(L169=5,5.5,IF(L169=6,5,IF(L169=7,4.5,IF(L169=8,4,0))))))))+IF(L169&lt;=8,0,IF(L169&lt;=16,3,0))-IF(L169&lt;=8,0,IF(L169&lt;=16,(L169-9)*0.085,0)),0)+IF(F169="NEAK",IF(L169=1,11.48,IF(L169=2,8.79,IF(L169=3,6.97,IF(L169=4,4.05,IF(L169=5,3.71,IF(L169=6,3.38,IF(L169=7,3.04,IF(L169=8,2.7,0))))))))+IF(L169&lt;=8,0,IF(L169&lt;=16,2,IF(L169&lt;=24,1.3,0)))-IF(L169&lt;=8,0,IF(L169&lt;=16,(L169-9)*0.0574,IF(L169&lt;=24,(L169-17)*0.0574,0))),0))*IF(L169&lt;0,1,IF(OR(F169="PČ",F169="PŽ",F169="PT"),IF(J169&lt;32,J169/32,1),1))* IF(L169&lt;0,1,IF(OR(F169="EČ",F169="EŽ",F169="JOŽ",F169="JPČ",F169="NEAK"),IF(J169&lt;24,J169/24,1),1))*IF(L169&lt;0,1,IF(OR(F169="PČneol",F169="JEČ",F169="JEOF",F169="JnPČ",F169="JnEČ",F169="JčPČ",F169="JčEČ"),IF(J169&lt;16,J169/16,1),1))*IF(L169&lt;0,1,IF(F169="EČneol",IF(J169&lt;8,J169/8,1),1))</f>
        <v>0</v>
      </c>
      <c r="O169" s="9">
        <f t="shared" ref="O169:O181" si="81">IF(F169="OŽ",N169,IF(H169="Ne",IF(J169*0.3&lt;J169-L169,N169,0),IF(J169*0.1&lt;J169-L169,N169,0)))</f>
        <v>0</v>
      </c>
      <c r="P169" s="4">
        <f t="shared" ref="P169" si="82">IF(O169=0,0,IF(F169="OŽ",IF(L169&gt;35,0,IF(J169&gt;35,(36-L169)*1.836,((36-L169)-(36-J169))*1.836)),0)+IF(F169="PČ",IF(L169&gt;31,0,IF(J169&gt;31,(32-L169)*1.347,((32-L169)-(32-J169))*1.347)),0)+ IF(F169="PČneol",IF(L169&gt;15,0,IF(J169&gt;15,(16-L169)*0.255,((16-L169)-(16-J169))*0.255)),0)+IF(F169="PŽ",IF(L169&gt;31,0,IF(J169&gt;31,(32-L169)*0.255,((32-L169)-(32-J169))*0.255)),0)+IF(F169="EČ",IF(L169&gt;23,0,IF(J169&gt;23,(24-L169)*0.612,((24-L169)-(24-J169))*0.612)),0)+IF(F169="EČneol",IF(L169&gt;7,0,IF(J169&gt;7,(8-L169)*0.204,((8-L169)-(8-J169))*0.204)),0)+IF(F169="EŽ",IF(L169&gt;23,0,IF(J169&gt;23,(24-L169)*0.204,((24-L169)-(24-J169))*0.204)),0)+IF(F169="PT",IF(L169&gt;31,0,IF(J169&gt;31,(32-L169)*0.204,((32-L169)-(32-J169))*0.204)),0)+IF(F169="JOŽ",IF(L169&gt;23,0,IF(J169&gt;23,(24-L169)*0.255,((24-L169)-(24-J169))*0.255)),0)+IF(F169="JPČ",IF(L169&gt;23,0,IF(J169&gt;23,(24-L169)*0.204,((24-L169)-(24-J169))*0.204)),0)+IF(F169="JEČ",IF(L169&gt;15,0,IF(J169&gt;15,(16-L169)*0.102,((16-L169)-(16-J169))*0.102)),0)+IF(F169="JEOF",IF(L169&gt;15,0,IF(J169&gt;15,(16-L169)*0.102,((16-L169)-(16-J169))*0.102)),0)+IF(F169="JnPČ",IF(L169&gt;15,0,IF(J169&gt;15,(16-L169)*0.153,((16-L169)-(16-J169))*0.153)),0)+IF(F169="JnEČ",IF(L169&gt;15,0,IF(J169&gt;15,(16-L169)*0.0765,((16-L169)-(16-J169))*0.0765)),0)+IF(F169="JčPČ",IF(L169&gt;15,0,IF(J169&gt;15,(16-L169)*0.06375,((16-L169)-(16-J169))*0.06375)),0)+IF(F169="JčEČ",IF(L169&gt;15,0,IF(J169&gt;15,(16-L169)*0.051,((16-L169)-(16-J169))*0.051)),0)+IF(F169="NEAK",IF(L169&gt;23,0,IF(J169&gt;23,(24-L169)*0.03444,((24-L169)-(24-J169))*0.03444)),0))</f>
        <v>0</v>
      </c>
      <c r="Q169" s="11">
        <f t="shared" ref="Q169" si="83">IF(ISERROR(P169*100/N169),0,(P169*100/N169))</f>
        <v>0</v>
      </c>
      <c r="R169" s="10">
        <f t="shared" ref="R169:R181" si="84">IF(Q169&lt;=30,O169+P169,O169+O169*0.3)*IF(G169=1,0.4,IF(G169=2,0.75,IF(G169="1 (kas 4 m. 1 k. nerengiamos)",0.52,1)))*IF(D169="olimpinė",1,IF(M169="Ne",0.5,1))*IF(OR(A$5="Lietuvos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federacija"),IF(OR(J169&lt;8,K169&lt;16),0,1),1)*E169*IF(I169&lt;=1,1,1/I169)*IF(OR(A$5="Lietuvos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69" s="8"/>
    </row>
    <row r="170" spans="1:19">
      <c r="A170" s="68">
        <v>2</v>
      </c>
      <c r="B170" s="68" t="s">
        <v>68</v>
      </c>
      <c r="C170" s="12" t="s">
        <v>70</v>
      </c>
      <c r="D170" s="68" t="s">
        <v>32</v>
      </c>
      <c r="E170" s="68">
        <v>1</v>
      </c>
      <c r="F170" s="68" t="s">
        <v>51</v>
      </c>
      <c r="G170" s="68">
        <v>2</v>
      </c>
      <c r="H170" s="68" t="s">
        <v>34</v>
      </c>
      <c r="I170" s="68"/>
      <c r="J170" s="68">
        <v>60</v>
      </c>
      <c r="K170" s="68">
        <v>22</v>
      </c>
      <c r="L170" s="68">
        <v>4</v>
      </c>
      <c r="M170" s="68" t="s">
        <v>43</v>
      </c>
      <c r="N170" s="3">
        <f t="shared" si="80"/>
        <v>172</v>
      </c>
      <c r="O170" s="9">
        <f t="shared" si="81"/>
        <v>172</v>
      </c>
      <c r="P170" s="4">
        <f t="shared" ref="P170:P181" si="85">IF(O170=0,0,IF(F170="OŽ",IF(L170&gt;35,0,IF(J170&gt;35,(36-L170)*1.836,((36-L170)-(36-J170))*1.836)),0)+IF(F170="PČ",IF(L170&gt;31,0,IF(J170&gt;31,(32-L170)*1.347,((32-L170)-(32-J170))*1.347)),0)+ IF(F170="PČneol",IF(L170&gt;15,0,IF(J170&gt;15,(16-L170)*0.255,((16-L170)-(16-J170))*0.255)),0)+IF(F170="PŽ",IF(L170&gt;31,0,IF(J170&gt;31,(32-L170)*0.255,((32-L170)-(32-J170))*0.255)),0)+IF(F170="EČ",IF(L170&gt;23,0,IF(J170&gt;23,(24-L170)*0.612,((24-L170)-(24-J170))*0.612)),0)+IF(F170="EČneol",IF(L170&gt;7,0,IF(J170&gt;7,(8-L170)*0.204,((8-L170)-(8-J170))*0.204)),0)+IF(F170="EŽ",IF(L170&gt;23,0,IF(J170&gt;23,(24-L170)*0.204,((24-L170)-(24-J170))*0.204)),0)+IF(F170="PT",IF(L170&gt;31,0,IF(J170&gt;31,(32-L170)*0.204,((32-L170)-(32-J170))*0.204)),0)+IF(F170="JOŽ",IF(L170&gt;23,0,IF(J170&gt;23,(24-L170)*0.255,((24-L170)-(24-J170))*0.255)),0)+IF(F170="JPČ",IF(L170&gt;23,0,IF(J170&gt;23,(24-L170)*0.204,((24-L170)-(24-J170))*0.204)),0)+IF(F170="JEČ",IF(L170&gt;15,0,IF(J170&gt;15,(16-L170)*0.102,((16-L170)-(16-J170))*0.102)),0)+IF(F170="JEOF",IF(L170&gt;15,0,IF(J170&gt;15,(16-L170)*0.102,((16-L170)-(16-J170))*0.102)),0)+IF(F170="JnPČ",IF(L170&gt;15,0,IF(J170&gt;15,(16-L170)*0.153,((16-L170)-(16-J170))*0.153)),0)+IF(F170="JnEČ",IF(L170&gt;15,0,IF(J170&gt;15,(16-L170)*0.0765,((16-L170)-(16-J170))*0.0765)),0)+IF(F170="JčPČ",IF(L170&gt;15,0,IF(J170&gt;15,(16-L170)*0.06375,((16-L170)-(16-J170))*0.06375)),0)+IF(F170="JčEČ",IF(L170&gt;15,0,IF(J170&gt;15,(16-L170)*0.051,((16-L170)-(16-J170))*0.051)),0)+IF(F170="NEAK",IF(L170&gt;23,0,IF(J170&gt;23,(24-L170)*0.03444,((24-L170)-(24-J170))*0.03444)),0))</f>
        <v>37.716000000000001</v>
      </c>
      <c r="Q170" s="11">
        <f t="shared" ref="Q170:Q181" si="86">IF(ISERROR(P170*100/N170),0,(P170*100/N170))</f>
        <v>21.927906976744186</v>
      </c>
      <c r="R170" s="10">
        <f t="shared" si="84"/>
        <v>173.01570000000001</v>
      </c>
      <c r="S170" s="8"/>
    </row>
    <row r="171" spans="1:19">
      <c r="A171" s="68">
        <v>3</v>
      </c>
      <c r="B171" s="68" t="s">
        <v>66</v>
      </c>
      <c r="C171" s="12" t="s">
        <v>70</v>
      </c>
      <c r="D171" s="68" t="s">
        <v>32</v>
      </c>
      <c r="E171" s="68">
        <v>1</v>
      </c>
      <c r="F171" s="68" t="s">
        <v>51</v>
      </c>
      <c r="G171" s="68">
        <v>2</v>
      </c>
      <c r="H171" s="68" t="s">
        <v>34</v>
      </c>
      <c r="I171" s="68"/>
      <c r="J171" s="68">
        <v>60</v>
      </c>
      <c r="K171" s="68">
        <v>22</v>
      </c>
      <c r="L171" s="68">
        <v>7</v>
      </c>
      <c r="M171" s="68" t="s">
        <v>34</v>
      </c>
      <c r="N171" s="3">
        <f t="shared" si="80"/>
        <v>132</v>
      </c>
      <c r="O171" s="9">
        <f t="shared" si="81"/>
        <v>132</v>
      </c>
      <c r="P171" s="4">
        <f t="shared" si="85"/>
        <v>33.674999999999997</v>
      </c>
      <c r="Q171" s="11">
        <f t="shared" si="86"/>
        <v>25.511363636363633</v>
      </c>
      <c r="R171" s="10">
        <f t="shared" si="84"/>
        <v>68.34093750000001</v>
      </c>
      <c r="S171" s="8"/>
    </row>
    <row r="172" spans="1:19">
      <c r="A172" s="68">
        <v>4</v>
      </c>
      <c r="B172" s="68" t="s">
        <v>71</v>
      </c>
      <c r="C172" s="12" t="s">
        <v>70</v>
      </c>
      <c r="D172" s="68" t="s">
        <v>32</v>
      </c>
      <c r="E172" s="68">
        <v>1</v>
      </c>
      <c r="F172" s="68" t="s">
        <v>51</v>
      </c>
      <c r="G172" s="68">
        <v>2</v>
      </c>
      <c r="H172" s="68" t="s">
        <v>34</v>
      </c>
      <c r="I172" s="68"/>
      <c r="J172" s="68">
        <v>60</v>
      </c>
      <c r="K172" s="68">
        <v>22</v>
      </c>
      <c r="L172" s="68">
        <v>57</v>
      </c>
      <c r="M172" s="68" t="s">
        <v>34</v>
      </c>
      <c r="N172" s="3">
        <f t="shared" si="80"/>
        <v>0</v>
      </c>
      <c r="O172" s="9">
        <f t="shared" si="81"/>
        <v>0</v>
      </c>
      <c r="P172" s="4">
        <f t="shared" si="85"/>
        <v>0</v>
      </c>
      <c r="Q172" s="11">
        <f t="shared" si="86"/>
        <v>0</v>
      </c>
      <c r="R172" s="10">
        <f t="shared" si="84"/>
        <v>0</v>
      </c>
      <c r="S172" s="8"/>
    </row>
    <row r="173" spans="1:19">
      <c r="A173" s="68">
        <v>5</v>
      </c>
      <c r="B173" s="68" t="s">
        <v>68</v>
      </c>
      <c r="C173" s="12" t="s">
        <v>67</v>
      </c>
      <c r="D173" s="68" t="s">
        <v>32</v>
      </c>
      <c r="E173" s="68">
        <v>1</v>
      </c>
      <c r="F173" s="68" t="s">
        <v>51</v>
      </c>
      <c r="G173" s="68">
        <v>2</v>
      </c>
      <c r="H173" s="68" t="s">
        <v>34</v>
      </c>
      <c r="I173" s="68"/>
      <c r="J173" s="68">
        <v>58</v>
      </c>
      <c r="K173" s="68">
        <v>21</v>
      </c>
      <c r="L173" s="68">
        <v>13</v>
      </c>
      <c r="M173" s="68" t="s">
        <v>34</v>
      </c>
      <c r="N173" s="3">
        <f t="shared" si="80"/>
        <v>79.02</v>
      </c>
      <c r="O173" s="9">
        <f t="shared" si="81"/>
        <v>79.02</v>
      </c>
      <c r="P173" s="4">
        <f t="shared" si="85"/>
        <v>25.593</v>
      </c>
      <c r="Q173" s="11">
        <f t="shared" si="86"/>
        <v>32.388003037205777</v>
      </c>
      <c r="R173" s="10">
        <f t="shared" si="84"/>
        <v>42.374475000000004</v>
      </c>
      <c r="S173" s="8"/>
    </row>
    <row r="174" spans="1:19">
      <c r="A174" s="68">
        <v>6</v>
      </c>
      <c r="B174" s="68" t="s">
        <v>69</v>
      </c>
      <c r="C174" s="12" t="s">
        <v>67</v>
      </c>
      <c r="D174" s="68" t="s">
        <v>32</v>
      </c>
      <c r="E174" s="68">
        <v>1</v>
      </c>
      <c r="F174" s="68" t="s">
        <v>51</v>
      </c>
      <c r="G174" s="68">
        <v>2</v>
      </c>
      <c r="H174" s="68" t="s">
        <v>34</v>
      </c>
      <c r="I174" s="68"/>
      <c r="J174" s="68">
        <v>58</v>
      </c>
      <c r="K174" s="68">
        <v>21</v>
      </c>
      <c r="L174" s="68">
        <v>22</v>
      </c>
      <c r="M174" s="68" t="s">
        <v>34</v>
      </c>
      <c r="N174" s="3">
        <f t="shared" si="80"/>
        <v>43.774999999999999</v>
      </c>
      <c r="O174" s="9">
        <f t="shared" si="81"/>
        <v>43.774999999999999</v>
      </c>
      <c r="P174" s="4">
        <f t="shared" si="85"/>
        <v>13.469999999999999</v>
      </c>
      <c r="Q174" s="11">
        <f t="shared" si="86"/>
        <v>30.770988006853226</v>
      </c>
      <c r="R174" s="10">
        <f t="shared" si="84"/>
        <v>23.474343750000003</v>
      </c>
      <c r="S174" s="8"/>
    </row>
    <row r="175" spans="1:19">
      <c r="A175" s="68">
        <v>7</v>
      </c>
      <c r="B175" s="68" t="s">
        <v>66</v>
      </c>
      <c r="C175" s="12" t="s">
        <v>67</v>
      </c>
      <c r="D175" s="68" t="s">
        <v>32</v>
      </c>
      <c r="E175" s="68">
        <v>1</v>
      </c>
      <c r="F175" s="68" t="s">
        <v>51</v>
      </c>
      <c r="G175" s="68">
        <v>2</v>
      </c>
      <c r="H175" s="68" t="s">
        <v>34</v>
      </c>
      <c r="I175" s="68"/>
      <c r="J175" s="68">
        <v>58</v>
      </c>
      <c r="K175" s="68">
        <v>21</v>
      </c>
      <c r="L175" s="68">
        <v>39</v>
      </c>
      <c r="M175" s="68" t="s">
        <v>34</v>
      </c>
      <c r="N175" s="3">
        <f t="shared" si="80"/>
        <v>0</v>
      </c>
      <c r="O175" s="9">
        <f t="shared" si="81"/>
        <v>0</v>
      </c>
      <c r="P175" s="4">
        <f t="shared" si="85"/>
        <v>0</v>
      </c>
      <c r="Q175" s="11">
        <f t="shared" si="86"/>
        <v>0</v>
      </c>
      <c r="R175" s="10">
        <f t="shared" si="84"/>
        <v>0</v>
      </c>
      <c r="S175" s="8"/>
    </row>
    <row r="176" spans="1:19">
      <c r="A176" s="68">
        <v>8</v>
      </c>
      <c r="B176" s="68" t="s">
        <v>66</v>
      </c>
      <c r="C176" s="12" t="s">
        <v>72</v>
      </c>
      <c r="D176" s="68" t="s">
        <v>32</v>
      </c>
      <c r="E176" s="68">
        <v>1</v>
      </c>
      <c r="F176" s="68" t="s">
        <v>51</v>
      </c>
      <c r="G176" s="68">
        <v>2</v>
      </c>
      <c r="H176" s="68" t="s">
        <v>34</v>
      </c>
      <c r="I176" s="68"/>
      <c r="J176" s="68">
        <v>63</v>
      </c>
      <c r="K176" s="68">
        <v>23</v>
      </c>
      <c r="L176" s="68">
        <v>1</v>
      </c>
      <c r="M176" s="68" t="s">
        <v>43</v>
      </c>
      <c r="N176" s="3">
        <f t="shared" si="80"/>
        <v>449</v>
      </c>
      <c r="O176" s="9">
        <f t="shared" si="81"/>
        <v>449</v>
      </c>
      <c r="P176" s="4">
        <f t="shared" si="85"/>
        <v>41.756999999999998</v>
      </c>
      <c r="Q176" s="11">
        <f t="shared" si="86"/>
        <v>9.2999999999999989</v>
      </c>
      <c r="R176" s="10">
        <f t="shared" si="84"/>
        <v>404.87452500000001</v>
      </c>
      <c r="S176" s="8"/>
    </row>
    <row r="177" spans="1:19">
      <c r="A177" s="68">
        <v>9</v>
      </c>
      <c r="B177" s="68" t="s">
        <v>71</v>
      </c>
      <c r="C177" s="12" t="s">
        <v>72</v>
      </c>
      <c r="D177" s="68" t="s">
        <v>32</v>
      </c>
      <c r="E177" s="68">
        <v>1</v>
      </c>
      <c r="F177" s="68" t="s">
        <v>51</v>
      </c>
      <c r="G177" s="68">
        <v>2</v>
      </c>
      <c r="H177" s="68" t="s">
        <v>34</v>
      </c>
      <c r="I177" s="68"/>
      <c r="J177" s="68">
        <v>63</v>
      </c>
      <c r="K177" s="68">
        <v>23</v>
      </c>
      <c r="L177" s="68">
        <v>5</v>
      </c>
      <c r="M177" s="68" t="s">
        <v>43</v>
      </c>
      <c r="N177" s="3">
        <f t="shared" si="80"/>
        <v>159</v>
      </c>
      <c r="O177" s="9">
        <f t="shared" si="81"/>
        <v>159</v>
      </c>
      <c r="P177" s="4">
        <f t="shared" si="85"/>
        <v>36.369</v>
      </c>
      <c r="Q177" s="11">
        <f t="shared" si="86"/>
        <v>22.873584905660376</v>
      </c>
      <c r="R177" s="10">
        <f t="shared" si="84"/>
        <v>161.17942500000001</v>
      </c>
      <c r="S177" s="8"/>
    </row>
    <row r="178" spans="1:19" s="8" customFormat="1">
      <c r="A178" s="68">
        <v>10</v>
      </c>
      <c r="B178" s="68" t="s">
        <v>69</v>
      </c>
      <c r="C178" s="12" t="s">
        <v>72</v>
      </c>
      <c r="D178" s="68" t="s">
        <v>32</v>
      </c>
      <c r="E178" s="68">
        <v>1</v>
      </c>
      <c r="F178" s="68" t="s">
        <v>51</v>
      </c>
      <c r="G178" s="68">
        <v>2</v>
      </c>
      <c r="H178" s="68" t="s">
        <v>34</v>
      </c>
      <c r="I178" s="68"/>
      <c r="J178" s="68">
        <v>63</v>
      </c>
      <c r="K178" s="68">
        <v>23</v>
      </c>
      <c r="L178" s="68">
        <v>37</v>
      </c>
      <c r="M178" s="68" t="s">
        <v>34</v>
      </c>
      <c r="N178" s="3">
        <f t="shared" si="80"/>
        <v>0</v>
      </c>
      <c r="O178" s="9">
        <f t="shared" si="81"/>
        <v>0</v>
      </c>
      <c r="P178" s="4">
        <f t="shared" si="85"/>
        <v>0</v>
      </c>
      <c r="Q178" s="11">
        <f t="shared" si="86"/>
        <v>0</v>
      </c>
      <c r="R178" s="10">
        <f t="shared" si="84"/>
        <v>0</v>
      </c>
    </row>
    <row r="179" spans="1:19">
      <c r="A179" s="68">
        <v>11</v>
      </c>
      <c r="B179" s="68" t="s">
        <v>68</v>
      </c>
      <c r="C179" s="12" t="s">
        <v>73</v>
      </c>
      <c r="D179" s="68" t="s">
        <v>32</v>
      </c>
      <c r="E179" s="68">
        <v>1</v>
      </c>
      <c r="F179" s="68" t="s">
        <v>51</v>
      </c>
      <c r="G179" s="68">
        <v>2</v>
      </c>
      <c r="H179" s="68" t="s">
        <v>34</v>
      </c>
      <c r="I179" s="68"/>
      <c r="J179" s="68">
        <v>59</v>
      </c>
      <c r="K179" s="68">
        <v>22</v>
      </c>
      <c r="L179" s="68">
        <v>5</v>
      </c>
      <c r="M179" s="68" t="s">
        <v>34</v>
      </c>
      <c r="N179" s="3">
        <f t="shared" si="80"/>
        <v>159</v>
      </c>
      <c r="O179" s="9">
        <f t="shared" si="81"/>
        <v>159</v>
      </c>
      <c r="P179" s="4">
        <f t="shared" si="85"/>
        <v>36.369</v>
      </c>
      <c r="Q179" s="11">
        <f t="shared" si="86"/>
        <v>22.873584905660376</v>
      </c>
      <c r="R179" s="10">
        <f t="shared" si="84"/>
        <v>80.589712500000005</v>
      </c>
      <c r="S179" s="8"/>
    </row>
    <row r="180" spans="1:19">
      <c r="A180" s="68">
        <v>12</v>
      </c>
      <c r="B180" s="68" t="s">
        <v>69</v>
      </c>
      <c r="C180" s="12" t="s">
        <v>73</v>
      </c>
      <c r="D180" s="68" t="s">
        <v>32</v>
      </c>
      <c r="E180" s="68">
        <v>1</v>
      </c>
      <c r="F180" s="68" t="s">
        <v>51</v>
      </c>
      <c r="G180" s="68">
        <v>2</v>
      </c>
      <c r="H180" s="68" t="s">
        <v>34</v>
      </c>
      <c r="I180" s="68"/>
      <c r="J180" s="68">
        <v>59</v>
      </c>
      <c r="K180" s="68">
        <v>22</v>
      </c>
      <c r="L180" s="68">
        <v>6</v>
      </c>
      <c r="M180" s="68" t="s">
        <v>43</v>
      </c>
      <c r="N180" s="3">
        <f>(IF(F180="OŽ",IF(L180=1,550.8,IF(L180=2,426.38,IF(L180=3,342.14,IF(L180=4,181.44,IF(L180=5,168.48,IF(L180=6,155.52,IF(L180=7,148.5,IF(L180=8,144,0))))))))+IF(L180&lt;=8,0,IF(L180&lt;=16,137.7,IF(L180&lt;=24,108,IF(L180&lt;=32,80.1,IF(L180&lt;=36,52.2,0)))))-IF(L180&lt;=8,0,IF(L180&lt;=16,(L180-9)*2.754,IF(L180&lt;=24,(L180-17)* 2.754,IF(L180&lt;=32,(L180-25)* 2.754,IF(L180&lt;=36,(L180-33)*2.754,0))))),0)+IF(F180="PČ",IF(L180=1,449,IF(L180=2,314.6,IF(L180=3,238,IF(L180=4,172,IF(L180=5,159,IF(L180=6,145,IF(L180=7,132,IF(L180=8,119,0))))))))+IF(L180&lt;=8,0,IF(L180&lt;=16,88,IF(L180&lt;=24,55,IF(L180&lt;=32,22,0))))-IF(L180&lt;=8,0,IF(L180&lt;=16,(L180-9)*2.245,IF(L180&lt;=24,(L180-17)*2.245,IF(L180&lt;=32,(L180-25)*2.245,0)))),0)+IF(F180="PČneol",IF(L180=1,85,IF(L180=2,64.61,IF(L180=3,50.76,IF(L180=4,16.25,IF(L180=5,15,IF(L180=6,13.75,IF(L180=7,12.5,IF(L180=8,11.25,0))))))))+IF(L180&lt;=8,0,IF(L180&lt;=16,9,0))-IF(L180&lt;=8,0,IF(L180&lt;=16,(L180-9)*0.425,0)),0)+IF(F180="PŽ",IF(L180=1,85,IF(L180=2,59.5,IF(L180=3,45,IF(L180=4,32.5,IF(L180=5,30,IF(L180=6,27.5,IF(L180=7,25,IF(L180=8,22.5,0))))))))+IF(L180&lt;=8,0,IF(L180&lt;=16,19,IF(L180&lt;=24,13,IF(L180&lt;=32,8,0))))-IF(L180&lt;=8,0,IF(L180&lt;=16,(L180-9)*0.425,IF(L180&lt;=24,(L180-17)*0.425,IF(L180&lt;=32,(L180-25)*0.425,0)))),0)+IF(F180="EČ",IF(L180=1,204,IF(L180=2,156.24,IF(L180=3,123.84,IF(L180=4,72,IF(L180=5,66,IF(L180=6,60,IF(L180=7,54,IF(L180=8,48,0))))))))+IF(L180&lt;=8,0,IF(L180&lt;=16,40,IF(L180&lt;=24,25,0)))-IF(L180&lt;=8,0,IF(L180&lt;=16,(L180-9)*1.02,IF(L180&lt;=24,(L180-17)*1.02,0))),0)+IF(F180="EČneol",IF(L180=1,68,IF(L180=2,51.69,IF(L180=3,40.61,IF(L180=4,13,IF(L180=5,12,IF(L180=6,11,IF(L180=7,10,IF(L180=8,9,0)))))))))+IF(F180="EŽ",IF(L180=1,68,IF(L180=2,47.6,IF(L180=3,36,IF(L180=4,18,IF(L180=5,16.5,IF(L180=6,15,IF(L180=7,13.5,IF(L180=8,12,0))))))))+IF(L180&lt;=8,0,IF(L180&lt;=16,10,IF(L180&lt;=24,6,0)))-IF(L180&lt;=8,0,IF(L180&lt;=16,(L180-9)*0.34,IF(L180&lt;=24,(L180-17)*0.34,0))),0)+IF(F180="PT",IF(L180=1,68,IF(L180=2,52.08,IF(L180=3,41.28,IF(L180=4,24,IF(L180=5,22,IF(L180=6,20,IF(L180=7,18,IF(L180=8,16,0))))))))+IF(L180&lt;=8,0,IF(L180&lt;=16,13,IF(L180&lt;=24,9,IF(L180&lt;=32,4,0))))-IF(L180&lt;=8,0,IF(L180&lt;=16,(L180-9)*0.34,IF(L180&lt;=24,(L180-17)*0.34,IF(L180&lt;=32,(L180-25)*0.34,0)))),0)+IF(F180="JOŽ",IF(L180=1,85,IF(L180=2,59.5,IF(L180=3,45,IF(L180=4,32.5,IF(L180=5,30,IF(L180=6,27.5,IF(L180=7,25,IF(L180=8,22.5,0))))))))+IF(L180&lt;=8,0,IF(L180&lt;=16,19,IF(L180&lt;=24,13,0)))-IF(L180&lt;=8,0,IF(L180&lt;=16,(L180-9)*0.425,IF(L180&lt;=24,(L180-17)*0.425,0))),0)+IF(F180="JPČ",IF(L180=1,68,IF(L180=2,47.6,IF(L180=3,36,IF(L180=4,26,IF(L180=5,24,IF(L180=6,22,IF(L180=7,20,IF(L180=8,18,0))))))))+IF(L180&lt;=8,0,IF(L180&lt;=16,13,IF(L180&lt;=24,9,0)))-IF(L180&lt;=8,0,IF(L180&lt;=16,(L180-9)*0.34,IF(L180&lt;=24,(L180-17)*0.34,0))),0)+IF(F180="JEČ",IF(L180=1,34,IF(L180=2,26.04,IF(L180=3,20.6,IF(L180=4,12,IF(L180=5,11,IF(L180=6,10,IF(L180=7,9,IF(L180=8,8,0))))))))+IF(L180&lt;=8,0,IF(L180&lt;=16,6,0))-IF(L180&lt;=8,0,IF(L180&lt;=16,(L180-9)*0.17,0)),0)+IF(F180="JEOF",IF(L180=1,34,IF(L180=2,26.04,IF(L180=3,20.6,IF(L180=4,12,IF(L180=5,11,IF(L180=6,10,IF(L180=7,9,IF(L180=8,8,0))))))))+IF(L180&lt;=8,0,IF(L180&lt;=16,6,0))-IF(L180&lt;=8,0,IF(L180&lt;=16,(L180-9)*0.17,0)),0)+IF(F180="JnPČ",IF(L180=1,51,IF(L180=2,35.7,IF(L180=3,27,IF(L180=4,19.5,IF(L180=5,18,IF(L180=6,16.5,IF(L180=7,15,IF(L180=8,13.5,0))))))))+IF(L180&lt;=8,0,IF(L180&lt;=16,10,0))-IF(L180&lt;=8,0,IF(L180&lt;=16,(L180-9)*0.255,0)),0)+IF(F180="JnEČ",IF(L180=1,25.5,IF(L180=2,19.53,IF(L180=3,15.48,IF(L180=4,9,IF(L180=5,8.25,IF(L180=6,7.5,IF(L180=7,6.75,IF(L180=8,6,0))))))))+IF(L180&lt;=8,0,IF(L180&lt;=16,5,0))-IF(L180&lt;=8,0,IF(L180&lt;=16,(L180-9)*0.1275,0)),0)+IF(F180="JčPČ",IF(L180=1,21.25,IF(L180=2,14.5,IF(L180=3,11.5,IF(L180=4,7,IF(L180=5,6.5,IF(L180=6,6,IF(L180=7,5.5,IF(L180=8,5,0))))))))+IF(L180&lt;=8,0,IF(L180&lt;=16,4,0))-IF(L180&lt;=8,0,IF(L180&lt;=16,(L180-9)*0.10625,0)),0)+IF(F180="JčEČ",IF(L180=1,17,IF(L180=2,13.02,IF(L180=3,10.32,IF(L180=4,6,IF(L180=5,5.5,IF(L180=6,5,IF(L180=7,4.5,IF(L180=8,4,0))))))))+IF(L180&lt;=8,0,IF(L180&lt;=16,3,0))-IF(L180&lt;=8,0,IF(L180&lt;=16,(L180-9)*0.085,0)),0)+IF(F180="NEAK",IF(L180=1,11.48,IF(L180=2,8.79,IF(L180=3,6.97,IF(L180=4,4.05,IF(L180=5,3.71,IF(L180=6,3.38,IF(L180=7,3.04,IF(L180=8,2.7,0))))))))+IF(L180&lt;=8,0,IF(L180&lt;=16,2,IF(L180&lt;=24,1.3,0)))-IF(L180&lt;=8,0,IF(L180&lt;=16,(L180-9)*0.0574,IF(L180&lt;=24,(L180-17)*0.0574,0))),0))*IF(L180&lt;0,1,IF(OR(F180="PČ",F180="PŽ",F180="PT"),IF(J180&lt;32,J180/32,1),1))* IF(L180&lt;0,1,IF(OR(F180="EČ",F180="EŽ",F180="JOŽ",F180="JPČ",F180="NEAK"),IF(J180&lt;24,J180/24,1),1))*IF(L180&lt;0,1,IF(OR(F180="PČneol",F180="JEČ",F180="JEOF",F180="JnPČ",F180="JnEČ",F180="JčPČ",F180="JčEČ"),IF(J180&lt;16,J180/16,1),1))*IF(L180&lt;0,1,IF(F180="EČneol",IF(J180&lt;8,J180/8,1),1))</f>
        <v>145</v>
      </c>
      <c r="O180" s="9">
        <f>IF(F180="OŽ",N180,IF(H180="Ne",IF(J180*0.3&lt;J180-L180,N180,0),IF(J180*0.1&lt;J180-L180,N180,0)))</f>
        <v>145</v>
      </c>
      <c r="P180" s="4">
        <f>IF(O180=0,0,IF(F180="OŽ",IF(L180&gt;35,0,IF(J180&gt;35,(36-L180)*1.836,((36-L180)-(36-J180))*1.836)),0)+IF(F180="PČ",IF(L180&gt;31,0,IF(J180&gt;31,(32-L180)*1.347,((32-L180)-(32-J180))*1.347)),0)+ IF(F180="PČneol",IF(L180&gt;15,0,IF(J180&gt;15,(16-L180)*0.255,((16-L180)-(16-J180))*0.255)),0)+IF(F180="PŽ",IF(L180&gt;31,0,IF(J180&gt;31,(32-L180)*0.255,((32-L180)-(32-J180))*0.255)),0)+IF(F180="EČ",IF(L180&gt;23,0,IF(J180&gt;23,(24-L180)*0.612,((24-L180)-(24-J180))*0.612)),0)+IF(F180="EČneol",IF(L180&gt;7,0,IF(J180&gt;7,(8-L180)*0.204,((8-L180)-(8-J180))*0.204)),0)+IF(F180="EŽ",IF(L180&gt;23,0,IF(J180&gt;23,(24-L180)*0.204,((24-L180)-(24-J180))*0.204)),0)+IF(F180="PT",IF(L180&gt;31,0,IF(J180&gt;31,(32-L180)*0.204,((32-L180)-(32-J180))*0.204)),0)+IF(F180="JOŽ",IF(L180&gt;23,0,IF(J180&gt;23,(24-L180)*0.255,((24-L180)-(24-J180))*0.255)),0)+IF(F180="JPČ",IF(L180&gt;23,0,IF(J180&gt;23,(24-L180)*0.204,((24-L180)-(24-J180))*0.204)),0)+IF(F180="JEČ",IF(L180&gt;15,0,IF(J180&gt;15,(16-L180)*0.102,((16-L180)-(16-J180))*0.102)),0)+IF(F180="JEOF",IF(L180&gt;15,0,IF(J180&gt;15,(16-L180)*0.102,((16-L180)-(16-J180))*0.102)),0)+IF(F180="JnPČ",IF(L180&gt;15,0,IF(J180&gt;15,(16-L180)*0.153,((16-L180)-(16-J180))*0.153)),0)+IF(F180="JnEČ",IF(L180&gt;15,0,IF(J180&gt;15,(16-L180)*0.0765,((16-L180)-(16-J180))*0.0765)),0)+IF(F180="JčPČ",IF(L180&gt;15,0,IF(J180&gt;15,(16-L180)*0.06375,((16-L180)-(16-J180))*0.06375)),0)+IF(F180="JčEČ",IF(L180&gt;15,0,IF(J180&gt;15,(16-L180)*0.051,((16-L180)-(16-J180))*0.051)),0)+IF(F180="NEAK",IF(L180&gt;23,0,IF(J180&gt;23,(24-L180)*0.03444,((24-L180)-(24-J180))*0.03444)),0))</f>
        <v>35.021999999999998</v>
      </c>
      <c r="Q180" s="11">
        <f t="shared" si="86"/>
        <v>24.153103448275861</v>
      </c>
      <c r="R180" s="10">
        <f>IF(Q180&lt;=30,O180+P180,O180+O180*0.3)*IF(G180=1,0.4,IF(G180=2,0.75,IF(G180="1 (kas 4 m. 1 k. nerengiamos)",0.52,1)))*IF(D180="olimpinė",1,IF(M180="Ne",0.5,1))*IF(OR(A$5="Lietuvos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federacija"),IF(OR(J180&lt;8,K180&lt;16),0,1),1)*E180*IF(I180&lt;=1,1,1/I180)*IF(OR(A$5="Lietuvos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148.51815000000002</v>
      </c>
      <c r="S180" s="8"/>
    </row>
    <row r="181" spans="1:19">
      <c r="A181" s="68">
        <v>13</v>
      </c>
      <c r="B181" s="68" t="s">
        <v>66</v>
      </c>
      <c r="C181" s="12" t="s">
        <v>73</v>
      </c>
      <c r="D181" s="68" t="s">
        <v>32</v>
      </c>
      <c r="E181" s="68">
        <v>1</v>
      </c>
      <c r="F181" s="68" t="s">
        <v>51</v>
      </c>
      <c r="G181" s="68">
        <v>2</v>
      </c>
      <c r="H181" s="68" t="s">
        <v>34</v>
      </c>
      <c r="I181" s="68"/>
      <c r="J181" s="68">
        <v>59</v>
      </c>
      <c r="K181" s="68">
        <v>22</v>
      </c>
      <c r="L181" s="68">
        <v>34</v>
      </c>
      <c r="M181" s="68" t="s">
        <v>34</v>
      </c>
      <c r="N181" s="3">
        <f t="shared" si="80"/>
        <v>0</v>
      </c>
      <c r="O181" s="9">
        <f t="shared" si="81"/>
        <v>0</v>
      </c>
      <c r="P181" s="4">
        <f t="shared" si="85"/>
        <v>0</v>
      </c>
      <c r="Q181" s="11">
        <f t="shared" si="86"/>
        <v>0</v>
      </c>
      <c r="R181" s="10">
        <f t="shared" si="84"/>
        <v>0</v>
      </c>
      <c r="S181" s="8"/>
    </row>
    <row r="182" spans="1:19">
      <c r="A182" s="81" t="s">
        <v>37</v>
      </c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3"/>
      <c r="R182" s="58">
        <f>SUM(R169:R181)</f>
        <v>1102.3672687500002</v>
      </c>
      <c r="S182" s="8"/>
    </row>
    <row r="183" spans="1:19" ht="15.75">
      <c r="A183" s="24" t="s">
        <v>38</v>
      </c>
      <c r="B183" s="2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6"/>
      <c r="S183" s="8"/>
    </row>
    <row r="184" spans="1:19">
      <c r="A184" s="49" t="s">
        <v>45</v>
      </c>
      <c r="B184" s="49"/>
      <c r="C184" s="49"/>
      <c r="D184" s="49"/>
      <c r="E184" s="49"/>
      <c r="F184" s="49"/>
      <c r="G184" s="49"/>
      <c r="H184" s="49"/>
      <c r="I184" s="49"/>
      <c r="J184" s="15"/>
      <c r="K184" s="15"/>
      <c r="L184" s="15"/>
      <c r="M184" s="15"/>
      <c r="N184" s="15"/>
      <c r="O184" s="15"/>
      <c r="P184" s="15"/>
      <c r="Q184" s="15"/>
      <c r="R184" s="16"/>
      <c r="S184" s="8"/>
    </row>
    <row r="185" spans="1:19">
      <c r="A185" s="49"/>
      <c r="B185" s="49"/>
      <c r="C185" s="49"/>
      <c r="D185" s="49"/>
      <c r="E185" s="49"/>
      <c r="F185" s="49"/>
      <c r="G185" s="49"/>
      <c r="H185" s="49"/>
      <c r="I185" s="49"/>
      <c r="J185" s="15"/>
      <c r="K185" s="15"/>
      <c r="L185" s="15"/>
      <c r="M185" s="15"/>
      <c r="N185" s="15"/>
      <c r="O185" s="15"/>
      <c r="P185" s="15"/>
      <c r="Q185" s="15"/>
      <c r="R185" s="16"/>
      <c r="S185" s="8"/>
    </row>
    <row r="186" spans="1:19">
      <c r="A186" s="75" t="s">
        <v>123</v>
      </c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64"/>
      <c r="R186" s="8"/>
      <c r="S186" s="8"/>
    </row>
    <row r="187" spans="1:19" ht="18">
      <c r="A187" s="77" t="s">
        <v>28</v>
      </c>
      <c r="B187" s="78"/>
      <c r="C187" s="78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64"/>
      <c r="R187" s="8"/>
      <c r="S187" s="8"/>
    </row>
    <row r="188" spans="1:19">
      <c r="A188" s="84" t="s">
        <v>124</v>
      </c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64"/>
      <c r="R188" s="8"/>
      <c r="S188" s="8"/>
    </row>
    <row r="189" spans="1:19">
      <c r="A189" s="68">
        <v>1</v>
      </c>
      <c r="B189" s="68" t="s">
        <v>88</v>
      </c>
      <c r="C189" s="12" t="s">
        <v>89</v>
      </c>
      <c r="D189" s="68" t="s">
        <v>32</v>
      </c>
      <c r="E189" s="68">
        <v>1</v>
      </c>
      <c r="F189" s="68" t="s">
        <v>33</v>
      </c>
      <c r="G189" s="68">
        <v>2</v>
      </c>
      <c r="H189" s="68" t="s">
        <v>34</v>
      </c>
      <c r="I189" s="68"/>
      <c r="J189" s="68">
        <v>65</v>
      </c>
      <c r="K189" s="68">
        <v>25</v>
      </c>
      <c r="L189" s="68">
        <v>11</v>
      </c>
      <c r="M189" s="68" t="s">
        <v>43</v>
      </c>
      <c r="N189" s="3">
        <f t="shared" ref="N189:N191" si="87">(IF(F189="OŽ",IF(L189=1,550.8,IF(L189=2,426.38,IF(L189=3,342.14,IF(L189=4,181.44,IF(L189=5,168.48,IF(L189=6,155.52,IF(L189=7,148.5,IF(L189=8,144,0))))))))+IF(L189&lt;=8,0,IF(L189&lt;=16,137.7,IF(L189&lt;=24,108,IF(L189&lt;=32,80.1,IF(L189&lt;=36,52.2,0)))))-IF(L189&lt;=8,0,IF(L189&lt;=16,(L189-9)*2.754,IF(L189&lt;=24,(L189-17)* 2.754,IF(L189&lt;=32,(L189-25)* 2.754,IF(L189&lt;=36,(L189-33)*2.754,0))))),0)+IF(F189="PČ",IF(L189=1,449,IF(L189=2,314.6,IF(L189=3,238,IF(L189=4,172,IF(L189=5,159,IF(L189=6,145,IF(L189=7,132,IF(L189=8,119,0))))))))+IF(L189&lt;=8,0,IF(L189&lt;=16,88,IF(L189&lt;=24,55,IF(L189&lt;=32,22,0))))-IF(L189&lt;=8,0,IF(L189&lt;=16,(L189-9)*2.245,IF(L189&lt;=24,(L189-17)*2.245,IF(L189&lt;=32,(L189-25)*2.245,0)))),0)+IF(F189="PČneol",IF(L189=1,85,IF(L189=2,64.61,IF(L189=3,50.76,IF(L189=4,16.25,IF(L189=5,15,IF(L189=6,13.75,IF(L189=7,12.5,IF(L189=8,11.25,0))))))))+IF(L189&lt;=8,0,IF(L189&lt;=16,9,0))-IF(L189&lt;=8,0,IF(L189&lt;=16,(L189-9)*0.425,0)),0)+IF(F189="PŽ",IF(L189=1,85,IF(L189=2,59.5,IF(L189=3,45,IF(L189=4,32.5,IF(L189=5,30,IF(L189=6,27.5,IF(L189=7,25,IF(L189=8,22.5,0))))))))+IF(L189&lt;=8,0,IF(L189&lt;=16,19,IF(L189&lt;=24,13,IF(L189&lt;=32,8,0))))-IF(L189&lt;=8,0,IF(L189&lt;=16,(L189-9)*0.425,IF(L189&lt;=24,(L189-17)*0.425,IF(L189&lt;=32,(L189-25)*0.425,0)))),0)+IF(F189="EČ",IF(L189=1,204,IF(L189=2,156.24,IF(L189=3,123.84,IF(L189=4,72,IF(L189=5,66,IF(L189=6,60,IF(L189=7,54,IF(L189=8,48,0))))))))+IF(L189&lt;=8,0,IF(L189&lt;=16,40,IF(L189&lt;=24,25,0)))-IF(L189&lt;=8,0,IF(L189&lt;=16,(L189-9)*1.02,IF(L189&lt;=24,(L189-17)*1.02,0))),0)+IF(F189="EČneol",IF(L189=1,68,IF(L189=2,51.69,IF(L189=3,40.61,IF(L189=4,13,IF(L189=5,12,IF(L189=6,11,IF(L189=7,10,IF(L189=8,9,0)))))))))+IF(F189="EŽ",IF(L189=1,68,IF(L189=2,47.6,IF(L189=3,36,IF(L189=4,18,IF(L189=5,16.5,IF(L189=6,15,IF(L189=7,13.5,IF(L189=8,12,0))))))))+IF(L189&lt;=8,0,IF(L189&lt;=16,10,IF(L189&lt;=24,6,0)))-IF(L189&lt;=8,0,IF(L189&lt;=16,(L189-9)*0.34,IF(L189&lt;=24,(L189-17)*0.34,0))),0)+IF(F189="PT",IF(L189=1,68,IF(L189=2,52.08,IF(L189=3,41.28,IF(L189=4,24,IF(L189=5,22,IF(L189=6,20,IF(L189=7,18,IF(L189=8,16,0))))))))+IF(L189&lt;=8,0,IF(L189&lt;=16,13,IF(L189&lt;=24,9,IF(L189&lt;=32,4,0))))-IF(L189&lt;=8,0,IF(L189&lt;=16,(L189-9)*0.34,IF(L189&lt;=24,(L189-17)*0.34,IF(L189&lt;=32,(L189-25)*0.34,0)))),0)+IF(F189="JOŽ",IF(L189=1,85,IF(L189=2,59.5,IF(L189=3,45,IF(L189=4,32.5,IF(L189=5,30,IF(L189=6,27.5,IF(L189=7,25,IF(L189=8,22.5,0))))))))+IF(L189&lt;=8,0,IF(L189&lt;=16,19,IF(L189&lt;=24,13,0)))-IF(L189&lt;=8,0,IF(L189&lt;=16,(L189-9)*0.425,IF(L189&lt;=24,(L189-17)*0.425,0))),0)+IF(F189="JPČ",IF(L189=1,68,IF(L189=2,47.6,IF(L189=3,36,IF(L189=4,26,IF(L189=5,24,IF(L189=6,22,IF(L189=7,20,IF(L189=8,18,0))))))))+IF(L189&lt;=8,0,IF(L189&lt;=16,13,IF(L189&lt;=24,9,0)))-IF(L189&lt;=8,0,IF(L189&lt;=16,(L189-9)*0.34,IF(L189&lt;=24,(L189-17)*0.34,0))),0)+IF(F189="JEČ",IF(L189=1,34,IF(L189=2,26.04,IF(L189=3,20.6,IF(L189=4,12,IF(L189=5,11,IF(L189=6,10,IF(L189=7,9,IF(L189=8,8,0))))))))+IF(L189&lt;=8,0,IF(L189&lt;=16,6,0))-IF(L189&lt;=8,0,IF(L189&lt;=16,(L189-9)*0.17,0)),0)+IF(F189="JEOF",IF(L189=1,34,IF(L189=2,26.04,IF(L189=3,20.6,IF(L189=4,12,IF(L189=5,11,IF(L189=6,10,IF(L189=7,9,IF(L189=8,8,0))))))))+IF(L189&lt;=8,0,IF(L189&lt;=16,6,0))-IF(L189&lt;=8,0,IF(L189&lt;=16,(L189-9)*0.17,0)),0)+IF(F189="JnPČ",IF(L189=1,51,IF(L189=2,35.7,IF(L189=3,27,IF(L189=4,19.5,IF(L189=5,18,IF(L189=6,16.5,IF(L189=7,15,IF(L189=8,13.5,0))))))))+IF(L189&lt;=8,0,IF(L189&lt;=16,10,0))-IF(L189&lt;=8,0,IF(L189&lt;=16,(L189-9)*0.255,0)),0)+IF(F189="JnEČ",IF(L189=1,25.5,IF(L189=2,19.53,IF(L189=3,15.48,IF(L189=4,9,IF(L189=5,8.25,IF(L189=6,7.5,IF(L189=7,6.75,IF(L189=8,6,0))))))))+IF(L189&lt;=8,0,IF(L189&lt;=16,5,0))-IF(L189&lt;=8,0,IF(L189&lt;=16,(L189-9)*0.1275,0)),0)+IF(F189="JčPČ",IF(L189=1,21.25,IF(L189=2,14.5,IF(L189=3,11.5,IF(L189=4,7,IF(L189=5,6.5,IF(L189=6,6,IF(L189=7,5.5,IF(L189=8,5,0))))))))+IF(L189&lt;=8,0,IF(L189&lt;=16,4,0))-IF(L189&lt;=8,0,IF(L189&lt;=16,(L189-9)*0.10625,0)),0)+IF(F189="JčEČ",IF(L189=1,17,IF(L189=2,13.02,IF(L189=3,10.32,IF(L189=4,6,IF(L189=5,5.5,IF(L189=6,5,IF(L189=7,4.5,IF(L189=8,4,0))))))))+IF(L189&lt;=8,0,IF(L189&lt;=16,3,0))-IF(L189&lt;=8,0,IF(L189&lt;=16,(L189-9)*0.085,0)),0)+IF(F189="NEAK",IF(L189=1,11.48,IF(L189=2,8.79,IF(L189=3,6.97,IF(L189=4,4.05,IF(L189=5,3.71,IF(L189=6,3.38,IF(L189=7,3.04,IF(L189=8,2.7,0))))))))+IF(L189&lt;=8,0,IF(L189&lt;=16,2,IF(L189&lt;=24,1.3,0)))-IF(L189&lt;=8,0,IF(L189&lt;=16,(L189-9)*0.0574,IF(L189&lt;=24,(L189-17)*0.0574,0))),0))*IF(L189&lt;0,1,IF(OR(F189="PČ",F189="PŽ",F189="PT"),IF(J189&lt;32,J189/32,1),1))* IF(L189&lt;0,1,IF(OR(F189="EČ",F189="EŽ",F189="JOŽ",F189="JPČ",F189="NEAK"),IF(J189&lt;24,J189/24,1),1))*IF(L189&lt;0,1,IF(OR(F189="PČneol",F189="JEČ",F189="JEOF",F189="JnPČ",F189="JnEČ",F189="JčPČ",F189="JčEČ"),IF(J189&lt;16,J189/16,1),1))*IF(L189&lt;0,1,IF(F189="EČneol",IF(J189&lt;8,J189/8,1),1))</f>
        <v>37.96</v>
      </c>
      <c r="O189" s="9">
        <f t="shared" ref="O189:O191" si="88">IF(F189="OŽ",N189,IF(H189="Ne",IF(J189*0.3&lt;J189-L189,N189,0),IF(J189*0.1&lt;J189-L189,N189,0)))</f>
        <v>37.96</v>
      </c>
      <c r="P189" s="4">
        <f t="shared" ref="P189" si="89">IF(O189=0,0,IF(F189="OŽ",IF(L189&gt;35,0,IF(J189&gt;35,(36-L189)*1.836,((36-L189)-(36-J189))*1.836)),0)+IF(F189="PČ",IF(L189&gt;31,0,IF(J189&gt;31,(32-L189)*1.347,((32-L189)-(32-J189))*1.347)),0)+ IF(F189="PČneol",IF(L189&gt;15,0,IF(J189&gt;15,(16-L189)*0.255,((16-L189)-(16-J189))*0.255)),0)+IF(F189="PŽ",IF(L189&gt;31,0,IF(J189&gt;31,(32-L189)*0.255,((32-L189)-(32-J189))*0.255)),0)+IF(F189="EČ",IF(L189&gt;23,0,IF(J189&gt;23,(24-L189)*0.612,((24-L189)-(24-J189))*0.612)),0)+IF(F189="EČneol",IF(L189&gt;7,0,IF(J189&gt;7,(8-L189)*0.204,((8-L189)-(8-J189))*0.204)),0)+IF(F189="EŽ",IF(L189&gt;23,0,IF(J189&gt;23,(24-L189)*0.204,((24-L189)-(24-J189))*0.204)),0)+IF(F189="PT",IF(L189&gt;31,0,IF(J189&gt;31,(32-L189)*0.204,((32-L189)-(32-J189))*0.204)),0)+IF(F189="JOŽ",IF(L189&gt;23,0,IF(J189&gt;23,(24-L189)*0.255,((24-L189)-(24-J189))*0.255)),0)+IF(F189="JPČ",IF(L189&gt;23,0,IF(J189&gt;23,(24-L189)*0.204,((24-L189)-(24-J189))*0.204)),0)+IF(F189="JEČ",IF(L189&gt;15,0,IF(J189&gt;15,(16-L189)*0.102,((16-L189)-(16-J189))*0.102)),0)+IF(F189="JEOF",IF(L189&gt;15,0,IF(J189&gt;15,(16-L189)*0.102,((16-L189)-(16-J189))*0.102)),0)+IF(F189="JnPČ",IF(L189&gt;15,0,IF(J189&gt;15,(16-L189)*0.153,((16-L189)-(16-J189))*0.153)),0)+IF(F189="JnEČ",IF(L189&gt;15,0,IF(J189&gt;15,(16-L189)*0.0765,((16-L189)-(16-J189))*0.0765)),0)+IF(F189="JčPČ",IF(L189&gt;15,0,IF(J189&gt;15,(16-L189)*0.06375,((16-L189)-(16-J189))*0.06375)),0)+IF(F189="JčEČ",IF(L189&gt;15,0,IF(J189&gt;15,(16-L189)*0.051,((16-L189)-(16-J189))*0.051)),0)+IF(F189="NEAK",IF(L189&gt;23,0,IF(J189&gt;23,(24-L189)*0.03444,((24-L189)-(24-J189))*0.03444)),0))</f>
        <v>7.9559999999999995</v>
      </c>
      <c r="Q189" s="11">
        <f t="shared" ref="Q189" si="90">IF(ISERROR(P189*100/N189),0,(P189*100/N189))</f>
        <v>20.958904109589039</v>
      </c>
      <c r="R189" s="10">
        <f t="shared" ref="R189:R191" si="91">IF(Q189&lt;=30,O189+P189,O189+O189*0.3)*IF(G189=1,0.4,IF(G189=2,0.75,IF(G189="1 (kas 4 m. 1 k. nerengiamos)",0.52,1)))*IF(D189="olimpinė",1,IF(M189="Ne",0.5,1))*IF(OR(A$5="Lietuvos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federacija"),IF(OR(J189&lt;8,K189&lt;16),0,1),1)*E189*IF(I189&lt;=1,1,1/I189)*IF(OR(A$5="Lietuvos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37.880699999999997</v>
      </c>
      <c r="S189" s="8"/>
    </row>
    <row r="190" spans="1:19">
      <c r="A190" s="68">
        <v>2</v>
      </c>
      <c r="B190" s="68" t="s">
        <v>125</v>
      </c>
      <c r="C190" s="12" t="s">
        <v>89</v>
      </c>
      <c r="D190" s="68" t="s">
        <v>32</v>
      </c>
      <c r="E190" s="68">
        <v>1</v>
      </c>
      <c r="F190" s="68" t="s">
        <v>33</v>
      </c>
      <c r="G190" s="68">
        <v>2</v>
      </c>
      <c r="H190" s="68" t="s">
        <v>34</v>
      </c>
      <c r="I190" s="68"/>
      <c r="J190" s="68">
        <v>65</v>
      </c>
      <c r="K190" s="68">
        <v>25</v>
      </c>
      <c r="L190" s="68">
        <v>25</v>
      </c>
      <c r="M190" s="68" t="s">
        <v>43</v>
      </c>
      <c r="N190" s="3">
        <f t="shared" si="87"/>
        <v>0</v>
      </c>
      <c r="O190" s="9">
        <f t="shared" si="88"/>
        <v>0</v>
      </c>
      <c r="P190" s="4">
        <f t="shared" ref="P190:P191" si="92">IF(O190=0,0,IF(F190="OŽ",IF(L190&gt;35,0,IF(J190&gt;35,(36-L190)*1.836,((36-L190)-(36-J190))*1.836)),0)+IF(F190="PČ",IF(L190&gt;31,0,IF(J190&gt;31,(32-L190)*1.347,((32-L190)-(32-J190))*1.347)),0)+ IF(F190="PČneol",IF(L190&gt;15,0,IF(J190&gt;15,(16-L190)*0.255,((16-L190)-(16-J190))*0.255)),0)+IF(F190="PŽ",IF(L190&gt;31,0,IF(J190&gt;31,(32-L190)*0.255,((32-L190)-(32-J190))*0.255)),0)+IF(F190="EČ",IF(L190&gt;23,0,IF(J190&gt;23,(24-L190)*0.612,((24-L190)-(24-J190))*0.612)),0)+IF(F190="EČneol",IF(L190&gt;7,0,IF(J190&gt;7,(8-L190)*0.204,((8-L190)-(8-J190))*0.204)),0)+IF(F190="EŽ",IF(L190&gt;23,0,IF(J190&gt;23,(24-L190)*0.204,((24-L190)-(24-J190))*0.204)),0)+IF(F190="PT",IF(L190&gt;31,0,IF(J190&gt;31,(32-L190)*0.204,((32-L190)-(32-J190))*0.204)),0)+IF(F190="JOŽ",IF(L190&gt;23,0,IF(J190&gt;23,(24-L190)*0.255,((24-L190)-(24-J190))*0.255)),0)+IF(F190="JPČ",IF(L190&gt;23,0,IF(J190&gt;23,(24-L190)*0.204,((24-L190)-(24-J190))*0.204)),0)+IF(F190="JEČ",IF(L190&gt;15,0,IF(J190&gt;15,(16-L190)*0.102,((16-L190)-(16-J190))*0.102)),0)+IF(F190="JEOF",IF(L190&gt;15,0,IF(J190&gt;15,(16-L190)*0.102,((16-L190)-(16-J190))*0.102)),0)+IF(F190="JnPČ",IF(L190&gt;15,0,IF(J190&gt;15,(16-L190)*0.153,((16-L190)-(16-J190))*0.153)),0)+IF(F190="JnEČ",IF(L190&gt;15,0,IF(J190&gt;15,(16-L190)*0.0765,((16-L190)-(16-J190))*0.0765)),0)+IF(F190="JčPČ",IF(L190&gt;15,0,IF(J190&gt;15,(16-L190)*0.06375,((16-L190)-(16-J190))*0.06375)),0)+IF(F190="JčEČ",IF(L190&gt;15,0,IF(J190&gt;15,(16-L190)*0.051,((16-L190)-(16-J190))*0.051)),0)+IF(F190="NEAK",IF(L190&gt;23,0,IF(J190&gt;23,(24-L190)*0.03444,((24-L190)-(24-J190))*0.03444)),0))</f>
        <v>0</v>
      </c>
      <c r="Q190" s="11">
        <f t="shared" ref="Q190:Q191" si="93">IF(ISERROR(P190*100/N190),0,(P190*100/N190))</f>
        <v>0</v>
      </c>
      <c r="R190" s="10">
        <f t="shared" si="91"/>
        <v>0</v>
      </c>
      <c r="S190" s="8"/>
    </row>
    <row r="191" spans="1:19" s="8" customFormat="1">
      <c r="A191" s="68">
        <v>3</v>
      </c>
      <c r="B191" s="68" t="s">
        <v>104</v>
      </c>
      <c r="C191" s="12" t="s">
        <v>89</v>
      </c>
      <c r="D191" s="68" t="s">
        <v>32</v>
      </c>
      <c r="E191" s="68">
        <v>1</v>
      </c>
      <c r="F191" s="68" t="s">
        <v>33</v>
      </c>
      <c r="G191" s="68">
        <v>2</v>
      </c>
      <c r="H191" s="68" t="s">
        <v>34</v>
      </c>
      <c r="I191" s="68"/>
      <c r="J191" s="68">
        <v>65</v>
      </c>
      <c r="K191" s="68">
        <v>25</v>
      </c>
      <c r="L191" s="68">
        <v>65</v>
      </c>
      <c r="M191" s="68" t="s">
        <v>43</v>
      </c>
      <c r="N191" s="3">
        <f t="shared" si="87"/>
        <v>0</v>
      </c>
      <c r="O191" s="9">
        <f t="shared" si="88"/>
        <v>0</v>
      </c>
      <c r="P191" s="4">
        <f t="shared" si="92"/>
        <v>0</v>
      </c>
      <c r="Q191" s="11">
        <f t="shared" si="93"/>
        <v>0</v>
      </c>
      <c r="R191" s="10">
        <f t="shared" si="91"/>
        <v>0</v>
      </c>
    </row>
    <row r="192" spans="1:19">
      <c r="A192" s="81" t="s">
        <v>37</v>
      </c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3"/>
      <c r="R192" s="10">
        <f>SUM(R189:R191)</f>
        <v>37.880699999999997</v>
      </c>
      <c r="S192" s="8"/>
    </row>
    <row r="193" spans="1:19" ht="15.75">
      <c r="A193" s="24" t="s">
        <v>38</v>
      </c>
      <c r="B193" s="24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6"/>
      <c r="S193" s="8"/>
    </row>
    <row r="194" spans="1:19">
      <c r="A194" s="49" t="s">
        <v>45</v>
      </c>
      <c r="B194" s="49"/>
      <c r="C194" s="49"/>
      <c r="D194" s="49"/>
      <c r="E194" s="49"/>
      <c r="F194" s="49"/>
      <c r="G194" s="49"/>
      <c r="H194" s="49"/>
      <c r="I194" s="49"/>
      <c r="J194" s="15"/>
      <c r="K194" s="15"/>
      <c r="L194" s="15"/>
      <c r="M194" s="15"/>
      <c r="N194" s="15"/>
      <c r="O194" s="15"/>
      <c r="P194" s="15"/>
      <c r="Q194" s="15"/>
      <c r="R194" s="16"/>
      <c r="S194" s="8"/>
    </row>
    <row r="195" spans="1:19">
      <c r="A195" s="49"/>
      <c r="B195" s="49"/>
      <c r="C195" s="49"/>
      <c r="D195" s="49"/>
      <c r="E195" s="49"/>
      <c r="F195" s="49"/>
      <c r="G195" s="49"/>
      <c r="H195" s="49"/>
      <c r="I195" s="49"/>
      <c r="J195" s="15"/>
      <c r="K195" s="15"/>
      <c r="L195" s="15"/>
      <c r="M195" s="15"/>
      <c r="N195" s="15"/>
      <c r="O195" s="15"/>
      <c r="P195" s="15"/>
      <c r="Q195" s="15"/>
      <c r="R195" s="16"/>
      <c r="S195" s="8"/>
    </row>
    <row r="196" spans="1:19" s="8" customFormat="1">
      <c r="A196" s="75" t="s">
        <v>126</v>
      </c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64"/>
    </row>
    <row r="197" spans="1:19" ht="18">
      <c r="A197" s="77" t="s">
        <v>28</v>
      </c>
      <c r="B197" s="78"/>
      <c r="C197" s="78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64"/>
      <c r="R197" s="8"/>
      <c r="S197" s="8"/>
    </row>
    <row r="198" spans="1:19">
      <c r="A198" s="84" t="s">
        <v>127</v>
      </c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64"/>
      <c r="R198" s="8"/>
      <c r="S198" s="8"/>
    </row>
    <row r="199" spans="1:19">
      <c r="A199" s="68">
        <v>1</v>
      </c>
      <c r="B199" s="68" t="s">
        <v>69</v>
      </c>
      <c r="C199" s="12" t="s">
        <v>70</v>
      </c>
      <c r="D199" s="68" t="s">
        <v>32</v>
      </c>
      <c r="E199" s="68">
        <v>1</v>
      </c>
      <c r="F199" s="68" t="s">
        <v>33</v>
      </c>
      <c r="G199" s="68">
        <v>2</v>
      </c>
      <c r="H199" s="68" t="s">
        <v>34</v>
      </c>
      <c r="I199" s="68"/>
      <c r="J199" s="68">
        <v>47</v>
      </c>
      <c r="K199" s="68">
        <v>16</v>
      </c>
      <c r="L199" s="68">
        <v>9</v>
      </c>
      <c r="M199" s="68" t="s">
        <v>34</v>
      </c>
      <c r="N199" s="3">
        <f t="shared" ref="N199:N207" si="94">(IF(F199="OŽ",IF(L199=1,550.8,IF(L199=2,426.38,IF(L199=3,342.14,IF(L199=4,181.44,IF(L199=5,168.48,IF(L199=6,155.52,IF(L199=7,148.5,IF(L199=8,144,0))))))))+IF(L199&lt;=8,0,IF(L199&lt;=16,137.7,IF(L199&lt;=24,108,IF(L199&lt;=32,80.1,IF(L199&lt;=36,52.2,0)))))-IF(L199&lt;=8,0,IF(L199&lt;=16,(L199-9)*2.754,IF(L199&lt;=24,(L199-17)* 2.754,IF(L199&lt;=32,(L199-25)* 2.754,IF(L199&lt;=36,(L199-33)*2.754,0))))),0)+IF(F199="PČ",IF(L199=1,449,IF(L199=2,314.6,IF(L199=3,238,IF(L199=4,172,IF(L199=5,159,IF(L199=6,145,IF(L199=7,132,IF(L199=8,119,0))))))))+IF(L199&lt;=8,0,IF(L199&lt;=16,88,IF(L199&lt;=24,55,IF(L199&lt;=32,22,0))))-IF(L199&lt;=8,0,IF(L199&lt;=16,(L199-9)*2.245,IF(L199&lt;=24,(L199-17)*2.245,IF(L199&lt;=32,(L199-25)*2.245,0)))),0)+IF(F199="PČneol",IF(L199=1,85,IF(L199=2,64.61,IF(L199=3,50.76,IF(L199=4,16.25,IF(L199=5,15,IF(L199=6,13.75,IF(L199=7,12.5,IF(L199=8,11.25,0))))))))+IF(L199&lt;=8,0,IF(L199&lt;=16,9,0))-IF(L199&lt;=8,0,IF(L199&lt;=16,(L199-9)*0.425,0)),0)+IF(F199="PŽ",IF(L199=1,85,IF(L199=2,59.5,IF(L199=3,45,IF(L199=4,32.5,IF(L199=5,30,IF(L199=6,27.5,IF(L199=7,25,IF(L199=8,22.5,0))))))))+IF(L199&lt;=8,0,IF(L199&lt;=16,19,IF(L199&lt;=24,13,IF(L199&lt;=32,8,0))))-IF(L199&lt;=8,0,IF(L199&lt;=16,(L199-9)*0.425,IF(L199&lt;=24,(L199-17)*0.425,IF(L199&lt;=32,(L199-25)*0.425,0)))),0)+IF(F199="EČ",IF(L199=1,204,IF(L199=2,156.24,IF(L199=3,123.84,IF(L199=4,72,IF(L199=5,66,IF(L199=6,60,IF(L199=7,54,IF(L199=8,48,0))))))))+IF(L199&lt;=8,0,IF(L199&lt;=16,40,IF(L199&lt;=24,25,0)))-IF(L199&lt;=8,0,IF(L199&lt;=16,(L199-9)*1.02,IF(L199&lt;=24,(L199-17)*1.02,0))),0)+IF(F199="EČneol",IF(L199=1,68,IF(L199=2,51.69,IF(L199=3,40.61,IF(L199=4,13,IF(L199=5,12,IF(L199=6,11,IF(L199=7,10,IF(L199=8,9,0)))))))))+IF(F199="EŽ",IF(L199=1,68,IF(L199=2,47.6,IF(L199=3,36,IF(L199=4,18,IF(L199=5,16.5,IF(L199=6,15,IF(L199=7,13.5,IF(L199=8,12,0))))))))+IF(L199&lt;=8,0,IF(L199&lt;=16,10,IF(L199&lt;=24,6,0)))-IF(L199&lt;=8,0,IF(L199&lt;=16,(L199-9)*0.34,IF(L199&lt;=24,(L199-17)*0.34,0))),0)+IF(F199="PT",IF(L199=1,68,IF(L199=2,52.08,IF(L199=3,41.28,IF(L199=4,24,IF(L199=5,22,IF(L199=6,20,IF(L199=7,18,IF(L199=8,16,0))))))))+IF(L199&lt;=8,0,IF(L199&lt;=16,13,IF(L199&lt;=24,9,IF(L199&lt;=32,4,0))))-IF(L199&lt;=8,0,IF(L199&lt;=16,(L199-9)*0.34,IF(L199&lt;=24,(L199-17)*0.34,IF(L199&lt;=32,(L199-25)*0.34,0)))),0)+IF(F199="JOŽ",IF(L199=1,85,IF(L199=2,59.5,IF(L199=3,45,IF(L199=4,32.5,IF(L199=5,30,IF(L199=6,27.5,IF(L199=7,25,IF(L199=8,22.5,0))))))))+IF(L199&lt;=8,0,IF(L199&lt;=16,19,IF(L199&lt;=24,13,0)))-IF(L199&lt;=8,0,IF(L199&lt;=16,(L199-9)*0.425,IF(L199&lt;=24,(L199-17)*0.425,0))),0)+IF(F199="JPČ",IF(L199=1,68,IF(L199=2,47.6,IF(L199=3,36,IF(L199=4,26,IF(L199=5,24,IF(L199=6,22,IF(L199=7,20,IF(L199=8,18,0))))))))+IF(L199&lt;=8,0,IF(L199&lt;=16,13,IF(L199&lt;=24,9,0)))-IF(L199&lt;=8,0,IF(L199&lt;=16,(L199-9)*0.34,IF(L199&lt;=24,(L199-17)*0.34,0))),0)+IF(F199="JEČ",IF(L199=1,34,IF(L199=2,26.04,IF(L199=3,20.6,IF(L199=4,12,IF(L199=5,11,IF(L199=6,10,IF(L199=7,9,IF(L199=8,8,0))))))))+IF(L199&lt;=8,0,IF(L199&lt;=16,6,0))-IF(L199&lt;=8,0,IF(L199&lt;=16,(L199-9)*0.17,0)),0)+IF(F199="JEOF",IF(L199=1,34,IF(L199=2,26.04,IF(L199=3,20.6,IF(L199=4,12,IF(L199=5,11,IF(L199=6,10,IF(L199=7,9,IF(L199=8,8,0))))))))+IF(L199&lt;=8,0,IF(L199&lt;=16,6,0))-IF(L199&lt;=8,0,IF(L199&lt;=16,(L199-9)*0.17,0)),0)+IF(F199="JnPČ",IF(L199=1,51,IF(L199=2,35.7,IF(L199=3,27,IF(L199=4,19.5,IF(L199=5,18,IF(L199=6,16.5,IF(L199=7,15,IF(L199=8,13.5,0))))))))+IF(L199&lt;=8,0,IF(L199&lt;=16,10,0))-IF(L199&lt;=8,0,IF(L199&lt;=16,(L199-9)*0.255,0)),0)+IF(F199="JnEČ",IF(L199=1,25.5,IF(L199=2,19.53,IF(L199=3,15.48,IF(L199=4,9,IF(L199=5,8.25,IF(L199=6,7.5,IF(L199=7,6.75,IF(L199=8,6,0))))))))+IF(L199&lt;=8,0,IF(L199&lt;=16,5,0))-IF(L199&lt;=8,0,IF(L199&lt;=16,(L199-9)*0.1275,0)),0)+IF(F199="JčPČ",IF(L199=1,21.25,IF(L199=2,14.5,IF(L199=3,11.5,IF(L199=4,7,IF(L199=5,6.5,IF(L199=6,6,IF(L199=7,5.5,IF(L199=8,5,0))))))))+IF(L199&lt;=8,0,IF(L199&lt;=16,4,0))-IF(L199&lt;=8,0,IF(L199&lt;=16,(L199-9)*0.10625,0)),0)+IF(F199="JčEČ",IF(L199=1,17,IF(L199=2,13.02,IF(L199=3,10.32,IF(L199=4,6,IF(L199=5,5.5,IF(L199=6,5,IF(L199=7,4.5,IF(L199=8,4,0))))))))+IF(L199&lt;=8,0,IF(L199&lt;=16,3,0))-IF(L199&lt;=8,0,IF(L199&lt;=16,(L199-9)*0.085,0)),0)+IF(F199="NEAK",IF(L199=1,11.48,IF(L199=2,8.79,IF(L199=3,6.97,IF(L199=4,4.05,IF(L199=5,3.71,IF(L199=6,3.38,IF(L199=7,3.04,IF(L199=8,2.7,0))))))))+IF(L199&lt;=8,0,IF(L199&lt;=16,2,IF(L199&lt;=24,1.3,0)))-IF(L199&lt;=8,0,IF(L199&lt;=16,(L199-9)*0.0574,IF(L199&lt;=24,(L199-17)*0.0574,0))),0))*IF(L199&lt;0,1,IF(OR(F199="PČ",F199="PŽ",F199="PT"),IF(J199&lt;32,J199/32,1),1))* IF(L199&lt;0,1,IF(OR(F199="EČ",F199="EŽ",F199="JOŽ",F199="JPČ",F199="NEAK"),IF(J199&lt;24,J199/24,1),1))*IF(L199&lt;0,1,IF(OR(F199="PČneol",F199="JEČ",F199="JEOF",F199="JnPČ",F199="JnEČ",F199="JčPČ",F199="JčEČ"),IF(J199&lt;16,J199/16,1),1))*IF(L199&lt;0,1,IF(F199="EČneol",IF(J199&lt;8,J199/8,1),1))</f>
        <v>40</v>
      </c>
      <c r="O199" s="9">
        <f t="shared" ref="O199:O207" si="95">IF(F199="OŽ",N199,IF(H199="Ne",IF(J199*0.3&lt;J199-L199,N199,0),IF(J199*0.1&lt;J199-L199,N199,0)))</f>
        <v>40</v>
      </c>
      <c r="P199" s="4">
        <f t="shared" ref="P199" si="96">IF(O199=0,0,IF(F199="OŽ",IF(L199&gt;35,0,IF(J199&gt;35,(36-L199)*1.836,((36-L199)-(36-J199))*1.836)),0)+IF(F199="PČ",IF(L199&gt;31,0,IF(J199&gt;31,(32-L199)*1.347,((32-L199)-(32-J199))*1.347)),0)+ IF(F199="PČneol",IF(L199&gt;15,0,IF(J199&gt;15,(16-L199)*0.255,((16-L199)-(16-J199))*0.255)),0)+IF(F199="PŽ",IF(L199&gt;31,0,IF(J199&gt;31,(32-L199)*0.255,((32-L199)-(32-J199))*0.255)),0)+IF(F199="EČ",IF(L199&gt;23,0,IF(J199&gt;23,(24-L199)*0.612,((24-L199)-(24-J199))*0.612)),0)+IF(F199="EČneol",IF(L199&gt;7,0,IF(J199&gt;7,(8-L199)*0.204,((8-L199)-(8-J199))*0.204)),0)+IF(F199="EŽ",IF(L199&gt;23,0,IF(J199&gt;23,(24-L199)*0.204,((24-L199)-(24-J199))*0.204)),0)+IF(F199="PT",IF(L199&gt;31,0,IF(J199&gt;31,(32-L199)*0.204,((32-L199)-(32-J199))*0.204)),0)+IF(F199="JOŽ",IF(L199&gt;23,0,IF(J199&gt;23,(24-L199)*0.255,((24-L199)-(24-J199))*0.255)),0)+IF(F199="JPČ",IF(L199&gt;23,0,IF(J199&gt;23,(24-L199)*0.204,((24-L199)-(24-J199))*0.204)),0)+IF(F199="JEČ",IF(L199&gt;15,0,IF(J199&gt;15,(16-L199)*0.102,((16-L199)-(16-J199))*0.102)),0)+IF(F199="JEOF",IF(L199&gt;15,0,IF(J199&gt;15,(16-L199)*0.102,((16-L199)-(16-J199))*0.102)),0)+IF(F199="JnPČ",IF(L199&gt;15,0,IF(J199&gt;15,(16-L199)*0.153,((16-L199)-(16-J199))*0.153)),0)+IF(F199="JnEČ",IF(L199&gt;15,0,IF(J199&gt;15,(16-L199)*0.0765,((16-L199)-(16-J199))*0.0765)),0)+IF(F199="JčPČ",IF(L199&gt;15,0,IF(J199&gt;15,(16-L199)*0.06375,((16-L199)-(16-J199))*0.06375)),0)+IF(F199="JčEČ",IF(L199&gt;15,0,IF(J199&gt;15,(16-L199)*0.051,((16-L199)-(16-J199))*0.051)),0)+IF(F199="NEAK",IF(L199&gt;23,0,IF(J199&gt;23,(24-L199)*0.03444,((24-L199)-(24-J199))*0.03444)),0))</f>
        <v>9.18</v>
      </c>
      <c r="Q199" s="11">
        <f t="shared" ref="Q199" si="97">IF(ISERROR(P199*100/N199),0,(P199*100/N199))</f>
        <v>22.95</v>
      </c>
      <c r="R199" s="10">
        <f t="shared" ref="R199:R207" si="98">IF(Q199&lt;=30,O199+P199,O199+O199*0.3)*IF(G199=1,0.4,IF(G199=2,0.75,IF(G199="1 (kas 4 m. 1 k. nerengiamos)",0.52,1)))*IF(D199="olimpinė",1,IF(M199="Ne",0.5,1))*IF(OR(A$5="Lietuvos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federacija"),IF(OR(J199&lt;8,K199&lt;16),0,1),1)*E199*IF(I199&lt;=1,1,1/I199)*IF(OR(A$5="Lietuvos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20.286750000000001</v>
      </c>
      <c r="S199" s="8"/>
    </row>
    <row r="200" spans="1:19">
      <c r="A200" s="68">
        <v>2</v>
      </c>
      <c r="B200" s="68" t="s">
        <v>71</v>
      </c>
      <c r="C200" s="12" t="s">
        <v>70</v>
      </c>
      <c r="D200" s="68" t="s">
        <v>32</v>
      </c>
      <c r="E200" s="68">
        <v>1</v>
      </c>
      <c r="F200" s="68" t="s">
        <v>33</v>
      </c>
      <c r="G200" s="68">
        <v>2</v>
      </c>
      <c r="H200" s="68" t="s">
        <v>34</v>
      </c>
      <c r="I200" s="68"/>
      <c r="J200" s="68">
        <v>47</v>
      </c>
      <c r="K200" s="68">
        <v>16</v>
      </c>
      <c r="L200" s="68">
        <v>14</v>
      </c>
      <c r="M200" s="68" t="s">
        <v>34</v>
      </c>
      <c r="N200" s="3">
        <f t="shared" si="94"/>
        <v>34.9</v>
      </c>
      <c r="O200" s="9">
        <f t="shared" si="95"/>
        <v>34.9</v>
      </c>
      <c r="P200" s="4">
        <f t="shared" ref="P200:P207" si="99">IF(O200=0,0,IF(F200="OŽ",IF(L200&gt;35,0,IF(J200&gt;35,(36-L200)*1.836,((36-L200)-(36-J200))*1.836)),0)+IF(F200="PČ",IF(L200&gt;31,0,IF(J200&gt;31,(32-L200)*1.347,((32-L200)-(32-J200))*1.347)),0)+ IF(F200="PČneol",IF(L200&gt;15,0,IF(J200&gt;15,(16-L200)*0.255,((16-L200)-(16-J200))*0.255)),0)+IF(F200="PŽ",IF(L200&gt;31,0,IF(J200&gt;31,(32-L200)*0.255,((32-L200)-(32-J200))*0.255)),0)+IF(F200="EČ",IF(L200&gt;23,0,IF(J200&gt;23,(24-L200)*0.612,((24-L200)-(24-J200))*0.612)),0)+IF(F200="EČneol",IF(L200&gt;7,0,IF(J200&gt;7,(8-L200)*0.204,((8-L200)-(8-J200))*0.204)),0)+IF(F200="EŽ",IF(L200&gt;23,0,IF(J200&gt;23,(24-L200)*0.204,((24-L200)-(24-J200))*0.204)),0)+IF(F200="PT",IF(L200&gt;31,0,IF(J200&gt;31,(32-L200)*0.204,((32-L200)-(32-J200))*0.204)),0)+IF(F200="JOŽ",IF(L200&gt;23,0,IF(J200&gt;23,(24-L200)*0.255,((24-L200)-(24-J200))*0.255)),0)+IF(F200="JPČ",IF(L200&gt;23,0,IF(J200&gt;23,(24-L200)*0.204,((24-L200)-(24-J200))*0.204)),0)+IF(F200="JEČ",IF(L200&gt;15,0,IF(J200&gt;15,(16-L200)*0.102,((16-L200)-(16-J200))*0.102)),0)+IF(F200="JEOF",IF(L200&gt;15,0,IF(J200&gt;15,(16-L200)*0.102,((16-L200)-(16-J200))*0.102)),0)+IF(F200="JnPČ",IF(L200&gt;15,0,IF(J200&gt;15,(16-L200)*0.153,((16-L200)-(16-J200))*0.153)),0)+IF(F200="JnEČ",IF(L200&gt;15,0,IF(J200&gt;15,(16-L200)*0.0765,((16-L200)-(16-J200))*0.0765)),0)+IF(F200="JčPČ",IF(L200&gt;15,0,IF(J200&gt;15,(16-L200)*0.06375,((16-L200)-(16-J200))*0.06375)),0)+IF(F200="JčEČ",IF(L200&gt;15,0,IF(J200&gt;15,(16-L200)*0.051,((16-L200)-(16-J200))*0.051)),0)+IF(F200="NEAK",IF(L200&gt;23,0,IF(J200&gt;23,(24-L200)*0.03444,((24-L200)-(24-J200))*0.03444)),0))</f>
        <v>6.12</v>
      </c>
      <c r="Q200" s="11">
        <f t="shared" ref="Q200:Q207" si="100">IF(ISERROR(P200*100/N200),0,(P200*100/N200))</f>
        <v>17.535816618911177</v>
      </c>
      <c r="R200" s="10">
        <f t="shared" si="98"/>
        <v>16.920749999999998</v>
      </c>
      <c r="S200" s="8"/>
    </row>
    <row r="201" spans="1:19">
      <c r="A201" s="68">
        <v>3</v>
      </c>
      <c r="B201" s="68" t="s">
        <v>68</v>
      </c>
      <c r="C201" s="12" t="s">
        <v>70</v>
      </c>
      <c r="D201" s="68" t="s">
        <v>32</v>
      </c>
      <c r="E201" s="68">
        <v>1</v>
      </c>
      <c r="F201" s="68" t="s">
        <v>33</v>
      </c>
      <c r="G201" s="68">
        <v>2</v>
      </c>
      <c r="H201" s="68" t="s">
        <v>34</v>
      </c>
      <c r="I201" s="68"/>
      <c r="J201" s="68">
        <v>47</v>
      </c>
      <c r="K201" s="68">
        <v>16</v>
      </c>
      <c r="L201" s="68">
        <v>27</v>
      </c>
      <c r="M201" s="68" t="s">
        <v>34</v>
      </c>
      <c r="N201" s="3">
        <f t="shared" si="94"/>
        <v>0</v>
      </c>
      <c r="O201" s="9">
        <f t="shared" si="95"/>
        <v>0</v>
      </c>
      <c r="P201" s="4">
        <f t="shared" si="99"/>
        <v>0</v>
      </c>
      <c r="Q201" s="11">
        <f t="shared" si="100"/>
        <v>0</v>
      </c>
      <c r="R201" s="10">
        <f t="shared" si="98"/>
        <v>0</v>
      </c>
      <c r="S201" s="8"/>
    </row>
    <row r="202" spans="1:19">
      <c r="A202" s="68">
        <v>4</v>
      </c>
      <c r="B202" s="68" t="s">
        <v>68</v>
      </c>
      <c r="C202" s="12" t="s">
        <v>67</v>
      </c>
      <c r="D202" s="68" t="s">
        <v>32</v>
      </c>
      <c r="E202" s="68">
        <v>1</v>
      </c>
      <c r="F202" s="68" t="s">
        <v>33</v>
      </c>
      <c r="G202" s="68">
        <v>2</v>
      </c>
      <c r="H202" s="68" t="s">
        <v>34</v>
      </c>
      <c r="I202" s="68"/>
      <c r="J202" s="68">
        <v>46</v>
      </c>
      <c r="K202" s="68">
        <v>15</v>
      </c>
      <c r="L202" s="68">
        <v>9</v>
      </c>
      <c r="M202" s="68" t="s">
        <v>43</v>
      </c>
      <c r="N202" s="3">
        <f t="shared" si="94"/>
        <v>40</v>
      </c>
      <c r="O202" s="9">
        <f t="shared" si="95"/>
        <v>40</v>
      </c>
      <c r="P202" s="4">
        <f t="shared" si="99"/>
        <v>9.18</v>
      </c>
      <c r="Q202" s="11">
        <f t="shared" si="100"/>
        <v>22.95</v>
      </c>
      <c r="R202" s="10">
        <f t="shared" si="98"/>
        <v>0</v>
      </c>
      <c r="S202" s="8"/>
    </row>
    <row r="203" spans="1:19">
      <c r="A203" s="68">
        <v>5</v>
      </c>
      <c r="B203" s="68" t="s">
        <v>128</v>
      </c>
      <c r="C203" s="12" t="s">
        <v>67</v>
      </c>
      <c r="D203" s="68" t="s">
        <v>32</v>
      </c>
      <c r="E203" s="68">
        <v>1</v>
      </c>
      <c r="F203" s="68" t="s">
        <v>33</v>
      </c>
      <c r="G203" s="68">
        <v>2</v>
      </c>
      <c r="H203" s="68" t="s">
        <v>34</v>
      </c>
      <c r="I203" s="68"/>
      <c r="J203" s="68">
        <v>46</v>
      </c>
      <c r="K203" s="68">
        <v>15</v>
      </c>
      <c r="L203" s="68">
        <v>12</v>
      </c>
      <c r="M203" s="68" t="s">
        <v>43</v>
      </c>
      <c r="N203" s="3">
        <f t="shared" si="94"/>
        <v>36.94</v>
      </c>
      <c r="O203" s="9">
        <f t="shared" si="95"/>
        <v>36.94</v>
      </c>
      <c r="P203" s="4">
        <f t="shared" si="99"/>
        <v>7.3439999999999994</v>
      </c>
      <c r="Q203" s="11">
        <f t="shared" si="100"/>
        <v>19.880887926367084</v>
      </c>
      <c r="R203" s="10">
        <f t="shared" si="98"/>
        <v>0</v>
      </c>
      <c r="S203" s="8"/>
    </row>
    <row r="204" spans="1:19">
      <c r="A204" s="68">
        <v>6</v>
      </c>
      <c r="B204" s="68" t="s">
        <v>69</v>
      </c>
      <c r="C204" s="12" t="s">
        <v>67</v>
      </c>
      <c r="D204" s="68" t="s">
        <v>32</v>
      </c>
      <c r="E204" s="68">
        <v>1</v>
      </c>
      <c r="F204" s="68" t="s">
        <v>33</v>
      </c>
      <c r="G204" s="68">
        <v>2</v>
      </c>
      <c r="H204" s="68" t="s">
        <v>34</v>
      </c>
      <c r="I204" s="68"/>
      <c r="J204" s="68">
        <v>46</v>
      </c>
      <c r="K204" s="68">
        <v>15</v>
      </c>
      <c r="L204" s="68">
        <v>23</v>
      </c>
      <c r="M204" s="68" t="s">
        <v>34</v>
      </c>
      <c r="N204" s="3">
        <f t="shared" si="94"/>
        <v>18.88</v>
      </c>
      <c r="O204" s="9">
        <f t="shared" si="95"/>
        <v>18.88</v>
      </c>
      <c r="P204" s="4">
        <f t="shared" si="99"/>
        <v>0.61199999999999999</v>
      </c>
      <c r="Q204" s="11">
        <f t="shared" si="100"/>
        <v>3.2415254237288136</v>
      </c>
      <c r="R204" s="10">
        <f t="shared" si="98"/>
        <v>0</v>
      </c>
      <c r="S204" s="8"/>
    </row>
    <row r="205" spans="1:19">
      <c r="A205" s="68">
        <v>7</v>
      </c>
      <c r="B205" s="68" t="s">
        <v>71</v>
      </c>
      <c r="C205" s="12" t="s">
        <v>72</v>
      </c>
      <c r="D205" s="68" t="s">
        <v>32</v>
      </c>
      <c r="E205" s="68">
        <v>1</v>
      </c>
      <c r="F205" s="68" t="s">
        <v>33</v>
      </c>
      <c r="G205" s="68">
        <v>2</v>
      </c>
      <c r="H205" s="68" t="s">
        <v>34</v>
      </c>
      <c r="I205" s="68"/>
      <c r="J205" s="68">
        <v>47</v>
      </c>
      <c r="K205" s="68">
        <v>17</v>
      </c>
      <c r="L205" s="68">
        <v>3</v>
      </c>
      <c r="M205" s="68" t="s">
        <v>43</v>
      </c>
      <c r="N205" s="3">
        <f t="shared" si="94"/>
        <v>123.84</v>
      </c>
      <c r="O205" s="9">
        <f t="shared" si="95"/>
        <v>123.84</v>
      </c>
      <c r="P205" s="4">
        <f t="shared" si="99"/>
        <v>12.852</v>
      </c>
      <c r="Q205" s="11">
        <f t="shared" si="100"/>
        <v>10.377906976744185</v>
      </c>
      <c r="R205" s="10">
        <f t="shared" si="98"/>
        <v>112.77090000000001</v>
      </c>
      <c r="S205" s="8"/>
    </row>
    <row r="206" spans="1:19">
      <c r="A206" s="68">
        <v>8</v>
      </c>
      <c r="B206" s="68" t="s">
        <v>69</v>
      </c>
      <c r="C206" s="12" t="s">
        <v>73</v>
      </c>
      <c r="D206" s="68" t="s">
        <v>32</v>
      </c>
      <c r="E206" s="68">
        <v>1</v>
      </c>
      <c r="F206" s="68" t="s">
        <v>33</v>
      </c>
      <c r="G206" s="68">
        <v>2</v>
      </c>
      <c r="H206" s="68" t="s">
        <v>34</v>
      </c>
      <c r="I206" s="68"/>
      <c r="J206" s="68">
        <v>45</v>
      </c>
      <c r="K206" s="68">
        <v>17</v>
      </c>
      <c r="L206" s="68">
        <v>5</v>
      </c>
      <c r="M206" s="68" t="s">
        <v>43</v>
      </c>
      <c r="N206" s="3">
        <f t="shared" si="94"/>
        <v>66</v>
      </c>
      <c r="O206" s="9">
        <f t="shared" si="95"/>
        <v>66</v>
      </c>
      <c r="P206" s="4">
        <f t="shared" si="99"/>
        <v>11.628</v>
      </c>
      <c r="Q206" s="11">
        <f t="shared" si="100"/>
        <v>17.618181818181817</v>
      </c>
      <c r="R206" s="10">
        <f t="shared" si="98"/>
        <v>64.04310000000001</v>
      </c>
      <c r="S206" s="8"/>
    </row>
    <row r="207" spans="1:19">
      <c r="A207" s="68">
        <v>9</v>
      </c>
      <c r="B207" s="68" t="s">
        <v>128</v>
      </c>
      <c r="C207" s="12" t="s">
        <v>73</v>
      </c>
      <c r="D207" s="68" t="s">
        <v>32</v>
      </c>
      <c r="E207" s="68">
        <v>1</v>
      </c>
      <c r="F207" s="68" t="s">
        <v>33</v>
      </c>
      <c r="G207" s="68">
        <v>2</v>
      </c>
      <c r="H207" s="68" t="s">
        <v>34</v>
      </c>
      <c r="I207" s="68"/>
      <c r="J207" s="68">
        <v>45</v>
      </c>
      <c r="K207" s="68">
        <v>17</v>
      </c>
      <c r="L207" s="68">
        <v>22</v>
      </c>
      <c r="M207" s="68" t="s">
        <v>34</v>
      </c>
      <c r="N207" s="3">
        <f t="shared" si="94"/>
        <v>19.899999999999999</v>
      </c>
      <c r="O207" s="9">
        <f t="shared" si="95"/>
        <v>19.899999999999999</v>
      </c>
      <c r="P207" s="4">
        <f t="shared" si="99"/>
        <v>1.224</v>
      </c>
      <c r="Q207" s="11">
        <f t="shared" si="100"/>
        <v>6.1507537688442211</v>
      </c>
      <c r="R207" s="10">
        <f t="shared" si="98"/>
        <v>8.7136500000000012</v>
      </c>
      <c r="S207" s="8"/>
    </row>
    <row r="208" spans="1:19">
      <c r="A208" s="81" t="s">
        <v>37</v>
      </c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3"/>
      <c r="R208" s="10">
        <f>SUM(R199:R207)</f>
        <v>222.73515000000003</v>
      </c>
      <c r="S208" s="8"/>
    </row>
    <row r="209" spans="1:19" ht="15.75">
      <c r="A209" s="24" t="s">
        <v>38</v>
      </c>
      <c r="B209" s="24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6"/>
      <c r="S209" s="8"/>
    </row>
    <row r="210" spans="1:19">
      <c r="A210" s="49" t="s">
        <v>45</v>
      </c>
      <c r="B210" s="49"/>
      <c r="C210" s="49"/>
      <c r="D210" s="49"/>
      <c r="E210" s="49"/>
      <c r="F210" s="49"/>
      <c r="G210" s="49"/>
      <c r="H210" s="49"/>
      <c r="I210" s="49"/>
      <c r="J210" s="15"/>
      <c r="K210" s="15"/>
      <c r="L210" s="15"/>
      <c r="M210" s="15"/>
      <c r="N210" s="15"/>
      <c r="O210" s="15"/>
      <c r="P210" s="15"/>
      <c r="Q210" s="15"/>
      <c r="R210" s="16"/>
      <c r="S210" s="8"/>
    </row>
    <row r="211" spans="1:19">
      <c r="A211" s="49"/>
      <c r="B211" s="49"/>
      <c r="C211" s="49"/>
      <c r="D211" s="49"/>
      <c r="E211" s="49"/>
      <c r="F211" s="49"/>
      <c r="G211" s="49"/>
      <c r="H211" s="49"/>
      <c r="I211" s="49"/>
      <c r="J211" s="15"/>
      <c r="K211" s="15"/>
      <c r="L211" s="15"/>
      <c r="M211" s="15"/>
      <c r="N211" s="15"/>
      <c r="O211" s="15"/>
      <c r="P211" s="15"/>
      <c r="Q211" s="15"/>
      <c r="R211" s="16"/>
      <c r="S211" s="8"/>
    </row>
    <row r="212" spans="1:19">
      <c r="A212" s="75" t="s">
        <v>129</v>
      </c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64"/>
      <c r="R212" s="8"/>
      <c r="S212" s="8"/>
    </row>
    <row r="213" spans="1:19" s="8" customFormat="1" ht="18">
      <c r="A213" s="77" t="s">
        <v>28</v>
      </c>
      <c r="B213" s="78"/>
      <c r="C213" s="78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64"/>
    </row>
    <row r="214" spans="1:19" ht="13.9" customHeight="1">
      <c r="A214" s="79" t="s">
        <v>130</v>
      </c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64"/>
      <c r="R214" s="8"/>
      <c r="S214" s="8"/>
    </row>
    <row r="215" spans="1:19" ht="15.6" customHeight="1">
      <c r="A215" s="68">
        <v>1</v>
      </c>
      <c r="B215" s="68" t="s">
        <v>113</v>
      </c>
      <c r="C215" s="12" t="s">
        <v>114</v>
      </c>
      <c r="D215" s="68" t="s">
        <v>32</v>
      </c>
      <c r="E215" s="68">
        <v>1</v>
      </c>
      <c r="F215" s="68" t="s">
        <v>51</v>
      </c>
      <c r="G215" s="68">
        <v>2</v>
      </c>
      <c r="H215" s="68" t="s">
        <v>34</v>
      </c>
      <c r="I215" s="68"/>
      <c r="J215" s="68">
        <v>113</v>
      </c>
      <c r="K215" s="68">
        <v>39</v>
      </c>
      <c r="L215" s="68">
        <v>5</v>
      </c>
      <c r="M215" s="68" t="s">
        <v>43</v>
      </c>
      <c r="N215" s="3">
        <f t="shared" ref="N215:N222" si="101">(IF(F215="OŽ",IF(L215=1,550.8,IF(L215=2,426.38,IF(L215=3,342.14,IF(L215=4,181.44,IF(L215=5,168.48,IF(L215=6,155.52,IF(L215=7,148.5,IF(L215=8,144,0))))))))+IF(L215&lt;=8,0,IF(L215&lt;=16,137.7,IF(L215&lt;=24,108,IF(L215&lt;=32,80.1,IF(L215&lt;=36,52.2,0)))))-IF(L215&lt;=8,0,IF(L215&lt;=16,(L215-9)*2.754,IF(L215&lt;=24,(L215-17)* 2.754,IF(L215&lt;=32,(L215-25)* 2.754,IF(L215&lt;=36,(L215-33)*2.754,0))))),0)+IF(F215="PČ",IF(L215=1,449,IF(L215=2,314.6,IF(L215=3,238,IF(L215=4,172,IF(L215=5,159,IF(L215=6,145,IF(L215=7,132,IF(L215=8,119,0))))))))+IF(L215&lt;=8,0,IF(L215&lt;=16,88,IF(L215&lt;=24,55,IF(L215&lt;=32,22,0))))-IF(L215&lt;=8,0,IF(L215&lt;=16,(L215-9)*2.245,IF(L215&lt;=24,(L215-17)*2.245,IF(L215&lt;=32,(L215-25)*2.245,0)))),0)+IF(F215="PČneol",IF(L215=1,85,IF(L215=2,64.61,IF(L215=3,50.76,IF(L215=4,16.25,IF(L215=5,15,IF(L215=6,13.75,IF(L215=7,12.5,IF(L215=8,11.25,0))))))))+IF(L215&lt;=8,0,IF(L215&lt;=16,9,0))-IF(L215&lt;=8,0,IF(L215&lt;=16,(L215-9)*0.425,0)),0)+IF(F215="PŽ",IF(L215=1,85,IF(L215=2,59.5,IF(L215=3,45,IF(L215=4,32.5,IF(L215=5,30,IF(L215=6,27.5,IF(L215=7,25,IF(L215=8,22.5,0))))))))+IF(L215&lt;=8,0,IF(L215&lt;=16,19,IF(L215&lt;=24,13,IF(L215&lt;=32,8,0))))-IF(L215&lt;=8,0,IF(L215&lt;=16,(L215-9)*0.425,IF(L215&lt;=24,(L215-17)*0.425,IF(L215&lt;=32,(L215-25)*0.425,0)))),0)+IF(F215="EČ",IF(L215=1,204,IF(L215=2,156.24,IF(L215=3,123.84,IF(L215=4,72,IF(L215=5,66,IF(L215=6,60,IF(L215=7,54,IF(L215=8,48,0))))))))+IF(L215&lt;=8,0,IF(L215&lt;=16,40,IF(L215&lt;=24,25,0)))-IF(L215&lt;=8,0,IF(L215&lt;=16,(L215-9)*1.02,IF(L215&lt;=24,(L215-17)*1.02,0))),0)+IF(F215="EČneol",IF(L215=1,68,IF(L215=2,51.69,IF(L215=3,40.61,IF(L215=4,13,IF(L215=5,12,IF(L215=6,11,IF(L215=7,10,IF(L215=8,9,0)))))))))+IF(F215="EŽ",IF(L215=1,68,IF(L215=2,47.6,IF(L215=3,36,IF(L215=4,18,IF(L215=5,16.5,IF(L215=6,15,IF(L215=7,13.5,IF(L215=8,12,0))))))))+IF(L215&lt;=8,0,IF(L215&lt;=16,10,IF(L215&lt;=24,6,0)))-IF(L215&lt;=8,0,IF(L215&lt;=16,(L215-9)*0.34,IF(L215&lt;=24,(L215-17)*0.34,0))),0)+IF(F215="PT",IF(L215=1,68,IF(L215=2,52.08,IF(L215=3,41.28,IF(L215=4,24,IF(L215=5,22,IF(L215=6,20,IF(L215=7,18,IF(L215=8,16,0))))))))+IF(L215&lt;=8,0,IF(L215&lt;=16,13,IF(L215&lt;=24,9,IF(L215&lt;=32,4,0))))-IF(L215&lt;=8,0,IF(L215&lt;=16,(L215-9)*0.34,IF(L215&lt;=24,(L215-17)*0.34,IF(L215&lt;=32,(L215-25)*0.34,0)))),0)+IF(F215="JOŽ",IF(L215=1,85,IF(L215=2,59.5,IF(L215=3,45,IF(L215=4,32.5,IF(L215=5,30,IF(L215=6,27.5,IF(L215=7,25,IF(L215=8,22.5,0))))))))+IF(L215&lt;=8,0,IF(L215&lt;=16,19,IF(L215&lt;=24,13,0)))-IF(L215&lt;=8,0,IF(L215&lt;=16,(L215-9)*0.425,IF(L215&lt;=24,(L215-17)*0.425,0))),0)+IF(F215="JPČ",IF(L215=1,68,IF(L215=2,47.6,IF(L215=3,36,IF(L215=4,26,IF(L215=5,24,IF(L215=6,22,IF(L215=7,20,IF(L215=8,18,0))))))))+IF(L215&lt;=8,0,IF(L215&lt;=16,13,IF(L215&lt;=24,9,0)))-IF(L215&lt;=8,0,IF(L215&lt;=16,(L215-9)*0.34,IF(L215&lt;=24,(L215-17)*0.34,0))),0)+IF(F215="JEČ",IF(L215=1,34,IF(L215=2,26.04,IF(L215=3,20.6,IF(L215=4,12,IF(L215=5,11,IF(L215=6,10,IF(L215=7,9,IF(L215=8,8,0))))))))+IF(L215&lt;=8,0,IF(L215&lt;=16,6,0))-IF(L215&lt;=8,0,IF(L215&lt;=16,(L215-9)*0.17,0)),0)+IF(F215="JEOF",IF(L215=1,34,IF(L215=2,26.04,IF(L215=3,20.6,IF(L215=4,12,IF(L215=5,11,IF(L215=6,10,IF(L215=7,9,IF(L215=8,8,0))))))))+IF(L215&lt;=8,0,IF(L215&lt;=16,6,0))-IF(L215&lt;=8,0,IF(L215&lt;=16,(L215-9)*0.17,0)),0)+IF(F215="JnPČ",IF(L215=1,51,IF(L215=2,35.7,IF(L215=3,27,IF(L215=4,19.5,IF(L215=5,18,IF(L215=6,16.5,IF(L215=7,15,IF(L215=8,13.5,0))))))))+IF(L215&lt;=8,0,IF(L215&lt;=16,10,0))-IF(L215&lt;=8,0,IF(L215&lt;=16,(L215-9)*0.255,0)),0)+IF(F215="JnEČ",IF(L215=1,25.5,IF(L215=2,19.53,IF(L215=3,15.48,IF(L215=4,9,IF(L215=5,8.25,IF(L215=6,7.5,IF(L215=7,6.75,IF(L215=8,6,0))))))))+IF(L215&lt;=8,0,IF(L215&lt;=16,5,0))-IF(L215&lt;=8,0,IF(L215&lt;=16,(L215-9)*0.1275,0)),0)+IF(F215="JčPČ",IF(L215=1,21.25,IF(L215=2,14.5,IF(L215=3,11.5,IF(L215=4,7,IF(L215=5,6.5,IF(L215=6,6,IF(L215=7,5.5,IF(L215=8,5,0))))))))+IF(L215&lt;=8,0,IF(L215&lt;=16,4,0))-IF(L215&lt;=8,0,IF(L215&lt;=16,(L215-9)*0.10625,0)),0)+IF(F215="JčEČ",IF(L215=1,17,IF(L215=2,13.02,IF(L215=3,10.32,IF(L215=4,6,IF(L215=5,5.5,IF(L215=6,5,IF(L215=7,4.5,IF(L215=8,4,0))))))))+IF(L215&lt;=8,0,IF(L215&lt;=16,3,0))-IF(L215&lt;=8,0,IF(L215&lt;=16,(L215-9)*0.085,0)),0)+IF(F215="NEAK",IF(L215=1,11.48,IF(L215=2,8.79,IF(L215=3,6.97,IF(L215=4,4.05,IF(L215=5,3.71,IF(L215=6,3.38,IF(L215=7,3.04,IF(L215=8,2.7,0))))))))+IF(L215&lt;=8,0,IF(L215&lt;=16,2,IF(L215&lt;=24,1.3,0)))-IF(L215&lt;=8,0,IF(L215&lt;=16,(L215-9)*0.0574,IF(L215&lt;=24,(L215-17)*0.0574,0))),0))*IF(L215&lt;0,1,IF(OR(F215="PČ",F215="PŽ",F215="PT"),IF(J215&lt;32,J215/32,1),1))* IF(L215&lt;0,1,IF(OR(F215="EČ",F215="EŽ",F215="JOŽ",F215="JPČ",F215="NEAK"),IF(J215&lt;24,J215/24,1),1))*IF(L215&lt;0,1,IF(OR(F215="PČneol",F215="JEČ",F215="JEOF",F215="JnPČ",F215="JnEČ",F215="JčPČ",F215="JčEČ"),IF(J215&lt;16,J215/16,1),1))*IF(L215&lt;0,1,IF(F215="EČneol",IF(J215&lt;8,J215/8,1),1))</f>
        <v>159</v>
      </c>
      <c r="O215" s="9">
        <f t="shared" ref="O215:O222" si="102">IF(F215="OŽ",N215,IF(H215="Ne",IF(J215*0.3&lt;J215-L215,N215,0),IF(J215*0.1&lt;J215-L215,N215,0)))</f>
        <v>159</v>
      </c>
      <c r="P215" s="4">
        <f t="shared" ref="P215" si="103">IF(O215=0,0,IF(F215="OŽ",IF(L215&gt;35,0,IF(J215&gt;35,(36-L215)*1.836,((36-L215)-(36-J215))*1.836)),0)+IF(F215="PČ",IF(L215&gt;31,0,IF(J215&gt;31,(32-L215)*1.347,((32-L215)-(32-J215))*1.347)),0)+ IF(F215="PČneol",IF(L215&gt;15,0,IF(J215&gt;15,(16-L215)*0.255,((16-L215)-(16-J215))*0.255)),0)+IF(F215="PŽ",IF(L215&gt;31,0,IF(J215&gt;31,(32-L215)*0.255,((32-L215)-(32-J215))*0.255)),0)+IF(F215="EČ",IF(L215&gt;23,0,IF(J215&gt;23,(24-L215)*0.612,((24-L215)-(24-J215))*0.612)),0)+IF(F215="EČneol",IF(L215&gt;7,0,IF(J215&gt;7,(8-L215)*0.204,((8-L215)-(8-J215))*0.204)),0)+IF(F215="EŽ",IF(L215&gt;23,0,IF(J215&gt;23,(24-L215)*0.204,((24-L215)-(24-J215))*0.204)),0)+IF(F215="PT",IF(L215&gt;31,0,IF(J215&gt;31,(32-L215)*0.204,((32-L215)-(32-J215))*0.204)),0)+IF(F215="JOŽ",IF(L215&gt;23,0,IF(J215&gt;23,(24-L215)*0.255,((24-L215)-(24-J215))*0.255)),0)+IF(F215="JPČ",IF(L215&gt;23,0,IF(J215&gt;23,(24-L215)*0.204,((24-L215)-(24-J215))*0.204)),0)+IF(F215="JEČ",IF(L215&gt;15,0,IF(J215&gt;15,(16-L215)*0.102,((16-L215)-(16-J215))*0.102)),0)+IF(F215="JEOF",IF(L215&gt;15,0,IF(J215&gt;15,(16-L215)*0.102,((16-L215)-(16-J215))*0.102)),0)+IF(F215="JnPČ",IF(L215&gt;15,0,IF(J215&gt;15,(16-L215)*0.153,((16-L215)-(16-J215))*0.153)),0)+IF(F215="JnEČ",IF(L215&gt;15,0,IF(J215&gt;15,(16-L215)*0.0765,((16-L215)-(16-J215))*0.0765)),0)+IF(F215="JčPČ",IF(L215&gt;15,0,IF(J215&gt;15,(16-L215)*0.06375,((16-L215)-(16-J215))*0.06375)),0)+IF(F215="JčEČ",IF(L215&gt;15,0,IF(J215&gt;15,(16-L215)*0.051,((16-L215)-(16-J215))*0.051)),0)+IF(F215="NEAK",IF(L215&gt;23,0,IF(J215&gt;23,(24-L215)*0.03444,((24-L215)-(24-J215))*0.03444)),0))</f>
        <v>36.369</v>
      </c>
      <c r="Q215" s="11">
        <f t="shared" ref="Q215" si="104">IF(ISERROR(P215*100/N215),0,(P215*100/N215))</f>
        <v>22.873584905660376</v>
      </c>
      <c r="R215" s="10">
        <f t="shared" ref="R215:R222" si="105">IF(Q215&lt;=30,O215+P215,O215+O215*0.3)*IF(G215=1,0.4,IF(G215=2,0.75,IF(G215="1 (kas 4 m. 1 k. nerengiamos)",0.52,1)))*IF(D215="olimpinė",1,IF(M215="Ne",0.5,1))*IF(OR(A$5="Lietuvos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federacija"),IF(OR(J215&lt;8,K215&lt;16),0,1),1)*E215*IF(I215&lt;=1,1,1/I215)*IF(OR(A$5="Lietuvos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161.17942500000001</v>
      </c>
      <c r="S215" s="8"/>
    </row>
    <row r="216" spans="1:19" ht="13.9" customHeight="1">
      <c r="A216" s="68">
        <v>2</v>
      </c>
      <c r="B216" s="68" t="s">
        <v>131</v>
      </c>
      <c r="C216" s="12" t="s">
        <v>114</v>
      </c>
      <c r="D216" s="68" t="s">
        <v>32</v>
      </c>
      <c r="E216" s="68">
        <v>1</v>
      </c>
      <c r="F216" s="68" t="s">
        <v>51</v>
      </c>
      <c r="G216" s="68">
        <v>2</v>
      </c>
      <c r="H216" s="68" t="s">
        <v>34</v>
      </c>
      <c r="I216" s="68"/>
      <c r="J216" s="68">
        <v>113</v>
      </c>
      <c r="K216" s="68">
        <v>39</v>
      </c>
      <c r="L216" s="68">
        <v>36</v>
      </c>
      <c r="M216" s="68" t="s">
        <v>43</v>
      </c>
      <c r="N216" s="3">
        <f t="shared" si="101"/>
        <v>0</v>
      </c>
      <c r="O216" s="9">
        <f t="shared" si="102"/>
        <v>0</v>
      </c>
      <c r="P216" s="4">
        <f t="shared" ref="P216:P222" si="106">IF(O216=0,0,IF(F216="OŽ",IF(L216&gt;35,0,IF(J216&gt;35,(36-L216)*1.836,((36-L216)-(36-J216))*1.836)),0)+IF(F216="PČ",IF(L216&gt;31,0,IF(J216&gt;31,(32-L216)*1.347,((32-L216)-(32-J216))*1.347)),0)+ IF(F216="PČneol",IF(L216&gt;15,0,IF(J216&gt;15,(16-L216)*0.255,((16-L216)-(16-J216))*0.255)),0)+IF(F216="PŽ",IF(L216&gt;31,0,IF(J216&gt;31,(32-L216)*0.255,((32-L216)-(32-J216))*0.255)),0)+IF(F216="EČ",IF(L216&gt;23,0,IF(J216&gt;23,(24-L216)*0.612,((24-L216)-(24-J216))*0.612)),0)+IF(F216="EČneol",IF(L216&gt;7,0,IF(J216&gt;7,(8-L216)*0.204,((8-L216)-(8-J216))*0.204)),0)+IF(F216="EŽ",IF(L216&gt;23,0,IF(J216&gt;23,(24-L216)*0.204,((24-L216)-(24-J216))*0.204)),0)+IF(F216="PT",IF(L216&gt;31,0,IF(J216&gt;31,(32-L216)*0.204,((32-L216)-(32-J216))*0.204)),0)+IF(F216="JOŽ",IF(L216&gt;23,0,IF(J216&gt;23,(24-L216)*0.255,((24-L216)-(24-J216))*0.255)),0)+IF(F216="JPČ",IF(L216&gt;23,0,IF(J216&gt;23,(24-L216)*0.204,((24-L216)-(24-J216))*0.204)),0)+IF(F216="JEČ",IF(L216&gt;15,0,IF(J216&gt;15,(16-L216)*0.102,((16-L216)-(16-J216))*0.102)),0)+IF(F216="JEOF",IF(L216&gt;15,0,IF(J216&gt;15,(16-L216)*0.102,((16-L216)-(16-J216))*0.102)),0)+IF(F216="JnPČ",IF(L216&gt;15,0,IF(J216&gt;15,(16-L216)*0.153,((16-L216)-(16-J216))*0.153)),0)+IF(F216="JnEČ",IF(L216&gt;15,0,IF(J216&gt;15,(16-L216)*0.0765,((16-L216)-(16-J216))*0.0765)),0)+IF(F216="JčPČ",IF(L216&gt;15,0,IF(J216&gt;15,(16-L216)*0.06375,((16-L216)-(16-J216))*0.06375)),0)+IF(F216="JčEČ",IF(L216&gt;15,0,IF(J216&gt;15,(16-L216)*0.051,((16-L216)-(16-J216))*0.051)),0)+IF(F216="NEAK",IF(L216&gt;23,0,IF(J216&gt;23,(24-L216)*0.03444,((24-L216)-(24-J216))*0.03444)),0))</f>
        <v>0</v>
      </c>
      <c r="Q216" s="11">
        <f t="shared" ref="Q216:Q222" si="107">IF(ISERROR(P216*100/N216),0,(P216*100/N216))</f>
        <v>0</v>
      </c>
      <c r="R216" s="10">
        <f t="shared" si="105"/>
        <v>0</v>
      </c>
      <c r="S216" s="8"/>
    </row>
    <row r="217" spans="1:19">
      <c r="A217" s="68">
        <v>3</v>
      </c>
      <c r="B217" s="68" t="s">
        <v>63</v>
      </c>
      <c r="C217" s="12" t="s">
        <v>58</v>
      </c>
      <c r="D217" s="68" t="s">
        <v>32</v>
      </c>
      <c r="E217" s="68">
        <v>1</v>
      </c>
      <c r="F217" s="68" t="s">
        <v>51</v>
      </c>
      <c r="G217" s="68">
        <v>2</v>
      </c>
      <c r="H217" s="68" t="s">
        <v>34</v>
      </c>
      <c r="I217" s="68"/>
      <c r="J217" s="68">
        <v>110</v>
      </c>
      <c r="K217" s="68">
        <v>41</v>
      </c>
      <c r="L217" s="68">
        <v>3</v>
      </c>
      <c r="M217" s="68" t="s">
        <v>43</v>
      </c>
      <c r="N217" s="3">
        <f t="shared" si="101"/>
        <v>238</v>
      </c>
      <c r="O217" s="9">
        <f t="shared" si="102"/>
        <v>238</v>
      </c>
      <c r="P217" s="4">
        <f t="shared" si="106"/>
        <v>39.063000000000002</v>
      </c>
      <c r="Q217" s="11">
        <f t="shared" si="107"/>
        <v>16.413025210084033</v>
      </c>
      <c r="R217" s="10">
        <f t="shared" si="105"/>
        <v>228.576975</v>
      </c>
      <c r="S217" s="8"/>
    </row>
    <row r="218" spans="1:19">
      <c r="A218" s="68">
        <v>4</v>
      </c>
      <c r="B218" s="68" t="s">
        <v>118</v>
      </c>
      <c r="C218" s="12" t="s">
        <v>58</v>
      </c>
      <c r="D218" s="68" t="s">
        <v>32</v>
      </c>
      <c r="E218" s="68">
        <v>1</v>
      </c>
      <c r="F218" s="68" t="s">
        <v>51</v>
      </c>
      <c r="G218" s="68">
        <v>2</v>
      </c>
      <c r="H218" s="68" t="s">
        <v>34</v>
      </c>
      <c r="I218" s="68"/>
      <c r="J218" s="68">
        <v>110</v>
      </c>
      <c r="K218" s="68">
        <v>41</v>
      </c>
      <c r="L218" s="68">
        <v>17</v>
      </c>
      <c r="M218" s="68" t="s">
        <v>43</v>
      </c>
      <c r="N218" s="3">
        <f t="shared" si="101"/>
        <v>55</v>
      </c>
      <c r="O218" s="9">
        <f t="shared" si="102"/>
        <v>55</v>
      </c>
      <c r="P218" s="4">
        <f t="shared" si="106"/>
        <v>20.204999999999998</v>
      </c>
      <c r="Q218" s="11">
        <f t="shared" si="107"/>
        <v>36.736363636363635</v>
      </c>
      <c r="R218" s="10">
        <f t="shared" si="105"/>
        <v>58.987500000000004</v>
      </c>
      <c r="S218" s="8"/>
    </row>
    <row r="219" spans="1:19">
      <c r="A219" s="68">
        <v>5</v>
      </c>
      <c r="B219" s="68" t="s">
        <v>132</v>
      </c>
      <c r="C219" s="12" t="s">
        <v>58</v>
      </c>
      <c r="D219" s="68" t="s">
        <v>32</v>
      </c>
      <c r="E219" s="68">
        <v>1</v>
      </c>
      <c r="F219" s="68" t="s">
        <v>51</v>
      </c>
      <c r="G219" s="68">
        <v>2</v>
      </c>
      <c r="H219" s="68" t="s">
        <v>34</v>
      </c>
      <c r="I219" s="68"/>
      <c r="J219" s="68">
        <v>110</v>
      </c>
      <c r="K219" s="68">
        <v>41</v>
      </c>
      <c r="L219" s="68">
        <v>38</v>
      </c>
      <c r="M219" s="68" t="s">
        <v>43</v>
      </c>
      <c r="N219" s="3">
        <f t="shared" si="101"/>
        <v>0</v>
      </c>
      <c r="O219" s="9">
        <f t="shared" si="102"/>
        <v>0</v>
      </c>
      <c r="P219" s="4">
        <f t="shared" si="106"/>
        <v>0</v>
      </c>
      <c r="Q219" s="11">
        <f t="shared" si="107"/>
        <v>0</v>
      </c>
      <c r="R219" s="10">
        <f t="shared" si="105"/>
        <v>0</v>
      </c>
      <c r="S219" s="8"/>
    </row>
    <row r="220" spans="1:19">
      <c r="A220" s="68">
        <v>6</v>
      </c>
      <c r="B220" s="68" t="s">
        <v>61</v>
      </c>
      <c r="C220" s="12" t="s">
        <v>60</v>
      </c>
      <c r="D220" s="68" t="s">
        <v>32</v>
      </c>
      <c r="E220" s="68">
        <v>1</v>
      </c>
      <c r="F220" s="68" t="s">
        <v>51</v>
      </c>
      <c r="G220" s="68">
        <v>2</v>
      </c>
      <c r="H220" s="68" t="s">
        <v>34</v>
      </c>
      <c r="I220" s="68"/>
      <c r="J220" s="68">
        <v>79</v>
      </c>
      <c r="K220" s="68">
        <v>30</v>
      </c>
      <c r="L220" s="68">
        <v>5</v>
      </c>
      <c r="M220" s="68" t="s">
        <v>43</v>
      </c>
      <c r="N220" s="3">
        <f t="shared" si="101"/>
        <v>159</v>
      </c>
      <c r="O220" s="9">
        <f t="shared" si="102"/>
        <v>159</v>
      </c>
      <c r="P220" s="4">
        <f t="shared" si="106"/>
        <v>36.369</v>
      </c>
      <c r="Q220" s="11">
        <f t="shared" si="107"/>
        <v>22.873584905660376</v>
      </c>
      <c r="R220" s="10">
        <f t="shared" si="105"/>
        <v>161.17942500000001</v>
      </c>
      <c r="S220" s="8"/>
    </row>
    <row r="221" spans="1:19">
      <c r="A221" s="68">
        <v>7</v>
      </c>
      <c r="B221" s="68" t="s">
        <v>119</v>
      </c>
      <c r="C221" s="12" t="s">
        <v>60</v>
      </c>
      <c r="D221" s="68" t="s">
        <v>32</v>
      </c>
      <c r="E221" s="68">
        <v>1</v>
      </c>
      <c r="F221" s="68" t="s">
        <v>51</v>
      </c>
      <c r="G221" s="68">
        <v>2</v>
      </c>
      <c r="H221" s="68" t="s">
        <v>34</v>
      </c>
      <c r="I221" s="68"/>
      <c r="J221" s="68">
        <v>79</v>
      </c>
      <c r="K221" s="68">
        <v>30</v>
      </c>
      <c r="L221" s="68">
        <v>14</v>
      </c>
      <c r="M221" s="68" t="s">
        <v>43</v>
      </c>
      <c r="N221" s="3">
        <f t="shared" si="101"/>
        <v>76.775000000000006</v>
      </c>
      <c r="O221" s="9">
        <f t="shared" si="102"/>
        <v>76.775000000000006</v>
      </c>
      <c r="P221" s="4">
        <f t="shared" si="106"/>
        <v>24.245999999999999</v>
      </c>
      <c r="Q221" s="11">
        <f t="shared" si="107"/>
        <v>31.580592640833601</v>
      </c>
      <c r="R221" s="10">
        <f t="shared" si="105"/>
        <v>82.341187500000004</v>
      </c>
      <c r="S221" s="8"/>
    </row>
    <row r="222" spans="1:19">
      <c r="A222" s="68">
        <v>8</v>
      </c>
      <c r="B222" s="68" t="s">
        <v>133</v>
      </c>
      <c r="C222" s="12" t="s">
        <v>60</v>
      </c>
      <c r="D222" s="68" t="s">
        <v>32</v>
      </c>
      <c r="E222" s="68">
        <v>1</v>
      </c>
      <c r="F222" s="68" t="s">
        <v>51</v>
      </c>
      <c r="G222" s="68">
        <v>2</v>
      </c>
      <c r="H222" s="68" t="s">
        <v>34</v>
      </c>
      <c r="I222" s="68"/>
      <c r="J222" s="68">
        <v>79</v>
      </c>
      <c r="K222" s="68">
        <v>30</v>
      </c>
      <c r="L222" s="68">
        <v>37</v>
      </c>
      <c r="M222" s="68" t="s">
        <v>43</v>
      </c>
      <c r="N222" s="3">
        <f t="shared" si="101"/>
        <v>0</v>
      </c>
      <c r="O222" s="9">
        <f t="shared" si="102"/>
        <v>0</v>
      </c>
      <c r="P222" s="4">
        <f t="shared" si="106"/>
        <v>0</v>
      </c>
      <c r="Q222" s="11">
        <f t="shared" si="107"/>
        <v>0</v>
      </c>
      <c r="R222" s="10">
        <f t="shared" si="105"/>
        <v>0</v>
      </c>
      <c r="S222" s="8"/>
    </row>
    <row r="223" spans="1:19">
      <c r="A223" s="81" t="s">
        <v>37</v>
      </c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3"/>
      <c r="R223" s="10">
        <f>SUM(R215:R222)</f>
        <v>692.26451250000002</v>
      </c>
      <c r="S223" s="8"/>
    </row>
    <row r="224" spans="1:19" ht="15.75">
      <c r="A224" s="24" t="s">
        <v>38</v>
      </c>
      <c r="B224" s="2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6"/>
      <c r="S224" s="8"/>
    </row>
    <row r="225" spans="1:19">
      <c r="A225" s="49" t="s">
        <v>45</v>
      </c>
      <c r="B225" s="49"/>
      <c r="C225" s="49"/>
      <c r="D225" s="49"/>
      <c r="E225" s="49"/>
      <c r="F225" s="49"/>
      <c r="G225" s="49"/>
      <c r="H225" s="49"/>
      <c r="I225" s="49"/>
      <c r="J225" s="15"/>
      <c r="K225" s="15"/>
      <c r="L225" s="15"/>
      <c r="M225" s="15"/>
      <c r="N225" s="15"/>
      <c r="O225" s="15"/>
      <c r="P225" s="15"/>
      <c r="Q225" s="15"/>
      <c r="R225" s="16"/>
      <c r="S225" s="8"/>
    </row>
    <row r="226" spans="1:19">
      <c r="A226" s="49"/>
      <c r="B226" s="49"/>
      <c r="C226" s="49"/>
      <c r="D226" s="49"/>
      <c r="E226" s="49"/>
      <c r="F226" s="49"/>
      <c r="G226" s="49"/>
      <c r="H226" s="49"/>
      <c r="I226" s="49"/>
      <c r="J226" s="15"/>
      <c r="K226" s="15"/>
      <c r="L226" s="15"/>
      <c r="M226" s="15"/>
      <c r="N226" s="15"/>
      <c r="O226" s="15"/>
      <c r="P226" s="15"/>
      <c r="Q226" s="15"/>
      <c r="R226" s="16"/>
      <c r="S226" s="8"/>
    </row>
    <row r="227" spans="1:19" ht="13.9" customHeight="1">
      <c r="A227" s="75" t="s">
        <v>134</v>
      </c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64"/>
      <c r="R227" s="8"/>
      <c r="S227" s="8"/>
    </row>
    <row r="228" spans="1:19" ht="18">
      <c r="A228" s="77" t="s">
        <v>28</v>
      </c>
      <c r="B228" s="78"/>
      <c r="C228" s="78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64"/>
      <c r="R228" s="8"/>
      <c r="S228" s="8"/>
    </row>
    <row r="229" spans="1:19">
      <c r="A229" s="79" t="s">
        <v>135</v>
      </c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64"/>
      <c r="R229" s="8"/>
      <c r="S229" s="8"/>
    </row>
    <row r="230" spans="1:19" s="8" customFormat="1" ht="30">
      <c r="A230" s="68">
        <v>1</v>
      </c>
      <c r="B230" s="68" t="s">
        <v>109</v>
      </c>
      <c r="C230" s="12" t="s">
        <v>95</v>
      </c>
      <c r="D230" s="68" t="s">
        <v>32</v>
      </c>
      <c r="E230" s="68">
        <v>2</v>
      </c>
      <c r="F230" s="68" t="s">
        <v>33</v>
      </c>
      <c r="G230" s="68">
        <v>2</v>
      </c>
      <c r="H230" s="68" t="s">
        <v>34</v>
      </c>
      <c r="I230" s="68"/>
      <c r="J230" s="68">
        <v>32</v>
      </c>
      <c r="K230" s="68">
        <v>14</v>
      </c>
      <c r="L230" s="68">
        <v>14</v>
      </c>
      <c r="M230" s="68" t="s">
        <v>43</v>
      </c>
      <c r="N230" s="3">
        <f t="shared" ref="N230:N235" si="108">(IF(F230="OŽ",IF(L230=1,550.8,IF(L230=2,426.38,IF(L230=3,342.14,IF(L230=4,181.44,IF(L230=5,168.48,IF(L230=6,155.52,IF(L230=7,148.5,IF(L230=8,144,0))))))))+IF(L230&lt;=8,0,IF(L230&lt;=16,137.7,IF(L230&lt;=24,108,IF(L230&lt;=32,80.1,IF(L230&lt;=36,52.2,0)))))-IF(L230&lt;=8,0,IF(L230&lt;=16,(L230-9)*2.754,IF(L230&lt;=24,(L230-17)* 2.754,IF(L230&lt;=32,(L230-25)* 2.754,IF(L230&lt;=36,(L230-33)*2.754,0))))),0)+IF(F230="PČ",IF(L230=1,449,IF(L230=2,314.6,IF(L230=3,238,IF(L230=4,172,IF(L230=5,159,IF(L230=6,145,IF(L230=7,132,IF(L230=8,119,0))))))))+IF(L230&lt;=8,0,IF(L230&lt;=16,88,IF(L230&lt;=24,55,IF(L230&lt;=32,22,0))))-IF(L230&lt;=8,0,IF(L230&lt;=16,(L230-9)*2.245,IF(L230&lt;=24,(L230-17)*2.245,IF(L230&lt;=32,(L230-25)*2.245,0)))),0)+IF(F230="PČneol",IF(L230=1,85,IF(L230=2,64.61,IF(L230=3,50.76,IF(L230=4,16.25,IF(L230=5,15,IF(L230=6,13.75,IF(L230=7,12.5,IF(L230=8,11.25,0))))))))+IF(L230&lt;=8,0,IF(L230&lt;=16,9,0))-IF(L230&lt;=8,0,IF(L230&lt;=16,(L230-9)*0.425,0)),0)+IF(F230="PŽ",IF(L230=1,85,IF(L230=2,59.5,IF(L230=3,45,IF(L230=4,32.5,IF(L230=5,30,IF(L230=6,27.5,IF(L230=7,25,IF(L230=8,22.5,0))))))))+IF(L230&lt;=8,0,IF(L230&lt;=16,19,IF(L230&lt;=24,13,IF(L230&lt;=32,8,0))))-IF(L230&lt;=8,0,IF(L230&lt;=16,(L230-9)*0.425,IF(L230&lt;=24,(L230-17)*0.425,IF(L230&lt;=32,(L230-25)*0.425,0)))),0)+IF(F230="EČ",IF(L230=1,204,IF(L230=2,156.24,IF(L230=3,123.84,IF(L230=4,72,IF(L230=5,66,IF(L230=6,60,IF(L230=7,54,IF(L230=8,48,0))))))))+IF(L230&lt;=8,0,IF(L230&lt;=16,40,IF(L230&lt;=24,25,0)))-IF(L230&lt;=8,0,IF(L230&lt;=16,(L230-9)*1.02,IF(L230&lt;=24,(L230-17)*1.02,0))),0)+IF(F230="EČneol",IF(L230=1,68,IF(L230=2,51.69,IF(L230=3,40.61,IF(L230=4,13,IF(L230=5,12,IF(L230=6,11,IF(L230=7,10,IF(L230=8,9,0)))))))))+IF(F230="EŽ",IF(L230=1,68,IF(L230=2,47.6,IF(L230=3,36,IF(L230=4,18,IF(L230=5,16.5,IF(L230=6,15,IF(L230=7,13.5,IF(L230=8,12,0))))))))+IF(L230&lt;=8,0,IF(L230&lt;=16,10,IF(L230&lt;=24,6,0)))-IF(L230&lt;=8,0,IF(L230&lt;=16,(L230-9)*0.34,IF(L230&lt;=24,(L230-17)*0.34,0))),0)+IF(F230="PT",IF(L230=1,68,IF(L230=2,52.08,IF(L230=3,41.28,IF(L230=4,24,IF(L230=5,22,IF(L230=6,20,IF(L230=7,18,IF(L230=8,16,0))))))))+IF(L230&lt;=8,0,IF(L230&lt;=16,13,IF(L230&lt;=24,9,IF(L230&lt;=32,4,0))))-IF(L230&lt;=8,0,IF(L230&lt;=16,(L230-9)*0.34,IF(L230&lt;=24,(L230-17)*0.34,IF(L230&lt;=32,(L230-25)*0.34,0)))),0)+IF(F230="JOŽ",IF(L230=1,85,IF(L230=2,59.5,IF(L230=3,45,IF(L230=4,32.5,IF(L230=5,30,IF(L230=6,27.5,IF(L230=7,25,IF(L230=8,22.5,0))))))))+IF(L230&lt;=8,0,IF(L230&lt;=16,19,IF(L230&lt;=24,13,0)))-IF(L230&lt;=8,0,IF(L230&lt;=16,(L230-9)*0.425,IF(L230&lt;=24,(L230-17)*0.425,0))),0)+IF(F230="JPČ",IF(L230=1,68,IF(L230=2,47.6,IF(L230=3,36,IF(L230=4,26,IF(L230=5,24,IF(L230=6,22,IF(L230=7,20,IF(L230=8,18,0))))))))+IF(L230&lt;=8,0,IF(L230&lt;=16,13,IF(L230&lt;=24,9,0)))-IF(L230&lt;=8,0,IF(L230&lt;=16,(L230-9)*0.34,IF(L230&lt;=24,(L230-17)*0.34,0))),0)+IF(F230="JEČ",IF(L230=1,34,IF(L230=2,26.04,IF(L230=3,20.6,IF(L230=4,12,IF(L230=5,11,IF(L230=6,10,IF(L230=7,9,IF(L230=8,8,0))))))))+IF(L230&lt;=8,0,IF(L230&lt;=16,6,0))-IF(L230&lt;=8,0,IF(L230&lt;=16,(L230-9)*0.17,0)),0)+IF(F230="JEOF",IF(L230=1,34,IF(L230=2,26.04,IF(L230=3,20.6,IF(L230=4,12,IF(L230=5,11,IF(L230=6,10,IF(L230=7,9,IF(L230=8,8,0))))))))+IF(L230&lt;=8,0,IF(L230&lt;=16,6,0))-IF(L230&lt;=8,0,IF(L230&lt;=16,(L230-9)*0.17,0)),0)+IF(F230="JnPČ",IF(L230=1,51,IF(L230=2,35.7,IF(L230=3,27,IF(L230=4,19.5,IF(L230=5,18,IF(L230=6,16.5,IF(L230=7,15,IF(L230=8,13.5,0))))))))+IF(L230&lt;=8,0,IF(L230&lt;=16,10,0))-IF(L230&lt;=8,0,IF(L230&lt;=16,(L230-9)*0.255,0)),0)+IF(F230="JnEČ",IF(L230=1,25.5,IF(L230=2,19.53,IF(L230=3,15.48,IF(L230=4,9,IF(L230=5,8.25,IF(L230=6,7.5,IF(L230=7,6.75,IF(L230=8,6,0))))))))+IF(L230&lt;=8,0,IF(L230&lt;=16,5,0))-IF(L230&lt;=8,0,IF(L230&lt;=16,(L230-9)*0.1275,0)),0)+IF(F230="JčPČ",IF(L230=1,21.25,IF(L230=2,14.5,IF(L230=3,11.5,IF(L230=4,7,IF(L230=5,6.5,IF(L230=6,6,IF(L230=7,5.5,IF(L230=8,5,0))))))))+IF(L230&lt;=8,0,IF(L230&lt;=16,4,0))-IF(L230&lt;=8,0,IF(L230&lt;=16,(L230-9)*0.10625,0)),0)+IF(F230="JčEČ",IF(L230=1,17,IF(L230=2,13.02,IF(L230=3,10.32,IF(L230=4,6,IF(L230=5,5.5,IF(L230=6,5,IF(L230=7,4.5,IF(L230=8,4,0))))))))+IF(L230&lt;=8,0,IF(L230&lt;=16,3,0))-IF(L230&lt;=8,0,IF(L230&lt;=16,(L230-9)*0.085,0)),0)+IF(F230="NEAK",IF(L230=1,11.48,IF(L230=2,8.79,IF(L230=3,6.97,IF(L230=4,4.05,IF(L230=5,3.71,IF(L230=6,3.38,IF(L230=7,3.04,IF(L230=8,2.7,0))))))))+IF(L230&lt;=8,0,IF(L230&lt;=16,2,IF(L230&lt;=24,1.3,0)))-IF(L230&lt;=8,0,IF(L230&lt;=16,(L230-9)*0.0574,IF(L230&lt;=24,(L230-17)*0.0574,0))),0))*IF(L230&lt;0,1,IF(OR(F230="PČ",F230="PŽ",F230="PT"),IF(J230&lt;32,J230/32,1),1))* IF(L230&lt;0,1,IF(OR(F230="EČ",F230="EŽ",F230="JOŽ",F230="JPČ",F230="NEAK"),IF(J230&lt;24,J230/24,1),1))*IF(L230&lt;0,1,IF(OR(F230="PČneol",F230="JEČ",F230="JEOF",F230="JnPČ",F230="JnEČ",F230="JčPČ",F230="JčEČ"),IF(J230&lt;16,J230/16,1),1))*IF(L230&lt;0,1,IF(F230="EČneol",IF(J230&lt;8,J230/8,1),1))</f>
        <v>34.9</v>
      </c>
      <c r="O230" s="9">
        <f t="shared" ref="O230:O235" si="109">IF(F230="OŽ",N230,IF(H230="Ne",IF(J230*0.3&lt;J230-L230,N230,0),IF(J230*0.1&lt;J230-L230,N230,0)))</f>
        <v>34.9</v>
      </c>
      <c r="P230" s="4">
        <f t="shared" ref="P230" si="110">IF(O230=0,0,IF(F230="OŽ",IF(L230&gt;35,0,IF(J230&gt;35,(36-L230)*1.836,((36-L230)-(36-J230))*1.836)),0)+IF(F230="PČ",IF(L230&gt;31,0,IF(J230&gt;31,(32-L230)*1.347,((32-L230)-(32-J230))*1.347)),0)+ IF(F230="PČneol",IF(L230&gt;15,0,IF(J230&gt;15,(16-L230)*0.255,((16-L230)-(16-J230))*0.255)),0)+IF(F230="PŽ",IF(L230&gt;31,0,IF(J230&gt;31,(32-L230)*0.255,((32-L230)-(32-J230))*0.255)),0)+IF(F230="EČ",IF(L230&gt;23,0,IF(J230&gt;23,(24-L230)*0.612,((24-L230)-(24-J230))*0.612)),0)+IF(F230="EČneol",IF(L230&gt;7,0,IF(J230&gt;7,(8-L230)*0.204,((8-L230)-(8-J230))*0.204)),0)+IF(F230="EŽ",IF(L230&gt;23,0,IF(J230&gt;23,(24-L230)*0.204,((24-L230)-(24-J230))*0.204)),0)+IF(F230="PT",IF(L230&gt;31,0,IF(J230&gt;31,(32-L230)*0.204,((32-L230)-(32-J230))*0.204)),0)+IF(F230="JOŽ",IF(L230&gt;23,0,IF(J230&gt;23,(24-L230)*0.255,((24-L230)-(24-J230))*0.255)),0)+IF(F230="JPČ",IF(L230&gt;23,0,IF(J230&gt;23,(24-L230)*0.204,((24-L230)-(24-J230))*0.204)),0)+IF(F230="JEČ",IF(L230&gt;15,0,IF(J230&gt;15,(16-L230)*0.102,((16-L230)-(16-J230))*0.102)),0)+IF(F230="JEOF",IF(L230&gt;15,0,IF(J230&gt;15,(16-L230)*0.102,((16-L230)-(16-J230))*0.102)),0)+IF(F230="JnPČ",IF(L230&gt;15,0,IF(J230&gt;15,(16-L230)*0.153,((16-L230)-(16-J230))*0.153)),0)+IF(F230="JnEČ",IF(L230&gt;15,0,IF(J230&gt;15,(16-L230)*0.0765,((16-L230)-(16-J230))*0.0765)),0)+IF(F230="JčPČ",IF(L230&gt;15,0,IF(J230&gt;15,(16-L230)*0.06375,((16-L230)-(16-J230))*0.06375)),0)+IF(F230="JčEČ",IF(L230&gt;15,0,IF(J230&gt;15,(16-L230)*0.051,((16-L230)-(16-J230))*0.051)),0)+IF(F230="NEAK",IF(L230&gt;23,0,IF(J230&gt;23,(24-L230)*0.03444,((24-L230)-(24-J230))*0.03444)),0))</f>
        <v>6.12</v>
      </c>
      <c r="Q230" s="11">
        <f t="shared" ref="Q230" si="111">IF(ISERROR(P230*100/N230),0,(P230*100/N230))</f>
        <v>17.535816618911177</v>
      </c>
      <c r="R230" s="10">
        <f t="shared" ref="R230:R235" si="112">IF(Q230&lt;=30,O230+P230,O230+O230*0.3)*IF(G230=1,0.4,IF(G230=2,0.75,IF(G230="1 (kas 4 m. 1 k. nerengiamos)",0.52,1)))*IF(D230="olimpinė",1,IF(M230="Ne",0.5,1))*IF(OR(A$5="Lietuvos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federacija"),IF(OR(J230&lt;8,K230&lt;16),0,1),1)*E230*IF(I230&lt;=1,1,1/I230)*IF(OR(A$5="Lietuvos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31" spans="1:19" ht="30">
      <c r="A231" s="68">
        <v>2</v>
      </c>
      <c r="B231" s="68" t="s">
        <v>94</v>
      </c>
      <c r="C231" s="12" t="s">
        <v>95</v>
      </c>
      <c r="D231" s="68" t="s">
        <v>32</v>
      </c>
      <c r="E231" s="68">
        <v>2</v>
      </c>
      <c r="F231" s="68" t="s">
        <v>33</v>
      </c>
      <c r="G231" s="68">
        <v>2</v>
      </c>
      <c r="H231" s="68" t="s">
        <v>34</v>
      </c>
      <c r="I231" s="68"/>
      <c r="J231" s="68">
        <v>32</v>
      </c>
      <c r="K231" s="68">
        <v>14</v>
      </c>
      <c r="L231" s="68">
        <v>16</v>
      </c>
      <c r="M231" s="68" t="s">
        <v>43</v>
      </c>
      <c r="N231" s="3">
        <f t="shared" si="108"/>
        <v>32.86</v>
      </c>
      <c r="O231" s="9">
        <f t="shared" si="109"/>
        <v>32.86</v>
      </c>
      <c r="P231" s="4">
        <f t="shared" ref="P231:P235" si="113">IF(O231=0,0,IF(F231="OŽ",IF(L231&gt;35,0,IF(J231&gt;35,(36-L231)*1.836,((36-L231)-(36-J231))*1.836)),0)+IF(F231="PČ",IF(L231&gt;31,0,IF(J231&gt;31,(32-L231)*1.347,((32-L231)-(32-J231))*1.347)),0)+ IF(F231="PČneol",IF(L231&gt;15,0,IF(J231&gt;15,(16-L231)*0.255,((16-L231)-(16-J231))*0.255)),0)+IF(F231="PŽ",IF(L231&gt;31,0,IF(J231&gt;31,(32-L231)*0.255,((32-L231)-(32-J231))*0.255)),0)+IF(F231="EČ",IF(L231&gt;23,0,IF(J231&gt;23,(24-L231)*0.612,((24-L231)-(24-J231))*0.612)),0)+IF(F231="EČneol",IF(L231&gt;7,0,IF(J231&gt;7,(8-L231)*0.204,((8-L231)-(8-J231))*0.204)),0)+IF(F231="EŽ",IF(L231&gt;23,0,IF(J231&gt;23,(24-L231)*0.204,((24-L231)-(24-J231))*0.204)),0)+IF(F231="PT",IF(L231&gt;31,0,IF(J231&gt;31,(32-L231)*0.204,((32-L231)-(32-J231))*0.204)),0)+IF(F231="JOŽ",IF(L231&gt;23,0,IF(J231&gt;23,(24-L231)*0.255,((24-L231)-(24-J231))*0.255)),0)+IF(F231="JPČ",IF(L231&gt;23,0,IF(J231&gt;23,(24-L231)*0.204,((24-L231)-(24-J231))*0.204)),0)+IF(F231="JEČ",IF(L231&gt;15,0,IF(J231&gt;15,(16-L231)*0.102,((16-L231)-(16-J231))*0.102)),0)+IF(F231="JEOF",IF(L231&gt;15,0,IF(J231&gt;15,(16-L231)*0.102,((16-L231)-(16-J231))*0.102)),0)+IF(F231="JnPČ",IF(L231&gt;15,0,IF(J231&gt;15,(16-L231)*0.153,((16-L231)-(16-J231))*0.153)),0)+IF(F231="JnEČ",IF(L231&gt;15,0,IF(J231&gt;15,(16-L231)*0.0765,((16-L231)-(16-J231))*0.0765)),0)+IF(F231="JčPČ",IF(L231&gt;15,0,IF(J231&gt;15,(16-L231)*0.06375,((16-L231)-(16-J231))*0.06375)),0)+IF(F231="JčEČ",IF(L231&gt;15,0,IF(J231&gt;15,(16-L231)*0.051,((16-L231)-(16-J231))*0.051)),0)+IF(F231="NEAK",IF(L231&gt;23,0,IF(J231&gt;23,(24-L231)*0.03444,((24-L231)-(24-J231))*0.03444)),0))</f>
        <v>4.8959999999999999</v>
      </c>
      <c r="Q231" s="11">
        <f t="shared" ref="Q231:Q235" si="114">IF(ISERROR(P231*100/N231),0,(P231*100/N231))</f>
        <v>14.899573950091296</v>
      </c>
      <c r="R231" s="10">
        <f t="shared" si="112"/>
        <v>0</v>
      </c>
      <c r="S231" s="8"/>
    </row>
    <row r="232" spans="1:19" ht="30">
      <c r="A232" s="68">
        <v>3</v>
      </c>
      <c r="B232" s="68" t="s">
        <v>96</v>
      </c>
      <c r="C232" s="12" t="s">
        <v>95</v>
      </c>
      <c r="D232" s="68" t="s">
        <v>32</v>
      </c>
      <c r="E232" s="68">
        <v>2</v>
      </c>
      <c r="F232" s="68" t="s">
        <v>33</v>
      </c>
      <c r="G232" s="68">
        <v>2</v>
      </c>
      <c r="H232" s="68" t="s">
        <v>34</v>
      </c>
      <c r="I232" s="68"/>
      <c r="J232" s="68">
        <v>32</v>
      </c>
      <c r="K232" s="68">
        <v>14</v>
      </c>
      <c r="L232" s="68">
        <v>20</v>
      </c>
      <c r="M232" s="68" t="s">
        <v>43</v>
      </c>
      <c r="N232" s="3">
        <f t="shared" si="108"/>
        <v>21.94</v>
      </c>
      <c r="O232" s="9">
        <f t="shared" si="109"/>
        <v>21.94</v>
      </c>
      <c r="P232" s="4">
        <f t="shared" si="113"/>
        <v>2.448</v>
      </c>
      <c r="Q232" s="11">
        <f t="shared" si="114"/>
        <v>11.157702825888785</v>
      </c>
      <c r="R232" s="10">
        <f t="shared" si="112"/>
        <v>0</v>
      </c>
      <c r="S232" s="8"/>
    </row>
    <row r="233" spans="1:19">
      <c r="A233" s="68">
        <v>4</v>
      </c>
      <c r="B233" s="68" t="s">
        <v>98</v>
      </c>
      <c r="C233" s="12" t="s">
        <v>99</v>
      </c>
      <c r="D233" s="68" t="s">
        <v>32</v>
      </c>
      <c r="E233" s="68">
        <v>1</v>
      </c>
      <c r="F233" s="68" t="s">
        <v>33</v>
      </c>
      <c r="G233" s="68">
        <v>2</v>
      </c>
      <c r="H233" s="68" t="s">
        <v>34</v>
      </c>
      <c r="I233" s="68"/>
      <c r="J233" s="68">
        <v>49</v>
      </c>
      <c r="K233" s="68">
        <v>15</v>
      </c>
      <c r="L233" s="68">
        <v>2</v>
      </c>
      <c r="M233" s="68" t="s">
        <v>43</v>
      </c>
      <c r="N233" s="3">
        <f t="shared" si="108"/>
        <v>156.24</v>
      </c>
      <c r="O233" s="9">
        <f t="shared" si="109"/>
        <v>156.24</v>
      </c>
      <c r="P233" s="4">
        <f t="shared" si="113"/>
        <v>13.464</v>
      </c>
      <c r="Q233" s="11">
        <f t="shared" si="114"/>
        <v>8.6175115207373274</v>
      </c>
      <c r="R233" s="10">
        <f t="shared" si="112"/>
        <v>0</v>
      </c>
      <c r="S233" s="8"/>
    </row>
    <row r="234" spans="1:19">
      <c r="A234" s="68">
        <v>5</v>
      </c>
      <c r="B234" s="68" t="s">
        <v>110</v>
      </c>
      <c r="C234" s="12" t="s">
        <v>99</v>
      </c>
      <c r="D234" s="68" t="s">
        <v>32</v>
      </c>
      <c r="E234" s="68">
        <v>1</v>
      </c>
      <c r="F234" s="68" t="s">
        <v>33</v>
      </c>
      <c r="G234" s="68">
        <v>2</v>
      </c>
      <c r="H234" s="68" t="s">
        <v>34</v>
      </c>
      <c r="I234" s="68"/>
      <c r="J234" s="68">
        <v>49</v>
      </c>
      <c r="K234" s="68">
        <v>15</v>
      </c>
      <c r="L234" s="57">
        <v>4</v>
      </c>
      <c r="M234" s="68" t="s">
        <v>43</v>
      </c>
      <c r="N234" s="3">
        <f t="shared" si="108"/>
        <v>72</v>
      </c>
      <c r="O234" s="9">
        <f t="shared" si="109"/>
        <v>72</v>
      </c>
      <c r="P234" s="4">
        <f t="shared" si="113"/>
        <v>12.24</v>
      </c>
      <c r="Q234" s="11">
        <f t="shared" si="114"/>
        <v>17</v>
      </c>
      <c r="R234" s="10">
        <f t="shared" si="112"/>
        <v>0</v>
      </c>
      <c r="S234" s="8"/>
    </row>
    <row r="235" spans="1:19">
      <c r="A235" s="68">
        <v>6</v>
      </c>
      <c r="B235" s="68" t="s">
        <v>100</v>
      </c>
      <c r="C235" s="12" t="s">
        <v>99</v>
      </c>
      <c r="D235" s="68" t="s">
        <v>32</v>
      </c>
      <c r="E235" s="68">
        <v>1</v>
      </c>
      <c r="F235" s="68" t="s">
        <v>33</v>
      </c>
      <c r="G235" s="68">
        <v>2</v>
      </c>
      <c r="H235" s="68" t="s">
        <v>34</v>
      </c>
      <c r="I235" s="68"/>
      <c r="J235" s="68">
        <v>49</v>
      </c>
      <c r="K235" s="68">
        <v>15</v>
      </c>
      <c r="L235" s="57">
        <v>11</v>
      </c>
      <c r="M235" s="68" t="s">
        <v>43</v>
      </c>
      <c r="N235" s="3">
        <f t="shared" si="108"/>
        <v>37.96</v>
      </c>
      <c r="O235" s="9">
        <f t="shared" si="109"/>
        <v>37.96</v>
      </c>
      <c r="P235" s="4">
        <f t="shared" si="113"/>
        <v>7.9559999999999995</v>
      </c>
      <c r="Q235" s="11">
        <f t="shared" si="114"/>
        <v>20.958904109589039</v>
      </c>
      <c r="R235" s="10">
        <f t="shared" si="112"/>
        <v>0</v>
      </c>
      <c r="S235" s="8"/>
    </row>
    <row r="236" spans="1:19">
      <c r="A236" s="81" t="s">
        <v>37</v>
      </c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3"/>
      <c r="R236" s="10">
        <f>SUM(R230:R235)</f>
        <v>0</v>
      </c>
      <c r="S236" s="8"/>
    </row>
    <row r="237" spans="1:19" ht="15.75">
      <c r="A237" s="24" t="s">
        <v>38</v>
      </c>
      <c r="B237" s="2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  <c r="S237" s="8"/>
    </row>
    <row r="238" spans="1:19">
      <c r="A238" s="49" t="s">
        <v>45</v>
      </c>
      <c r="B238" s="49"/>
      <c r="C238" s="49"/>
      <c r="D238" s="49"/>
      <c r="E238" s="49"/>
      <c r="F238" s="49"/>
      <c r="G238" s="49"/>
      <c r="H238" s="49"/>
      <c r="I238" s="49"/>
      <c r="J238" s="15"/>
      <c r="K238" s="15"/>
      <c r="L238" s="15"/>
      <c r="M238" s="15"/>
      <c r="N238" s="15"/>
      <c r="O238" s="15"/>
      <c r="P238" s="15"/>
      <c r="Q238" s="15"/>
      <c r="R238" s="16"/>
      <c r="S238" s="8"/>
    </row>
    <row r="239" spans="1:19">
      <c r="A239" s="49"/>
      <c r="B239" s="49"/>
      <c r="C239" s="49"/>
      <c r="D239" s="49"/>
      <c r="E239" s="49"/>
      <c r="F239" s="49"/>
      <c r="G239" s="49"/>
      <c r="H239" s="49"/>
      <c r="I239" s="49"/>
      <c r="J239" s="15"/>
      <c r="K239" s="15"/>
      <c r="L239" s="15"/>
      <c r="M239" s="15"/>
      <c r="N239" s="15"/>
      <c r="O239" s="15"/>
      <c r="P239" s="15"/>
      <c r="Q239" s="15"/>
      <c r="R239" s="16"/>
      <c r="S239" s="8"/>
    </row>
    <row r="240" spans="1:19">
      <c r="A240" s="75" t="s">
        <v>136</v>
      </c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64"/>
      <c r="R240" s="8"/>
      <c r="S240" s="8"/>
    </row>
    <row r="241" spans="1:19" ht="18">
      <c r="A241" s="77" t="s">
        <v>28</v>
      </c>
      <c r="B241" s="78"/>
      <c r="C241" s="78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64"/>
      <c r="R241" s="8"/>
      <c r="S241" s="8"/>
    </row>
    <row r="242" spans="1:19">
      <c r="A242" s="84" t="s">
        <v>137</v>
      </c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64"/>
      <c r="R242" s="8"/>
      <c r="S242" s="8"/>
    </row>
    <row r="243" spans="1:19">
      <c r="A243" s="68">
        <v>1</v>
      </c>
      <c r="B243" s="68" t="s">
        <v>138</v>
      </c>
      <c r="C243" s="12" t="s">
        <v>83</v>
      </c>
      <c r="D243" s="68" t="s">
        <v>32</v>
      </c>
      <c r="E243" s="68">
        <v>1</v>
      </c>
      <c r="F243" s="68" t="s">
        <v>51</v>
      </c>
      <c r="G243" s="68">
        <v>2</v>
      </c>
      <c r="H243" s="68" t="s">
        <v>34</v>
      </c>
      <c r="I243" s="68"/>
      <c r="J243" s="68">
        <v>23</v>
      </c>
      <c r="K243" s="68">
        <v>11</v>
      </c>
      <c r="L243" s="68">
        <v>2</v>
      </c>
      <c r="M243" s="68" t="s">
        <v>43</v>
      </c>
      <c r="N243" s="3">
        <f t="shared" ref="N243:N245" si="115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226.11875000000001</v>
      </c>
      <c r="O243" s="9">
        <f t="shared" ref="O243:O245" si="116">IF(F243="OŽ",N243,IF(H243="Ne",IF(J243*0.3&lt;J243-L243,N243,0),IF(J243*0.1&lt;J243-L243,N243,0)))</f>
        <v>226.11875000000001</v>
      </c>
      <c r="P243" s="4">
        <f t="shared" ref="P243" si="117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28.286999999999999</v>
      </c>
      <c r="Q243" s="11">
        <f t="shared" ref="Q243" si="118">IF(ISERROR(P243*100/N243),0,(P243*100/N243))</f>
        <v>12.509798501893362</v>
      </c>
      <c r="R243" s="10">
        <f t="shared" ref="R243:R245" si="119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43" s="8"/>
    </row>
    <row r="244" spans="1:19">
      <c r="A244" s="68">
        <v>2</v>
      </c>
      <c r="B244" s="68" t="s">
        <v>104</v>
      </c>
      <c r="C244" s="12" t="s">
        <v>83</v>
      </c>
      <c r="D244" s="68" t="s">
        <v>32</v>
      </c>
      <c r="E244" s="68">
        <v>1</v>
      </c>
      <c r="F244" s="68" t="s">
        <v>51</v>
      </c>
      <c r="G244" s="68">
        <v>2</v>
      </c>
      <c r="H244" s="68" t="s">
        <v>34</v>
      </c>
      <c r="I244" s="68"/>
      <c r="J244" s="68">
        <v>87</v>
      </c>
      <c r="K244" s="68">
        <v>32</v>
      </c>
      <c r="L244" s="68">
        <v>13</v>
      </c>
      <c r="M244" s="68" t="s">
        <v>43</v>
      </c>
      <c r="N244" s="3">
        <f t="shared" si="115"/>
        <v>79.02</v>
      </c>
      <c r="O244" s="9">
        <f t="shared" si="116"/>
        <v>79.02</v>
      </c>
      <c r="P244" s="4">
        <f t="shared" ref="P244:P245" si="120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25.593</v>
      </c>
      <c r="Q244" s="11">
        <f t="shared" ref="Q244:Q245" si="121">IF(ISERROR(P244*100/N244),0,(P244*100/N244))</f>
        <v>32.388003037205777</v>
      </c>
      <c r="R244" s="10">
        <f t="shared" si="119"/>
        <v>84.748950000000008</v>
      </c>
      <c r="S244" s="8"/>
    </row>
    <row r="245" spans="1:19">
      <c r="A245" s="68">
        <v>3</v>
      </c>
      <c r="B245" s="68" t="s">
        <v>139</v>
      </c>
      <c r="C245" s="12" t="s">
        <v>83</v>
      </c>
      <c r="D245" s="68" t="s">
        <v>32</v>
      </c>
      <c r="E245" s="68">
        <v>1</v>
      </c>
      <c r="F245" s="68" t="s">
        <v>51</v>
      </c>
      <c r="G245" s="68">
        <v>2</v>
      </c>
      <c r="H245" s="68" t="s">
        <v>34</v>
      </c>
      <c r="I245" s="68"/>
      <c r="J245" s="68">
        <v>87</v>
      </c>
      <c r="K245" s="68">
        <v>32</v>
      </c>
      <c r="L245" s="68">
        <v>30</v>
      </c>
      <c r="M245" s="68" t="s">
        <v>43</v>
      </c>
      <c r="N245" s="3">
        <f t="shared" si="115"/>
        <v>10.774999999999999</v>
      </c>
      <c r="O245" s="9">
        <f t="shared" si="116"/>
        <v>10.774999999999999</v>
      </c>
      <c r="P245" s="4">
        <f t="shared" si="120"/>
        <v>2.694</v>
      </c>
      <c r="Q245" s="11">
        <f t="shared" si="121"/>
        <v>25.002320185614849</v>
      </c>
      <c r="R245" s="10">
        <f t="shared" si="119"/>
        <v>11.111924999999999</v>
      </c>
      <c r="S245" s="8"/>
    </row>
    <row r="246" spans="1:19">
      <c r="A246" s="81" t="s">
        <v>37</v>
      </c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3"/>
      <c r="R246" s="10">
        <f>SUM(R243:R245)</f>
        <v>95.860875000000007</v>
      </c>
      <c r="S246" s="8"/>
    </row>
    <row r="247" spans="1:19" s="8" customFormat="1" ht="15.75">
      <c r="A247" s="24" t="s">
        <v>38</v>
      </c>
      <c r="B247" s="24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6"/>
    </row>
    <row r="248" spans="1:19">
      <c r="A248" s="49" t="s">
        <v>45</v>
      </c>
      <c r="B248" s="49"/>
      <c r="C248" s="49"/>
      <c r="D248" s="49"/>
      <c r="E248" s="49"/>
      <c r="F248" s="49"/>
      <c r="G248" s="49"/>
      <c r="H248" s="49"/>
      <c r="I248" s="49"/>
      <c r="J248" s="15"/>
      <c r="K248" s="15"/>
      <c r="L248" s="15"/>
      <c r="M248" s="15"/>
      <c r="N248" s="15"/>
      <c r="O248" s="15"/>
      <c r="P248" s="15"/>
      <c r="Q248" s="15"/>
      <c r="R248" s="16"/>
      <c r="S248" s="8"/>
    </row>
    <row r="249" spans="1:19">
      <c r="A249" s="49"/>
      <c r="B249" s="49"/>
      <c r="C249" s="49"/>
      <c r="D249" s="49"/>
      <c r="E249" s="49"/>
      <c r="F249" s="49"/>
      <c r="G249" s="49"/>
      <c r="H249" s="49"/>
      <c r="I249" s="49"/>
      <c r="J249" s="15"/>
      <c r="K249" s="15"/>
      <c r="L249" s="15"/>
      <c r="M249" s="15"/>
      <c r="N249" s="15"/>
      <c r="O249" s="15"/>
      <c r="P249" s="15"/>
      <c r="Q249" s="15"/>
      <c r="R249" s="16"/>
      <c r="S249" s="8"/>
    </row>
    <row r="250" spans="1:19">
      <c r="A250" s="75" t="s">
        <v>140</v>
      </c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64"/>
      <c r="R250" s="8"/>
      <c r="S250" s="8"/>
    </row>
    <row r="251" spans="1:19" ht="18">
      <c r="A251" s="77" t="s">
        <v>28</v>
      </c>
      <c r="B251" s="78"/>
      <c r="C251" s="78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64"/>
      <c r="R251" s="8"/>
      <c r="S251" s="8"/>
    </row>
    <row r="252" spans="1:19">
      <c r="A252" s="79" t="s">
        <v>141</v>
      </c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64"/>
      <c r="R252" s="8"/>
      <c r="S252" s="8"/>
    </row>
    <row r="253" spans="1:19">
      <c r="A253" s="68">
        <v>1</v>
      </c>
      <c r="B253" s="68" t="s">
        <v>142</v>
      </c>
      <c r="C253" s="12" t="s">
        <v>77</v>
      </c>
      <c r="D253" s="68" t="s">
        <v>32</v>
      </c>
      <c r="E253" s="68">
        <v>1</v>
      </c>
      <c r="F253" s="68" t="s">
        <v>33</v>
      </c>
      <c r="G253" s="68">
        <v>2</v>
      </c>
      <c r="H253" s="68" t="s">
        <v>34</v>
      </c>
      <c r="I253" s="68"/>
      <c r="J253" s="68">
        <v>9</v>
      </c>
      <c r="K253" s="68">
        <v>3</v>
      </c>
      <c r="L253" s="68">
        <v>4</v>
      </c>
      <c r="M253" s="68" t="s">
        <v>43</v>
      </c>
      <c r="N253" s="3">
        <f t="shared" ref="N253:N255" si="122">(IF(F253="OŽ",IF(L253=1,550.8,IF(L253=2,426.38,IF(L253=3,342.14,IF(L253=4,181.44,IF(L253=5,168.48,IF(L253=6,155.52,IF(L253=7,148.5,IF(L253=8,144,0))))))))+IF(L253&lt;=8,0,IF(L253&lt;=16,137.7,IF(L253&lt;=24,108,IF(L253&lt;=32,80.1,IF(L253&lt;=36,52.2,0)))))-IF(L253&lt;=8,0,IF(L253&lt;=16,(L253-9)*2.754,IF(L253&lt;=24,(L253-17)* 2.754,IF(L253&lt;=32,(L253-25)* 2.754,IF(L253&lt;=36,(L253-33)*2.754,0))))),0)+IF(F253="PČ",IF(L253=1,449,IF(L253=2,314.6,IF(L253=3,238,IF(L253=4,172,IF(L253=5,159,IF(L253=6,145,IF(L253=7,132,IF(L253=8,119,0))))))))+IF(L253&lt;=8,0,IF(L253&lt;=16,88,IF(L253&lt;=24,55,IF(L253&lt;=32,22,0))))-IF(L253&lt;=8,0,IF(L253&lt;=16,(L253-9)*2.245,IF(L253&lt;=24,(L253-17)*2.245,IF(L253&lt;=32,(L253-25)*2.245,0)))),0)+IF(F253="PČneol",IF(L253=1,85,IF(L253=2,64.61,IF(L253=3,50.76,IF(L253=4,16.25,IF(L253=5,15,IF(L253=6,13.75,IF(L253=7,12.5,IF(L253=8,11.25,0))))))))+IF(L253&lt;=8,0,IF(L253&lt;=16,9,0))-IF(L253&lt;=8,0,IF(L253&lt;=16,(L253-9)*0.425,0)),0)+IF(F253="PŽ",IF(L253=1,85,IF(L253=2,59.5,IF(L253=3,45,IF(L253=4,32.5,IF(L253=5,30,IF(L253=6,27.5,IF(L253=7,25,IF(L253=8,22.5,0))))))))+IF(L253&lt;=8,0,IF(L253&lt;=16,19,IF(L253&lt;=24,13,IF(L253&lt;=32,8,0))))-IF(L253&lt;=8,0,IF(L253&lt;=16,(L253-9)*0.425,IF(L253&lt;=24,(L253-17)*0.425,IF(L253&lt;=32,(L253-25)*0.425,0)))),0)+IF(F253="EČ",IF(L253=1,204,IF(L253=2,156.24,IF(L253=3,123.84,IF(L253=4,72,IF(L253=5,66,IF(L253=6,60,IF(L253=7,54,IF(L253=8,48,0))))))))+IF(L253&lt;=8,0,IF(L253&lt;=16,40,IF(L253&lt;=24,25,0)))-IF(L253&lt;=8,0,IF(L253&lt;=16,(L253-9)*1.02,IF(L253&lt;=24,(L253-17)*1.02,0))),0)+IF(F253="EČneol",IF(L253=1,68,IF(L253=2,51.69,IF(L253=3,40.61,IF(L253=4,13,IF(L253=5,12,IF(L253=6,11,IF(L253=7,10,IF(L253=8,9,0)))))))))+IF(F253="EŽ",IF(L253=1,68,IF(L253=2,47.6,IF(L253=3,36,IF(L253=4,18,IF(L253=5,16.5,IF(L253=6,15,IF(L253=7,13.5,IF(L253=8,12,0))))))))+IF(L253&lt;=8,0,IF(L253&lt;=16,10,IF(L253&lt;=24,6,0)))-IF(L253&lt;=8,0,IF(L253&lt;=16,(L253-9)*0.34,IF(L253&lt;=24,(L253-17)*0.34,0))),0)+IF(F253="PT",IF(L253=1,68,IF(L253=2,52.08,IF(L253=3,41.28,IF(L253=4,24,IF(L253=5,22,IF(L253=6,20,IF(L253=7,18,IF(L253=8,16,0))))))))+IF(L253&lt;=8,0,IF(L253&lt;=16,13,IF(L253&lt;=24,9,IF(L253&lt;=32,4,0))))-IF(L253&lt;=8,0,IF(L253&lt;=16,(L253-9)*0.34,IF(L253&lt;=24,(L253-17)*0.34,IF(L253&lt;=32,(L253-25)*0.34,0)))),0)+IF(F253="JOŽ",IF(L253=1,85,IF(L253=2,59.5,IF(L253=3,45,IF(L253=4,32.5,IF(L253=5,30,IF(L253=6,27.5,IF(L253=7,25,IF(L253=8,22.5,0))))))))+IF(L253&lt;=8,0,IF(L253&lt;=16,19,IF(L253&lt;=24,13,0)))-IF(L253&lt;=8,0,IF(L253&lt;=16,(L253-9)*0.425,IF(L253&lt;=24,(L253-17)*0.425,0))),0)+IF(F253="JPČ",IF(L253=1,68,IF(L253=2,47.6,IF(L253=3,36,IF(L253=4,26,IF(L253=5,24,IF(L253=6,22,IF(L253=7,20,IF(L253=8,18,0))))))))+IF(L253&lt;=8,0,IF(L253&lt;=16,13,IF(L253&lt;=24,9,0)))-IF(L253&lt;=8,0,IF(L253&lt;=16,(L253-9)*0.34,IF(L253&lt;=24,(L253-17)*0.34,0))),0)+IF(F253="JEČ",IF(L253=1,34,IF(L253=2,26.04,IF(L253=3,20.6,IF(L253=4,12,IF(L253=5,11,IF(L253=6,10,IF(L253=7,9,IF(L253=8,8,0))))))))+IF(L253&lt;=8,0,IF(L253&lt;=16,6,0))-IF(L253&lt;=8,0,IF(L253&lt;=16,(L253-9)*0.17,0)),0)+IF(F253="JEOF",IF(L253=1,34,IF(L253=2,26.04,IF(L253=3,20.6,IF(L253=4,12,IF(L253=5,11,IF(L253=6,10,IF(L253=7,9,IF(L253=8,8,0))))))))+IF(L253&lt;=8,0,IF(L253&lt;=16,6,0))-IF(L253&lt;=8,0,IF(L253&lt;=16,(L253-9)*0.17,0)),0)+IF(F253="JnPČ",IF(L253=1,51,IF(L253=2,35.7,IF(L253=3,27,IF(L253=4,19.5,IF(L253=5,18,IF(L253=6,16.5,IF(L253=7,15,IF(L253=8,13.5,0))))))))+IF(L253&lt;=8,0,IF(L253&lt;=16,10,0))-IF(L253&lt;=8,0,IF(L253&lt;=16,(L253-9)*0.255,0)),0)+IF(F253="JnEČ",IF(L253=1,25.5,IF(L253=2,19.53,IF(L253=3,15.48,IF(L253=4,9,IF(L253=5,8.25,IF(L253=6,7.5,IF(L253=7,6.75,IF(L253=8,6,0))))))))+IF(L253&lt;=8,0,IF(L253&lt;=16,5,0))-IF(L253&lt;=8,0,IF(L253&lt;=16,(L253-9)*0.1275,0)),0)+IF(F253="JčPČ",IF(L253=1,21.25,IF(L253=2,14.5,IF(L253=3,11.5,IF(L253=4,7,IF(L253=5,6.5,IF(L253=6,6,IF(L253=7,5.5,IF(L253=8,5,0))))))))+IF(L253&lt;=8,0,IF(L253&lt;=16,4,0))-IF(L253&lt;=8,0,IF(L253&lt;=16,(L253-9)*0.10625,0)),0)+IF(F253="JčEČ",IF(L253=1,17,IF(L253=2,13.02,IF(L253=3,10.32,IF(L253=4,6,IF(L253=5,5.5,IF(L253=6,5,IF(L253=7,4.5,IF(L253=8,4,0))))))))+IF(L253&lt;=8,0,IF(L253&lt;=16,3,0))-IF(L253&lt;=8,0,IF(L253&lt;=16,(L253-9)*0.085,0)),0)+IF(F253="NEAK",IF(L253=1,11.48,IF(L253=2,8.79,IF(L253=3,6.97,IF(L253=4,4.05,IF(L253=5,3.71,IF(L253=6,3.38,IF(L253=7,3.04,IF(L253=8,2.7,0))))))))+IF(L253&lt;=8,0,IF(L253&lt;=16,2,IF(L253&lt;=24,1.3,0)))-IF(L253&lt;=8,0,IF(L253&lt;=16,(L253-9)*0.0574,IF(L253&lt;=24,(L253-17)*0.0574,0))),0))*IF(L253&lt;0,1,IF(OR(F253="PČ",F253="PŽ",F253="PT"),IF(J253&lt;32,J253/32,1),1))* IF(L253&lt;0,1,IF(OR(F253="EČ",F253="EŽ",F253="JOŽ",F253="JPČ",F253="NEAK"),IF(J253&lt;24,J253/24,1),1))*IF(L253&lt;0,1,IF(OR(F253="PČneol",F253="JEČ",F253="JEOF",F253="JnPČ",F253="JnEČ",F253="JčPČ",F253="JčEČ"),IF(J253&lt;16,J253/16,1),1))*IF(L253&lt;0,1,IF(F253="EČneol",IF(J253&lt;8,J253/8,1),1))</f>
        <v>27</v>
      </c>
      <c r="O253" s="9">
        <f t="shared" ref="O253:O255" si="123">IF(F253="OŽ",N253,IF(H253="Ne",IF(J253*0.3&lt;J253-L253,N253,0),IF(J253*0.1&lt;J253-L253,N253,0)))</f>
        <v>27</v>
      </c>
      <c r="P253" s="4">
        <f t="shared" ref="P253" si="124">IF(O253=0,0,IF(F253="OŽ",IF(L253&gt;35,0,IF(J253&gt;35,(36-L253)*1.836,((36-L253)-(36-J253))*1.836)),0)+IF(F253="PČ",IF(L253&gt;31,0,IF(J253&gt;31,(32-L253)*1.347,((32-L253)-(32-J253))*1.347)),0)+ IF(F253="PČneol",IF(L253&gt;15,0,IF(J253&gt;15,(16-L253)*0.255,((16-L253)-(16-J253))*0.255)),0)+IF(F253="PŽ",IF(L253&gt;31,0,IF(J253&gt;31,(32-L253)*0.255,((32-L253)-(32-J253))*0.255)),0)+IF(F253="EČ",IF(L253&gt;23,0,IF(J253&gt;23,(24-L253)*0.612,((24-L253)-(24-J253))*0.612)),0)+IF(F253="EČneol",IF(L253&gt;7,0,IF(J253&gt;7,(8-L253)*0.204,((8-L253)-(8-J253))*0.204)),0)+IF(F253="EŽ",IF(L253&gt;23,0,IF(J253&gt;23,(24-L253)*0.204,((24-L253)-(24-J253))*0.204)),0)+IF(F253="PT",IF(L253&gt;31,0,IF(J253&gt;31,(32-L253)*0.204,((32-L253)-(32-J253))*0.204)),0)+IF(F253="JOŽ",IF(L253&gt;23,0,IF(J253&gt;23,(24-L253)*0.255,((24-L253)-(24-J253))*0.255)),0)+IF(F253="JPČ",IF(L253&gt;23,0,IF(J253&gt;23,(24-L253)*0.204,((24-L253)-(24-J253))*0.204)),0)+IF(F253="JEČ",IF(L253&gt;15,0,IF(J253&gt;15,(16-L253)*0.102,((16-L253)-(16-J253))*0.102)),0)+IF(F253="JEOF",IF(L253&gt;15,0,IF(J253&gt;15,(16-L253)*0.102,((16-L253)-(16-J253))*0.102)),0)+IF(F253="JnPČ",IF(L253&gt;15,0,IF(J253&gt;15,(16-L253)*0.153,((16-L253)-(16-J253))*0.153)),0)+IF(F253="JnEČ",IF(L253&gt;15,0,IF(J253&gt;15,(16-L253)*0.0765,((16-L253)-(16-J253))*0.0765)),0)+IF(F253="JčPČ",IF(L253&gt;15,0,IF(J253&gt;15,(16-L253)*0.06375,((16-L253)-(16-J253))*0.06375)),0)+IF(F253="JčEČ",IF(L253&gt;15,0,IF(J253&gt;15,(16-L253)*0.051,((16-L253)-(16-J253))*0.051)),0)+IF(F253="NEAK",IF(L253&gt;23,0,IF(J253&gt;23,(24-L253)*0.03444,((24-L253)-(24-J253))*0.03444)),0))</f>
        <v>3.06</v>
      </c>
      <c r="Q253" s="11">
        <f t="shared" ref="Q253" si="125">IF(ISERROR(P253*100/N253),0,(P253*100/N253))</f>
        <v>11.333333333333334</v>
      </c>
      <c r="R253" s="10">
        <f t="shared" ref="R253:R255" si="126">IF(Q253&lt;=30,O253+P253,O253+O253*0.3)*IF(G253=1,0.4,IF(G253=2,0.75,IF(G253="1 (kas 4 m. 1 k. nerengiamos)",0.52,1)))*IF(D253="olimpinė",1,IF(M253="Ne",0.5,1))*IF(OR(A$5="Lietuvos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federacija"),IF(OR(J253&lt;8,K253&lt;16),0,1),1)*E253*IF(I253&lt;=1,1,1/I253)*IF(OR(A$5="Lietuvos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53" s="8"/>
    </row>
    <row r="254" spans="1:19">
      <c r="A254" s="68">
        <v>2</v>
      </c>
      <c r="B254" s="68" t="s">
        <v>143</v>
      </c>
      <c r="C254" s="12" t="s">
        <v>77</v>
      </c>
      <c r="D254" s="68" t="s">
        <v>32</v>
      </c>
      <c r="E254" s="68">
        <v>1</v>
      </c>
      <c r="F254" s="68" t="s">
        <v>33</v>
      </c>
      <c r="G254" s="68">
        <v>2</v>
      </c>
      <c r="H254" s="68" t="s">
        <v>34</v>
      </c>
      <c r="I254" s="68"/>
      <c r="J254" s="68">
        <v>9</v>
      </c>
      <c r="K254" s="68">
        <v>3</v>
      </c>
      <c r="L254" s="68">
        <v>6</v>
      </c>
      <c r="M254" s="68" t="s">
        <v>43</v>
      </c>
      <c r="N254" s="3">
        <f t="shared" si="122"/>
        <v>22.5</v>
      </c>
      <c r="O254" s="9">
        <f t="shared" si="123"/>
        <v>22.5</v>
      </c>
      <c r="P254" s="4">
        <f t="shared" ref="P254:P255" si="127">IF(O254=0,0,IF(F254="OŽ",IF(L254&gt;35,0,IF(J254&gt;35,(36-L254)*1.836,((36-L254)-(36-J254))*1.836)),0)+IF(F254="PČ",IF(L254&gt;31,0,IF(J254&gt;31,(32-L254)*1.347,((32-L254)-(32-J254))*1.347)),0)+ IF(F254="PČneol",IF(L254&gt;15,0,IF(J254&gt;15,(16-L254)*0.255,((16-L254)-(16-J254))*0.255)),0)+IF(F254="PŽ",IF(L254&gt;31,0,IF(J254&gt;31,(32-L254)*0.255,((32-L254)-(32-J254))*0.255)),0)+IF(F254="EČ",IF(L254&gt;23,0,IF(J254&gt;23,(24-L254)*0.612,((24-L254)-(24-J254))*0.612)),0)+IF(F254="EČneol",IF(L254&gt;7,0,IF(J254&gt;7,(8-L254)*0.204,((8-L254)-(8-J254))*0.204)),0)+IF(F254="EŽ",IF(L254&gt;23,0,IF(J254&gt;23,(24-L254)*0.204,((24-L254)-(24-J254))*0.204)),0)+IF(F254="PT",IF(L254&gt;31,0,IF(J254&gt;31,(32-L254)*0.204,((32-L254)-(32-J254))*0.204)),0)+IF(F254="JOŽ",IF(L254&gt;23,0,IF(J254&gt;23,(24-L254)*0.255,((24-L254)-(24-J254))*0.255)),0)+IF(F254="JPČ",IF(L254&gt;23,0,IF(J254&gt;23,(24-L254)*0.204,((24-L254)-(24-J254))*0.204)),0)+IF(F254="JEČ",IF(L254&gt;15,0,IF(J254&gt;15,(16-L254)*0.102,((16-L254)-(16-J254))*0.102)),0)+IF(F254="JEOF",IF(L254&gt;15,0,IF(J254&gt;15,(16-L254)*0.102,((16-L254)-(16-J254))*0.102)),0)+IF(F254="JnPČ",IF(L254&gt;15,0,IF(J254&gt;15,(16-L254)*0.153,((16-L254)-(16-J254))*0.153)),0)+IF(F254="JnEČ",IF(L254&gt;15,0,IF(J254&gt;15,(16-L254)*0.0765,((16-L254)-(16-J254))*0.0765)),0)+IF(F254="JčPČ",IF(L254&gt;15,0,IF(J254&gt;15,(16-L254)*0.06375,((16-L254)-(16-J254))*0.06375)),0)+IF(F254="JčEČ",IF(L254&gt;15,0,IF(J254&gt;15,(16-L254)*0.051,((16-L254)-(16-J254))*0.051)),0)+IF(F254="NEAK",IF(L254&gt;23,0,IF(J254&gt;23,(24-L254)*0.03444,((24-L254)-(24-J254))*0.03444)),0))</f>
        <v>1.8359999999999999</v>
      </c>
      <c r="Q254" s="11">
        <f t="shared" ref="Q254:Q255" si="128">IF(ISERROR(P254*100/N254),0,(P254*100/N254))</f>
        <v>8.16</v>
      </c>
      <c r="R254" s="10">
        <f t="shared" si="126"/>
        <v>0</v>
      </c>
      <c r="S254" s="8"/>
    </row>
    <row r="255" spans="1:19">
      <c r="A255" s="68">
        <v>3</v>
      </c>
      <c r="B255" s="68" t="s">
        <v>76</v>
      </c>
      <c r="C255" s="12" t="s">
        <v>77</v>
      </c>
      <c r="D255" s="68" t="s">
        <v>32</v>
      </c>
      <c r="E255" s="68">
        <v>1</v>
      </c>
      <c r="F255" s="68" t="s">
        <v>33</v>
      </c>
      <c r="G255" s="68">
        <v>2</v>
      </c>
      <c r="H255" s="68" t="s">
        <v>34</v>
      </c>
      <c r="I255" s="68"/>
      <c r="J255" s="68">
        <v>9</v>
      </c>
      <c r="K255" s="68">
        <v>3</v>
      </c>
      <c r="L255" s="68">
        <v>8</v>
      </c>
      <c r="M255" s="68" t="s">
        <v>43</v>
      </c>
      <c r="N255" s="3">
        <f t="shared" si="122"/>
        <v>18</v>
      </c>
      <c r="O255" s="9">
        <f t="shared" si="123"/>
        <v>0</v>
      </c>
      <c r="P255" s="4">
        <f t="shared" si="127"/>
        <v>0</v>
      </c>
      <c r="Q255" s="11">
        <f t="shared" si="128"/>
        <v>0</v>
      </c>
      <c r="R255" s="10">
        <f t="shared" si="126"/>
        <v>0</v>
      </c>
      <c r="S255" s="8"/>
    </row>
    <row r="256" spans="1:19">
      <c r="A256" s="81" t="s">
        <v>37</v>
      </c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3"/>
      <c r="R256" s="10">
        <f>SUM(R253:R255)</f>
        <v>0</v>
      </c>
      <c r="S256" s="8"/>
    </row>
    <row r="257" spans="1:19" ht="15.75">
      <c r="A257" s="24" t="s">
        <v>38</v>
      </c>
      <c r="B257" s="24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6"/>
      <c r="S257" s="8"/>
    </row>
    <row r="258" spans="1:19" s="8" customFormat="1">
      <c r="A258" s="49" t="s">
        <v>45</v>
      </c>
      <c r="B258" s="49"/>
      <c r="C258" s="49"/>
      <c r="D258" s="49"/>
      <c r="E258" s="49"/>
      <c r="F258" s="49"/>
      <c r="G258" s="49"/>
      <c r="H258" s="49"/>
      <c r="I258" s="49"/>
      <c r="J258" s="15"/>
      <c r="K258" s="15"/>
      <c r="L258" s="15"/>
      <c r="M258" s="15"/>
      <c r="N258" s="15"/>
      <c r="O258" s="15"/>
      <c r="P258" s="15"/>
      <c r="Q258" s="15"/>
      <c r="R258" s="16"/>
    </row>
    <row r="259" spans="1:19" s="8" customFormat="1">
      <c r="A259" s="49"/>
      <c r="B259" s="49"/>
      <c r="C259" s="49"/>
      <c r="D259" s="49"/>
      <c r="E259" s="49"/>
      <c r="F259" s="49"/>
      <c r="G259" s="49"/>
      <c r="H259" s="49"/>
      <c r="I259" s="49"/>
      <c r="J259" s="15"/>
      <c r="K259" s="15"/>
      <c r="L259" s="15"/>
      <c r="M259" s="15"/>
      <c r="N259" s="15"/>
      <c r="O259" s="15"/>
      <c r="P259" s="15"/>
      <c r="Q259" s="15"/>
      <c r="R259" s="16"/>
    </row>
    <row r="260" spans="1:19" s="8" customFormat="1">
      <c r="A260" s="75" t="s">
        <v>144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64"/>
    </row>
    <row r="261" spans="1:19" ht="18">
      <c r="A261" s="77" t="s">
        <v>28</v>
      </c>
      <c r="B261" s="78"/>
      <c r="C261" s="78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64"/>
      <c r="R261" s="8"/>
      <c r="S261" s="8"/>
    </row>
    <row r="262" spans="1:19">
      <c r="A262" s="79" t="s">
        <v>145</v>
      </c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64"/>
      <c r="R262" s="8"/>
      <c r="S262" s="8"/>
    </row>
    <row r="263" spans="1:19">
      <c r="A263" s="68">
        <v>1</v>
      </c>
      <c r="B263" s="68" t="s">
        <v>146</v>
      </c>
      <c r="C263" s="12" t="s">
        <v>77</v>
      </c>
      <c r="D263" s="68" t="s">
        <v>32</v>
      </c>
      <c r="E263" s="68">
        <v>1</v>
      </c>
      <c r="F263" s="68" t="s">
        <v>33</v>
      </c>
      <c r="G263" s="68">
        <v>2</v>
      </c>
      <c r="H263" s="68" t="s">
        <v>34</v>
      </c>
      <c r="I263" s="68"/>
      <c r="J263" s="68">
        <v>28</v>
      </c>
      <c r="K263" s="68">
        <v>11</v>
      </c>
      <c r="L263" s="68">
        <v>13</v>
      </c>
      <c r="M263" s="68" t="s">
        <v>43</v>
      </c>
      <c r="N263" s="3">
        <f t="shared" ref="N263:N264" si="129">(IF(F263="OŽ",IF(L263=1,550.8,IF(L263=2,426.38,IF(L263=3,342.14,IF(L263=4,181.44,IF(L263=5,168.48,IF(L263=6,155.52,IF(L263=7,148.5,IF(L263=8,144,0))))))))+IF(L263&lt;=8,0,IF(L263&lt;=16,137.7,IF(L263&lt;=24,108,IF(L263&lt;=32,80.1,IF(L263&lt;=36,52.2,0)))))-IF(L263&lt;=8,0,IF(L263&lt;=16,(L263-9)*2.754,IF(L263&lt;=24,(L263-17)* 2.754,IF(L263&lt;=32,(L263-25)* 2.754,IF(L263&lt;=36,(L263-33)*2.754,0))))),0)+IF(F263="PČ",IF(L263=1,449,IF(L263=2,314.6,IF(L263=3,238,IF(L263=4,172,IF(L263=5,159,IF(L263=6,145,IF(L263=7,132,IF(L263=8,119,0))))))))+IF(L263&lt;=8,0,IF(L263&lt;=16,88,IF(L263&lt;=24,55,IF(L263&lt;=32,22,0))))-IF(L263&lt;=8,0,IF(L263&lt;=16,(L263-9)*2.245,IF(L263&lt;=24,(L263-17)*2.245,IF(L263&lt;=32,(L263-25)*2.245,0)))),0)+IF(F263="PČneol",IF(L263=1,85,IF(L263=2,64.61,IF(L263=3,50.76,IF(L263=4,16.25,IF(L263=5,15,IF(L263=6,13.75,IF(L263=7,12.5,IF(L263=8,11.25,0))))))))+IF(L263&lt;=8,0,IF(L263&lt;=16,9,0))-IF(L263&lt;=8,0,IF(L263&lt;=16,(L263-9)*0.425,0)),0)+IF(F263="PŽ",IF(L263=1,85,IF(L263=2,59.5,IF(L263=3,45,IF(L263=4,32.5,IF(L263=5,30,IF(L263=6,27.5,IF(L263=7,25,IF(L263=8,22.5,0))))))))+IF(L263&lt;=8,0,IF(L263&lt;=16,19,IF(L263&lt;=24,13,IF(L263&lt;=32,8,0))))-IF(L263&lt;=8,0,IF(L263&lt;=16,(L263-9)*0.425,IF(L263&lt;=24,(L263-17)*0.425,IF(L263&lt;=32,(L263-25)*0.425,0)))),0)+IF(F263="EČ",IF(L263=1,204,IF(L263=2,156.24,IF(L263=3,123.84,IF(L263=4,72,IF(L263=5,66,IF(L263=6,60,IF(L263=7,54,IF(L263=8,48,0))))))))+IF(L263&lt;=8,0,IF(L263&lt;=16,40,IF(L263&lt;=24,25,0)))-IF(L263&lt;=8,0,IF(L263&lt;=16,(L263-9)*1.02,IF(L263&lt;=24,(L263-17)*1.02,0))),0)+IF(F263="EČneol",IF(L263=1,68,IF(L263=2,51.69,IF(L263=3,40.61,IF(L263=4,13,IF(L263=5,12,IF(L263=6,11,IF(L263=7,10,IF(L263=8,9,0)))))))))+IF(F263="EŽ",IF(L263=1,68,IF(L263=2,47.6,IF(L263=3,36,IF(L263=4,18,IF(L263=5,16.5,IF(L263=6,15,IF(L263=7,13.5,IF(L263=8,12,0))))))))+IF(L263&lt;=8,0,IF(L263&lt;=16,10,IF(L263&lt;=24,6,0)))-IF(L263&lt;=8,0,IF(L263&lt;=16,(L263-9)*0.34,IF(L263&lt;=24,(L263-17)*0.34,0))),0)+IF(F263="PT",IF(L263=1,68,IF(L263=2,52.08,IF(L263=3,41.28,IF(L263=4,24,IF(L263=5,22,IF(L263=6,20,IF(L263=7,18,IF(L263=8,16,0))))))))+IF(L263&lt;=8,0,IF(L263&lt;=16,13,IF(L263&lt;=24,9,IF(L263&lt;=32,4,0))))-IF(L263&lt;=8,0,IF(L263&lt;=16,(L263-9)*0.34,IF(L263&lt;=24,(L263-17)*0.34,IF(L263&lt;=32,(L263-25)*0.34,0)))),0)+IF(F263="JOŽ",IF(L263=1,85,IF(L263=2,59.5,IF(L263=3,45,IF(L263=4,32.5,IF(L263=5,30,IF(L263=6,27.5,IF(L263=7,25,IF(L263=8,22.5,0))))))))+IF(L263&lt;=8,0,IF(L263&lt;=16,19,IF(L263&lt;=24,13,0)))-IF(L263&lt;=8,0,IF(L263&lt;=16,(L263-9)*0.425,IF(L263&lt;=24,(L263-17)*0.425,0))),0)+IF(F263="JPČ",IF(L263=1,68,IF(L263=2,47.6,IF(L263=3,36,IF(L263=4,26,IF(L263=5,24,IF(L263=6,22,IF(L263=7,20,IF(L263=8,18,0))))))))+IF(L263&lt;=8,0,IF(L263&lt;=16,13,IF(L263&lt;=24,9,0)))-IF(L263&lt;=8,0,IF(L263&lt;=16,(L263-9)*0.34,IF(L263&lt;=24,(L263-17)*0.34,0))),0)+IF(F263="JEČ",IF(L263=1,34,IF(L263=2,26.04,IF(L263=3,20.6,IF(L263=4,12,IF(L263=5,11,IF(L263=6,10,IF(L263=7,9,IF(L263=8,8,0))))))))+IF(L263&lt;=8,0,IF(L263&lt;=16,6,0))-IF(L263&lt;=8,0,IF(L263&lt;=16,(L263-9)*0.17,0)),0)+IF(F263="JEOF",IF(L263=1,34,IF(L263=2,26.04,IF(L263=3,20.6,IF(L263=4,12,IF(L263=5,11,IF(L263=6,10,IF(L263=7,9,IF(L263=8,8,0))))))))+IF(L263&lt;=8,0,IF(L263&lt;=16,6,0))-IF(L263&lt;=8,0,IF(L263&lt;=16,(L263-9)*0.17,0)),0)+IF(F263="JnPČ",IF(L263=1,51,IF(L263=2,35.7,IF(L263=3,27,IF(L263=4,19.5,IF(L263=5,18,IF(L263=6,16.5,IF(L263=7,15,IF(L263=8,13.5,0))))))))+IF(L263&lt;=8,0,IF(L263&lt;=16,10,0))-IF(L263&lt;=8,0,IF(L263&lt;=16,(L263-9)*0.255,0)),0)+IF(F263="JnEČ",IF(L263=1,25.5,IF(L263=2,19.53,IF(L263=3,15.48,IF(L263=4,9,IF(L263=5,8.25,IF(L263=6,7.5,IF(L263=7,6.75,IF(L263=8,6,0))))))))+IF(L263&lt;=8,0,IF(L263&lt;=16,5,0))-IF(L263&lt;=8,0,IF(L263&lt;=16,(L263-9)*0.1275,0)),0)+IF(F263="JčPČ",IF(L263=1,21.25,IF(L263=2,14.5,IF(L263=3,11.5,IF(L263=4,7,IF(L263=5,6.5,IF(L263=6,6,IF(L263=7,5.5,IF(L263=8,5,0))))))))+IF(L263&lt;=8,0,IF(L263&lt;=16,4,0))-IF(L263&lt;=8,0,IF(L263&lt;=16,(L263-9)*0.10625,0)),0)+IF(F263="JčEČ",IF(L263=1,17,IF(L263=2,13.02,IF(L263=3,10.32,IF(L263=4,6,IF(L263=5,5.5,IF(L263=6,5,IF(L263=7,4.5,IF(L263=8,4,0))))))))+IF(L263&lt;=8,0,IF(L263&lt;=16,3,0))-IF(L263&lt;=8,0,IF(L263&lt;=16,(L263-9)*0.085,0)),0)+IF(F263="NEAK",IF(L263=1,11.48,IF(L263=2,8.79,IF(L263=3,6.97,IF(L263=4,4.05,IF(L263=5,3.71,IF(L263=6,3.38,IF(L263=7,3.04,IF(L263=8,2.7,0))))))))+IF(L263&lt;=8,0,IF(L263&lt;=16,2,IF(L263&lt;=24,1.3,0)))-IF(L263&lt;=8,0,IF(L263&lt;=16,(L263-9)*0.0574,IF(L263&lt;=24,(L263-17)*0.0574,0))),0))*IF(L263&lt;0,1,IF(OR(F263="PČ",F263="PŽ",F263="PT"),IF(J263&lt;32,J263/32,1),1))* IF(L263&lt;0,1,IF(OR(F263="EČ",F263="EŽ",F263="JOŽ",F263="JPČ",F263="NEAK"),IF(J263&lt;24,J263/24,1),1))*IF(L263&lt;0,1,IF(OR(F263="PČneol",F263="JEČ",F263="JEOF",F263="JnPČ",F263="JnEČ",F263="JčPČ",F263="JčEČ"),IF(J263&lt;16,J263/16,1),1))*IF(L263&lt;0,1,IF(F263="EČneol",IF(J263&lt;8,J263/8,1),1))</f>
        <v>35.92</v>
      </c>
      <c r="O263" s="9">
        <f t="shared" ref="O263:O264" si="130">IF(F263="OŽ",N263,IF(H263="Ne",IF(J263*0.3&lt;J263-L263,N263,0),IF(J263*0.1&lt;J263-L263,N263,0)))</f>
        <v>35.92</v>
      </c>
      <c r="P263" s="4">
        <f t="shared" ref="P263" si="131">IF(O263=0,0,IF(F263="OŽ",IF(L263&gt;35,0,IF(J263&gt;35,(36-L263)*1.836,((36-L263)-(36-J263))*1.836)),0)+IF(F263="PČ",IF(L263&gt;31,0,IF(J263&gt;31,(32-L263)*1.347,((32-L263)-(32-J263))*1.347)),0)+ IF(F263="PČneol",IF(L263&gt;15,0,IF(J263&gt;15,(16-L263)*0.255,((16-L263)-(16-J263))*0.255)),0)+IF(F263="PŽ",IF(L263&gt;31,0,IF(J263&gt;31,(32-L263)*0.255,((32-L263)-(32-J263))*0.255)),0)+IF(F263="EČ",IF(L263&gt;23,0,IF(J263&gt;23,(24-L263)*0.612,((24-L263)-(24-J263))*0.612)),0)+IF(F263="EČneol",IF(L263&gt;7,0,IF(J263&gt;7,(8-L263)*0.204,((8-L263)-(8-J263))*0.204)),0)+IF(F263="EŽ",IF(L263&gt;23,0,IF(J263&gt;23,(24-L263)*0.204,((24-L263)-(24-J263))*0.204)),0)+IF(F263="PT",IF(L263&gt;31,0,IF(J263&gt;31,(32-L263)*0.204,((32-L263)-(32-J263))*0.204)),0)+IF(F263="JOŽ",IF(L263&gt;23,0,IF(J263&gt;23,(24-L263)*0.255,((24-L263)-(24-J263))*0.255)),0)+IF(F263="JPČ",IF(L263&gt;23,0,IF(J263&gt;23,(24-L263)*0.204,((24-L263)-(24-J263))*0.204)),0)+IF(F263="JEČ",IF(L263&gt;15,0,IF(J263&gt;15,(16-L263)*0.102,((16-L263)-(16-J263))*0.102)),0)+IF(F263="JEOF",IF(L263&gt;15,0,IF(J263&gt;15,(16-L263)*0.102,((16-L263)-(16-J263))*0.102)),0)+IF(F263="JnPČ",IF(L263&gt;15,0,IF(J263&gt;15,(16-L263)*0.153,((16-L263)-(16-J263))*0.153)),0)+IF(F263="JnEČ",IF(L263&gt;15,0,IF(J263&gt;15,(16-L263)*0.0765,((16-L263)-(16-J263))*0.0765)),0)+IF(F263="JčPČ",IF(L263&gt;15,0,IF(J263&gt;15,(16-L263)*0.06375,((16-L263)-(16-J263))*0.06375)),0)+IF(F263="JčEČ",IF(L263&gt;15,0,IF(J263&gt;15,(16-L263)*0.051,((16-L263)-(16-J263))*0.051)),0)+IF(F263="NEAK",IF(L263&gt;23,0,IF(J263&gt;23,(24-L263)*0.03444,((24-L263)-(24-J263))*0.03444)),0))</f>
        <v>6.7320000000000002</v>
      </c>
      <c r="Q263" s="11">
        <f t="shared" ref="Q263" si="132">IF(ISERROR(P263*100/N263),0,(P263*100/N263))</f>
        <v>18.741648106904233</v>
      </c>
      <c r="R263" s="10">
        <f t="shared" ref="R263:R264" si="133">IF(Q263&lt;=30,O263+P263,O263+O263*0.3)*IF(G263=1,0.4,IF(G263=2,0.75,IF(G263="1 (kas 4 m. 1 k. nerengiamos)",0.52,1)))*IF(D263="olimpinė",1,IF(M263="Ne",0.5,1))*IF(OR(A$5="Lietuvos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federacija"),IF(OR(J263&lt;8,K263&lt;16),0,1),1)*E263*IF(I263&lt;=1,1,1/I263)*IF(OR(A$5="Lietuvos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3" s="8"/>
    </row>
    <row r="264" spans="1:19">
      <c r="A264" s="68">
        <v>2</v>
      </c>
      <c r="B264" s="68" t="s">
        <v>147</v>
      </c>
      <c r="C264" s="12" t="s">
        <v>77</v>
      </c>
      <c r="D264" s="68" t="s">
        <v>32</v>
      </c>
      <c r="E264" s="68">
        <v>1</v>
      </c>
      <c r="F264" s="68" t="s">
        <v>33</v>
      </c>
      <c r="G264" s="68">
        <v>2</v>
      </c>
      <c r="H264" s="68" t="s">
        <v>34</v>
      </c>
      <c r="I264" s="68"/>
      <c r="J264" s="68">
        <v>28</v>
      </c>
      <c r="K264" s="68">
        <v>11</v>
      </c>
      <c r="L264" s="68">
        <v>22</v>
      </c>
      <c r="M264" s="68" t="s">
        <v>43</v>
      </c>
      <c r="N264" s="3">
        <f t="shared" si="129"/>
        <v>19.899999999999999</v>
      </c>
      <c r="O264" s="9">
        <f t="shared" si="130"/>
        <v>0</v>
      </c>
      <c r="P264" s="4">
        <f t="shared" ref="P264" si="134">IF(O264=0,0,IF(F264="OŽ",IF(L264&gt;35,0,IF(J264&gt;35,(36-L264)*1.836,((36-L264)-(36-J264))*1.836)),0)+IF(F264="PČ",IF(L264&gt;31,0,IF(J264&gt;31,(32-L264)*1.347,((32-L264)-(32-J264))*1.347)),0)+ IF(F264="PČneol",IF(L264&gt;15,0,IF(J264&gt;15,(16-L264)*0.255,((16-L264)-(16-J264))*0.255)),0)+IF(F264="PŽ",IF(L264&gt;31,0,IF(J264&gt;31,(32-L264)*0.255,((32-L264)-(32-J264))*0.255)),0)+IF(F264="EČ",IF(L264&gt;23,0,IF(J264&gt;23,(24-L264)*0.612,((24-L264)-(24-J264))*0.612)),0)+IF(F264="EČneol",IF(L264&gt;7,0,IF(J264&gt;7,(8-L264)*0.204,((8-L264)-(8-J264))*0.204)),0)+IF(F264="EŽ",IF(L264&gt;23,0,IF(J264&gt;23,(24-L264)*0.204,((24-L264)-(24-J264))*0.204)),0)+IF(F264="PT",IF(L264&gt;31,0,IF(J264&gt;31,(32-L264)*0.204,((32-L264)-(32-J264))*0.204)),0)+IF(F264="JOŽ",IF(L264&gt;23,0,IF(J264&gt;23,(24-L264)*0.255,((24-L264)-(24-J264))*0.255)),0)+IF(F264="JPČ",IF(L264&gt;23,0,IF(J264&gt;23,(24-L264)*0.204,((24-L264)-(24-J264))*0.204)),0)+IF(F264="JEČ",IF(L264&gt;15,0,IF(J264&gt;15,(16-L264)*0.102,((16-L264)-(16-J264))*0.102)),0)+IF(F264="JEOF",IF(L264&gt;15,0,IF(J264&gt;15,(16-L264)*0.102,((16-L264)-(16-J264))*0.102)),0)+IF(F264="JnPČ",IF(L264&gt;15,0,IF(J264&gt;15,(16-L264)*0.153,((16-L264)-(16-J264))*0.153)),0)+IF(F264="JnEČ",IF(L264&gt;15,0,IF(J264&gt;15,(16-L264)*0.0765,((16-L264)-(16-J264))*0.0765)),0)+IF(F264="JčPČ",IF(L264&gt;15,0,IF(J264&gt;15,(16-L264)*0.06375,((16-L264)-(16-J264))*0.06375)),0)+IF(F264="JčEČ",IF(L264&gt;15,0,IF(J264&gt;15,(16-L264)*0.051,((16-L264)-(16-J264))*0.051)),0)+IF(F264="NEAK",IF(L264&gt;23,0,IF(J264&gt;23,(24-L264)*0.03444,((24-L264)-(24-J264))*0.03444)),0))</f>
        <v>0</v>
      </c>
      <c r="Q264" s="11">
        <f t="shared" ref="Q264" si="135">IF(ISERROR(P264*100/N264),0,(P264*100/N264))</f>
        <v>0</v>
      </c>
      <c r="R264" s="10">
        <f t="shared" si="133"/>
        <v>0</v>
      </c>
      <c r="S264" s="8"/>
    </row>
    <row r="265" spans="1:19">
      <c r="A265" s="81" t="s">
        <v>37</v>
      </c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3"/>
      <c r="R265" s="10">
        <f>SUM(R263:R264)</f>
        <v>0</v>
      </c>
      <c r="S265" s="8"/>
    </row>
    <row r="266" spans="1:19" ht="15.75">
      <c r="A266" s="24" t="s">
        <v>38</v>
      </c>
      <c r="B266" s="24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6"/>
      <c r="S266" s="8"/>
    </row>
    <row r="267" spans="1:19">
      <c r="A267" s="49" t="s">
        <v>45</v>
      </c>
      <c r="B267" s="49"/>
      <c r="C267" s="49"/>
      <c r="D267" s="49"/>
      <c r="E267" s="49"/>
      <c r="F267" s="49"/>
      <c r="G267" s="49"/>
      <c r="H267" s="49"/>
      <c r="I267" s="49"/>
      <c r="J267" s="15"/>
      <c r="K267" s="15"/>
      <c r="L267" s="15"/>
      <c r="M267" s="15"/>
      <c r="N267" s="15"/>
      <c r="O267" s="15"/>
      <c r="P267" s="15"/>
      <c r="Q267" s="15"/>
      <c r="R267" s="16"/>
      <c r="S267" s="8"/>
    </row>
    <row r="268" spans="1:19">
      <c r="A268" s="49"/>
      <c r="B268" s="49"/>
      <c r="C268" s="49"/>
      <c r="D268" s="49"/>
      <c r="E268" s="49"/>
      <c r="F268" s="49"/>
      <c r="G268" s="49"/>
      <c r="H268" s="49"/>
      <c r="I268" s="49"/>
      <c r="J268" s="15"/>
      <c r="K268" s="15"/>
      <c r="L268" s="15"/>
      <c r="M268" s="15"/>
      <c r="N268" s="15"/>
      <c r="O268" s="15"/>
      <c r="P268" s="15"/>
      <c r="Q268" s="15"/>
      <c r="R268" s="16"/>
      <c r="S268" s="8"/>
    </row>
    <row r="269" spans="1:19">
      <c r="A269" s="75" t="s">
        <v>148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64"/>
      <c r="R269" s="8"/>
      <c r="S269" s="8"/>
    </row>
    <row r="270" spans="1:19" ht="18">
      <c r="A270" s="77" t="s">
        <v>28</v>
      </c>
      <c r="B270" s="78"/>
      <c r="C270" s="78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64"/>
      <c r="R270" s="8"/>
      <c r="S270" s="8"/>
    </row>
    <row r="271" spans="1:19">
      <c r="A271" s="79" t="s">
        <v>149</v>
      </c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64"/>
      <c r="R271" s="8"/>
      <c r="S271" s="8"/>
    </row>
    <row r="272" spans="1:19">
      <c r="A272" s="68">
        <v>1</v>
      </c>
      <c r="B272" s="68" t="s">
        <v>49</v>
      </c>
      <c r="C272" s="12" t="s">
        <v>50</v>
      </c>
      <c r="D272" s="68" t="s">
        <v>32</v>
      </c>
      <c r="E272" s="68">
        <v>1</v>
      </c>
      <c r="F272" s="68" t="s">
        <v>51</v>
      </c>
      <c r="G272" s="68">
        <v>2</v>
      </c>
      <c r="H272" s="68" t="s">
        <v>34</v>
      </c>
      <c r="I272" s="68"/>
      <c r="J272" s="68">
        <v>50</v>
      </c>
      <c r="K272" s="68">
        <v>18</v>
      </c>
      <c r="L272" s="68">
        <v>3</v>
      </c>
      <c r="M272" s="68" t="s">
        <v>43</v>
      </c>
      <c r="N272" s="3">
        <f t="shared" ref="N272:N273" si="136">(IF(F272="OŽ",IF(L272=1,550.8,IF(L272=2,426.38,IF(L272=3,342.14,IF(L272=4,181.44,IF(L272=5,168.48,IF(L272=6,155.52,IF(L272=7,148.5,IF(L272=8,144,0))))))))+IF(L272&lt;=8,0,IF(L272&lt;=16,137.7,IF(L272&lt;=24,108,IF(L272&lt;=32,80.1,IF(L272&lt;=36,52.2,0)))))-IF(L272&lt;=8,0,IF(L272&lt;=16,(L272-9)*2.754,IF(L272&lt;=24,(L272-17)* 2.754,IF(L272&lt;=32,(L272-25)* 2.754,IF(L272&lt;=36,(L272-33)*2.754,0))))),0)+IF(F272="PČ",IF(L272=1,449,IF(L272=2,314.6,IF(L272=3,238,IF(L272=4,172,IF(L272=5,159,IF(L272=6,145,IF(L272=7,132,IF(L272=8,119,0))))))))+IF(L272&lt;=8,0,IF(L272&lt;=16,88,IF(L272&lt;=24,55,IF(L272&lt;=32,22,0))))-IF(L272&lt;=8,0,IF(L272&lt;=16,(L272-9)*2.245,IF(L272&lt;=24,(L272-17)*2.245,IF(L272&lt;=32,(L272-25)*2.245,0)))),0)+IF(F272="PČneol",IF(L272=1,85,IF(L272=2,64.61,IF(L272=3,50.76,IF(L272=4,16.25,IF(L272=5,15,IF(L272=6,13.75,IF(L272=7,12.5,IF(L272=8,11.25,0))))))))+IF(L272&lt;=8,0,IF(L272&lt;=16,9,0))-IF(L272&lt;=8,0,IF(L272&lt;=16,(L272-9)*0.425,0)),0)+IF(F272="PŽ",IF(L272=1,85,IF(L272=2,59.5,IF(L272=3,45,IF(L272=4,32.5,IF(L272=5,30,IF(L272=6,27.5,IF(L272=7,25,IF(L272=8,22.5,0))))))))+IF(L272&lt;=8,0,IF(L272&lt;=16,19,IF(L272&lt;=24,13,IF(L272&lt;=32,8,0))))-IF(L272&lt;=8,0,IF(L272&lt;=16,(L272-9)*0.425,IF(L272&lt;=24,(L272-17)*0.425,IF(L272&lt;=32,(L272-25)*0.425,0)))),0)+IF(F272="EČ",IF(L272=1,204,IF(L272=2,156.24,IF(L272=3,123.84,IF(L272=4,72,IF(L272=5,66,IF(L272=6,60,IF(L272=7,54,IF(L272=8,48,0))))))))+IF(L272&lt;=8,0,IF(L272&lt;=16,40,IF(L272&lt;=24,25,0)))-IF(L272&lt;=8,0,IF(L272&lt;=16,(L272-9)*1.02,IF(L272&lt;=24,(L272-17)*1.02,0))),0)+IF(F272="EČneol",IF(L272=1,68,IF(L272=2,51.69,IF(L272=3,40.61,IF(L272=4,13,IF(L272=5,12,IF(L272=6,11,IF(L272=7,10,IF(L272=8,9,0)))))))))+IF(F272="EŽ",IF(L272=1,68,IF(L272=2,47.6,IF(L272=3,36,IF(L272=4,18,IF(L272=5,16.5,IF(L272=6,15,IF(L272=7,13.5,IF(L272=8,12,0))))))))+IF(L272&lt;=8,0,IF(L272&lt;=16,10,IF(L272&lt;=24,6,0)))-IF(L272&lt;=8,0,IF(L272&lt;=16,(L272-9)*0.34,IF(L272&lt;=24,(L272-17)*0.34,0))),0)+IF(F272="PT",IF(L272=1,68,IF(L272=2,52.08,IF(L272=3,41.28,IF(L272=4,24,IF(L272=5,22,IF(L272=6,20,IF(L272=7,18,IF(L272=8,16,0))))))))+IF(L272&lt;=8,0,IF(L272&lt;=16,13,IF(L272&lt;=24,9,IF(L272&lt;=32,4,0))))-IF(L272&lt;=8,0,IF(L272&lt;=16,(L272-9)*0.34,IF(L272&lt;=24,(L272-17)*0.34,IF(L272&lt;=32,(L272-25)*0.34,0)))),0)+IF(F272="JOŽ",IF(L272=1,85,IF(L272=2,59.5,IF(L272=3,45,IF(L272=4,32.5,IF(L272=5,30,IF(L272=6,27.5,IF(L272=7,25,IF(L272=8,22.5,0))))))))+IF(L272&lt;=8,0,IF(L272&lt;=16,19,IF(L272&lt;=24,13,0)))-IF(L272&lt;=8,0,IF(L272&lt;=16,(L272-9)*0.425,IF(L272&lt;=24,(L272-17)*0.425,0))),0)+IF(F272="JPČ",IF(L272=1,68,IF(L272=2,47.6,IF(L272=3,36,IF(L272=4,26,IF(L272=5,24,IF(L272=6,22,IF(L272=7,20,IF(L272=8,18,0))))))))+IF(L272&lt;=8,0,IF(L272&lt;=16,13,IF(L272&lt;=24,9,0)))-IF(L272&lt;=8,0,IF(L272&lt;=16,(L272-9)*0.34,IF(L272&lt;=24,(L272-17)*0.34,0))),0)+IF(F272="JEČ",IF(L272=1,34,IF(L272=2,26.04,IF(L272=3,20.6,IF(L272=4,12,IF(L272=5,11,IF(L272=6,10,IF(L272=7,9,IF(L272=8,8,0))))))))+IF(L272&lt;=8,0,IF(L272&lt;=16,6,0))-IF(L272&lt;=8,0,IF(L272&lt;=16,(L272-9)*0.17,0)),0)+IF(F272="JEOF",IF(L272=1,34,IF(L272=2,26.04,IF(L272=3,20.6,IF(L272=4,12,IF(L272=5,11,IF(L272=6,10,IF(L272=7,9,IF(L272=8,8,0))))))))+IF(L272&lt;=8,0,IF(L272&lt;=16,6,0))-IF(L272&lt;=8,0,IF(L272&lt;=16,(L272-9)*0.17,0)),0)+IF(F272="JnPČ",IF(L272=1,51,IF(L272=2,35.7,IF(L272=3,27,IF(L272=4,19.5,IF(L272=5,18,IF(L272=6,16.5,IF(L272=7,15,IF(L272=8,13.5,0))))))))+IF(L272&lt;=8,0,IF(L272&lt;=16,10,0))-IF(L272&lt;=8,0,IF(L272&lt;=16,(L272-9)*0.255,0)),0)+IF(F272="JnEČ",IF(L272=1,25.5,IF(L272=2,19.53,IF(L272=3,15.48,IF(L272=4,9,IF(L272=5,8.25,IF(L272=6,7.5,IF(L272=7,6.75,IF(L272=8,6,0))))))))+IF(L272&lt;=8,0,IF(L272&lt;=16,5,0))-IF(L272&lt;=8,0,IF(L272&lt;=16,(L272-9)*0.1275,0)),0)+IF(F272="JčPČ",IF(L272=1,21.25,IF(L272=2,14.5,IF(L272=3,11.5,IF(L272=4,7,IF(L272=5,6.5,IF(L272=6,6,IF(L272=7,5.5,IF(L272=8,5,0))))))))+IF(L272&lt;=8,0,IF(L272&lt;=16,4,0))-IF(L272&lt;=8,0,IF(L272&lt;=16,(L272-9)*0.10625,0)),0)+IF(F272="JčEČ",IF(L272=1,17,IF(L272=2,13.02,IF(L272=3,10.32,IF(L272=4,6,IF(L272=5,5.5,IF(L272=6,5,IF(L272=7,4.5,IF(L272=8,4,0))))))))+IF(L272&lt;=8,0,IF(L272&lt;=16,3,0))-IF(L272&lt;=8,0,IF(L272&lt;=16,(L272-9)*0.085,0)),0)+IF(F272="NEAK",IF(L272=1,11.48,IF(L272=2,8.79,IF(L272=3,6.97,IF(L272=4,4.05,IF(L272=5,3.71,IF(L272=6,3.38,IF(L272=7,3.04,IF(L272=8,2.7,0))))))))+IF(L272&lt;=8,0,IF(L272&lt;=16,2,IF(L272&lt;=24,1.3,0)))-IF(L272&lt;=8,0,IF(L272&lt;=16,(L272-9)*0.0574,IF(L272&lt;=24,(L272-17)*0.0574,0))),0))*IF(L272&lt;0,1,IF(OR(F272="PČ",F272="PŽ",F272="PT"),IF(J272&lt;32,J272/32,1),1))* IF(L272&lt;0,1,IF(OR(F272="EČ",F272="EŽ",F272="JOŽ",F272="JPČ",F272="NEAK"),IF(J272&lt;24,J272/24,1),1))*IF(L272&lt;0,1,IF(OR(F272="PČneol",F272="JEČ",F272="JEOF",F272="JnPČ",F272="JnEČ",F272="JčPČ",F272="JčEČ"),IF(J272&lt;16,J272/16,1),1))*IF(L272&lt;0,1,IF(F272="EČneol",IF(J272&lt;8,J272/8,1),1))</f>
        <v>238</v>
      </c>
      <c r="O272" s="9">
        <f t="shared" ref="O272:O273" si="137">IF(F272="OŽ",N272,IF(H272="Ne",IF(J272*0.3&lt;J272-L272,N272,0),IF(J272*0.1&lt;J272-L272,N272,0)))</f>
        <v>238</v>
      </c>
      <c r="P272" s="4">
        <f t="shared" ref="P272" si="138">IF(O272=0,0,IF(F272="OŽ",IF(L272&gt;35,0,IF(J272&gt;35,(36-L272)*1.836,((36-L272)-(36-J272))*1.836)),0)+IF(F272="PČ",IF(L272&gt;31,0,IF(J272&gt;31,(32-L272)*1.347,((32-L272)-(32-J272))*1.347)),0)+ IF(F272="PČneol",IF(L272&gt;15,0,IF(J272&gt;15,(16-L272)*0.255,((16-L272)-(16-J272))*0.255)),0)+IF(F272="PŽ",IF(L272&gt;31,0,IF(J272&gt;31,(32-L272)*0.255,((32-L272)-(32-J272))*0.255)),0)+IF(F272="EČ",IF(L272&gt;23,0,IF(J272&gt;23,(24-L272)*0.612,((24-L272)-(24-J272))*0.612)),0)+IF(F272="EČneol",IF(L272&gt;7,0,IF(J272&gt;7,(8-L272)*0.204,((8-L272)-(8-J272))*0.204)),0)+IF(F272="EŽ",IF(L272&gt;23,0,IF(J272&gt;23,(24-L272)*0.204,((24-L272)-(24-J272))*0.204)),0)+IF(F272="PT",IF(L272&gt;31,0,IF(J272&gt;31,(32-L272)*0.204,((32-L272)-(32-J272))*0.204)),0)+IF(F272="JOŽ",IF(L272&gt;23,0,IF(J272&gt;23,(24-L272)*0.255,((24-L272)-(24-J272))*0.255)),0)+IF(F272="JPČ",IF(L272&gt;23,0,IF(J272&gt;23,(24-L272)*0.204,((24-L272)-(24-J272))*0.204)),0)+IF(F272="JEČ",IF(L272&gt;15,0,IF(J272&gt;15,(16-L272)*0.102,((16-L272)-(16-J272))*0.102)),0)+IF(F272="JEOF",IF(L272&gt;15,0,IF(J272&gt;15,(16-L272)*0.102,((16-L272)-(16-J272))*0.102)),0)+IF(F272="JnPČ",IF(L272&gt;15,0,IF(J272&gt;15,(16-L272)*0.153,((16-L272)-(16-J272))*0.153)),0)+IF(F272="JnEČ",IF(L272&gt;15,0,IF(J272&gt;15,(16-L272)*0.0765,((16-L272)-(16-J272))*0.0765)),0)+IF(F272="JčPČ",IF(L272&gt;15,0,IF(J272&gt;15,(16-L272)*0.06375,((16-L272)-(16-J272))*0.06375)),0)+IF(F272="JčEČ",IF(L272&gt;15,0,IF(J272&gt;15,(16-L272)*0.051,((16-L272)-(16-J272))*0.051)),0)+IF(F272="NEAK",IF(L272&gt;23,0,IF(J272&gt;23,(24-L272)*0.03444,((24-L272)-(24-J272))*0.03444)),0))</f>
        <v>39.063000000000002</v>
      </c>
      <c r="Q272" s="11">
        <f t="shared" ref="Q272" si="139">IF(ISERROR(P272*100/N272),0,(P272*100/N272))</f>
        <v>16.413025210084033</v>
      </c>
      <c r="R272" s="10">
        <f t="shared" ref="R272:R273" si="140">IF(Q272&lt;=30,O272+P272,O272+O272*0.3)*IF(G272=1,0.4,IF(G272=2,0.75,IF(G272="1 (kas 4 m. 1 k. nerengiamos)",0.52,1)))*IF(D272="olimpinė",1,IF(M272="Ne",0.5,1))*IF(OR(A$5="Lietuvos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federacija"),IF(OR(J272&lt;8,K272&lt;16),0,1),1)*E272*IF(I272&lt;=1,1,1/I272)*IF(OR(A$5="Lietuvos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228.576975</v>
      </c>
      <c r="S272" s="8"/>
    </row>
    <row r="273" spans="1:19">
      <c r="A273" s="68">
        <v>2</v>
      </c>
      <c r="B273" s="68" t="s">
        <v>53</v>
      </c>
      <c r="C273" s="12" t="s">
        <v>50</v>
      </c>
      <c r="D273" s="68" t="s">
        <v>32</v>
      </c>
      <c r="E273" s="68">
        <v>1</v>
      </c>
      <c r="F273" s="68" t="s">
        <v>51</v>
      </c>
      <c r="G273" s="68">
        <v>2</v>
      </c>
      <c r="H273" s="68" t="s">
        <v>34</v>
      </c>
      <c r="I273" s="68"/>
      <c r="J273" s="68">
        <v>50</v>
      </c>
      <c r="K273" s="68">
        <v>18</v>
      </c>
      <c r="L273" s="68">
        <v>37</v>
      </c>
      <c r="M273" s="68" t="s">
        <v>43</v>
      </c>
      <c r="N273" s="3">
        <f t="shared" si="136"/>
        <v>0</v>
      </c>
      <c r="O273" s="9">
        <f t="shared" si="137"/>
        <v>0</v>
      </c>
      <c r="P273" s="4">
        <f t="shared" ref="P273" si="141">IF(O273=0,0,IF(F273="OŽ",IF(L273&gt;35,0,IF(J273&gt;35,(36-L273)*1.836,((36-L273)-(36-J273))*1.836)),0)+IF(F273="PČ",IF(L273&gt;31,0,IF(J273&gt;31,(32-L273)*1.347,((32-L273)-(32-J273))*1.347)),0)+ IF(F273="PČneol",IF(L273&gt;15,0,IF(J273&gt;15,(16-L273)*0.255,((16-L273)-(16-J273))*0.255)),0)+IF(F273="PŽ",IF(L273&gt;31,0,IF(J273&gt;31,(32-L273)*0.255,((32-L273)-(32-J273))*0.255)),0)+IF(F273="EČ",IF(L273&gt;23,0,IF(J273&gt;23,(24-L273)*0.612,((24-L273)-(24-J273))*0.612)),0)+IF(F273="EČneol",IF(L273&gt;7,0,IF(J273&gt;7,(8-L273)*0.204,((8-L273)-(8-J273))*0.204)),0)+IF(F273="EŽ",IF(L273&gt;23,0,IF(J273&gt;23,(24-L273)*0.204,((24-L273)-(24-J273))*0.204)),0)+IF(F273="PT",IF(L273&gt;31,0,IF(J273&gt;31,(32-L273)*0.204,((32-L273)-(32-J273))*0.204)),0)+IF(F273="JOŽ",IF(L273&gt;23,0,IF(J273&gt;23,(24-L273)*0.255,((24-L273)-(24-J273))*0.255)),0)+IF(F273="JPČ",IF(L273&gt;23,0,IF(J273&gt;23,(24-L273)*0.204,((24-L273)-(24-J273))*0.204)),0)+IF(F273="JEČ",IF(L273&gt;15,0,IF(J273&gt;15,(16-L273)*0.102,((16-L273)-(16-J273))*0.102)),0)+IF(F273="JEOF",IF(L273&gt;15,0,IF(J273&gt;15,(16-L273)*0.102,((16-L273)-(16-J273))*0.102)),0)+IF(F273="JnPČ",IF(L273&gt;15,0,IF(J273&gt;15,(16-L273)*0.153,((16-L273)-(16-J273))*0.153)),0)+IF(F273="JnEČ",IF(L273&gt;15,0,IF(J273&gt;15,(16-L273)*0.0765,((16-L273)-(16-J273))*0.0765)),0)+IF(F273="JčPČ",IF(L273&gt;15,0,IF(J273&gt;15,(16-L273)*0.06375,((16-L273)-(16-J273))*0.06375)),0)+IF(F273="JčEČ",IF(L273&gt;15,0,IF(J273&gt;15,(16-L273)*0.051,((16-L273)-(16-J273))*0.051)),0)+IF(F273="NEAK",IF(L273&gt;23,0,IF(J273&gt;23,(24-L273)*0.03444,((24-L273)-(24-J273))*0.03444)),0))</f>
        <v>0</v>
      </c>
      <c r="Q273" s="11">
        <f t="shared" ref="Q273" si="142">IF(ISERROR(P273*100/N273),0,(P273*100/N273))</f>
        <v>0</v>
      </c>
      <c r="R273" s="10">
        <f t="shared" si="140"/>
        <v>0</v>
      </c>
      <c r="S273" s="8"/>
    </row>
    <row r="274" spans="1:19">
      <c r="A274" s="81" t="s">
        <v>37</v>
      </c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3"/>
      <c r="R274" s="10">
        <f>SUM(R272:R273)</f>
        <v>228.576975</v>
      </c>
      <c r="S274" s="8"/>
    </row>
    <row r="275" spans="1:19" ht="15.75">
      <c r="A275" s="24" t="s">
        <v>38</v>
      </c>
      <c r="B275" s="24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6"/>
      <c r="S275" s="8"/>
    </row>
    <row r="276" spans="1:19">
      <c r="A276" s="49" t="s">
        <v>45</v>
      </c>
      <c r="B276" s="49"/>
      <c r="C276" s="49"/>
      <c r="D276" s="49"/>
      <c r="E276" s="49"/>
      <c r="F276" s="49"/>
      <c r="G276" s="49"/>
      <c r="H276" s="49"/>
      <c r="I276" s="49"/>
      <c r="J276" s="15"/>
      <c r="K276" s="15"/>
      <c r="L276" s="15"/>
      <c r="M276" s="15"/>
      <c r="N276" s="15"/>
      <c r="O276" s="15"/>
      <c r="P276" s="15"/>
      <c r="Q276" s="15"/>
      <c r="R276" s="16"/>
      <c r="S276" s="8"/>
    </row>
    <row r="277" spans="1:19">
      <c r="A277" s="49"/>
      <c r="B277" s="49"/>
      <c r="C277" s="49"/>
      <c r="D277" s="49"/>
      <c r="E277" s="49"/>
      <c r="F277" s="49"/>
      <c r="G277" s="49"/>
      <c r="H277" s="49"/>
      <c r="I277" s="49"/>
      <c r="J277" s="15"/>
      <c r="K277" s="15"/>
      <c r="L277" s="15"/>
      <c r="M277" s="15"/>
      <c r="N277" s="15"/>
      <c r="O277" s="15"/>
      <c r="P277" s="15"/>
      <c r="Q277" s="15"/>
      <c r="R277" s="16"/>
      <c r="S277" s="8"/>
    </row>
    <row r="278" spans="1:19">
      <c r="A278" s="75" t="s">
        <v>150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64"/>
      <c r="R278" s="8"/>
      <c r="S278" s="8"/>
    </row>
    <row r="279" spans="1:19" ht="18">
      <c r="A279" s="77" t="s">
        <v>28</v>
      </c>
      <c r="B279" s="78"/>
      <c r="C279" s="78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64"/>
      <c r="R279" s="8"/>
      <c r="S279" s="8"/>
    </row>
    <row r="280" spans="1:19">
      <c r="A280" s="84" t="s">
        <v>151</v>
      </c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64"/>
      <c r="R280" s="8"/>
      <c r="S280" s="8"/>
    </row>
    <row r="281" spans="1:19">
      <c r="A281" s="68">
        <v>1</v>
      </c>
      <c r="B281" s="68" t="s">
        <v>66</v>
      </c>
      <c r="C281" s="12" t="s">
        <v>70</v>
      </c>
      <c r="D281" s="68" t="s">
        <v>32</v>
      </c>
      <c r="E281" s="68">
        <v>1</v>
      </c>
      <c r="F281" s="68" t="s">
        <v>51</v>
      </c>
      <c r="G281" s="68">
        <v>2</v>
      </c>
      <c r="H281" s="68" t="s">
        <v>34</v>
      </c>
      <c r="I281" s="68"/>
      <c r="J281" s="68">
        <v>51</v>
      </c>
      <c r="K281" s="68">
        <v>18</v>
      </c>
      <c r="L281" s="68">
        <v>6</v>
      </c>
      <c r="M281" s="68" t="s">
        <v>43</v>
      </c>
      <c r="N281" s="3">
        <f t="shared" ref="N281:N292" si="143">(IF(F281="OŽ",IF(L281=1,550.8,IF(L281=2,426.38,IF(L281=3,342.14,IF(L281=4,181.44,IF(L281=5,168.48,IF(L281=6,155.52,IF(L281=7,148.5,IF(L281=8,144,0))))))))+IF(L281&lt;=8,0,IF(L281&lt;=16,137.7,IF(L281&lt;=24,108,IF(L281&lt;=32,80.1,IF(L281&lt;=36,52.2,0)))))-IF(L281&lt;=8,0,IF(L281&lt;=16,(L281-9)*2.754,IF(L281&lt;=24,(L281-17)* 2.754,IF(L281&lt;=32,(L281-25)* 2.754,IF(L281&lt;=36,(L281-33)*2.754,0))))),0)+IF(F281="PČ",IF(L281=1,449,IF(L281=2,314.6,IF(L281=3,238,IF(L281=4,172,IF(L281=5,159,IF(L281=6,145,IF(L281=7,132,IF(L281=8,119,0))))))))+IF(L281&lt;=8,0,IF(L281&lt;=16,88,IF(L281&lt;=24,55,IF(L281&lt;=32,22,0))))-IF(L281&lt;=8,0,IF(L281&lt;=16,(L281-9)*2.245,IF(L281&lt;=24,(L281-17)*2.245,IF(L281&lt;=32,(L281-25)*2.245,0)))),0)+IF(F281="PČneol",IF(L281=1,85,IF(L281=2,64.61,IF(L281=3,50.76,IF(L281=4,16.25,IF(L281=5,15,IF(L281=6,13.75,IF(L281=7,12.5,IF(L281=8,11.25,0))))))))+IF(L281&lt;=8,0,IF(L281&lt;=16,9,0))-IF(L281&lt;=8,0,IF(L281&lt;=16,(L281-9)*0.425,0)),0)+IF(F281="PŽ",IF(L281=1,85,IF(L281=2,59.5,IF(L281=3,45,IF(L281=4,32.5,IF(L281=5,30,IF(L281=6,27.5,IF(L281=7,25,IF(L281=8,22.5,0))))))))+IF(L281&lt;=8,0,IF(L281&lt;=16,19,IF(L281&lt;=24,13,IF(L281&lt;=32,8,0))))-IF(L281&lt;=8,0,IF(L281&lt;=16,(L281-9)*0.425,IF(L281&lt;=24,(L281-17)*0.425,IF(L281&lt;=32,(L281-25)*0.425,0)))),0)+IF(F281="EČ",IF(L281=1,204,IF(L281=2,156.24,IF(L281=3,123.84,IF(L281=4,72,IF(L281=5,66,IF(L281=6,60,IF(L281=7,54,IF(L281=8,48,0))))))))+IF(L281&lt;=8,0,IF(L281&lt;=16,40,IF(L281&lt;=24,25,0)))-IF(L281&lt;=8,0,IF(L281&lt;=16,(L281-9)*1.02,IF(L281&lt;=24,(L281-17)*1.02,0))),0)+IF(F281="EČneol",IF(L281=1,68,IF(L281=2,51.69,IF(L281=3,40.61,IF(L281=4,13,IF(L281=5,12,IF(L281=6,11,IF(L281=7,10,IF(L281=8,9,0)))))))))+IF(F281="EŽ",IF(L281=1,68,IF(L281=2,47.6,IF(L281=3,36,IF(L281=4,18,IF(L281=5,16.5,IF(L281=6,15,IF(L281=7,13.5,IF(L281=8,12,0))))))))+IF(L281&lt;=8,0,IF(L281&lt;=16,10,IF(L281&lt;=24,6,0)))-IF(L281&lt;=8,0,IF(L281&lt;=16,(L281-9)*0.34,IF(L281&lt;=24,(L281-17)*0.34,0))),0)+IF(F281="PT",IF(L281=1,68,IF(L281=2,52.08,IF(L281=3,41.28,IF(L281=4,24,IF(L281=5,22,IF(L281=6,20,IF(L281=7,18,IF(L281=8,16,0))))))))+IF(L281&lt;=8,0,IF(L281&lt;=16,13,IF(L281&lt;=24,9,IF(L281&lt;=32,4,0))))-IF(L281&lt;=8,0,IF(L281&lt;=16,(L281-9)*0.34,IF(L281&lt;=24,(L281-17)*0.34,IF(L281&lt;=32,(L281-25)*0.34,0)))),0)+IF(F281="JOŽ",IF(L281=1,85,IF(L281=2,59.5,IF(L281=3,45,IF(L281=4,32.5,IF(L281=5,30,IF(L281=6,27.5,IF(L281=7,25,IF(L281=8,22.5,0))))))))+IF(L281&lt;=8,0,IF(L281&lt;=16,19,IF(L281&lt;=24,13,0)))-IF(L281&lt;=8,0,IF(L281&lt;=16,(L281-9)*0.425,IF(L281&lt;=24,(L281-17)*0.425,0))),0)+IF(F281="JPČ",IF(L281=1,68,IF(L281=2,47.6,IF(L281=3,36,IF(L281=4,26,IF(L281=5,24,IF(L281=6,22,IF(L281=7,20,IF(L281=8,18,0))))))))+IF(L281&lt;=8,0,IF(L281&lt;=16,13,IF(L281&lt;=24,9,0)))-IF(L281&lt;=8,0,IF(L281&lt;=16,(L281-9)*0.34,IF(L281&lt;=24,(L281-17)*0.34,0))),0)+IF(F281="JEČ",IF(L281=1,34,IF(L281=2,26.04,IF(L281=3,20.6,IF(L281=4,12,IF(L281=5,11,IF(L281=6,10,IF(L281=7,9,IF(L281=8,8,0))))))))+IF(L281&lt;=8,0,IF(L281&lt;=16,6,0))-IF(L281&lt;=8,0,IF(L281&lt;=16,(L281-9)*0.17,0)),0)+IF(F281="JEOF",IF(L281=1,34,IF(L281=2,26.04,IF(L281=3,20.6,IF(L281=4,12,IF(L281=5,11,IF(L281=6,10,IF(L281=7,9,IF(L281=8,8,0))))))))+IF(L281&lt;=8,0,IF(L281&lt;=16,6,0))-IF(L281&lt;=8,0,IF(L281&lt;=16,(L281-9)*0.17,0)),0)+IF(F281="JnPČ",IF(L281=1,51,IF(L281=2,35.7,IF(L281=3,27,IF(L281=4,19.5,IF(L281=5,18,IF(L281=6,16.5,IF(L281=7,15,IF(L281=8,13.5,0))))))))+IF(L281&lt;=8,0,IF(L281&lt;=16,10,0))-IF(L281&lt;=8,0,IF(L281&lt;=16,(L281-9)*0.255,0)),0)+IF(F281="JnEČ",IF(L281=1,25.5,IF(L281=2,19.53,IF(L281=3,15.48,IF(L281=4,9,IF(L281=5,8.25,IF(L281=6,7.5,IF(L281=7,6.75,IF(L281=8,6,0))))))))+IF(L281&lt;=8,0,IF(L281&lt;=16,5,0))-IF(L281&lt;=8,0,IF(L281&lt;=16,(L281-9)*0.1275,0)),0)+IF(F281="JčPČ",IF(L281=1,21.25,IF(L281=2,14.5,IF(L281=3,11.5,IF(L281=4,7,IF(L281=5,6.5,IF(L281=6,6,IF(L281=7,5.5,IF(L281=8,5,0))))))))+IF(L281&lt;=8,0,IF(L281&lt;=16,4,0))-IF(L281&lt;=8,0,IF(L281&lt;=16,(L281-9)*0.10625,0)),0)+IF(F281="JčEČ",IF(L281=1,17,IF(L281=2,13.02,IF(L281=3,10.32,IF(L281=4,6,IF(L281=5,5.5,IF(L281=6,5,IF(L281=7,4.5,IF(L281=8,4,0))))))))+IF(L281&lt;=8,0,IF(L281&lt;=16,3,0))-IF(L281&lt;=8,0,IF(L281&lt;=16,(L281-9)*0.085,0)),0)+IF(F281="NEAK",IF(L281=1,11.48,IF(L281=2,8.79,IF(L281=3,6.97,IF(L281=4,4.05,IF(L281=5,3.71,IF(L281=6,3.38,IF(L281=7,3.04,IF(L281=8,2.7,0))))))))+IF(L281&lt;=8,0,IF(L281&lt;=16,2,IF(L281&lt;=24,1.3,0)))-IF(L281&lt;=8,0,IF(L281&lt;=16,(L281-9)*0.0574,IF(L281&lt;=24,(L281-17)*0.0574,0))),0))*IF(L281&lt;0,1,IF(OR(F281="PČ",F281="PŽ",F281="PT"),IF(J281&lt;32,J281/32,1),1))* IF(L281&lt;0,1,IF(OR(F281="EČ",F281="EŽ",F281="JOŽ",F281="JPČ",F281="NEAK"),IF(J281&lt;24,J281/24,1),1))*IF(L281&lt;0,1,IF(OR(F281="PČneol",F281="JEČ",F281="JEOF",F281="JnPČ",F281="JnEČ",F281="JčPČ",F281="JčEČ"),IF(J281&lt;16,J281/16,1),1))*IF(L281&lt;0,1,IF(F281="EČneol",IF(J281&lt;8,J281/8,1),1))</f>
        <v>145</v>
      </c>
      <c r="O281" s="9">
        <f t="shared" ref="O281:O292" si="144">IF(F281="OŽ",N281,IF(H281="Ne",IF(J281*0.3&lt;J281-L281,N281,0),IF(J281*0.1&lt;J281-L281,N281,0)))</f>
        <v>145</v>
      </c>
      <c r="P281" s="4">
        <f t="shared" ref="P281" si="145">IF(O281=0,0,IF(F281="OŽ",IF(L281&gt;35,0,IF(J281&gt;35,(36-L281)*1.836,((36-L281)-(36-J281))*1.836)),0)+IF(F281="PČ",IF(L281&gt;31,0,IF(J281&gt;31,(32-L281)*1.347,((32-L281)-(32-J281))*1.347)),0)+ IF(F281="PČneol",IF(L281&gt;15,0,IF(J281&gt;15,(16-L281)*0.255,((16-L281)-(16-J281))*0.255)),0)+IF(F281="PŽ",IF(L281&gt;31,0,IF(J281&gt;31,(32-L281)*0.255,((32-L281)-(32-J281))*0.255)),0)+IF(F281="EČ",IF(L281&gt;23,0,IF(J281&gt;23,(24-L281)*0.612,((24-L281)-(24-J281))*0.612)),0)+IF(F281="EČneol",IF(L281&gt;7,0,IF(J281&gt;7,(8-L281)*0.204,((8-L281)-(8-J281))*0.204)),0)+IF(F281="EŽ",IF(L281&gt;23,0,IF(J281&gt;23,(24-L281)*0.204,((24-L281)-(24-J281))*0.204)),0)+IF(F281="PT",IF(L281&gt;31,0,IF(J281&gt;31,(32-L281)*0.204,((32-L281)-(32-J281))*0.204)),0)+IF(F281="JOŽ",IF(L281&gt;23,0,IF(J281&gt;23,(24-L281)*0.255,((24-L281)-(24-J281))*0.255)),0)+IF(F281="JPČ",IF(L281&gt;23,0,IF(J281&gt;23,(24-L281)*0.204,((24-L281)-(24-J281))*0.204)),0)+IF(F281="JEČ",IF(L281&gt;15,0,IF(J281&gt;15,(16-L281)*0.102,((16-L281)-(16-J281))*0.102)),0)+IF(F281="JEOF",IF(L281&gt;15,0,IF(J281&gt;15,(16-L281)*0.102,((16-L281)-(16-J281))*0.102)),0)+IF(F281="JnPČ",IF(L281&gt;15,0,IF(J281&gt;15,(16-L281)*0.153,((16-L281)-(16-J281))*0.153)),0)+IF(F281="JnEČ",IF(L281&gt;15,0,IF(J281&gt;15,(16-L281)*0.0765,((16-L281)-(16-J281))*0.0765)),0)+IF(F281="JčPČ",IF(L281&gt;15,0,IF(J281&gt;15,(16-L281)*0.06375,((16-L281)-(16-J281))*0.06375)),0)+IF(F281="JčEČ",IF(L281&gt;15,0,IF(J281&gt;15,(16-L281)*0.051,((16-L281)-(16-J281))*0.051)),0)+IF(F281="NEAK",IF(L281&gt;23,0,IF(J281&gt;23,(24-L281)*0.03444,((24-L281)-(24-J281))*0.03444)),0))</f>
        <v>35.021999999999998</v>
      </c>
      <c r="Q281" s="11">
        <f t="shared" ref="Q281" si="146">IF(ISERROR(P281*100/N281),0,(P281*100/N281))</f>
        <v>24.153103448275861</v>
      </c>
      <c r="R281" s="10">
        <f t="shared" ref="R281:R292" si="147">IF(Q281&lt;=30,O281+P281,O281+O281*0.3)*IF(G281=1,0.4,IF(G281=2,0.75,IF(G281="1 (kas 4 m. 1 k. nerengiamos)",0.52,1)))*IF(D281="olimpinė",1,IF(M281="Ne",0.5,1))*IF(OR(A$5="Lietuvos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federacija"),IF(OR(J281&lt;8,K281&lt;16),0,1),1)*E281*IF(I281&lt;=1,1,1/I281)*IF(OR(A$5="Lietuvos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148.51815000000002</v>
      </c>
      <c r="S281" s="8"/>
    </row>
    <row r="282" spans="1:19">
      <c r="A282" s="68">
        <v>2</v>
      </c>
      <c r="B282" s="68" t="s">
        <v>71</v>
      </c>
      <c r="C282" s="12" t="s">
        <v>70</v>
      </c>
      <c r="D282" s="68" t="s">
        <v>32</v>
      </c>
      <c r="E282" s="68">
        <v>1</v>
      </c>
      <c r="F282" s="68" t="s">
        <v>51</v>
      </c>
      <c r="G282" s="68">
        <v>2</v>
      </c>
      <c r="H282" s="68" t="s">
        <v>34</v>
      </c>
      <c r="I282" s="68"/>
      <c r="J282" s="68">
        <v>51</v>
      </c>
      <c r="K282" s="68">
        <v>18</v>
      </c>
      <c r="L282" s="68">
        <v>14</v>
      </c>
      <c r="M282" s="68" t="s">
        <v>34</v>
      </c>
      <c r="N282" s="3">
        <f t="shared" si="143"/>
        <v>76.775000000000006</v>
      </c>
      <c r="O282" s="9">
        <f t="shared" si="144"/>
        <v>76.775000000000006</v>
      </c>
      <c r="P282" s="4">
        <f t="shared" ref="P282:P292" si="148">IF(O282=0,0,IF(F282="OŽ",IF(L282&gt;35,0,IF(J282&gt;35,(36-L282)*1.836,((36-L282)-(36-J282))*1.836)),0)+IF(F282="PČ",IF(L282&gt;31,0,IF(J282&gt;31,(32-L282)*1.347,((32-L282)-(32-J282))*1.347)),0)+ IF(F282="PČneol",IF(L282&gt;15,0,IF(J282&gt;15,(16-L282)*0.255,((16-L282)-(16-J282))*0.255)),0)+IF(F282="PŽ",IF(L282&gt;31,0,IF(J282&gt;31,(32-L282)*0.255,((32-L282)-(32-J282))*0.255)),0)+IF(F282="EČ",IF(L282&gt;23,0,IF(J282&gt;23,(24-L282)*0.612,((24-L282)-(24-J282))*0.612)),0)+IF(F282="EČneol",IF(L282&gt;7,0,IF(J282&gt;7,(8-L282)*0.204,((8-L282)-(8-J282))*0.204)),0)+IF(F282="EŽ",IF(L282&gt;23,0,IF(J282&gt;23,(24-L282)*0.204,((24-L282)-(24-J282))*0.204)),0)+IF(F282="PT",IF(L282&gt;31,0,IF(J282&gt;31,(32-L282)*0.204,((32-L282)-(32-J282))*0.204)),0)+IF(F282="JOŽ",IF(L282&gt;23,0,IF(J282&gt;23,(24-L282)*0.255,((24-L282)-(24-J282))*0.255)),0)+IF(F282="JPČ",IF(L282&gt;23,0,IF(J282&gt;23,(24-L282)*0.204,((24-L282)-(24-J282))*0.204)),0)+IF(F282="JEČ",IF(L282&gt;15,0,IF(J282&gt;15,(16-L282)*0.102,((16-L282)-(16-J282))*0.102)),0)+IF(F282="JEOF",IF(L282&gt;15,0,IF(J282&gt;15,(16-L282)*0.102,((16-L282)-(16-J282))*0.102)),0)+IF(F282="JnPČ",IF(L282&gt;15,0,IF(J282&gt;15,(16-L282)*0.153,((16-L282)-(16-J282))*0.153)),0)+IF(F282="JnEČ",IF(L282&gt;15,0,IF(J282&gt;15,(16-L282)*0.0765,((16-L282)-(16-J282))*0.0765)),0)+IF(F282="JčPČ",IF(L282&gt;15,0,IF(J282&gt;15,(16-L282)*0.06375,((16-L282)-(16-J282))*0.06375)),0)+IF(F282="JčEČ",IF(L282&gt;15,0,IF(J282&gt;15,(16-L282)*0.051,((16-L282)-(16-J282))*0.051)),0)+IF(F282="NEAK",IF(L282&gt;23,0,IF(J282&gt;23,(24-L282)*0.03444,((24-L282)-(24-J282))*0.03444)),0))</f>
        <v>24.245999999999999</v>
      </c>
      <c r="Q282" s="11">
        <f t="shared" ref="Q282:Q292" si="149">IF(ISERROR(P282*100/N282),0,(P282*100/N282))</f>
        <v>31.580592640833601</v>
      </c>
      <c r="R282" s="10">
        <f t="shared" si="147"/>
        <v>41.170593750000002</v>
      </c>
      <c r="S282" s="8"/>
    </row>
    <row r="283" spans="1:19">
      <c r="A283" s="68">
        <v>3</v>
      </c>
      <c r="B283" s="68" t="s">
        <v>69</v>
      </c>
      <c r="C283" s="12" t="s">
        <v>70</v>
      </c>
      <c r="D283" s="68" t="s">
        <v>32</v>
      </c>
      <c r="E283" s="68">
        <v>1</v>
      </c>
      <c r="F283" s="68" t="s">
        <v>51</v>
      </c>
      <c r="G283" s="68">
        <v>2</v>
      </c>
      <c r="H283" s="68" t="s">
        <v>34</v>
      </c>
      <c r="I283" s="68"/>
      <c r="J283" s="68">
        <v>51</v>
      </c>
      <c r="K283" s="68">
        <v>18</v>
      </c>
      <c r="L283" s="68">
        <v>16</v>
      </c>
      <c r="M283" s="68" t="s">
        <v>43</v>
      </c>
      <c r="N283" s="3">
        <f t="shared" si="143"/>
        <v>72.284999999999997</v>
      </c>
      <c r="O283" s="9">
        <f t="shared" si="144"/>
        <v>72.284999999999997</v>
      </c>
      <c r="P283" s="4">
        <f t="shared" si="148"/>
        <v>21.552</v>
      </c>
      <c r="Q283" s="11">
        <f t="shared" si="149"/>
        <v>29.815314380576883</v>
      </c>
      <c r="R283" s="10">
        <f t="shared" si="147"/>
        <v>77.415525000000002</v>
      </c>
      <c r="S283" s="8"/>
    </row>
    <row r="284" spans="1:19" s="8" customFormat="1">
      <c r="A284" s="68">
        <v>4</v>
      </c>
      <c r="B284" s="68" t="s">
        <v>69</v>
      </c>
      <c r="C284" s="12" t="s">
        <v>67</v>
      </c>
      <c r="D284" s="68" t="s">
        <v>32</v>
      </c>
      <c r="E284" s="68">
        <v>1</v>
      </c>
      <c r="F284" s="68" t="s">
        <v>51</v>
      </c>
      <c r="G284" s="68">
        <v>2</v>
      </c>
      <c r="H284" s="68" t="s">
        <v>34</v>
      </c>
      <c r="I284" s="68"/>
      <c r="J284" s="68">
        <v>51</v>
      </c>
      <c r="K284" s="68">
        <v>17</v>
      </c>
      <c r="L284" s="68">
        <v>18</v>
      </c>
      <c r="M284" s="68" t="s">
        <v>34</v>
      </c>
      <c r="N284" s="3">
        <f t="shared" si="143"/>
        <v>52.755000000000003</v>
      </c>
      <c r="O284" s="9">
        <f t="shared" si="144"/>
        <v>52.755000000000003</v>
      </c>
      <c r="P284" s="4">
        <f t="shared" si="148"/>
        <v>18.858000000000001</v>
      </c>
      <c r="Q284" s="11">
        <f t="shared" si="149"/>
        <v>35.746374751208414</v>
      </c>
      <c r="R284" s="10">
        <f t="shared" si="147"/>
        <v>28.289868750000004</v>
      </c>
    </row>
    <row r="285" spans="1:19">
      <c r="A285" s="68">
        <v>5</v>
      </c>
      <c r="B285" s="68" t="s">
        <v>68</v>
      </c>
      <c r="C285" s="12" t="s">
        <v>67</v>
      </c>
      <c r="D285" s="68" t="s">
        <v>32</v>
      </c>
      <c r="E285" s="68">
        <v>1</v>
      </c>
      <c r="F285" s="68" t="s">
        <v>51</v>
      </c>
      <c r="G285" s="68">
        <v>2</v>
      </c>
      <c r="H285" s="68" t="s">
        <v>34</v>
      </c>
      <c r="I285" s="68"/>
      <c r="J285" s="68">
        <v>51</v>
      </c>
      <c r="K285" s="68">
        <v>17</v>
      </c>
      <c r="L285" s="68">
        <v>29</v>
      </c>
      <c r="M285" s="68" t="s">
        <v>43</v>
      </c>
      <c r="N285" s="3">
        <f t="shared" si="143"/>
        <v>13.02</v>
      </c>
      <c r="O285" s="9">
        <f t="shared" si="144"/>
        <v>13.02</v>
      </c>
      <c r="P285" s="4">
        <f t="shared" si="148"/>
        <v>4.0410000000000004</v>
      </c>
      <c r="Q285" s="11">
        <f t="shared" si="149"/>
        <v>31.036866359447007</v>
      </c>
      <c r="R285" s="10">
        <f t="shared" si="147"/>
        <v>13.963949999999999</v>
      </c>
      <c r="S285" s="8"/>
    </row>
    <row r="286" spans="1:19">
      <c r="A286" s="68">
        <v>6</v>
      </c>
      <c r="B286" s="68" t="s">
        <v>66</v>
      </c>
      <c r="C286" s="12" t="s">
        <v>72</v>
      </c>
      <c r="D286" s="68" t="s">
        <v>32</v>
      </c>
      <c r="E286" s="68">
        <v>1</v>
      </c>
      <c r="F286" s="68" t="s">
        <v>51</v>
      </c>
      <c r="G286" s="68">
        <v>2</v>
      </c>
      <c r="H286" s="68" t="s">
        <v>34</v>
      </c>
      <c r="I286" s="68"/>
      <c r="J286" s="68">
        <v>52</v>
      </c>
      <c r="K286" s="68">
        <v>19</v>
      </c>
      <c r="L286" s="68">
        <v>10</v>
      </c>
      <c r="M286" s="68" t="s">
        <v>34</v>
      </c>
      <c r="N286" s="3">
        <f t="shared" si="143"/>
        <v>85.754999999999995</v>
      </c>
      <c r="O286" s="9">
        <f t="shared" si="144"/>
        <v>85.754999999999995</v>
      </c>
      <c r="P286" s="4">
        <f t="shared" si="148"/>
        <v>29.634</v>
      </c>
      <c r="Q286" s="11">
        <f t="shared" si="149"/>
        <v>34.556585621829633</v>
      </c>
      <c r="R286" s="10">
        <f t="shared" si="147"/>
        <v>45.986118750000003</v>
      </c>
      <c r="S286" s="8"/>
    </row>
    <row r="287" spans="1:19">
      <c r="A287" s="68">
        <v>7</v>
      </c>
      <c r="B287" s="68" t="s">
        <v>71</v>
      </c>
      <c r="C287" s="12" t="s">
        <v>72</v>
      </c>
      <c r="D287" s="68" t="s">
        <v>32</v>
      </c>
      <c r="E287" s="68">
        <v>1</v>
      </c>
      <c r="F287" s="68" t="s">
        <v>51</v>
      </c>
      <c r="G287" s="68">
        <v>2</v>
      </c>
      <c r="H287" s="68" t="s">
        <v>34</v>
      </c>
      <c r="I287" s="68"/>
      <c r="J287" s="68">
        <v>52</v>
      </c>
      <c r="K287" s="68">
        <v>19</v>
      </c>
      <c r="L287" s="68">
        <v>12</v>
      </c>
      <c r="M287" s="68" t="s">
        <v>43</v>
      </c>
      <c r="N287" s="3">
        <f t="shared" si="143"/>
        <v>81.265000000000001</v>
      </c>
      <c r="O287" s="9">
        <f t="shared" si="144"/>
        <v>81.265000000000001</v>
      </c>
      <c r="P287" s="4">
        <f t="shared" si="148"/>
        <v>26.939999999999998</v>
      </c>
      <c r="Q287" s="11">
        <f t="shared" si="149"/>
        <v>33.150802928690091</v>
      </c>
      <c r="R287" s="10">
        <f t="shared" si="147"/>
        <v>87.156712499999998</v>
      </c>
      <c r="S287" s="8"/>
    </row>
    <row r="288" spans="1:19">
      <c r="A288" s="68">
        <v>8</v>
      </c>
      <c r="B288" s="68" t="s">
        <v>68</v>
      </c>
      <c r="C288" s="12" t="s">
        <v>72</v>
      </c>
      <c r="D288" s="68" t="s">
        <v>32</v>
      </c>
      <c r="E288" s="68">
        <v>1</v>
      </c>
      <c r="F288" s="68" t="s">
        <v>51</v>
      </c>
      <c r="G288" s="68">
        <v>2</v>
      </c>
      <c r="H288" s="68" t="s">
        <v>34</v>
      </c>
      <c r="I288" s="68"/>
      <c r="J288" s="68">
        <v>52</v>
      </c>
      <c r="K288" s="68">
        <v>19</v>
      </c>
      <c r="L288" s="68">
        <v>14</v>
      </c>
      <c r="M288" s="68" t="s">
        <v>43</v>
      </c>
      <c r="N288" s="3">
        <f t="shared" si="143"/>
        <v>76.775000000000006</v>
      </c>
      <c r="O288" s="9">
        <f t="shared" si="144"/>
        <v>76.775000000000006</v>
      </c>
      <c r="P288" s="4">
        <f t="shared" si="148"/>
        <v>24.245999999999999</v>
      </c>
      <c r="Q288" s="11">
        <f t="shared" si="149"/>
        <v>31.580592640833601</v>
      </c>
      <c r="R288" s="10">
        <f t="shared" si="147"/>
        <v>82.341187500000004</v>
      </c>
      <c r="S288" s="8"/>
    </row>
    <row r="289" spans="1:19">
      <c r="A289" s="68">
        <v>9</v>
      </c>
      <c r="B289" s="68" t="s">
        <v>68</v>
      </c>
      <c r="C289" s="12" t="s">
        <v>152</v>
      </c>
      <c r="D289" s="68" t="s">
        <v>32</v>
      </c>
      <c r="E289" s="68">
        <v>1</v>
      </c>
      <c r="F289" s="68" t="s">
        <v>51</v>
      </c>
      <c r="G289" s="68">
        <v>2</v>
      </c>
      <c r="H289" s="68" t="s">
        <v>34</v>
      </c>
      <c r="I289" s="68"/>
      <c r="J289" s="68">
        <v>40</v>
      </c>
      <c r="K289" s="68">
        <v>17</v>
      </c>
      <c r="L289" s="68">
        <v>30</v>
      </c>
      <c r="M289" s="68" t="s">
        <v>34</v>
      </c>
      <c r="N289" s="3">
        <f t="shared" ref="N289:N290" si="150">(IF(F289="OŽ",IF(L289=1,550.8,IF(L289=2,426.38,IF(L289=3,342.14,IF(L289=4,181.44,IF(L289=5,168.48,IF(L289=6,155.52,IF(L289=7,148.5,IF(L289=8,144,0))))))))+IF(L289&lt;=8,0,IF(L289&lt;=16,137.7,IF(L289&lt;=24,108,IF(L289&lt;=32,80.1,IF(L289&lt;=36,52.2,0)))))-IF(L289&lt;=8,0,IF(L289&lt;=16,(L289-9)*2.754,IF(L289&lt;=24,(L289-17)* 2.754,IF(L289&lt;=32,(L289-25)* 2.754,IF(L289&lt;=36,(L289-33)*2.754,0))))),0)+IF(F289="PČ",IF(L289=1,449,IF(L289=2,314.6,IF(L289=3,238,IF(L289=4,172,IF(L289=5,159,IF(L289=6,145,IF(L289=7,132,IF(L289=8,119,0))))))))+IF(L289&lt;=8,0,IF(L289&lt;=16,88,IF(L289&lt;=24,55,IF(L289&lt;=32,22,0))))-IF(L289&lt;=8,0,IF(L289&lt;=16,(L289-9)*2.245,IF(L289&lt;=24,(L289-17)*2.245,IF(L289&lt;=32,(L289-25)*2.245,0)))),0)+IF(F289="PČneol",IF(L289=1,85,IF(L289=2,64.61,IF(L289=3,50.76,IF(L289=4,16.25,IF(L289=5,15,IF(L289=6,13.75,IF(L289=7,12.5,IF(L289=8,11.25,0))))))))+IF(L289&lt;=8,0,IF(L289&lt;=16,9,0))-IF(L289&lt;=8,0,IF(L289&lt;=16,(L289-9)*0.425,0)),0)+IF(F289="PŽ",IF(L289=1,85,IF(L289=2,59.5,IF(L289=3,45,IF(L289=4,32.5,IF(L289=5,30,IF(L289=6,27.5,IF(L289=7,25,IF(L289=8,22.5,0))))))))+IF(L289&lt;=8,0,IF(L289&lt;=16,19,IF(L289&lt;=24,13,IF(L289&lt;=32,8,0))))-IF(L289&lt;=8,0,IF(L289&lt;=16,(L289-9)*0.425,IF(L289&lt;=24,(L289-17)*0.425,IF(L289&lt;=32,(L289-25)*0.425,0)))),0)+IF(F289="EČ",IF(L289=1,204,IF(L289=2,156.24,IF(L289=3,123.84,IF(L289=4,72,IF(L289=5,66,IF(L289=6,60,IF(L289=7,54,IF(L289=8,48,0))))))))+IF(L289&lt;=8,0,IF(L289&lt;=16,40,IF(L289&lt;=24,25,0)))-IF(L289&lt;=8,0,IF(L289&lt;=16,(L289-9)*1.02,IF(L289&lt;=24,(L289-17)*1.02,0))),0)+IF(F289="EČneol",IF(L289=1,68,IF(L289=2,51.69,IF(L289=3,40.61,IF(L289=4,13,IF(L289=5,12,IF(L289=6,11,IF(L289=7,10,IF(L289=8,9,0)))))))))+IF(F289="EŽ",IF(L289=1,68,IF(L289=2,47.6,IF(L289=3,36,IF(L289=4,18,IF(L289=5,16.5,IF(L289=6,15,IF(L289=7,13.5,IF(L289=8,12,0))))))))+IF(L289&lt;=8,0,IF(L289&lt;=16,10,IF(L289&lt;=24,6,0)))-IF(L289&lt;=8,0,IF(L289&lt;=16,(L289-9)*0.34,IF(L289&lt;=24,(L289-17)*0.34,0))),0)+IF(F289="PT",IF(L289=1,68,IF(L289=2,52.08,IF(L289=3,41.28,IF(L289=4,24,IF(L289=5,22,IF(L289=6,20,IF(L289=7,18,IF(L289=8,16,0))))))))+IF(L289&lt;=8,0,IF(L289&lt;=16,13,IF(L289&lt;=24,9,IF(L289&lt;=32,4,0))))-IF(L289&lt;=8,0,IF(L289&lt;=16,(L289-9)*0.34,IF(L289&lt;=24,(L289-17)*0.34,IF(L289&lt;=32,(L289-25)*0.34,0)))),0)+IF(F289="JOŽ",IF(L289=1,85,IF(L289=2,59.5,IF(L289=3,45,IF(L289=4,32.5,IF(L289=5,30,IF(L289=6,27.5,IF(L289=7,25,IF(L289=8,22.5,0))))))))+IF(L289&lt;=8,0,IF(L289&lt;=16,19,IF(L289&lt;=24,13,0)))-IF(L289&lt;=8,0,IF(L289&lt;=16,(L289-9)*0.425,IF(L289&lt;=24,(L289-17)*0.425,0))),0)+IF(F289="JPČ",IF(L289=1,68,IF(L289=2,47.6,IF(L289=3,36,IF(L289=4,26,IF(L289=5,24,IF(L289=6,22,IF(L289=7,20,IF(L289=8,18,0))))))))+IF(L289&lt;=8,0,IF(L289&lt;=16,13,IF(L289&lt;=24,9,0)))-IF(L289&lt;=8,0,IF(L289&lt;=16,(L289-9)*0.34,IF(L289&lt;=24,(L289-17)*0.34,0))),0)+IF(F289="JEČ",IF(L289=1,34,IF(L289=2,26.04,IF(L289=3,20.6,IF(L289=4,12,IF(L289=5,11,IF(L289=6,10,IF(L289=7,9,IF(L289=8,8,0))))))))+IF(L289&lt;=8,0,IF(L289&lt;=16,6,0))-IF(L289&lt;=8,0,IF(L289&lt;=16,(L289-9)*0.17,0)),0)+IF(F289="JEOF",IF(L289=1,34,IF(L289=2,26.04,IF(L289=3,20.6,IF(L289=4,12,IF(L289=5,11,IF(L289=6,10,IF(L289=7,9,IF(L289=8,8,0))))))))+IF(L289&lt;=8,0,IF(L289&lt;=16,6,0))-IF(L289&lt;=8,0,IF(L289&lt;=16,(L289-9)*0.17,0)),0)+IF(F289="JnPČ",IF(L289=1,51,IF(L289=2,35.7,IF(L289=3,27,IF(L289=4,19.5,IF(L289=5,18,IF(L289=6,16.5,IF(L289=7,15,IF(L289=8,13.5,0))))))))+IF(L289&lt;=8,0,IF(L289&lt;=16,10,0))-IF(L289&lt;=8,0,IF(L289&lt;=16,(L289-9)*0.255,0)),0)+IF(F289="JnEČ",IF(L289=1,25.5,IF(L289=2,19.53,IF(L289=3,15.48,IF(L289=4,9,IF(L289=5,8.25,IF(L289=6,7.5,IF(L289=7,6.75,IF(L289=8,6,0))))))))+IF(L289&lt;=8,0,IF(L289&lt;=16,5,0))-IF(L289&lt;=8,0,IF(L289&lt;=16,(L289-9)*0.1275,0)),0)+IF(F289="JčPČ",IF(L289=1,21.25,IF(L289=2,14.5,IF(L289=3,11.5,IF(L289=4,7,IF(L289=5,6.5,IF(L289=6,6,IF(L289=7,5.5,IF(L289=8,5,0))))))))+IF(L289&lt;=8,0,IF(L289&lt;=16,4,0))-IF(L289&lt;=8,0,IF(L289&lt;=16,(L289-9)*0.10625,0)),0)+IF(F289="JčEČ",IF(L289=1,17,IF(L289=2,13.02,IF(L289=3,10.32,IF(L289=4,6,IF(L289=5,5.5,IF(L289=6,5,IF(L289=7,4.5,IF(L289=8,4,0))))))))+IF(L289&lt;=8,0,IF(L289&lt;=16,3,0))-IF(L289&lt;=8,0,IF(L289&lt;=16,(L289-9)*0.085,0)),0)+IF(F289="NEAK",IF(L289=1,11.48,IF(L289=2,8.79,IF(L289=3,6.97,IF(L289=4,4.05,IF(L289=5,3.71,IF(L289=6,3.38,IF(L289=7,3.04,IF(L289=8,2.7,0))))))))+IF(L289&lt;=8,0,IF(L289&lt;=16,2,IF(L289&lt;=24,1.3,0)))-IF(L289&lt;=8,0,IF(L289&lt;=16,(L289-9)*0.0574,IF(L289&lt;=24,(L289-17)*0.0574,0))),0))*IF(L289&lt;0,1,IF(OR(F289="PČ",F289="PŽ",F289="PT"),IF(J289&lt;32,J289/32,1),1))* IF(L289&lt;0,1,IF(OR(F289="EČ",F289="EŽ",F289="JOŽ",F289="JPČ",F289="NEAK"),IF(J289&lt;24,J289/24,1),1))*IF(L289&lt;0,1,IF(OR(F289="PČneol",F289="JEČ",F289="JEOF",F289="JnPČ",F289="JnEČ",F289="JčPČ",F289="JčEČ"),IF(J289&lt;16,J289/16,1),1))*IF(L289&lt;0,1,IF(F289="EČneol",IF(J289&lt;8,J289/8,1),1))</f>
        <v>10.774999999999999</v>
      </c>
      <c r="O289" s="9">
        <f t="shared" ref="O289:O290" si="151">IF(F289="OŽ",N289,IF(H289="Ne",IF(J289*0.3&lt;J289-L289,N289,0),IF(J289*0.1&lt;J289-L289,N289,0)))</f>
        <v>0</v>
      </c>
      <c r="P289" s="4">
        <f t="shared" ref="P289:P290" si="152">IF(O289=0,0,IF(F289="OŽ",IF(L289&gt;35,0,IF(J289&gt;35,(36-L289)*1.836,((36-L289)-(36-J289))*1.836)),0)+IF(F289="PČ",IF(L289&gt;31,0,IF(J289&gt;31,(32-L289)*1.347,((32-L289)-(32-J289))*1.347)),0)+ IF(F289="PČneol",IF(L289&gt;15,0,IF(J289&gt;15,(16-L289)*0.255,((16-L289)-(16-J289))*0.255)),0)+IF(F289="PŽ",IF(L289&gt;31,0,IF(J289&gt;31,(32-L289)*0.255,((32-L289)-(32-J289))*0.255)),0)+IF(F289="EČ",IF(L289&gt;23,0,IF(J289&gt;23,(24-L289)*0.612,((24-L289)-(24-J289))*0.612)),0)+IF(F289="EČneol",IF(L289&gt;7,0,IF(J289&gt;7,(8-L289)*0.204,((8-L289)-(8-J289))*0.204)),0)+IF(F289="EŽ",IF(L289&gt;23,0,IF(J289&gt;23,(24-L289)*0.204,((24-L289)-(24-J289))*0.204)),0)+IF(F289="PT",IF(L289&gt;31,0,IF(J289&gt;31,(32-L289)*0.204,((32-L289)-(32-J289))*0.204)),0)+IF(F289="JOŽ",IF(L289&gt;23,0,IF(J289&gt;23,(24-L289)*0.255,((24-L289)-(24-J289))*0.255)),0)+IF(F289="JPČ",IF(L289&gt;23,0,IF(J289&gt;23,(24-L289)*0.204,((24-L289)-(24-J289))*0.204)),0)+IF(F289="JEČ",IF(L289&gt;15,0,IF(J289&gt;15,(16-L289)*0.102,((16-L289)-(16-J289))*0.102)),0)+IF(F289="JEOF",IF(L289&gt;15,0,IF(J289&gt;15,(16-L289)*0.102,((16-L289)-(16-J289))*0.102)),0)+IF(F289="JnPČ",IF(L289&gt;15,0,IF(J289&gt;15,(16-L289)*0.153,((16-L289)-(16-J289))*0.153)),0)+IF(F289="JnEČ",IF(L289&gt;15,0,IF(J289&gt;15,(16-L289)*0.0765,((16-L289)-(16-J289))*0.0765)),0)+IF(F289="JčPČ",IF(L289&gt;15,0,IF(J289&gt;15,(16-L289)*0.06375,((16-L289)-(16-J289))*0.06375)),0)+IF(F289="JčEČ",IF(L289&gt;15,0,IF(J289&gt;15,(16-L289)*0.051,((16-L289)-(16-J289))*0.051)),0)+IF(F289="NEAK",IF(L289&gt;23,0,IF(J289&gt;23,(24-L289)*0.03444,((24-L289)-(24-J289))*0.03444)),0))</f>
        <v>0</v>
      </c>
      <c r="Q289" s="11">
        <f t="shared" ref="Q289:Q290" si="153">IF(ISERROR(P289*100/N289),0,(P289*100/N289))</f>
        <v>0</v>
      </c>
      <c r="R289" s="10">
        <f t="shared" ref="R289:R290" si="154">IF(Q289&lt;=30,O289+P289,O289+O289*0.3)*IF(G289=1,0.4,IF(G289=2,0.75,IF(G289="1 (kas 4 m. 1 k. nerengiamos)",0.52,1)))*IF(D289="olimpinė",1,IF(M289="Ne",0.5,1))*IF(OR(A$5="Lietuvos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federacija"),IF(OR(J289&lt;8,K289&lt;16),0,1),1)*E289*IF(I289&lt;=1,1,1/I289)*IF(OR(A$5="Lietuvos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9" s="8"/>
    </row>
    <row r="290" spans="1:19">
      <c r="A290" s="68">
        <v>10</v>
      </c>
      <c r="B290" s="68" t="s">
        <v>69</v>
      </c>
      <c r="C290" s="12" t="s">
        <v>73</v>
      </c>
      <c r="D290" s="68" t="s">
        <v>32</v>
      </c>
      <c r="E290" s="68">
        <v>1</v>
      </c>
      <c r="F290" s="68" t="s">
        <v>51</v>
      </c>
      <c r="G290" s="68">
        <v>2</v>
      </c>
      <c r="H290" s="68" t="s">
        <v>34</v>
      </c>
      <c r="I290" s="68"/>
      <c r="J290" s="68">
        <v>52</v>
      </c>
      <c r="K290" s="68">
        <v>19</v>
      </c>
      <c r="L290" s="68">
        <v>16</v>
      </c>
      <c r="M290" s="68" t="s">
        <v>34</v>
      </c>
      <c r="N290" s="3">
        <f t="shared" si="150"/>
        <v>72.284999999999997</v>
      </c>
      <c r="O290" s="9">
        <f t="shared" si="151"/>
        <v>72.284999999999997</v>
      </c>
      <c r="P290" s="4">
        <f t="shared" si="152"/>
        <v>21.552</v>
      </c>
      <c r="Q290" s="11">
        <f t="shared" si="153"/>
        <v>29.815314380576883</v>
      </c>
      <c r="R290" s="10">
        <f t="shared" si="154"/>
        <v>38.707762500000001</v>
      </c>
      <c r="S290" s="8"/>
    </row>
    <row r="291" spans="1:19">
      <c r="A291" s="68">
        <v>11</v>
      </c>
      <c r="B291" s="68" t="s">
        <v>66</v>
      </c>
      <c r="C291" s="12" t="s">
        <v>73</v>
      </c>
      <c r="D291" s="68" t="s">
        <v>32</v>
      </c>
      <c r="E291" s="68">
        <v>1</v>
      </c>
      <c r="F291" s="68" t="s">
        <v>51</v>
      </c>
      <c r="G291" s="68">
        <v>2</v>
      </c>
      <c r="H291" s="68" t="s">
        <v>34</v>
      </c>
      <c r="I291" s="68"/>
      <c r="J291" s="68">
        <v>52</v>
      </c>
      <c r="K291" s="68">
        <v>19</v>
      </c>
      <c r="L291" s="68">
        <v>18</v>
      </c>
      <c r="M291" s="68" t="s">
        <v>34</v>
      </c>
      <c r="N291" s="3">
        <f t="shared" si="143"/>
        <v>52.755000000000003</v>
      </c>
      <c r="O291" s="9">
        <f t="shared" si="144"/>
        <v>52.755000000000003</v>
      </c>
      <c r="P291" s="4">
        <f t="shared" si="148"/>
        <v>18.858000000000001</v>
      </c>
      <c r="Q291" s="11">
        <f t="shared" si="149"/>
        <v>35.746374751208414</v>
      </c>
      <c r="R291" s="10">
        <f t="shared" si="147"/>
        <v>28.289868750000004</v>
      </c>
      <c r="S291" s="8"/>
    </row>
    <row r="292" spans="1:19">
      <c r="A292" s="68">
        <v>12</v>
      </c>
      <c r="B292" s="68" t="s">
        <v>71</v>
      </c>
      <c r="C292" s="12" t="s">
        <v>73</v>
      </c>
      <c r="D292" s="68" t="s">
        <v>32</v>
      </c>
      <c r="E292" s="68">
        <v>1</v>
      </c>
      <c r="F292" s="68" t="s">
        <v>51</v>
      </c>
      <c r="G292" s="68">
        <v>2</v>
      </c>
      <c r="H292" s="68" t="s">
        <v>34</v>
      </c>
      <c r="I292" s="68"/>
      <c r="J292" s="68">
        <v>52</v>
      </c>
      <c r="K292" s="68">
        <v>19</v>
      </c>
      <c r="L292" s="68">
        <v>37</v>
      </c>
      <c r="M292" s="68" t="s">
        <v>34</v>
      </c>
      <c r="N292" s="3">
        <f t="shared" si="143"/>
        <v>0</v>
      </c>
      <c r="O292" s="9">
        <f t="shared" si="144"/>
        <v>0</v>
      </c>
      <c r="P292" s="4">
        <f t="shared" si="148"/>
        <v>0</v>
      </c>
      <c r="Q292" s="11">
        <f t="shared" si="149"/>
        <v>0</v>
      </c>
      <c r="R292" s="10">
        <f t="shared" si="147"/>
        <v>0</v>
      </c>
      <c r="S292" s="8"/>
    </row>
    <row r="293" spans="1:19">
      <c r="A293" s="81" t="s">
        <v>37</v>
      </c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3"/>
      <c r="R293" s="10">
        <f>SUM(R281:R292)</f>
        <v>591.83973750000007</v>
      </c>
      <c r="S293" s="8"/>
    </row>
    <row r="294" spans="1:19" ht="15.75">
      <c r="A294" s="24" t="s">
        <v>38</v>
      </c>
      <c r="B294" s="24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6"/>
      <c r="S294" s="8"/>
    </row>
    <row r="295" spans="1:19">
      <c r="A295" s="49" t="s">
        <v>45</v>
      </c>
      <c r="B295" s="49"/>
      <c r="C295" s="49"/>
      <c r="D295" s="49"/>
      <c r="E295" s="49"/>
      <c r="F295" s="49"/>
      <c r="G295" s="49"/>
      <c r="H295" s="49"/>
      <c r="I295" s="49"/>
      <c r="J295" s="15"/>
      <c r="K295" s="15"/>
      <c r="L295" s="15"/>
      <c r="M295" s="15"/>
      <c r="N295" s="15"/>
      <c r="O295" s="15"/>
      <c r="P295" s="15"/>
      <c r="Q295" s="15"/>
      <c r="R295" s="16"/>
      <c r="S295" s="8"/>
    </row>
    <row r="296" spans="1:19">
      <c r="A296" s="49"/>
      <c r="B296" s="49"/>
      <c r="C296" s="49"/>
      <c r="D296" s="49"/>
      <c r="E296" s="49"/>
      <c r="F296" s="49"/>
      <c r="G296" s="49"/>
      <c r="H296" s="49"/>
      <c r="I296" s="49"/>
      <c r="J296" s="15"/>
      <c r="K296" s="15"/>
      <c r="L296" s="15"/>
      <c r="M296" s="15"/>
      <c r="N296" s="15"/>
      <c r="O296" s="15"/>
      <c r="P296" s="15"/>
      <c r="Q296" s="15"/>
      <c r="R296" s="16"/>
      <c r="S296" s="8"/>
    </row>
    <row r="297" spans="1:19">
      <c r="A297" s="75" t="s">
        <v>153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64"/>
      <c r="R297" s="8"/>
      <c r="S297" s="8"/>
    </row>
    <row r="298" spans="1:19" ht="18">
      <c r="A298" s="77" t="s">
        <v>28</v>
      </c>
      <c r="B298" s="78"/>
      <c r="C298" s="78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64"/>
      <c r="R298" s="8"/>
      <c r="S298" s="8"/>
    </row>
    <row r="299" spans="1:19">
      <c r="A299" s="79" t="s">
        <v>154</v>
      </c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64"/>
      <c r="R299" s="8"/>
      <c r="S299" s="8"/>
    </row>
    <row r="300" spans="1:19">
      <c r="A300" s="68">
        <v>1</v>
      </c>
      <c r="B300" s="68" t="s">
        <v>113</v>
      </c>
      <c r="C300" s="12" t="s">
        <v>114</v>
      </c>
      <c r="D300" s="68" t="s">
        <v>32</v>
      </c>
      <c r="E300" s="68">
        <v>1</v>
      </c>
      <c r="F300" s="68" t="s">
        <v>33</v>
      </c>
      <c r="G300" s="68">
        <v>2</v>
      </c>
      <c r="H300" s="68" t="s">
        <v>34</v>
      </c>
      <c r="I300" s="68"/>
      <c r="J300" s="68">
        <v>82</v>
      </c>
      <c r="K300" s="68">
        <v>27</v>
      </c>
      <c r="L300" s="68">
        <v>40</v>
      </c>
      <c r="M300" s="68" t="s">
        <v>43</v>
      </c>
      <c r="N300" s="3">
        <f t="shared" ref="N300:N303" si="155">(IF(F300="OŽ",IF(L300=1,550.8,IF(L300=2,426.38,IF(L300=3,342.14,IF(L300=4,181.44,IF(L300=5,168.48,IF(L300=6,155.52,IF(L300=7,148.5,IF(L300=8,144,0))))))))+IF(L300&lt;=8,0,IF(L300&lt;=16,137.7,IF(L300&lt;=24,108,IF(L300&lt;=32,80.1,IF(L300&lt;=36,52.2,0)))))-IF(L300&lt;=8,0,IF(L300&lt;=16,(L300-9)*2.754,IF(L300&lt;=24,(L300-17)* 2.754,IF(L300&lt;=32,(L300-25)* 2.754,IF(L300&lt;=36,(L300-33)*2.754,0))))),0)+IF(F300="PČ",IF(L300=1,449,IF(L300=2,314.6,IF(L300=3,238,IF(L300=4,172,IF(L300=5,159,IF(L300=6,145,IF(L300=7,132,IF(L300=8,119,0))))))))+IF(L300&lt;=8,0,IF(L300&lt;=16,88,IF(L300&lt;=24,55,IF(L300&lt;=32,22,0))))-IF(L300&lt;=8,0,IF(L300&lt;=16,(L300-9)*2.245,IF(L300&lt;=24,(L300-17)*2.245,IF(L300&lt;=32,(L300-25)*2.245,0)))),0)+IF(F300="PČneol",IF(L300=1,85,IF(L300=2,64.61,IF(L300=3,50.76,IF(L300=4,16.25,IF(L300=5,15,IF(L300=6,13.75,IF(L300=7,12.5,IF(L300=8,11.25,0))))))))+IF(L300&lt;=8,0,IF(L300&lt;=16,9,0))-IF(L300&lt;=8,0,IF(L300&lt;=16,(L300-9)*0.425,0)),0)+IF(F300="PŽ",IF(L300=1,85,IF(L300=2,59.5,IF(L300=3,45,IF(L300=4,32.5,IF(L300=5,30,IF(L300=6,27.5,IF(L300=7,25,IF(L300=8,22.5,0))))))))+IF(L300&lt;=8,0,IF(L300&lt;=16,19,IF(L300&lt;=24,13,IF(L300&lt;=32,8,0))))-IF(L300&lt;=8,0,IF(L300&lt;=16,(L300-9)*0.425,IF(L300&lt;=24,(L300-17)*0.425,IF(L300&lt;=32,(L300-25)*0.425,0)))),0)+IF(F300="EČ",IF(L300=1,204,IF(L300=2,156.24,IF(L300=3,123.84,IF(L300=4,72,IF(L300=5,66,IF(L300=6,60,IF(L300=7,54,IF(L300=8,48,0))))))))+IF(L300&lt;=8,0,IF(L300&lt;=16,40,IF(L300&lt;=24,25,0)))-IF(L300&lt;=8,0,IF(L300&lt;=16,(L300-9)*1.02,IF(L300&lt;=24,(L300-17)*1.02,0))),0)+IF(F300="EČneol",IF(L300=1,68,IF(L300=2,51.69,IF(L300=3,40.61,IF(L300=4,13,IF(L300=5,12,IF(L300=6,11,IF(L300=7,10,IF(L300=8,9,0)))))))))+IF(F300="EŽ",IF(L300=1,68,IF(L300=2,47.6,IF(L300=3,36,IF(L300=4,18,IF(L300=5,16.5,IF(L300=6,15,IF(L300=7,13.5,IF(L300=8,12,0))))))))+IF(L300&lt;=8,0,IF(L300&lt;=16,10,IF(L300&lt;=24,6,0)))-IF(L300&lt;=8,0,IF(L300&lt;=16,(L300-9)*0.34,IF(L300&lt;=24,(L300-17)*0.34,0))),0)+IF(F300="PT",IF(L300=1,68,IF(L300=2,52.08,IF(L300=3,41.28,IF(L300=4,24,IF(L300=5,22,IF(L300=6,20,IF(L300=7,18,IF(L300=8,16,0))))))))+IF(L300&lt;=8,0,IF(L300&lt;=16,13,IF(L300&lt;=24,9,IF(L300&lt;=32,4,0))))-IF(L300&lt;=8,0,IF(L300&lt;=16,(L300-9)*0.34,IF(L300&lt;=24,(L300-17)*0.34,IF(L300&lt;=32,(L300-25)*0.34,0)))),0)+IF(F300="JOŽ",IF(L300=1,85,IF(L300=2,59.5,IF(L300=3,45,IF(L300=4,32.5,IF(L300=5,30,IF(L300=6,27.5,IF(L300=7,25,IF(L300=8,22.5,0))))))))+IF(L300&lt;=8,0,IF(L300&lt;=16,19,IF(L300&lt;=24,13,0)))-IF(L300&lt;=8,0,IF(L300&lt;=16,(L300-9)*0.425,IF(L300&lt;=24,(L300-17)*0.425,0))),0)+IF(F300="JPČ",IF(L300=1,68,IF(L300=2,47.6,IF(L300=3,36,IF(L300=4,26,IF(L300=5,24,IF(L300=6,22,IF(L300=7,20,IF(L300=8,18,0))))))))+IF(L300&lt;=8,0,IF(L300&lt;=16,13,IF(L300&lt;=24,9,0)))-IF(L300&lt;=8,0,IF(L300&lt;=16,(L300-9)*0.34,IF(L300&lt;=24,(L300-17)*0.34,0))),0)+IF(F300="JEČ",IF(L300=1,34,IF(L300=2,26.04,IF(L300=3,20.6,IF(L300=4,12,IF(L300=5,11,IF(L300=6,10,IF(L300=7,9,IF(L300=8,8,0))))))))+IF(L300&lt;=8,0,IF(L300&lt;=16,6,0))-IF(L300&lt;=8,0,IF(L300&lt;=16,(L300-9)*0.17,0)),0)+IF(F300="JEOF",IF(L300=1,34,IF(L300=2,26.04,IF(L300=3,20.6,IF(L300=4,12,IF(L300=5,11,IF(L300=6,10,IF(L300=7,9,IF(L300=8,8,0))))))))+IF(L300&lt;=8,0,IF(L300&lt;=16,6,0))-IF(L300&lt;=8,0,IF(L300&lt;=16,(L300-9)*0.17,0)),0)+IF(F300="JnPČ",IF(L300=1,51,IF(L300=2,35.7,IF(L300=3,27,IF(L300=4,19.5,IF(L300=5,18,IF(L300=6,16.5,IF(L300=7,15,IF(L300=8,13.5,0))))))))+IF(L300&lt;=8,0,IF(L300&lt;=16,10,0))-IF(L300&lt;=8,0,IF(L300&lt;=16,(L300-9)*0.255,0)),0)+IF(F300="JnEČ",IF(L300=1,25.5,IF(L300=2,19.53,IF(L300=3,15.48,IF(L300=4,9,IF(L300=5,8.25,IF(L300=6,7.5,IF(L300=7,6.75,IF(L300=8,6,0))))))))+IF(L300&lt;=8,0,IF(L300&lt;=16,5,0))-IF(L300&lt;=8,0,IF(L300&lt;=16,(L300-9)*0.1275,0)),0)+IF(F300="JčPČ",IF(L300=1,21.25,IF(L300=2,14.5,IF(L300=3,11.5,IF(L300=4,7,IF(L300=5,6.5,IF(L300=6,6,IF(L300=7,5.5,IF(L300=8,5,0))))))))+IF(L300&lt;=8,0,IF(L300&lt;=16,4,0))-IF(L300&lt;=8,0,IF(L300&lt;=16,(L300-9)*0.10625,0)),0)+IF(F300="JčEČ",IF(L300=1,17,IF(L300=2,13.02,IF(L300=3,10.32,IF(L300=4,6,IF(L300=5,5.5,IF(L300=6,5,IF(L300=7,4.5,IF(L300=8,4,0))))))))+IF(L300&lt;=8,0,IF(L300&lt;=16,3,0))-IF(L300&lt;=8,0,IF(L300&lt;=16,(L300-9)*0.085,0)),0)+IF(F300="NEAK",IF(L300=1,11.48,IF(L300=2,8.79,IF(L300=3,6.97,IF(L300=4,4.05,IF(L300=5,3.71,IF(L300=6,3.38,IF(L300=7,3.04,IF(L300=8,2.7,0))))))))+IF(L300&lt;=8,0,IF(L300&lt;=16,2,IF(L300&lt;=24,1.3,0)))-IF(L300&lt;=8,0,IF(L300&lt;=16,(L300-9)*0.0574,IF(L300&lt;=24,(L300-17)*0.0574,0))),0))*IF(L300&lt;0,1,IF(OR(F300="PČ",F300="PŽ",F300="PT"),IF(J300&lt;32,J300/32,1),1))* IF(L300&lt;0,1,IF(OR(F300="EČ",F300="EŽ",F300="JOŽ",F300="JPČ",F300="NEAK"),IF(J300&lt;24,J300/24,1),1))*IF(L300&lt;0,1,IF(OR(F300="PČneol",F300="JEČ",F300="JEOF",F300="JnPČ",F300="JnEČ",F300="JčPČ",F300="JčEČ"),IF(J300&lt;16,J300/16,1),1))*IF(L300&lt;0,1,IF(F300="EČneol",IF(J300&lt;8,J300/8,1),1))</f>
        <v>0</v>
      </c>
      <c r="O300" s="9">
        <f t="shared" ref="O300:O303" si="156">IF(F300="OŽ",N300,IF(H300="Ne",IF(J300*0.3&lt;J300-L300,N300,0),IF(J300*0.1&lt;J300-L300,N300,0)))</f>
        <v>0</v>
      </c>
      <c r="P300" s="4">
        <f t="shared" ref="P300" si="157">IF(O300=0,0,IF(F300="OŽ",IF(L300&gt;35,0,IF(J300&gt;35,(36-L300)*1.836,((36-L300)-(36-J300))*1.836)),0)+IF(F300="PČ",IF(L300&gt;31,0,IF(J300&gt;31,(32-L300)*1.347,((32-L300)-(32-J300))*1.347)),0)+ IF(F300="PČneol",IF(L300&gt;15,0,IF(J300&gt;15,(16-L300)*0.255,((16-L300)-(16-J300))*0.255)),0)+IF(F300="PŽ",IF(L300&gt;31,0,IF(J300&gt;31,(32-L300)*0.255,((32-L300)-(32-J300))*0.255)),0)+IF(F300="EČ",IF(L300&gt;23,0,IF(J300&gt;23,(24-L300)*0.612,((24-L300)-(24-J300))*0.612)),0)+IF(F300="EČneol",IF(L300&gt;7,0,IF(J300&gt;7,(8-L300)*0.204,((8-L300)-(8-J300))*0.204)),0)+IF(F300="EŽ",IF(L300&gt;23,0,IF(J300&gt;23,(24-L300)*0.204,((24-L300)-(24-J300))*0.204)),0)+IF(F300="PT",IF(L300&gt;31,0,IF(J300&gt;31,(32-L300)*0.204,((32-L300)-(32-J300))*0.204)),0)+IF(F300="JOŽ",IF(L300&gt;23,0,IF(J300&gt;23,(24-L300)*0.255,((24-L300)-(24-J300))*0.255)),0)+IF(F300="JPČ",IF(L300&gt;23,0,IF(J300&gt;23,(24-L300)*0.204,((24-L300)-(24-J300))*0.204)),0)+IF(F300="JEČ",IF(L300&gt;15,0,IF(J300&gt;15,(16-L300)*0.102,((16-L300)-(16-J300))*0.102)),0)+IF(F300="JEOF",IF(L300&gt;15,0,IF(J300&gt;15,(16-L300)*0.102,((16-L300)-(16-J300))*0.102)),0)+IF(F300="JnPČ",IF(L300&gt;15,0,IF(J300&gt;15,(16-L300)*0.153,((16-L300)-(16-J300))*0.153)),0)+IF(F300="JnEČ",IF(L300&gt;15,0,IF(J300&gt;15,(16-L300)*0.0765,((16-L300)-(16-J300))*0.0765)),0)+IF(F300="JčPČ",IF(L300&gt;15,0,IF(J300&gt;15,(16-L300)*0.06375,((16-L300)-(16-J300))*0.06375)),0)+IF(F300="JčEČ",IF(L300&gt;15,0,IF(J300&gt;15,(16-L300)*0.051,((16-L300)-(16-J300))*0.051)),0)+IF(F300="NEAK",IF(L300&gt;23,0,IF(J300&gt;23,(24-L300)*0.03444,((24-L300)-(24-J300))*0.03444)),0))</f>
        <v>0</v>
      </c>
      <c r="Q300" s="11">
        <f t="shared" ref="Q300" si="158">IF(ISERROR(P300*100/N300),0,(P300*100/N300))</f>
        <v>0</v>
      </c>
      <c r="R300" s="10">
        <f t="shared" ref="R300:R303" si="159">IF(Q300&lt;=30,O300+P300,O300+O300*0.3)*IF(G300=1,0.4,IF(G300=2,0.75,IF(G300="1 (kas 4 m. 1 k. nerengiamos)",0.52,1)))*IF(D300="olimpinė",1,IF(M300="Ne",0.5,1))*IF(OR(A$5="Lietuvos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federacija"),IF(OR(J300&lt;8,K300&lt;16),0,1),1)*E300*IF(I300&lt;=1,1,1/I300)*IF(OR(A$5="Lietuvos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0" s="8"/>
    </row>
    <row r="301" spans="1:19" s="8" customFormat="1">
      <c r="A301" s="68">
        <v>2</v>
      </c>
      <c r="B301" s="68" t="s">
        <v>63</v>
      </c>
      <c r="C301" s="12" t="s">
        <v>58</v>
      </c>
      <c r="D301" s="68" t="s">
        <v>32</v>
      </c>
      <c r="E301" s="68">
        <v>1</v>
      </c>
      <c r="F301" s="68" t="s">
        <v>33</v>
      </c>
      <c r="G301" s="68">
        <v>2</v>
      </c>
      <c r="H301" s="68" t="s">
        <v>34</v>
      </c>
      <c r="I301" s="68"/>
      <c r="J301" s="68">
        <v>80</v>
      </c>
      <c r="K301" s="68">
        <v>20</v>
      </c>
      <c r="L301" s="68">
        <v>19</v>
      </c>
      <c r="M301" s="68" t="s">
        <v>43</v>
      </c>
      <c r="N301" s="3">
        <f t="shared" si="155"/>
        <v>22.96</v>
      </c>
      <c r="O301" s="9">
        <f t="shared" si="156"/>
        <v>22.96</v>
      </c>
      <c r="P301" s="4">
        <f t="shared" ref="P301:P303" si="160">IF(O301=0,0,IF(F301="OŽ",IF(L301&gt;35,0,IF(J301&gt;35,(36-L301)*1.836,((36-L301)-(36-J301))*1.836)),0)+IF(F301="PČ",IF(L301&gt;31,0,IF(J301&gt;31,(32-L301)*1.347,((32-L301)-(32-J301))*1.347)),0)+ IF(F301="PČneol",IF(L301&gt;15,0,IF(J301&gt;15,(16-L301)*0.255,((16-L301)-(16-J301))*0.255)),0)+IF(F301="PŽ",IF(L301&gt;31,0,IF(J301&gt;31,(32-L301)*0.255,((32-L301)-(32-J301))*0.255)),0)+IF(F301="EČ",IF(L301&gt;23,0,IF(J301&gt;23,(24-L301)*0.612,((24-L301)-(24-J301))*0.612)),0)+IF(F301="EČneol",IF(L301&gt;7,0,IF(J301&gt;7,(8-L301)*0.204,((8-L301)-(8-J301))*0.204)),0)+IF(F301="EŽ",IF(L301&gt;23,0,IF(J301&gt;23,(24-L301)*0.204,((24-L301)-(24-J301))*0.204)),0)+IF(F301="PT",IF(L301&gt;31,0,IF(J301&gt;31,(32-L301)*0.204,((32-L301)-(32-J301))*0.204)),0)+IF(F301="JOŽ",IF(L301&gt;23,0,IF(J301&gt;23,(24-L301)*0.255,((24-L301)-(24-J301))*0.255)),0)+IF(F301="JPČ",IF(L301&gt;23,0,IF(J301&gt;23,(24-L301)*0.204,((24-L301)-(24-J301))*0.204)),0)+IF(F301="JEČ",IF(L301&gt;15,0,IF(J301&gt;15,(16-L301)*0.102,((16-L301)-(16-J301))*0.102)),0)+IF(F301="JEOF",IF(L301&gt;15,0,IF(J301&gt;15,(16-L301)*0.102,((16-L301)-(16-J301))*0.102)),0)+IF(F301="JnPČ",IF(L301&gt;15,0,IF(J301&gt;15,(16-L301)*0.153,((16-L301)-(16-J301))*0.153)),0)+IF(F301="JnEČ",IF(L301&gt;15,0,IF(J301&gt;15,(16-L301)*0.0765,((16-L301)-(16-J301))*0.0765)),0)+IF(F301="JčPČ",IF(L301&gt;15,0,IF(J301&gt;15,(16-L301)*0.06375,((16-L301)-(16-J301))*0.06375)),0)+IF(F301="JčEČ",IF(L301&gt;15,0,IF(J301&gt;15,(16-L301)*0.051,((16-L301)-(16-J301))*0.051)),0)+IF(F301="NEAK",IF(L301&gt;23,0,IF(J301&gt;23,(24-L301)*0.03444,((24-L301)-(24-J301))*0.03444)),0))</f>
        <v>3.06</v>
      </c>
      <c r="Q301" s="11">
        <f t="shared" ref="Q301:Q303" si="161">IF(ISERROR(P301*100/N301),0,(P301*100/N301))</f>
        <v>13.327526132404181</v>
      </c>
      <c r="R301" s="10">
        <f t="shared" si="159"/>
        <v>21.466500000000003</v>
      </c>
    </row>
    <row r="302" spans="1:19">
      <c r="A302" s="68">
        <v>3</v>
      </c>
      <c r="B302" s="68" t="s">
        <v>118</v>
      </c>
      <c r="C302" s="12" t="s">
        <v>58</v>
      </c>
      <c r="D302" s="68" t="s">
        <v>32</v>
      </c>
      <c r="E302" s="68">
        <v>1</v>
      </c>
      <c r="F302" s="68" t="s">
        <v>33</v>
      </c>
      <c r="G302" s="68">
        <v>2</v>
      </c>
      <c r="H302" s="68" t="s">
        <v>34</v>
      </c>
      <c r="I302" s="68"/>
      <c r="J302" s="68">
        <v>80</v>
      </c>
      <c r="K302" s="68">
        <v>20</v>
      </c>
      <c r="L302" s="57">
        <v>47</v>
      </c>
      <c r="M302" s="68" t="s">
        <v>43</v>
      </c>
      <c r="N302" s="3">
        <f t="shared" si="155"/>
        <v>0</v>
      </c>
      <c r="O302" s="9">
        <f t="shared" si="156"/>
        <v>0</v>
      </c>
      <c r="P302" s="4">
        <f t="shared" si="160"/>
        <v>0</v>
      </c>
      <c r="Q302" s="11">
        <f t="shared" si="161"/>
        <v>0</v>
      </c>
      <c r="R302" s="10">
        <f t="shared" si="159"/>
        <v>0</v>
      </c>
      <c r="S302" s="8"/>
    </row>
    <row r="303" spans="1:19" ht="15.6" customHeight="1">
      <c r="A303" s="68">
        <v>4</v>
      </c>
      <c r="B303" s="68" t="s">
        <v>133</v>
      </c>
      <c r="C303" s="12" t="s">
        <v>60</v>
      </c>
      <c r="D303" s="68" t="s">
        <v>32</v>
      </c>
      <c r="E303" s="68">
        <v>1</v>
      </c>
      <c r="F303" s="68" t="s">
        <v>33</v>
      </c>
      <c r="G303" s="68">
        <v>2</v>
      </c>
      <c r="H303" s="68" t="s">
        <v>34</v>
      </c>
      <c r="I303" s="68"/>
      <c r="J303" s="68">
        <v>54</v>
      </c>
      <c r="K303" s="68">
        <v>21</v>
      </c>
      <c r="L303" s="68">
        <v>17</v>
      </c>
      <c r="M303" s="68" t="s">
        <v>43</v>
      </c>
      <c r="N303" s="3">
        <f t="shared" si="155"/>
        <v>25</v>
      </c>
      <c r="O303" s="9">
        <f t="shared" si="156"/>
        <v>25</v>
      </c>
      <c r="P303" s="4">
        <f t="shared" si="160"/>
        <v>4.2839999999999998</v>
      </c>
      <c r="Q303" s="11">
        <f t="shared" si="161"/>
        <v>17.135999999999999</v>
      </c>
      <c r="R303" s="10">
        <f t="shared" si="159"/>
        <v>24.159300000000002</v>
      </c>
      <c r="S303" s="8"/>
    </row>
    <row r="304" spans="1:19" ht="17.45" customHeight="1">
      <c r="A304" s="81" t="s">
        <v>37</v>
      </c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3"/>
      <c r="R304" s="10">
        <f>SUM(R300:R303)</f>
        <v>45.625800000000005</v>
      </c>
      <c r="S304" s="8"/>
    </row>
    <row r="305" spans="1:19" ht="15.75">
      <c r="A305" s="24" t="s">
        <v>38</v>
      </c>
      <c r="B305" s="2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6"/>
      <c r="S305" s="8"/>
    </row>
    <row r="306" spans="1:19">
      <c r="A306" s="49" t="s">
        <v>45</v>
      </c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  <c r="S306" s="8"/>
    </row>
    <row r="307" spans="1:19">
      <c r="A307" s="49"/>
      <c r="B307" s="49"/>
      <c r="C307" s="49"/>
      <c r="D307" s="49"/>
      <c r="E307" s="49"/>
      <c r="F307" s="49"/>
      <c r="G307" s="49"/>
      <c r="H307" s="49"/>
      <c r="I307" s="49"/>
      <c r="J307" s="15"/>
      <c r="K307" s="15"/>
      <c r="L307" s="15"/>
      <c r="M307" s="15"/>
      <c r="N307" s="15"/>
      <c r="O307" s="15"/>
      <c r="P307" s="15"/>
      <c r="Q307" s="15"/>
      <c r="R307" s="16"/>
      <c r="S307" s="8"/>
    </row>
    <row r="308" spans="1:19">
      <c r="A308" s="75" t="s">
        <v>155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64"/>
      <c r="R308" s="8"/>
      <c r="S308" s="8"/>
    </row>
    <row r="309" spans="1:19" ht="18">
      <c r="A309" s="77" t="s">
        <v>28</v>
      </c>
      <c r="B309" s="78"/>
      <c r="C309" s="78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64"/>
      <c r="R309" s="8"/>
      <c r="S309" s="8"/>
    </row>
    <row r="310" spans="1:19">
      <c r="A310" s="79" t="s">
        <v>156</v>
      </c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64"/>
      <c r="R310" s="8"/>
      <c r="S310" s="8"/>
    </row>
    <row r="311" spans="1:19">
      <c r="A311" s="68">
        <v>1</v>
      </c>
      <c r="B311" s="68" t="s">
        <v>104</v>
      </c>
      <c r="C311" s="12" t="s">
        <v>157</v>
      </c>
      <c r="D311" s="68" t="s">
        <v>32</v>
      </c>
      <c r="E311" s="68">
        <v>1</v>
      </c>
      <c r="F311" s="68" t="s">
        <v>51</v>
      </c>
      <c r="G311" s="68">
        <v>2</v>
      </c>
      <c r="H311" s="68" t="s">
        <v>34</v>
      </c>
      <c r="I311" s="68"/>
      <c r="J311" s="68">
        <v>69</v>
      </c>
      <c r="K311" s="68">
        <v>25</v>
      </c>
      <c r="L311" s="57">
        <v>5</v>
      </c>
      <c r="M311" s="68" t="s">
        <v>43</v>
      </c>
      <c r="N311" s="3">
        <f t="shared" ref="N311:N312" si="162">(IF(F311="OŽ",IF(L311=1,550.8,IF(L311=2,426.38,IF(L311=3,342.14,IF(L311=4,181.44,IF(L311=5,168.48,IF(L311=6,155.52,IF(L311=7,148.5,IF(L311=8,144,0))))))))+IF(L311&lt;=8,0,IF(L311&lt;=16,137.7,IF(L311&lt;=24,108,IF(L311&lt;=32,80.1,IF(L311&lt;=36,52.2,0)))))-IF(L311&lt;=8,0,IF(L311&lt;=16,(L311-9)*2.754,IF(L311&lt;=24,(L311-17)* 2.754,IF(L311&lt;=32,(L311-25)* 2.754,IF(L311&lt;=36,(L311-33)*2.754,0))))),0)+IF(F311="PČ",IF(L311=1,449,IF(L311=2,314.6,IF(L311=3,238,IF(L311=4,172,IF(L311=5,159,IF(L311=6,145,IF(L311=7,132,IF(L311=8,119,0))))))))+IF(L311&lt;=8,0,IF(L311&lt;=16,88,IF(L311&lt;=24,55,IF(L311&lt;=32,22,0))))-IF(L311&lt;=8,0,IF(L311&lt;=16,(L311-9)*2.245,IF(L311&lt;=24,(L311-17)*2.245,IF(L311&lt;=32,(L311-25)*2.245,0)))),0)+IF(F311="PČneol",IF(L311=1,85,IF(L311=2,64.61,IF(L311=3,50.76,IF(L311=4,16.25,IF(L311=5,15,IF(L311=6,13.75,IF(L311=7,12.5,IF(L311=8,11.25,0))))))))+IF(L311&lt;=8,0,IF(L311&lt;=16,9,0))-IF(L311&lt;=8,0,IF(L311&lt;=16,(L311-9)*0.425,0)),0)+IF(F311="PŽ",IF(L311=1,85,IF(L311=2,59.5,IF(L311=3,45,IF(L311=4,32.5,IF(L311=5,30,IF(L311=6,27.5,IF(L311=7,25,IF(L311=8,22.5,0))))))))+IF(L311&lt;=8,0,IF(L311&lt;=16,19,IF(L311&lt;=24,13,IF(L311&lt;=32,8,0))))-IF(L311&lt;=8,0,IF(L311&lt;=16,(L311-9)*0.425,IF(L311&lt;=24,(L311-17)*0.425,IF(L311&lt;=32,(L311-25)*0.425,0)))),0)+IF(F311="EČ",IF(L311=1,204,IF(L311=2,156.24,IF(L311=3,123.84,IF(L311=4,72,IF(L311=5,66,IF(L311=6,60,IF(L311=7,54,IF(L311=8,48,0))))))))+IF(L311&lt;=8,0,IF(L311&lt;=16,40,IF(L311&lt;=24,25,0)))-IF(L311&lt;=8,0,IF(L311&lt;=16,(L311-9)*1.02,IF(L311&lt;=24,(L311-17)*1.02,0))),0)+IF(F311="EČneol",IF(L311=1,68,IF(L311=2,51.69,IF(L311=3,40.61,IF(L311=4,13,IF(L311=5,12,IF(L311=6,11,IF(L311=7,10,IF(L311=8,9,0)))))))))+IF(F311="EŽ",IF(L311=1,68,IF(L311=2,47.6,IF(L311=3,36,IF(L311=4,18,IF(L311=5,16.5,IF(L311=6,15,IF(L311=7,13.5,IF(L311=8,12,0))))))))+IF(L311&lt;=8,0,IF(L311&lt;=16,10,IF(L311&lt;=24,6,0)))-IF(L311&lt;=8,0,IF(L311&lt;=16,(L311-9)*0.34,IF(L311&lt;=24,(L311-17)*0.34,0))),0)+IF(F311="PT",IF(L311=1,68,IF(L311=2,52.08,IF(L311=3,41.28,IF(L311=4,24,IF(L311=5,22,IF(L311=6,20,IF(L311=7,18,IF(L311=8,16,0))))))))+IF(L311&lt;=8,0,IF(L311&lt;=16,13,IF(L311&lt;=24,9,IF(L311&lt;=32,4,0))))-IF(L311&lt;=8,0,IF(L311&lt;=16,(L311-9)*0.34,IF(L311&lt;=24,(L311-17)*0.34,IF(L311&lt;=32,(L311-25)*0.34,0)))),0)+IF(F311="JOŽ",IF(L311=1,85,IF(L311=2,59.5,IF(L311=3,45,IF(L311=4,32.5,IF(L311=5,30,IF(L311=6,27.5,IF(L311=7,25,IF(L311=8,22.5,0))))))))+IF(L311&lt;=8,0,IF(L311&lt;=16,19,IF(L311&lt;=24,13,0)))-IF(L311&lt;=8,0,IF(L311&lt;=16,(L311-9)*0.425,IF(L311&lt;=24,(L311-17)*0.425,0))),0)+IF(F311="JPČ",IF(L311=1,68,IF(L311=2,47.6,IF(L311=3,36,IF(L311=4,26,IF(L311=5,24,IF(L311=6,22,IF(L311=7,20,IF(L311=8,18,0))))))))+IF(L311&lt;=8,0,IF(L311&lt;=16,13,IF(L311&lt;=24,9,0)))-IF(L311&lt;=8,0,IF(L311&lt;=16,(L311-9)*0.34,IF(L311&lt;=24,(L311-17)*0.34,0))),0)+IF(F311="JEČ",IF(L311=1,34,IF(L311=2,26.04,IF(L311=3,20.6,IF(L311=4,12,IF(L311=5,11,IF(L311=6,10,IF(L311=7,9,IF(L311=8,8,0))))))))+IF(L311&lt;=8,0,IF(L311&lt;=16,6,0))-IF(L311&lt;=8,0,IF(L311&lt;=16,(L311-9)*0.17,0)),0)+IF(F311="JEOF",IF(L311=1,34,IF(L311=2,26.04,IF(L311=3,20.6,IF(L311=4,12,IF(L311=5,11,IF(L311=6,10,IF(L311=7,9,IF(L311=8,8,0))))))))+IF(L311&lt;=8,0,IF(L311&lt;=16,6,0))-IF(L311&lt;=8,0,IF(L311&lt;=16,(L311-9)*0.17,0)),0)+IF(F311="JnPČ",IF(L311=1,51,IF(L311=2,35.7,IF(L311=3,27,IF(L311=4,19.5,IF(L311=5,18,IF(L311=6,16.5,IF(L311=7,15,IF(L311=8,13.5,0))))))))+IF(L311&lt;=8,0,IF(L311&lt;=16,10,0))-IF(L311&lt;=8,0,IF(L311&lt;=16,(L311-9)*0.255,0)),0)+IF(F311="JnEČ",IF(L311=1,25.5,IF(L311=2,19.53,IF(L311=3,15.48,IF(L311=4,9,IF(L311=5,8.25,IF(L311=6,7.5,IF(L311=7,6.75,IF(L311=8,6,0))))))))+IF(L311&lt;=8,0,IF(L311&lt;=16,5,0))-IF(L311&lt;=8,0,IF(L311&lt;=16,(L311-9)*0.1275,0)),0)+IF(F311="JčPČ",IF(L311=1,21.25,IF(L311=2,14.5,IF(L311=3,11.5,IF(L311=4,7,IF(L311=5,6.5,IF(L311=6,6,IF(L311=7,5.5,IF(L311=8,5,0))))))))+IF(L311&lt;=8,0,IF(L311&lt;=16,4,0))-IF(L311&lt;=8,0,IF(L311&lt;=16,(L311-9)*0.10625,0)),0)+IF(F311="JčEČ",IF(L311=1,17,IF(L311=2,13.02,IF(L311=3,10.32,IF(L311=4,6,IF(L311=5,5.5,IF(L311=6,5,IF(L311=7,4.5,IF(L311=8,4,0))))))))+IF(L311&lt;=8,0,IF(L311&lt;=16,3,0))-IF(L311&lt;=8,0,IF(L311&lt;=16,(L311-9)*0.085,0)),0)+IF(F311="NEAK",IF(L311=1,11.48,IF(L311=2,8.79,IF(L311=3,6.97,IF(L311=4,4.05,IF(L311=5,3.71,IF(L311=6,3.38,IF(L311=7,3.04,IF(L311=8,2.7,0))))))))+IF(L311&lt;=8,0,IF(L311&lt;=16,2,IF(L311&lt;=24,1.3,0)))-IF(L311&lt;=8,0,IF(L311&lt;=16,(L311-9)*0.0574,IF(L311&lt;=24,(L311-17)*0.0574,0))),0))*IF(L311&lt;0,1,IF(OR(F311="PČ",F311="PŽ",F311="PT"),IF(J311&lt;32,J311/32,1),1))* IF(L311&lt;0,1,IF(OR(F311="EČ",F311="EŽ",F311="JOŽ",F311="JPČ",F311="NEAK"),IF(J311&lt;24,J311/24,1),1))*IF(L311&lt;0,1,IF(OR(F311="PČneol",F311="JEČ",F311="JEOF",F311="JnPČ",F311="JnEČ",F311="JčPČ",F311="JčEČ"),IF(J311&lt;16,J311/16,1),1))*IF(L311&lt;0,1,IF(F311="EČneol",IF(J311&lt;8,J311/8,1),1))</f>
        <v>159</v>
      </c>
      <c r="O311" s="9">
        <f t="shared" ref="O311:O312" si="163">IF(F311="OŽ",N311,IF(H311="Ne",IF(J311*0.3&lt;J311-L311,N311,0),IF(J311*0.1&lt;J311-L311,N311,0)))</f>
        <v>159</v>
      </c>
      <c r="P311" s="4">
        <f t="shared" ref="P311" si="164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36.369</v>
      </c>
      <c r="Q311" s="11">
        <f t="shared" ref="Q311" si="165">IF(ISERROR(P311*100/N311),0,(P311*100/N311))</f>
        <v>22.873584905660376</v>
      </c>
      <c r="R311" s="10">
        <f t="shared" ref="R311:R312" si="166">IF(Q311&lt;=30,O311+P311,O311+O311*0.3)*IF(G311=1,0.4,IF(G311=2,0.75,IF(G311="1 (kas 4 m. 1 k. nerengiamos)",0.52,1)))*IF(D311="olimpinė",1,IF(M311="Ne",0.5,1))*IF(OR(A$5="Lietuvos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federacija"),IF(OR(J311&lt;8,K311&lt;16),0,1),1)*E311*IF(I311&lt;=1,1,1/I311)*IF(OR(A$5="Lietuvos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161.17942500000001</v>
      </c>
      <c r="S311" s="8"/>
    </row>
    <row r="312" spans="1:19">
      <c r="A312" s="68">
        <v>2</v>
      </c>
      <c r="B312" s="68" t="s">
        <v>125</v>
      </c>
      <c r="C312" s="12" t="s">
        <v>157</v>
      </c>
      <c r="D312" s="68" t="s">
        <v>32</v>
      </c>
      <c r="E312" s="68">
        <v>1</v>
      </c>
      <c r="F312" s="68" t="s">
        <v>51</v>
      </c>
      <c r="G312" s="68">
        <v>2</v>
      </c>
      <c r="H312" s="68" t="s">
        <v>34</v>
      </c>
      <c r="I312" s="68"/>
      <c r="J312" s="68">
        <v>69</v>
      </c>
      <c r="K312" s="68">
        <v>25</v>
      </c>
      <c r="L312" s="57">
        <v>42</v>
      </c>
      <c r="M312" s="68" t="s">
        <v>43</v>
      </c>
      <c r="N312" s="3">
        <f t="shared" si="162"/>
        <v>0</v>
      </c>
      <c r="O312" s="9">
        <f t="shared" si="163"/>
        <v>0</v>
      </c>
      <c r="P312" s="4">
        <f t="shared" ref="P312" si="167">IF(O312=0,0,IF(F312="OŽ",IF(L312&gt;35,0,IF(J312&gt;35,(36-L312)*1.836,((36-L312)-(36-J312))*1.836)),0)+IF(F312="PČ",IF(L312&gt;31,0,IF(J312&gt;31,(32-L312)*1.347,((32-L312)-(32-J312))*1.347)),0)+ IF(F312="PČneol",IF(L312&gt;15,0,IF(J312&gt;15,(16-L312)*0.255,((16-L312)-(16-J312))*0.255)),0)+IF(F312="PŽ",IF(L312&gt;31,0,IF(J312&gt;31,(32-L312)*0.255,((32-L312)-(32-J312))*0.255)),0)+IF(F312="EČ",IF(L312&gt;23,0,IF(J312&gt;23,(24-L312)*0.612,((24-L312)-(24-J312))*0.612)),0)+IF(F312="EČneol",IF(L312&gt;7,0,IF(J312&gt;7,(8-L312)*0.204,((8-L312)-(8-J312))*0.204)),0)+IF(F312="EŽ",IF(L312&gt;23,0,IF(J312&gt;23,(24-L312)*0.204,((24-L312)-(24-J312))*0.204)),0)+IF(F312="PT",IF(L312&gt;31,0,IF(J312&gt;31,(32-L312)*0.204,((32-L312)-(32-J312))*0.204)),0)+IF(F312="JOŽ",IF(L312&gt;23,0,IF(J312&gt;23,(24-L312)*0.255,((24-L312)-(24-J312))*0.255)),0)+IF(F312="JPČ",IF(L312&gt;23,0,IF(J312&gt;23,(24-L312)*0.204,((24-L312)-(24-J312))*0.204)),0)+IF(F312="JEČ",IF(L312&gt;15,0,IF(J312&gt;15,(16-L312)*0.102,((16-L312)-(16-J312))*0.102)),0)+IF(F312="JEOF",IF(L312&gt;15,0,IF(J312&gt;15,(16-L312)*0.102,((16-L312)-(16-J312))*0.102)),0)+IF(F312="JnPČ",IF(L312&gt;15,0,IF(J312&gt;15,(16-L312)*0.153,((16-L312)-(16-J312))*0.153)),0)+IF(F312="JnEČ",IF(L312&gt;15,0,IF(J312&gt;15,(16-L312)*0.0765,((16-L312)-(16-J312))*0.0765)),0)+IF(F312="JčPČ",IF(L312&gt;15,0,IF(J312&gt;15,(16-L312)*0.06375,((16-L312)-(16-J312))*0.06375)),0)+IF(F312="JčEČ",IF(L312&gt;15,0,IF(J312&gt;15,(16-L312)*0.051,((16-L312)-(16-J312))*0.051)),0)+IF(F312="NEAK",IF(L312&gt;23,0,IF(J312&gt;23,(24-L312)*0.03444,((24-L312)-(24-J312))*0.03444)),0))</f>
        <v>0</v>
      </c>
      <c r="Q312" s="11">
        <f t="shared" ref="Q312" si="168">IF(ISERROR(P312*100/N312),0,(P312*100/N312))</f>
        <v>0</v>
      </c>
      <c r="R312" s="10">
        <f t="shared" si="166"/>
        <v>0</v>
      </c>
      <c r="S312" s="8"/>
    </row>
    <row r="313" spans="1:19">
      <c r="A313" s="81" t="s">
        <v>37</v>
      </c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3"/>
      <c r="R313" s="10">
        <f>SUM(R311:R312)</f>
        <v>161.17942500000001</v>
      </c>
      <c r="S313" s="8"/>
    </row>
    <row r="314" spans="1:19" ht="15.75">
      <c r="A314" s="24" t="s">
        <v>38</v>
      </c>
      <c r="B314" s="24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6"/>
      <c r="S314" s="8"/>
    </row>
    <row r="315" spans="1:19">
      <c r="A315" s="49" t="s">
        <v>45</v>
      </c>
      <c r="B315" s="49"/>
      <c r="C315" s="49"/>
      <c r="D315" s="49"/>
      <c r="E315" s="49"/>
      <c r="F315" s="49"/>
      <c r="G315" s="49"/>
      <c r="H315" s="49"/>
      <c r="I315" s="49"/>
      <c r="J315" s="15"/>
      <c r="K315" s="15"/>
      <c r="L315" s="15"/>
      <c r="M315" s="15"/>
      <c r="N315" s="15"/>
      <c r="O315" s="15"/>
      <c r="P315" s="15"/>
      <c r="Q315" s="15"/>
      <c r="R315" s="16"/>
      <c r="S315" s="8"/>
    </row>
    <row r="316" spans="1:19">
      <c r="A316" s="49"/>
      <c r="B316" s="49"/>
      <c r="C316" s="49"/>
      <c r="D316" s="49"/>
      <c r="E316" s="49"/>
      <c r="F316" s="49"/>
      <c r="G316" s="49"/>
      <c r="H316" s="49"/>
      <c r="I316" s="49"/>
      <c r="J316" s="15"/>
      <c r="K316" s="15"/>
      <c r="L316" s="15"/>
      <c r="M316" s="15"/>
      <c r="N316" s="15"/>
      <c r="O316" s="15"/>
      <c r="P316" s="15"/>
      <c r="Q316" s="15"/>
      <c r="R316" s="16"/>
      <c r="S316" s="8"/>
    </row>
    <row r="317" spans="1:19">
      <c r="A317" s="75" t="s">
        <v>158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64"/>
      <c r="R317" s="8"/>
      <c r="S317" s="8"/>
    </row>
    <row r="318" spans="1:19" s="8" customFormat="1" ht="18">
      <c r="A318" s="77" t="s">
        <v>28</v>
      </c>
      <c r="B318" s="78"/>
      <c r="C318" s="78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64"/>
    </row>
    <row r="319" spans="1:19">
      <c r="A319" s="91" t="s">
        <v>159</v>
      </c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64"/>
      <c r="R319" s="8"/>
      <c r="S319" s="8"/>
    </row>
    <row r="320" spans="1:19" ht="30">
      <c r="A320" s="68">
        <v>1</v>
      </c>
      <c r="B320" s="68" t="s">
        <v>160</v>
      </c>
      <c r="C320" s="12" t="s">
        <v>95</v>
      </c>
      <c r="D320" s="68" t="s">
        <v>32</v>
      </c>
      <c r="E320" s="68">
        <v>2</v>
      </c>
      <c r="F320" s="68" t="s">
        <v>51</v>
      </c>
      <c r="G320" s="68">
        <v>2</v>
      </c>
      <c r="H320" s="68" t="s">
        <v>34</v>
      </c>
      <c r="I320" s="68"/>
      <c r="J320" s="68">
        <v>32</v>
      </c>
      <c r="K320" s="68">
        <v>12</v>
      </c>
      <c r="L320" s="68">
        <v>5</v>
      </c>
      <c r="M320" s="68" t="s">
        <v>43</v>
      </c>
      <c r="N320" s="3">
        <f t="shared" ref="N320:N323" si="169">(IF(F320="OŽ",IF(L320=1,550.8,IF(L320=2,426.38,IF(L320=3,342.14,IF(L320=4,181.44,IF(L320=5,168.48,IF(L320=6,155.52,IF(L320=7,148.5,IF(L320=8,144,0))))))))+IF(L320&lt;=8,0,IF(L320&lt;=16,137.7,IF(L320&lt;=24,108,IF(L320&lt;=32,80.1,IF(L320&lt;=36,52.2,0)))))-IF(L320&lt;=8,0,IF(L320&lt;=16,(L320-9)*2.754,IF(L320&lt;=24,(L320-17)* 2.754,IF(L320&lt;=32,(L320-25)* 2.754,IF(L320&lt;=36,(L320-33)*2.754,0))))),0)+IF(F320="PČ",IF(L320=1,449,IF(L320=2,314.6,IF(L320=3,238,IF(L320=4,172,IF(L320=5,159,IF(L320=6,145,IF(L320=7,132,IF(L320=8,119,0))))))))+IF(L320&lt;=8,0,IF(L320&lt;=16,88,IF(L320&lt;=24,55,IF(L320&lt;=32,22,0))))-IF(L320&lt;=8,0,IF(L320&lt;=16,(L320-9)*2.245,IF(L320&lt;=24,(L320-17)*2.245,IF(L320&lt;=32,(L320-25)*2.245,0)))),0)+IF(F320="PČneol",IF(L320=1,85,IF(L320=2,64.61,IF(L320=3,50.76,IF(L320=4,16.25,IF(L320=5,15,IF(L320=6,13.75,IF(L320=7,12.5,IF(L320=8,11.25,0))))))))+IF(L320&lt;=8,0,IF(L320&lt;=16,9,0))-IF(L320&lt;=8,0,IF(L320&lt;=16,(L320-9)*0.425,0)),0)+IF(F320="PŽ",IF(L320=1,85,IF(L320=2,59.5,IF(L320=3,45,IF(L320=4,32.5,IF(L320=5,30,IF(L320=6,27.5,IF(L320=7,25,IF(L320=8,22.5,0))))))))+IF(L320&lt;=8,0,IF(L320&lt;=16,19,IF(L320&lt;=24,13,IF(L320&lt;=32,8,0))))-IF(L320&lt;=8,0,IF(L320&lt;=16,(L320-9)*0.425,IF(L320&lt;=24,(L320-17)*0.425,IF(L320&lt;=32,(L320-25)*0.425,0)))),0)+IF(F320="EČ",IF(L320=1,204,IF(L320=2,156.24,IF(L320=3,123.84,IF(L320=4,72,IF(L320=5,66,IF(L320=6,60,IF(L320=7,54,IF(L320=8,48,0))))))))+IF(L320&lt;=8,0,IF(L320&lt;=16,40,IF(L320&lt;=24,25,0)))-IF(L320&lt;=8,0,IF(L320&lt;=16,(L320-9)*1.02,IF(L320&lt;=24,(L320-17)*1.02,0))),0)+IF(F320="EČneol",IF(L320=1,68,IF(L320=2,51.69,IF(L320=3,40.61,IF(L320=4,13,IF(L320=5,12,IF(L320=6,11,IF(L320=7,10,IF(L320=8,9,0)))))))))+IF(F320="EŽ",IF(L320=1,68,IF(L320=2,47.6,IF(L320=3,36,IF(L320=4,18,IF(L320=5,16.5,IF(L320=6,15,IF(L320=7,13.5,IF(L320=8,12,0))))))))+IF(L320&lt;=8,0,IF(L320&lt;=16,10,IF(L320&lt;=24,6,0)))-IF(L320&lt;=8,0,IF(L320&lt;=16,(L320-9)*0.34,IF(L320&lt;=24,(L320-17)*0.34,0))),0)+IF(F320="PT",IF(L320=1,68,IF(L320=2,52.08,IF(L320=3,41.28,IF(L320=4,24,IF(L320=5,22,IF(L320=6,20,IF(L320=7,18,IF(L320=8,16,0))))))))+IF(L320&lt;=8,0,IF(L320&lt;=16,13,IF(L320&lt;=24,9,IF(L320&lt;=32,4,0))))-IF(L320&lt;=8,0,IF(L320&lt;=16,(L320-9)*0.34,IF(L320&lt;=24,(L320-17)*0.34,IF(L320&lt;=32,(L320-25)*0.34,0)))),0)+IF(F320="JOŽ",IF(L320=1,85,IF(L320=2,59.5,IF(L320=3,45,IF(L320=4,32.5,IF(L320=5,30,IF(L320=6,27.5,IF(L320=7,25,IF(L320=8,22.5,0))))))))+IF(L320&lt;=8,0,IF(L320&lt;=16,19,IF(L320&lt;=24,13,0)))-IF(L320&lt;=8,0,IF(L320&lt;=16,(L320-9)*0.425,IF(L320&lt;=24,(L320-17)*0.425,0))),0)+IF(F320="JPČ",IF(L320=1,68,IF(L320=2,47.6,IF(L320=3,36,IF(L320=4,26,IF(L320=5,24,IF(L320=6,22,IF(L320=7,20,IF(L320=8,18,0))))))))+IF(L320&lt;=8,0,IF(L320&lt;=16,13,IF(L320&lt;=24,9,0)))-IF(L320&lt;=8,0,IF(L320&lt;=16,(L320-9)*0.34,IF(L320&lt;=24,(L320-17)*0.34,0))),0)+IF(F320="JEČ",IF(L320=1,34,IF(L320=2,26.04,IF(L320=3,20.6,IF(L320=4,12,IF(L320=5,11,IF(L320=6,10,IF(L320=7,9,IF(L320=8,8,0))))))))+IF(L320&lt;=8,0,IF(L320&lt;=16,6,0))-IF(L320&lt;=8,0,IF(L320&lt;=16,(L320-9)*0.17,0)),0)+IF(F320="JEOF",IF(L320=1,34,IF(L320=2,26.04,IF(L320=3,20.6,IF(L320=4,12,IF(L320=5,11,IF(L320=6,10,IF(L320=7,9,IF(L320=8,8,0))))))))+IF(L320&lt;=8,0,IF(L320&lt;=16,6,0))-IF(L320&lt;=8,0,IF(L320&lt;=16,(L320-9)*0.17,0)),0)+IF(F320="JnPČ",IF(L320=1,51,IF(L320=2,35.7,IF(L320=3,27,IF(L320=4,19.5,IF(L320=5,18,IF(L320=6,16.5,IF(L320=7,15,IF(L320=8,13.5,0))))))))+IF(L320&lt;=8,0,IF(L320&lt;=16,10,0))-IF(L320&lt;=8,0,IF(L320&lt;=16,(L320-9)*0.255,0)),0)+IF(F320="JnEČ",IF(L320=1,25.5,IF(L320=2,19.53,IF(L320=3,15.48,IF(L320=4,9,IF(L320=5,8.25,IF(L320=6,7.5,IF(L320=7,6.75,IF(L320=8,6,0))))))))+IF(L320&lt;=8,0,IF(L320&lt;=16,5,0))-IF(L320&lt;=8,0,IF(L320&lt;=16,(L320-9)*0.1275,0)),0)+IF(F320="JčPČ",IF(L320=1,21.25,IF(L320=2,14.5,IF(L320=3,11.5,IF(L320=4,7,IF(L320=5,6.5,IF(L320=6,6,IF(L320=7,5.5,IF(L320=8,5,0))))))))+IF(L320&lt;=8,0,IF(L320&lt;=16,4,0))-IF(L320&lt;=8,0,IF(L320&lt;=16,(L320-9)*0.10625,0)),0)+IF(F320="JčEČ",IF(L320=1,17,IF(L320=2,13.02,IF(L320=3,10.32,IF(L320=4,6,IF(L320=5,5.5,IF(L320=6,5,IF(L320=7,4.5,IF(L320=8,4,0))))))))+IF(L320&lt;=8,0,IF(L320&lt;=16,3,0))-IF(L320&lt;=8,0,IF(L320&lt;=16,(L320-9)*0.085,0)),0)+IF(F320="NEAK",IF(L320=1,11.48,IF(L320=2,8.79,IF(L320=3,6.97,IF(L320=4,4.05,IF(L320=5,3.71,IF(L320=6,3.38,IF(L320=7,3.04,IF(L320=8,2.7,0))))))))+IF(L320&lt;=8,0,IF(L320&lt;=16,2,IF(L320&lt;=24,1.3,0)))-IF(L320&lt;=8,0,IF(L320&lt;=16,(L320-9)*0.0574,IF(L320&lt;=24,(L320-17)*0.0574,0))),0))*IF(L320&lt;0,1,IF(OR(F320="PČ",F320="PŽ",F320="PT"),IF(J320&lt;32,J320/32,1),1))* IF(L320&lt;0,1,IF(OR(F320="EČ",F320="EŽ",F320="JOŽ",F320="JPČ",F320="NEAK"),IF(J320&lt;24,J320/24,1),1))*IF(L320&lt;0,1,IF(OR(F320="PČneol",F320="JEČ",F320="JEOF",F320="JnPČ",F320="JnEČ",F320="JčPČ",F320="JčEČ"),IF(J320&lt;16,J320/16,1),1))*IF(L320&lt;0,1,IF(F320="EČneol",IF(J320&lt;8,J320/8,1),1))</f>
        <v>159</v>
      </c>
      <c r="O320" s="9">
        <f t="shared" ref="O320:O323" si="170">IF(F320="OŽ",N320,IF(H320="Ne",IF(J320*0.3&lt;J320-L320,N320,0),IF(J320*0.1&lt;J320-L320,N320,0)))</f>
        <v>159</v>
      </c>
      <c r="P320" s="4">
        <f t="shared" ref="P320" si="171">IF(O320=0,0,IF(F320="OŽ",IF(L320&gt;35,0,IF(J320&gt;35,(36-L320)*1.836,((36-L320)-(36-J320))*1.836)),0)+IF(F320="PČ",IF(L320&gt;31,0,IF(J320&gt;31,(32-L320)*1.347,((32-L320)-(32-J320))*1.347)),0)+ IF(F320="PČneol",IF(L320&gt;15,0,IF(J320&gt;15,(16-L320)*0.255,((16-L320)-(16-J320))*0.255)),0)+IF(F320="PŽ",IF(L320&gt;31,0,IF(J320&gt;31,(32-L320)*0.255,((32-L320)-(32-J320))*0.255)),0)+IF(F320="EČ",IF(L320&gt;23,0,IF(J320&gt;23,(24-L320)*0.612,((24-L320)-(24-J320))*0.612)),0)+IF(F320="EČneol",IF(L320&gt;7,0,IF(J320&gt;7,(8-L320)*0.204,((8-L320)-(8-J320))*0.204)),0)+IF(F320="EŽ",IF(L320&gt;23,0,IF(J320&gt;23,(24-L320)*0.204,((24-L320)-(24-J320))*0.204)),0)+IF(F320="PT",IF(L320&gt;31,0,IF(J320&gt;31,(32-L320)*0.204,((32-L320)-(32-J320))*0.204)),0)+IF(F320="JOŽ",IF(L320&gt;23,0,IF(J320&gt;23,(24-L320)*0.255,((24-L320)-(24-J320))*0.255)),0)+IF(F320="JPČ",IF(L320&gt;23,0,IF(J320&gt;23,(24-L320)*0.204,((24-L320)-(24-J320))*0.204)),0)+IF(F320="JEČ",IF(L320&gt;15,0,IF(J320&gt;15,(16-L320)*0.102,((16-L320)-(16-J320))*0.102)),0)+IF(F320="JEOF",IF(L320&gt;15,0,IF(J320&gt;15,(16-L320)*0.102,((16-L320)-(16-J320))*0.102)),0)+IF(F320="JnPČ",IF(L320&gt;15,0,IF(J320&gt;15,(16-L320)*0.153,((16-L320)-(16-J320))*0.153)),0)+IF(F320="JnEČ",IF(L320&gt;15,0,IF(J320&gt;15,(16-L320)*0.0765,((16-L320)-(16-J320))*0.0765)),0)+IF(F320="JčPČ",IF(L320&gt;15,0,IF(J320&gt;15,(16-L320)*0.06375,((16-L320)-(16-J320))*0.06375)),0)+IF(F320="JčEČ",IF(L320&gt;15,0,IF(J320&gt;15,(16-L320)*0.051,((16-L320)-(16-J320))*0.051)),0)+IF(F320="NEAK",IF(L320&gt;23,0,IF(J320&gt;23,(24-L320)*0.03444,((24-L320)-(24-J320))*0.03444)),0))</f>
        <v>36.369</v>
      </c>
      <c r="Q320" s="11">
        <f t="shared" ref="Q320" si="172">IF(ISERROR(P320*100/N320),0,(P320*100/N320))</f>
        <v>22.873584905660376</v>
      </c>
      <c r="R320" s="10">
        <f t="shared" ref="R320:R323" si="173">IF(Q320&lt;=30,O320+P320,O320+O320*0.3)*IF(G320=1,0.4,IF(G320=2,0.75,IF(G320="1 (kas 4 m. 1 k. nerengiamos)",0.52,1)))*IF(D320="olimpinė",1,IF(M320="Ne",0.5,1))*IF(OR(A$5="Lietuvos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federacija"),IF(OR(J320&lt;8,K320&lt;16),0,1),1)*E320*IF(I320&lt;=1,1,1/I320)*IF(OR(A$5="Lietuvos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20" s="8"/>
    </row>
    <row r="321" spans="1:19" ht="30">
      <c r="A321" s="68">
        <v>2</v>
      </c>
      <c r="B321" s="68" t="s">
        <v>161</v>
      </c>
      <c r="C321" s="12" t="s">
        <v>95</v>
      </c>
      <c r="D321" s="68" t="s">
        <v>32</v>
      </c>
      <c r="E321" s="68">
        <v>2</v>
      </c>
      <c r="F321" s="68" t="s">
        <v>51</v>
      </c>
      <c r="G321" s="68">
        <v>2</v>
      </c>
      <c r="H321" s="68" t="s">
        <v>34</v>
      </c>
      <c r="I321" s="68"/>
      <c r="J321" s="68">
        <v>32</v>
      </c>
      <c r="K321" s="68">
        <v>12</v>
      </c>
      <c r="L321" s="68">
        <v>27</v>
      </c>
      <c r="M321" s="68" t="s">
        <v>43</v>
      </c>
      <c r="N321" s="3">
        <f t="shared" si="169"/>
        <v>17.509999999999998</v>
      </c>
      <c r="O321" s="9">
        <f t="shared" si="170"/>
        <v>0</v>
      </c>
      <c r="P321" s="4">
        <f t="shared" ref="P321:P323" si="174">IF(O321=0,0,IF(F321="OŽ",IF(L321&gt;35,0,IF(J321&gt;35,(36-L321)*1.836,((36-L321)-(36-J321))*1.836)),0)+IF(F321="PČ",IF(L321&gt;31,0,IF(J321&gt;31,(32-L321)*1.347,((32-L321)-(32-J321))*1.347)),0)+ IF(F321="PČneol",IF(L321&gt;15,0,IF(J321&gt;15,(16-L321)*0.255,((16-L321)-(16-J321))*0.255)),0)+IF(F321="PŽ",IF(L321&gt;31,0,IF(J321&gt;31,(32-L321)*0.255,((32-L321)-(32-J321))*0.255)),0)+IF(F321="EČ",IF(L321&gt;23,0,IF(J321&gt;23,(24-L321)*0.612,((24-L321)-(24-J321))*0.612)),0)+IF(F321="EČneol",IF(L321&gt;7,0,IF(J321&gt;7,(8-L321)*0.204,((8-L321)-(8-J321))*0.204)),0)+IF(F321="EŽ",IF(L321&gt;23,0,IF(J321&gt;23,(24-L321)*0.204,((24-L321)-(24-J321))*0.204)),0)+IF(F321="PT",IF(L321&gt;31,0,IF(J321&gt;31,(32-L321)*0.204,((32-L321)-(32-J321))*0.204)),0)+IF(F321="JOŽ",IF(L321&gt;23,0,IF(J321&gt;23,(24-L321)*0.255,((24-L321)-(24-J321))*0.255)),0)+IF(F321="JPČ",IF(L321&gt;23,0,IF(J321&gt;23,(24-L321)*0.204,((24-L321)-(24-J321))*0.204)),0)+IF(F321="JEČ",IF(L321&gt;15,0,IF(J321&gt;15,(16-L321)*0.102,((16-L321)-(16-J321))*0.102)),0)+IF(F321="JEOF",IF(L321&gt;15,0,IF(J321&gt;15,(16-L321)*0.102,((16-L321)-(16-J321))*0.102)),0)+IF(F321="JnPČ",IF(L321&gt;15,0,IF(J321&gt;15,(16-L321)*0.153,((16-L321)-(16-J321))*0.153)),0)+IF(F321="JnEČ",IF(L321&gt;15,0,IF(J321&gt;15,(16-L321)*0.0765,((16-L321)-(16-J321))*0.0765)),0)+IF(F321="JčPČ",IF(L321&gt;15,0,IF(J321&gt;15,(16-L321)*0.06375,((16-L321)-(16-J321))*0.06375)),0)+IF(F321="JčEČ",IF(L321&gt;15,0,IF(J321&gt;15,(16-L321)*0.051,((16-L321)-(16-J321))*0.051)),0)+IF(F321="NEAK",IF(L321&gt;23,0,IF(J321&gt;23,(24-L321)*0.03444,((24-L321)-(24-J321))*0.03444)),0))</f>
        <v>0</v>
      </c>
      <c r="Q321" s="11">
        <f t="shared" ref="Q321:Q323" si="175">IF(ISERROR(P321*100/N321),0,(P321*100/N321))</f>
        <v>0</v>
      </c>
      <c r="R321" s="10">
        <f t="shared" si="173"/>
        <v>0</v>
      </c>
      <c r="S321" s="8"/>
    </row>
    <row r="322" spans="1:19">
      <c r="A322" s="68">
        <v>3</v>
      </c>
      <c r="B322" s="68" t="s">
        <v>98</v>
      </c>
      <c r="C322" s="12" t="s">
        <v>99</v>
      </c>
      <c r="D322" s="68" t="s">
        <v>32</v>
      </c>
      <c r="E322" s="68">
        <v>1</v>
      </c>
      <c r="F322" s="68" t="s">
        <v>51</v>
      </c>
      <c r="G322" s="68">
        <v>2</v>
      </c>
      <c r="H322" s="68" t="s">
        <v>34</v>
      </c>
      <c r="I322" s="68"/>
      <c r="J322" s="68">
        <v>55</v>
      </c>
      <c r="K322" s="68">
        <v>18</v>
      </c>
      <c r="L322" s="61">
        <v>10</v>
      </c>
      <c r="M322" s="68" t="s">
        <v>43</v>
      </c>
      <c r="N322" s="3">
        <f t="shared" si="169"/>
        <v>85.754999999999995</v>
      </c>
      <c r="O322" s="9">
        <f t="shared" si="170"/>
        <v>85.754999999999995</v>
      </c>
      <c r="P322" s="4">
        <f t="shared" si="174"/>
        <v>29.634</v>
      </c>
      <c r="Q322" s="11">
        <f t="shared" si="175"/>
        <v>34.556585621829633</v>
      </c>
      <c r="R322" s="58">
        <f t="shared" si="173"/>
        <v>91.972237500000006</v>
      </c>
      <c r="S322" s="8"/>
    </row>
    <row r="323" spans="1:19">
      <c r="A323" s="68">
        <v>4</v>
      </c>
      <c r="B323" s="68" t="s">
        <v>162</v>
      </c>
      <c r="C323" s="12" t="s">
        <v>99</v>
      </c>
      <c r="D323" s="68" t="s">
        <v>32</v>
      </c>
      <c r="E323" s="68">
        <v>1</v>
      </c>
      <c r="F323" s="68" t="s">
        <v>51</v>
      </c>
      <c r="G323" s="68">
        <v>2</v>
      </c>
      <c r="H323" s="68" t="s">
        <v>34</v>
      </c>
      <c r="I323" s="68"/>
      <c r="J323" s="68">
        <v>55</v>
      </c>
      <c r="K323" s="68">
        <v>18</v>
      </c>
      <c r="L323" s="61">
        <v>19</v>
      </c>
      <c r="M323" s="68" t="s">
        <v>43</v>
      </c>
      <c r="N323" s="3">
        <f t="shared" si="169"/>
        <v>50.51</v>
      </c>
      <c r="O323" s="9">
        <f t="shared" si="170"/>
        <v>50.51</v>
      </c>
      <c r="P323" s="4">
        <f t="shared" si="174"/>
        <v>17.510999999999999</v>
      </c>
      <c r="Q323" s="11">
        <f t="shared" si="175"/>
        <v>34.668382498515143</v>
      </c>
      <c r="R323" s="58">
        <f t="shared" si="173"/>
        <v>54.171974999999996</v>
      </c>
      <c r="S323" s="8"/>
    </row>
    <row r="324" spans="1:19">
      <c r="A324" s="81" t="s">
        <v>37</v>
      </c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3"/>
      <c r="R324" s="10">
        <f>SUM(R320:R323)</f>
        <v>146.14421250000001</v>
      </c>
      <c r="S324" s="8"/>
    </row>
    <row r="325" spans="1:19" ht="15.75">
      <c r="A325" s="24" t="s">
        <v>38</v>
      </c>
      <c r="B325" s="2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6"/>
      <c r="S325" s="8"/>
    </row>
    <row r="326" spans="1:19">
      <c r="A326" s="49" t="s">
        <v>45</v>
      </c>
      <c r="B326" s="49"/>
      <c r="C326" s="49"/>
      <c r="D326" s="49"/>
      <c r="E326" s="49"/>
      <c r="F326" s="49"/>
      <c r="G326" s="49"/>
      <c r="H326" s="49"/>
      <c r="I326" s="49"/>
      <c r="J326" s="15"/>
      <c r="K326" s="15"/>
      <c r="L326" s="15"/>
      <c r="M326" s="15"/>
      <c r="N326" s="15"/>
      <c r="O326" s="15"/>
      <c r="P326" s="15"/>
      <c r="Q326" s="15"/>
      <c r="R326" s="16"/>
      <c r="S326" s="8"/>
    </row>
    <row r="327" spans="1:19">
      <c r="A327" s="49"/>
      <c r="B327" s="49"/>
      <c r="C327" s="49"/>
      <c r="D327" s="49"/>
      <c r="E327" s="49"/>
      <c r="F327" s="49"/>
      <c r="G327" s="49"/>
      <c r="H327" s="49"/>
      <c r="I327" s="49"/>
      <c r="J327" s="15"/>
      <c r="K327" s="15"/>
      <c r="L327" s="15"/>
      <c r="M327" s="15"/>
      <c r="N327" s="15"/>
      <c r="O327" s="15"/>
      <c r="P327" s="15"/>
      <c r="Q327" s="15"/>
      <c r="R327" s="16"/>
      <c r="S327" s="8"/>
    </row>
    <row r="328" spans="1:19" ht="15" customHeight="1">
      <c r="A328" s="88" t="s">
        <v>163</v>
      </c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"/>
    </row>
    <row r="329" spans="1:19" ht="1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15"/>
      <c r="K329" s="15"/>
      <c r="L329" s="15"/>
      <c r="M329" s="15"/>
      <c r="N329" s="15"/>
      <c r="O329" s="15"/>
      <c r="P329" s="15"/>
      <c r="Q329" s="15"/>
      <c r="R329" s="16"/>
      <c r="S329" s="8"/>
    </row>
    <row r="330" spans="1:19" ht="15" customHeight="1">
      <c r="A330" s="75" t="s">
        <v>164</v>
      </c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64"/>
      <c r="R330" s="8"/>
      <c r="S330" s="8"/>
    </row>
    <row r="331" spans="1:19" ht="18">
      <c r="A331" s="77" t="s">
        <v>28</v>
      </c>
      <c r="B331" s="78"/>
      <c r="C331" s="78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64"/>
      <c r="R331" s="8"/>
      <c r="S331" s="8"/>
    </row>
    <row r="332" spans="1:19" ht="15" customHeight="1">
      <c r="A332" s="84" t="s">
        <v>165</v>
      </c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64"/>
      <c r="R332" s="8"/>
      <c r="S332" s="8"/>
    </row>
    <row r="333" spans="1:19" ht="30">
      <c r="A333" s="68">
        <v>1</v>
      </c>
      <c r="B333" s="68" t="s">
        <v>166</v>
      </c>
      <c r="C333" s="12" t="s">
        <v>167</v>
      </c>
      <c r="D333" s="68" t="s">
        <v>32</v>
      </c>
      <c r="E333" s="68">
        <v>2</v>
      </c>
      <c r="F333" s="68" t="s">
        <v>51</v>
      </c>
      <c r="G333" s="68">
        <v>2</v>
      </c>
      <c r="H333" s="68" t="s">
        <v>34</v>
      </c>
      <c r="I333" s="68"/>
      <c r="J333" s="68">
        <v>44</v>
      </c>
      <c r="K333" s="68">
        <v>17</v>
      </c>
      <c r="L333" s="68">
        <v>31</v>
      </c>
      <c r="M333" s="68" t="s">
        <v>34</v>
      </c>
      <c r="N333" s="3">
        <f t="shared" ref="N333:N334" si="176">(IF(F333="OŽ",IF(L333=1,550.8,IF(L333=2,426.38,IF(L333=3,342.14,IF(L333=4,181.44,IF(L333=5,168.48,IF(L333=6,155.52,IF(L333=7,148.5,IF(L333=8,144,0))))))))+IF(L333&lt;=8,0,IF(L333&lt;=16,137.7,IF(L333&lt;=24,108,IF(L333&lt;=32,80.1,IF(L333&lt;=36,52.2,0)))))-IF(L333&lt;=8,0,IF(L333&lt;=16,(L333-9)*2.754,IF(L333&lt;=24,(L333-17)* 2.754,IF(L333&lt;=32,(L333-25)* 2.754,IF(L333&lt;=36,(L333-33)*2.754,0))))),0)+IF(F333="PČ",IF(L333=1,449,IF(L333=2,314.6,IF(L333=3,238,IF(L333=4,172,IF(L333=5,159,IF(L333=6,145,IF(L333=7,132,IF(L333=8,119,0))))))))+IF(L333&lt;=8,0,IF(L333&lt;=16,88,IF(L333&lt;=24,55,IF(L333&lt;=32,22,0))))-IF(L333&lt;=8,0,IF(L333&lt;=16,(L333-9)*2.245,IF(L333&lt;=24,(L333-17)*2.245,IF(L333&lt;=32,(L333-25)*2.245,0)))),0)+IF(F333="PČneol",IF(L333=1,85,IF(L333=2,64.61,IF(L333=3,50.76,IF(L333=4,16.25,IF(L333=5,15,IF(L333=6,13.75,IF(L333=7,12.5,IF(L333=8,11.25,0))))))))+IF(L333&lt;=8,0,IF(L333&lt;=16,9,0))-IF(L333&lt;=8,0,IF(L333&lt;=16,(L333-9)*0.425,0)),0)+IF(F333="PŽ",IF(L333=1,85,IF(L333=2,59.5,IF(L333=3,45,IF(L333=4,32.5,IF(L333=5,30,IF(L333=6,27.5,IF(L333=7,25,IF(L333=8,22.5,0))))))))+IF(L333&lt;=8,0,IF(L333&lt;=16,19,IF(L333&lt;=24,13,IF(L333&lt;=32,8,0))))-IF(L333&lt;=8,0,IF(L333&lt;=16,(L333-9)*0.425,IF(L333&lt;=24,(L333-17)*0.425,IF(L333&lt;=32,(L333-25)*0.425,0)))),0)+IF(F333="EČ",IF(L333=1,204,IF(L333=2,156.24,IF(L333=3,123.84,IF(L333=4,72,IF(L333=5,66,IF(L333=6,60,IF(L333=7,54,IF(L333=8,48,0))))))))+IF(L333&lt;=8,0,IF(L333&lt;=16,40,IF(L333&lt;=24,25,0)))-IF(L333&lt;=8,0,IF(L333&lt;=16,(L333-9)*1.02,IF(L333&lt;=24,(L333-17)*1.02,0))),0)+IF(F333="EČneol",IF(L333=1,68,IF(L333=2,51.69,IF(L333=3,40.61,IF(L333=4,13,IF(L333=5,12,IF(L333=6,11,IF(L333=7,10,IF(L333=8,9,0)))))))))+IF(F333="EŽ",IF(L333=1,68,IF(L333=2,47.6,IF(L333=3,36,IF(L333=4,18,IF(L333=5,16.5,IF(L333=6,15,IF(L333=7,13.5,IF(L333=8,12,0))))))))+IF(L333&lt;=8,0,IF(L333&lt;=16,10,IF(L333&lt;=24,6,0)))-IF(L333&lt;=8,0,IF(L333&lt;=16,(L333-9)*0.34,IF(L333&lt;=24,(L333-17)*0.34,0))),0)+IF(F333="PT",IF(L333=1,68,IF(L333=2,52.08,IF(L333=3,41.28,IF(L333=4,24,IF(L333=5,22,IF(L333=6,20,IF(L333=7,18,IF(L333=8,16,0))))))))+IF(L333&lt;=8,0,IF(L333&lt;=16,13,IF(L333&lt;=24,9,IF(L333&lt;=32,4,0))))-IF(L333&lt;=8,0,IF(L333&lt;=16,(L333-9)*0.34,IF(L333&lt;=24,(L333-17)*0.34,IF(L333&lt;=32,(L333-25)*0.34,0)))),0)+IF(F333="JOŽ",IF(L333=1,85,IF(L333=2,59.5,IF(L333=3,45,IF(L333=4,32.5,IF(L333=5,30,IF(L333=6,27.5,IF(L333=7,25,IF(L333=8,22.5,0))))))))+IF(L333&lt;=8,0,IF(L333&lt;=16,19,IF(L333&lt;=24,13,0)))-IF(L333&lt;=8,0,IF(L333&lt;=16,(L333-9)*0.425,IF(L333&lt;=24,(L333-17)*0.425,0))),0)+IF(F333="JPČ",IF(L333=1,68,IF(L333=2,47.6,IF(L333=3,36,IF(L333=4,26,IF(L333=5,24,IF(L333=6,22,IF(L333=7,20,IF(L333=8,18,0))))))))+IF(L333&lt;=8,0,IF(L333&lt;=16,13,IF(L333&lt;=24,9,0)))-IF(L333&lt;=8,0,IF(L333&lt;=16,(L333-9)*0.34,IF(L333&lt;=24,(L333-17)*0.34,0))),0)+IF(F333="JEČ",IF(L333=1,34,IF(L333=2,26.04,IF(L333=3,20.6,IF(L333=4,12,IF(L333=5,11,IF(L333=6,10,IF(L333=7,9,IF(L333=8,8,0))))))))+IF(L333&lt;=8,0,IF(L333&lt;=16,6,0))-IF(L333&lt;=8,0,IF(L333&lt;=16,(L333-9)*0.17,0)),0)+IF(F333="JEOF",IF(L333=1,34,IF(L333=2,26.04,IF(L333=3,20.6,IF(L333=4,12,IF(L333=5,11,IF(L333=6,10,IF(L333=7,9,IF(L333=8,8,0))))))))+IF(L333&lt;=8,0,IF(L333&lt;=16,6,0))-IF(L333&lt;=8,0,IF(L333&lt;=16,(L333-9)*0.17,0)),0)+IF(F333="JnPČ",IF(L333=1,51,IF(L333=2,35.7,IF(L333=3,27,IF(L333=4,19.5,IF(L333=5,18,IF(L333=6,16.5,IF(L333=7,15,IF(L333=8,13.5,0))))))))+IF(L333&lt;=8,0,IF(L333&lt;=16,10,0))-IF(L333&lt;=8,0,IF(L333&lt;=16,(L333-9)*0.255,0)),0)+IF(F333="JnEČ",IF(L333=1,25.5,IF(L333=2,19.53,IF(L333=3,15.48,IF(L333=4,9,IF(L333=5,8.25,IF(L333=6,7.5,IF(L333=7,6.75,IF(L333=8,6,0))))))))+IF(L333&lt;=8,0,IF(L333&lt;=16,5,0))-IF(L333&lt;=8,0,IF(L333&lt;=16,(L333-9)*0.1275,0)),0)+IF(F333="JčPČ",IF(L333=1,21.25,IF(L333=2,14.5,IF(L333=3,11.5,IF(L333=4,7,IF(L333=5,6.5,IF(L333=6,6,IF(L333=7,5.5,IF(L333=8,5,0))))))))+IF(L333&lt;=8,0,IF(L333&lt;=16,4,0))-IF(L333&lt;=8,0,IF(L333&lt;=16,(L333-9)*0.10625,0)),0)+IF(F333="JčEČ",IF(L333=1,17,IF(L333=2,13.02,IF(L333=3,10.32,IF(L333=4,6,IF(L333=5,5.5,IF(L333=6,5,IF(L333=7,4.5,IF(L333=8,4,0))))))))+IF(L333&lt;=8,0,IF(L333&lt;=16,3,0))-IF(L333&lt;=8,0,IF(L333&lt;=16,(L333-9)*0.085,0)),0)+IF(F333="NEAK",IF(L333=1,11.48,IF(L333=2,8.79,IF(L333=3,6.97,IF(L333=4,4.05,IF(L333=5,3.71,IF(L333=6,3.38,IF(L333=7,3.04,IF(L333=8,2.7,0))))))))+IF(L333&lt;=8,0,IF(L333&lt;=16,2,IF(L333&lt;=24,1.3,0)))-IF(L333&lt;=8,0,IF(L333&lt;=16,(L333-9)*0.0574,IF(L333&lt;=24,(L333-17)*0.0574,0))),0))*IF(L333&lt;0,1,IF(OR(F333="PČ",F333="PŽ",F333="PT"),IF(J333&lt;32,J333/32,1),1))* IF(L333&lt;0,1,IF(OR(F333="EČ",F333="EŽ",F333="JOŽ",F333="JPČ",F333="NEAK"),IF(J333&lt;24,J333/24,1),1))*IF(L333&lt;0,1,IF(OR(F333="PČneol",F333="JEČ",F333="JEOF",F333="JnPČ",F333="JnEČ",F333="JčPČ",F333="JčEČ"),IF(J333&lt;16,J333/16,1),1))*IF(L333&lt;0,1,IF(F333="EČneol",IF(J333&lt;8,J333/8,1),1))</f>
        <v>8.5299999999999994</v>
      </c>
      <c r="O333" s="9">
        <f t="shared" ref="O333:O334" si="177">IF(F333="OŽ",N333,IF(H333="Ne",IF(J333*0.3&lt;J333-L333,N333,0),IF(J333*0.1&lt;J333-L333,N333,0)))</f>
        <v>0</v>
      </c>
      <c r="P333" s="4">
        <f t="shared" ref="P333" si="178">IF(O333=0,0,IF(F333="OŽ",IF(L333&gt;35,0,IF(J333&gt;35,(36-L333)*1.836,((36-L333)-(36-J333))*1.836)),0)+IF(F333="PČ",IF(L333&gt;31,0,IF(J333&gt;31,(32-L333)*1.347,((32-L333)-(32-J333))*1.347)),0)+ IF(F333="PČneol",IF(L333&gt;15,0,IF(J333&gt;15,(16-L333)*0.255,((16-L333)-(16-J333))*0.255)),0)+IF(F333="PŽ",IF(L333&gt;31,0,IF(J333&gt;31,(32-L333)*0.255,((32-L333)-(32-J333))*0.255)),0)+IF(F333="EČ",IF(L333&gt;23,0,IF(J333&gt;23,(24-L333)*0.612,((24-L333)-(24-J333))*0.612)),0)+IF(F333="EČneol",IF(L333&gt;7,0,IF(J333&gt;7,(8-L333)*0.204,((8-L333)-(8-J333))*0.204)),0)+IF(F333="EŽ",IF(L333&gt;23,0,IF(J333&gt;23,(24-L333)*0.204,((24-L333)-(24-J333))*0.204)),0)+IF(F333="PT",IF(L333&gt;31,0,IF(J333&gt;31,(32-L333)*0.204,((32-L333)-(32-J333))*0.204)),0)+IF(F333="JOŽ",IF(L333&gt;23,0,IF(J333&gt;23,(24-L333)*0.255,((24-L333)-(24-J333))*0.255)),0)+IF(F333="JPČ",IF(L333&gt;23,0,IF(J333&gt;23,(24-L333)*0.204,((24-L333)-(24-J333))*0.204)),0)+IF(F333="JEČ",IF(L333&gt;15,0,IF(J333&gt;15,(16-L333)*0.102,((16-L333)-(16-J333))*0.102)),0)+IF(F333="JEOF",IF(L333&gt;15,0,IF(J333&gt;15,(16-L333)*0.102,((16-L333)-(16-J333))*0.102)),0)+IF(F333="JnPČ",IF(L333&gt;15,0,IF(J333&gt;15,(16-L333)*0.153,((16-L333)-(16-J333))*0.153)),0)+IF(F333="JnEČ",IF(L333&gt;15,0,IF(J333&gt;15,(16-L333)*0.0765,((16-L333)-(16-J333))*0.0765)),0)+IF(F333="JčPČ",IF(L333&gt;15,0,IF(J333&gt;15,(16-L333)*0.06375,((16-L333)-(16-J333))*0.06375)),0)+IF(F333="JčEČ",IF(L333&gt;15,0,IF(J333&gt;15,(16-L333)*0.051,((16-L333)-(16-J333))*0.051)),0)+IF(F333="NEAK",IF(L333&gt;23,0,IF(J333&gt;23,(24-L333)*0.03444,((24-L333)-(24-J333))*0.03444)),0))</f>
        <v>0</v>
      </c>
      <c r="Q333" s="11">
        <f t="shared" ref="Q333" si="179">IF(ISERROR(P333*100/N333),0,(P333*100/N333))</f>
        <v>0</v>
      </c>
      <c r="R333" s="58">
        <f t="shared" ref="R333:R334" si="180">IF(Q333&lt;=30,O333+P333,O333+O333*0.3)*IF(G333=1,0.4,IF(G333=2,0.75,IF(G333="1 (kas 4 m. 1 k. nerengiamos)",0.52,1)))*IF(D333="olimpinė",1,IF(M333="Ne",0.5,1))*IF(OR(A$5="Lietuvos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federacija"),IF(OR(J333&lt;8,K333&lt;16),0,1),1)*E333*IF(I333&lt;=1,1,1/I333)*IF(OR(A$5="Lietuvos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33" s="8"/>
    </row>
    <row r="334" spans="1:19" ht="30">
      <c r="A334" s="68">
        <v>2</v>
      </c>
      <c r="B334" s="68" t="s">
        <v>168</v>
      </c>
      <c r="C334" s="12" t="s">
        <v>167</v>
      </c>
      <c r="D334" s="68" t="s">
        <v>32</v>
      </c>
      <c r="E334" s="68">
        <v>2</v>
      </c>
      <c r="F334" s="68" t="s">
        <v>51</v>
      </c>
      <c r="G334" s="68">
        <v>2</v>
      </c>
      <c r="H334" s="68" t="s">
        <v>34</v>
      </c>
      <c r="I334" s="68"/>
      <c r="J334" s="68">
        <v>44</v>
      </c>
      <c r="K334" s="68">
        <v>17</v>
      </c>
      <c r="L334" s="68">
        <v>39</v>
      </c>
      <c r="M334" s="68" t="s">
        <v>43</v>
      </c>
      <c r="N334" s="3">
        <f t="shared" si="176"/>
        <v>0</v>
      </c>
      <c r="O334" s="9">
        <f t="shared" si="177"/>
        <v>0</v>
      </c>
      <c r="P334" s="4">
        <f t="shared" ref="P334" si="181">IF(O334=0,0,IF(F334="OŽ",IF(L334&gt;35,0,IF(J334&gt;35,(36-L334)*1.836,((36-L334)-(36-J334))*1.836)),0)+IF(F334="PČ",IF(L334&gt;31,0,IF(J334&gt;31,(32-L334)*1.347,((32-L334)-(32-J334))*1.347)),0)+ IF(F334="PČneol",IF(L334&gt;15,0,IF(J334&gt;15,(16-L334)*0.255,((16-L334)-(16-J334))*0.255)),0)+IF(F334="PŽ",IF(L334&gt;31,0,IF(J334&gt;31,(32-L334)*0.255,((32-L334)-(32-J334))*0.255)),0)+IF(F334="EČ",IF(L334&gt;23,0,IF(J334&gt;23,(24-L334)*0.612,((24-L334)-(24-J334))*0.612)),0)+IF(F334="EČneol",IF(L334&gt;7,0,IF(J334&gt;7,(8-L334)*0.204,((8-L334)-(8-J334))*0.204)),0)+IF(F334="EŽ",IF(L334&gt;23,0,IF(J334&gt;23,(24-L334)*0.204,((24-L334)-(24-J334))*0.204)),0)+IF(F334="PT",IF(L334&gt;31,0,IF(J334&gt;31,(32-L334)*0.204,((32-L334)-(32-J334))*0.204)),0)+IF(F334="JOŽ",IF(L334&gt;23,0,IF(J334&gt;23,(24-L334)*0.255,((24-L334)-(24-J334))*0.255)),0)+IF(F334="JPČ",IF(L334&gt;23,0,IF(J334&gt;23,(24-L334)*0.204,((24-L334)-(24-J334))*0.204)),0)+IF(F334="JEČ",IF(L334&gt;15,0,IF(J334&gt;15,(16-L334)*0.102,((16-L334)-(16-J334))*0.102)),0)+IF(F334="JEOF",IF(L334&gt;15,0,IF(J334&gt;15,(16-L334)*0.102,((16-L334)-(16-J334))*0.102)),0)+IF(F334="JnPČ",IF(L334&gt;15,0,IF(J334&gt;15,(16-L334)*0.153,((16-L334)-(16-J334))*0.153)),0)+IF(F334="JnEČ",IF(L334&gt;15,0,IF(J334&gt;15,(16-L334)*0.0765,((16-L334)-(16-J334))*0.0765)),0)+IF(F334="JčPČ",IF(L334&gt;15,0,IF(J334&gt;15,(16-L334)*0.06375,((16-L334)-(16-J334))*0.06375)),0)+IF(F334="JčEČ",IF(L334&gt;15,0,IF(J334&gt;15,(16-L334)*0.051,((16-L334)-(16-J334))*0.051)),0)+IF(F334="NEAK",IF(L334&gt;23,0,IF(J334&gt;23,(24-L334)*0.03444,((24-L334)-(24-J334))*0.03444)),0))</f>
        <v>0</v>
      </c>
      <c r="Q334" s="11">
        <f t="shared" ref="Q334" si="182">IF(ISERROR(P334*100/N334),0,(P334*100/N334))</f>
        <v>0</v>
      </c>
      <c r="R334" s="58">
        <f t="shared" si="180"/>
        <v>0</v>
      </c>
      <c r="S334" s="8"/>
    </row>
    <row r="335" spans="1:19" s="8" customFormat="1">
      <c r="A335" s="81" t="s">
        <v>37</v>
      </c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3"/>
      <c r="R335" s="58">
        <f>SUM(R333:R334)</f>
        <v>0</v>
      </c>
    </row>
    <row r="336" spans="1:19" ht="15.75">
      <c r="A336" s="74" t="s">
        <v>169</v>
      </c>
      <c r="B336" s="74"/>
      <c r="C336" s="74"/>
      <c r="D336" s="74"/>
      <c r="E336" s="74"/>
      <c r="F336" s="74"/>
      <c r="G336" s="74"/>
      <c r="H336" s="74"/>
      <c r="I336" s="74"/>
      <c r="J336" s="15"/>
      <c r="K336" s="15"/>
      <c r="L336" s="15"/>
      <c r="M336" s="15"/>
      <c r="N336" s="15"/>
      <c r="O336" s="15"/>
      <c r="P336" s="15"/>
      <c r="Q336" s="15"/>
      <c r="R336" s="16"/>
      <c r="S336" s="8"/>
    </row>
    <row r="337" spans="1:19">
      <c r="A337" s="49" t="s">
        <v>45</v>
      </c>
      <c r="B337" s="49"/>
      <c r="C337" s="49"/>
      <c r="D337" s="49"/>
      <c r="E337" s="49"/>
      <c r="F337" s="49"/>
      <c r="G337" s="49"/>
      <c r="H337" s="49"/>
      <c r="I337" s="49"/>
      <c r="J337" s="15"/>
      <c r="K337" s="15"/>
      <c r="L337" s="15"/>
      <c r="M337" s="15"/>
      <c r="N337" s="15"/>
      <c r="O337" s="15"/>
      <c r="P337" s="15"/>
      <c r="Q337" s="15"/>
      <c r="R337" s="16"/>
      <c r="S337" s="8"/>
    </row>
    <row r="338" spans="1:19">
      <c r="A338" s="49"/>
      <c r="B338" s="49"/>
      <c r="C338" s="49"/>
      <c r="D338" s="49"/>
      <c r="E338" s="49"/>
      <c r="F338" s="49"/>
      <c r="G338" s="49"/>
      <c r="H338" s="49"/>
      <c r="I338" s="49"/>
      <c r="J338" s="15"/>
      <c r="K338" s="15"/>
      <c r="L338" s="15"/>
      <c r="M338" s="15"/>
      <c r="N338" s="15"/>
      <c r="O338" s="15"/>
      <c r="P338" s="15"/>
      <c r="Q338" s="15"/>
      <c r="R338" s="16"/>
      <c r="S338" s="8"/>
    </row>
    <row r="339" spans="1:19">
      <c r="A339" s="75" t="s">
        <v>170</v>
      </c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64"/>
      <c r="R339" s="8"/>
      <c r="S339" s="8"/>
    </row>
    <row r="340" spans="1:19" ht="18">
      <c r="A340" s="77" t="s">
        <v>28</v>
      </c>
      <c r="B340" s="78"/>
      <c r="C340" s="78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64"/>
      <c r="R340" s="8"/>
      <c r="S340" s="8"/>
    </row>
    <row r="341" spans="1:19">
      <c r="A341" s="84" t="s">
        <v>171</v>
      </c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64"/>
      <c r="R341" s="8"/>
      <c r="S341" s="8"/>
    </row>
    <row r="342" spans="1:19" ht="30">
      <c r="A342" s="68">
        <v>1</v>
      </c>
      <c r="B342" s="68" t="s">
        <v>172</v>
      </c>
      <c r="C342" s="12" t="s">
        <v>173</v>
      </c>
      <c r="D342" s="68" t="s">
        <v>32</v>
      </c>
      <c r="E342" s="68">
        <v>2</v>
      </c>
      <c r="F342" s="68" t="s">
        <v>51</v>
      </c>
      <c r="G342" s="68">
        <v>2</v>
      </c>
      <c r="H342" s="68" t="s">
        <v>34</v>
      </c>
      <c r="I342" s="68"/>
      <c r="J342" s="68">
        <v>49</v>
      </c>
      <c r="K342" s="68">
        <v>15</v>
      </c>
      <c r="L342" s="68">
        <v>47</v>
      </c>
      <c r="M342" s="68" t="s">
        <v>34</v>
      </c>
      <c r="N342" s="3">
        <f t="shared" ref="N342" si="183">(IF(F342="OŽ",IF(L342=1,550.8,IF(L342=2,426.38,IF(L342=3,342.14,IF(L342=4,181.44,IF(L342=5,168.48,IF(L342=6,155.52,IF(L342=7,148.5,IF(L342=8,144,0))))))))+IF(L342&lt;=8,0,IF(L342&lt;=16,137.7,IF(L342&lt;=24,108,IF(L342&lt;=32,80.1,IF(L342&lt;=36,52.2,0)))))-IF(L342&lt;=8,0,IF(L342&lt;=16,(L342-9)*2.754,IF(L342&lt;=24,(L342-17)* 2.754,IF(L342&lt;=32,(L342-25)* 2.754,IF(L342&lt;=36,(L342-33)*2.754,0))))),0)+IF(F342="PČ",IF(L342=1,449,IF(L342=2,314.6,IF(L342=3,238,IF(L342=4,172,IF(L342=5,159,IF(L342=6,145,IF(L342=7,132,IF(L342=8,119,0))))))))+IF(L342&lt;=8,0,IF(L342&lt;=16,88,IF(L342&lt;=24,55,IF(L342&lt;=32,22,0))))-IF(L342&lt;=8,0,IF(L342&lt;=16,(L342-9)*2.245,IF(L342&lt;=24,(L342-17)*2.245,IF(L342&lt;=32,(L342-25)*2.245,0)))),0)+IF(F342="PČneol",IF(L342=1,85,IF(L342=2,64.61,IF(L342=3,50.76,IF(L342=4,16.25,IF(L342=5,15,IF(L342=6,13.75,IF(L342=7,12.5,IF(L342=8,11.25,0))))))))+IF(L342&lt;=8,0,IF(L342&lt;=16,9,0))-IF(L342&lt;=8,0,IF(L342&lt;=16,(L342-9)*0.425,0)),0)+IF(F342="PŽ",IF(L342=1,85,IF(L342=2,59.5,IF(L342=3,45,IF(L342=4,32.5,IF(L342=5,30,IF(L342=6,27.5,IF(L342=7,25,IF(L342=8,22.5,0))))))))+IF(L342&lt;=8,0,IF(L342&lt;=16,19,IF(L342&lt;=24,13,IF(L342&lt;=32,8,0))))-IF(L342&lt;=8,0,IF(L342&lt;=16,(L342-9)*0.425,IF(L342&lt;=24,(L342-17)*0.425,IF(L342&lt;=32,(L342-25)*0.425,0)))),0)+IF(F342="EČ",IF(L342=1,204,IF(L342=2,156.24,IF(L342=3,123.84,IF(L342=4,72,IF(L342=5,66,IF(L342=6,60,IF(L342=7,54,IF(L342=8,48,0))))))))+IF(L342&lt;=8,0,IF(L342&lt;=16,40,IF(L342&lt;=24,25,0)))-IF(L342&lt;=8,0,IF(L342&lt;=16,(L342-9)*1.02,IF(L342&lt;=24,(L342-17)*1.02,0))),0)+IF(F342="EČneol",IF(L342=1,68,IF(L342=2,51.69,IF(L342=3,40.61,IF(L342=4,13,IF(L342=5,12,IF(L342=6,11,IF(L342=7,10,IF(L342=8,9,0)))))))))+IF(F342="EŽ",IF(L342=1,68,IF(L342=2,47.6,IF(L342=3,36,IF(L342=4,18,IF(L342=5,16.5,IF(L342=6,15,IF(L342=7,13.5,IF(L342=8,12,0))))))))+IF(L342&lt;=8,0,IF(L342&lt;=16,10,IF(L342&lt;=24,6,0)))-IF(L342&lt;=8,0,IF(L342&lt;=16,(L342-9)*0.34,IF(L342&lt;=24,(L342-17)*0.34,0))),0)+IF(F342="PT",IF(L342=1,68,IF(L342=2,52.08,IF(L342=3,41.28,IF(L342=4,24,IF(L342=5,22,IF(L342=6,20,IF(L342=7,18,IF(L342=8,16,0))))))))+IF(L342&lt;=8,0,IF(L342&lt;=16,13,IF(L342&lt;=24,9,IF(L342&lt;=32,4,0))))-IF(L342&lt;=8,0,IF(L342&lt;=16,(L342-9)*0.34,IF(L342&lt;=24,(L342-17)*0.34,IF(L342&lt;=32,(L342-25)*0.34,0)))),0)+IF(F342="JOŽ",IF(L342=1,85,IF(L342=2,59.5,IF(L342=3,45,IF(L342=4,32.5,IF(L342=5,30,IF(L342=6,27.5,IF(L342=7,25,IF(L342=8,22.5,0))))))))+IF(L342&lt;=8,0,IF(L342&lt;=16,19,IF(L342&lt;=24,13,0)))-IF(L342&lt;=8,0,IF(L342&lt;=16,(L342-9)*0.425,IF(L342&lt;=24,(L342-17)*0.425,0))),0)+IF(F342="JPČ",IF(L342=1,68,IF(L342=2,47.6,IF(L342=3,36,IF(L342=4,26,IF(L342=5,24,IF(L342=6,22,IF(L342=7,20,IF(L342=8,18,0))))))))+IF(L342&lt;=8,0,IF(L342&lt;=16,13,IF(L342&lt;=24,9,0)))-IF(L342&lt;=8,0,IF(L342&lt;=16,(L342-9)*0.34,IF(L342&lt;=24,(L342-17)*0.34,0))),0)+IF(F342="JEČ",IF(L342=1,34,IF(L342=2,26.04,IF(L342=3,20.6,IF(L342=4,12,IF(L342=5,11,IF(L342=6,10,IF(L342=7,9,IF(L342=8,8,0))))))))+IF(L342&lt;=8,0,IF(L342&lt;=16,6,0))-IF(L342&lt;=8,0,IF(L342&lt;=16,(L342-9)*0.17,0)),0)+IF(F342="JEOF",IF(L342=1,34,IF(L342=2,26.04,IF(L342=3,20.6,IF(L342=4,12,IF(L342=5,11,IF(L342=6,10,IF(L342=7,9,IF(L342=8,8,0))))))))+IF(L342&lt;=8,0,IF(L342&lt;=16,6,0))-IF(L342&lt;=8,0,IF(L342&lt;=16,(L342-9)*0.17,0)),0)+IF(F342="JnPČ",IF(L342=1,51,IF(L342=2,35.7,IF(L342=3,27,IF(L342=4,19.5,IF(L342=5,18,IF(L342=6,16.5,IF(L342=7,15,IF(L342=8,13.5,0))))))))+IF(L342&lt;=8,0,IF(L342&lt;=16,10,0))-IF(L342&lt;=8,0,IF(L342&lt;=16,(L342-9)*0.255,0)),0)+IF(F342="JnEČ",IF(L342=1,25.5,IF(L342=2,19.53,IF(L342=3,15.48,IF(L342=4,9,IF(L342=5,8.25,IF(L342=6,7.5,IF(L342=7,6.75,IF(L342=8,6,0))))))))+IF(L342&lt;=8,0,IF(L342&lt;=16,5,0))-IF(L342&lt;=8,0,IF(L342&lt;=16,(L342-9)*0.1275,0)),0)+IF(F342="JčPČ",IF(L342=1,21.25,IF(L342=2,14.5,IF(L342=3,11.5,IF(L342=4,7,IF(L342=5,6.5,IF(L342=6,6,IF(L342=7,5.5,IF(L342=8,5,0))))))))+IF(L342&lt;=8,0,IF(L342&lt;=16,4,0))-IF(L342&lt;=8,0,IF(L342&lt;=16,(L342-9)*0.10625,0)),0)+IF(F342="JčEČ",IF(L342=1,17,IF(L342=2,13.02,IF(L342=3,10.32,IF(L342=4,6,IF(L342=5,5.5,IF(L342=6,5,IF(L342=7,4.5,IF(L342=8,4,0))))))))+IF(L342&lt;=8,0,IF(L342&lt;=16,3,0))-IF(L342&lt;=8,0,IF(L342&lt;=16,(L342-9)*0.085,0)),0)+IF(F342="NEAK",IF(L342=1,11.48,IF(L342=2,8.79,IF(L342=3,6.97,IF(L342=4,4.05,IF(L342=5,3.71,IF(L342=6,3.38,IF(L342=7,3.04,IF(L342=8,2.7,0))))))))+IF(L342&lt;=8,0,IF(L342&lt;=16,2,IF(L342&lt;=24,1.3,0)))-IF(L342&lt;=8,0,IF(L342&lt;=16,(L342-9)*0.0574,IF(L342&lt;=24,(L342-17)*0.0574,0))),0))*IF(L342&lt;0,1,IF(OR(F342="PČ",F342="PŽ",F342="PT"),IF(J342&lt;32,J342/32,1),1))* IF(L342&lt;0,1,IF(OR(F342="EČ",F342="EŽ",F342="JOŽ",F342="JPČ",F342="NEAK"),IF(J342&lt;24,J342/24,1),1))*IF(L342&lt;0,1,IF(OR(F342="PČneol",F342="JEČ",F342="JEOF",F342="JnPČ",F342="JnEČ",F342="JčPČ",F342="JčEČ"),IF(J342&lt;16,J342/16,1),1))*IF(L342&lt;0,1,IF(F342="EČneol",IF(J342&lt;8,J342/8,1),1))</f>
        <v>0</v>
      </c>
      <c r="O342" s="9">
        <f t="shared" ref="O342" si="184">IF(F342="OŽ",N342,IF(H342="Ne",IF(J342*0.3&lt;J342-L342,N342,0),IF(J342*0.1&lt;J342-L342,N342,0)))</f>
        <v>0</v>
      </c>
      <c r="P342" s="4">
        <f t="shared" ref="P342" si="185">IF(O342=0,0,IF(F342="OŽ",IF(L342&gt;35,0,IF(J342&gt;35,(36-L342)*1.836,((36-L342)-(36-J342))*1.836)),0)+IF(F342="PČ",IF(L342&gt;31,0,IF(J342&gt;31,(32-L342)*1.347,((32-L342)-(32-J342))*1.347)),0)+ IF(F342="PČneol",IF(L342&gt;15,0,IF(J342&gt;15,(16-L342)*0.255,((16-L342)-(16-J342))*0.255)),0)+IF(F342="PŽ",IF(L342&gt;31,0,IF(J342&gt;31,(32-L342)*0.255,((32-L342)-(32-J342))*0.255)),0)+IF(F342="EČ",IF(L342&gt;23,0,IF(J342&gt;23,(24-L342)*0.612,((24-L342)-(24-J342))*0.612)),0)+IF(F342="EČneol",IF(L342&gt;7,0,IF(J342&gt;7,(8-L342)*0.204,((8-L342)-(8-J342))*0.204)),0)+IF(F342="EŽ",IF(L342&gt;23,0,IF(J342&gt;23,(24-L342)*0.204,((24-L342)-(24-J342))*0.204)),0)+IF(F342="PT",IF(L342&gt;31,0,IF(J342&gt;31,(32-L342)*0.204,((32-L342)-(32-J342))*0.204)),0)+IF(F342="JOŽ",IF(L342&gt;23,0,IF(J342&gt;23,(24-L342)*0.255,((24-L342)-(24-J342))*0.255)),0)+IF(F342="JPČ",IF(L342&gt;23,0,IF(J342&gt;23,(24-L342)*0.204,((24-L342)-(24-J342))*0.204)),0)+IF(F342="JEČ",IF(L342&gt;15,0,IF(J342&gt;15,(16-L342)*0.102,((16-L342)-(16-J342))*0.102)),0)+IF(F342="JEOF",IF(L342&gt;15,0,IF(J342&gt;15,(16-L342)*0.102,((16-L342)-(16-J342))*0.102)),0)+IF(F342="JnPČ",IF(L342&gt;15,0,IF(J342&gt;15,(16-L342)*0.153,((16-L342)-(16-J342))*0.153)),0)+IF(F342="JnEČ",IF(L342&gt;15,0,IF(J342&gt;15,(16-L342)*0.0765,((16-L342)-(16-J342))*0.0765)),0)+IF(F342="JčPČ",IF(L342&gt;15,0,IF(J342&gt;15,(16-L342)*0.06375,((16-L342)-(16-J342))*0.06375)),0)+IF(F342="JčEČ",IF(L342&gt;15,0,IF(J342&gt;15,(16-L342)*0.051,((16-L342)-(16-J342))*0.051)),0)+IF(F342="NEAK",IF(L342&gt;23,0,IF(J342&gt;23,(24-L342)*0.03444,((24-L342)-(24-J342))*0.03444)),0))</f>
        <v>0</v>
      </c>
      <c r="Q342" s="11">
        <f t="shared" ref="Q342" si="186">IF(ISERROR(P342*100/N342),0,(P342*100/N342))</f>
        <v>0</v>
      </c>
      <c r="R342" s="10">
        <f t="shared" ref="R342" si="187">IF(Q342&lt;=30,O342+P342,O342+O342*0.3)*IF(G342=1,0.4,IF(G342=2,0.75,IF(G342="1 (kas 4 m. 1 k. nerengiamos)",0.52,1)))*IF(D342="olimpinė",1,IF(M342="Ne",0.5,1))*IF(OR(A$5="Lietuvos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federacija"),IF(OR(J342&lt;8,K342&lt;16),0,1),1)*E342*IF(I342&lt;=1,1,1/I342)*IF(OR(A$5="Lietuvos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42" s="8"/>
    </row>
    <row r="343" spans="1:19">
      <c r="A343" s="81" t="s">
        <v>37</v>
      </c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3"/>
      <c r="R343" s="10">
        <f>SUM(R342:R342)</f>
        <v>0</v>
      </c>
      <c r="S343" s="8"/>
    </row>
    <row r="344" spans="1:19" ht="15.75">
      <c r="A344" s="74" t="s">
        <v>174</v>
      </c>
      <c r="B344" s="74"/>
      <c r="C344" s="74"/>
      <c r="D344" s="74"/>
      <c r="E344" s="74"/>
      <c r="F344" s="74"/>
      <c r="G344" s="74"/>
      <c r="H344" s="74"/>
      <c r="I344" s="74"/>
      <c r="J344" s="15"/>
      <c r="K344" s="15"/>
      <c r="L344" s="15"/>
      <c r="M344" s="15"/>
      <c r="N344" s="15"/>
      <c r="O344" s="15"/>
      <c r="P344" s="15"/>
      <c r="Q344" s="15"/>
      <c r="R344" s="16"/>
      <c r="S344" s="8"/>
    </row>
    <row r="345" spans="1:19">
      <c r="A345" s="49" t="s">
        <v>45</v>
      </c>
      <c r="B345" s="49"/>
      <c r="C345" s="49"/>
      <c r="D345" s="49"/>
      <c r="E345" s="49"/>
      <c r="F345" s="49"/>
      <c r="G345" s="49"/>
      <c r="H345" s="49"/>
      <c r="I345" s="49"/>
      <c r="J345" s="15"/>
      <c r="K345" s="15"/>
      <c r="L345" s="15"/>
      <c r="M345" s="15"/>
      <c r="N345" s="15"/>
      <c r="O345" s="15"/>
      <c r="P345" s="15"/>
      <c r="Q345" s="15"/>
      <c r="R345" s="16"/>
      <c r="S345" s="8"/>
    </row>
    <row r="346" spans="1:19">
      <c r="A346" s="49"/>
      <c r="B346" s="49"/>
      <c r="C346" s="49"/>
      <c r="D346" s="49"/>
      <c r="E346" s="49"/>
      <c r="F346" s="49"/>
      <c r="G346" s="49"/>
      <c r="H346" s="49"/>
      <c r="I346" s="49"/>
      <c r="J346" s="15"/>
      <c r="K346" s="15"/>
      <c r="L346" s="15"/>
      <c r="M346" s="15"/>
      <c r="N346" s="15"/>
      <c r="O346" s="15"/>
      <c r="P346" s="15"/>
      <c r="Q346" s="15"/>
      <c r="R346" s="16"/>
      <c r="S346" s="8"/>
    </row>
    <row r="347" spans="1:19">
      <c r="A347" s="79" t="s">
        <v>175</v>
      </c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64"/>
      <c r="R347" s="8"/>
      <c r="S347" s="8"/>
    </row>
    <row r="348" spans="1:19" ht="18">
      <c r="A348" s="77" t="s">
        <v>28</v>
      </c>
      <c r="B348" s="78"/>
      <c r="C348" s="78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64"/>
      <c r="R348" s="8"/>
      <c r="S348" s="8"/>
    </row>
    <row r="349" spans="1:19">
      <c r="A349" s="84" t="s">
        <v>103</v>
      </c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64"/>
      <c r="R349" s="8"/>
      <c r="S349" s="8"/>
    </row>
    <row r="350" spans="1:19" ht="30">
      <c r="A350" s="68">
        <v>1</v>
      </c>
      <c r="B350" s="68" t="s">
        <v>176</v>
      </c>
      <c r="C350" s="12" t="s">
        <v>177</v>
      </c>
      <c r="D350" s="68" t="s">
        <v>32</v>
      </c>
      <c r="E350" s="68">
        <v>2</v>
      </c>
      <c r="F350" s="68" t="s">
        <v>51</v>
      </c>
      <c r="G350" s="68">
        <v>2</v>
      </c>
      <c r="H350" s="68" t="s">
        <v>34</v>
      </c>
      <c r="I350" s="68"/>
      <c r="J350" s="68">
        <v>32</v>
      </c>
      <c r="K350" s="68">
        <v>20</v>
      </c>
      <c r="L350" s="68">
        <v>20</v>
      </c>
      <c r="M350" s="68" t="s">
        <v>43</v>
      </c>
      <c r="N350" s="3">
        <f t="shared" ref="N350:N351" si="188">(IF(F350="OŽ",IF(L350=1,550.8,IF(L350=2,426.38,IF(L350=3,342.14,IF(L350=4,181.44,IF(L350=5,168.48,IF(L350=6,155.52,IF(L350=7,148.5,IF(L350=8,144,0))))))))+IF(L350&lt;=8,0,IF(L350&lt;=16,137.7,IF(L350&lt;=24,108,IF(L350&lt;=32,80.1,IF(L350&lt;=36,52.2,0)))))-IF(L350&lt;=8,0,IF(L350&lt;=16,(L350-9)*2.754,IF(L350&lt;=24,(L350-17)* 2.754,IF(L350&lt;=32,(L350-25)* 2.754,IF(L350&lt;=36,(L350-33)*2.754,0))))),0)+IF(F350="PČ",IF(L350=1,449,IF(L350=2,314.6,IF(L350=3,238,IF(L350=4,172,IF(L350=5,159,IF(L350=6,145,IF(L350=7,132,IF(L350=8,119,0))))))))+IF(L350&lt;=8,0,IF(L350&lt;=16,88,IF(L350&lt;=24,55,IF(L350&lt;=32,22,0))))-IF(L350&lt;=8,0,IF(L350&lt;=16,(L350-9)*2.245,IF(L350&lt;=24,(L350-17)*2.245,IF(L350&lt;=32,(L350-25)*2.245,0)))),0)+IF(F350="PČneol",IF(L350=1,85,IF(L350=2,64.61,IF(L350=3,50.76,IF(L350=4,16.25,IF(L350=5,15,IF(L350=6,13.75,IF(L350=7,12.5,IF(L350=8,11.25,0))))))))+IF(L350&lt;=8,0,IF(L350&lt;=16,9,0))-IF(L350&lt;=8,0,IF(L350&lt;=16,(L350-9)*0.425,0)),0)+IF(F350="PŽ",IF(L350=1,85,IF(L350=2,59.5,IF(L350=3,45,IF(L350=4,32.5,IF(L350=5,30,IF(L350=6,27.5,IF(L350=7,25,IF(L350=8,22.5,0))))))))+IF(L350&lt;=8,0,IF(L350&lt;=16,19,IF(L350&lt;=24,13,IF(L350&lt;=32,8,0))))-IF(L350&lt;=8,0,IF(L350&lt;=16,(L350-9)*0.425,IF(L350&lt;=24,(L350-17)*0.425,IF(L350&lt;=32,(L350-25)*0.425,0)))),0)+IF(F350="EČ",IF(L350=1,204,IF(L350=2,156.24,IF(L350=3,123.84,IF(L350=4,72,IF(L350=5,66,IF(L350=6,60,IF(L350=7,54,IF(L350=8,48,0))))))))+IF(L350&lt;=8,0,IF(L350&lt;=16,40,IF(L350&lt;=24,25,0)))-IF(L350&lt;=8,0,IF(L350&lt;=16,(L350-9)*1.02,IF(L350&lt;=24,(L350-17)*1.02,0))),0)+IF(F350="EČneol",IF(L350=1,68,IF(L350=2,51.69,IF(L350=3,40.61,IF(L350=4,13,IF(L350=5,12,IF(L350=6,11,IF(L350=7,10,IF(L350=8,9,0)))))))))+IF(F350="EŽ",IF(L350=1,68,IF(L350=2,47.6,IF(L350=3,36,IF(L350=4,18,IF(L350=5,16.5,IF(L350=6,15,IF(L350=7,13.5,IF(L350=8,12,0))))))))+IF(L350&lt;=8,0,IF(L350&lt;=16,10,IF(L350&lt;=24,6,0)))-IF(L350&lt;=8,0,IF(L350&lt;=16,(L350-9)*0.34,IF(L350&lt;=24,(L350-17)*0.34,0))),0)+IF(F350="PT",IF(L350=1,68,IF(L350=2,52.08,IF(L350=3,41.28,IF(L350=4,24,IF(L350=5,22,IF(L350=6,20,IF(L350=7,18,IF(L350=8,16,0))))))))+IF(L350&lt;=8,0,IF(L350&lt;=16,13,IF(L350&lt;=24,9,IF(L350&lt;=32,4,0))))-IF(L350&lt;=8,0,IF(L350&lt;=16,(L350-9)*0.34,IF(L350&lt;=24,(L350-17)*0.34,IF(L350&lt;=32,(L350-25)*0.34,0)))),0)+IF(F350="JOŽ",IF(L350=1,85,IF(L350=2,59.5,IF(L350=3,45,IF(L350=4,32.5,IF(L350=5,30,IF(L350=6,27.5,IF(L350=7,25,IF(L350=8,22.5,0))))))))+IF(L350&lt;=8,0,IF(L350&lt;=16,19,IF(L350&lt;=24,13,0)))-IF(L350&lt;=8,0,IF(L350&lt;=16,(L350-9)*0.425,IF(L350&lt;=24,(L350-17)*0.425,0))),0)+IF(F350="JPČ",IF(L350=1,68,IF(L350=2,47.6,IF(L350=3,36,IF(L350=4,26,IF(L350=5,24,IF(L350=6,22,IF(L350=7,20,IF(L350=8,18,0))))))))+IF(L350&lt;=8,0,IF(L350&lt;=16,13,IF(L350&lt;=24,9,0)))-IF(L350&lt;=8,0,IF(L350&lt;=16,(L350-9)*0.34,IF(L350&lt;=24,(L350-17)*0.34,0))),0)+IF(F350="JEČ",IF(L350=1,34,IF(L350=2,26.04,IF(L350=3,20.6,IF(L350=4,12,IF(L350=5,11,IF(L350=6,10,IF(L350=7,9,IF(L350=8,8,0))))))))+IF(L350&lt;=8,0,IF(L350&lt;=16,6,0))-IF(L350&lt;=8,0,IF(L350&lt;=16,(L350-9)*0.17,0)),0)+IF(F350="JEOF",IF(L350=1,34,IF(L350=2,26.04,IF(L350=3,20.6,IF(L350=4,12,IF(L350=5,11,IF(L350=6,10,IF(L350=7,9,IF(L350=8,8,0))))))))+IF(L350&lt;=8,0,IF(L350&lt;=16,6,0))-IF(L350&lt;=8,0,IF(L350&lt;=16,(L350-9)*0.17,0)),0)+IF(F350="JnPČ",IF(L350=1,51,IF(L350=2,35.7,IF(L350=3,27,IF(L350=4,19.5,IF(L350=5,18,IF(L350=6,16.5,IF(L350=7,15,IF(L350=8,13.5,0))))))))+IF(L350&lt;=8,0,IF(L350&lt;=16,10,0))-IF(L350&lt;=8,0,IF(L350&lt;=16,(L350-9)*0.255,0)),0)+IF(F350="JnEČ",IF(L350=1,25.5,IF(L350=2,19.53,IF(L350=3,15.48,IF(L350=4,9,IF(L350=5,8.25,IF(L350=6,7.5,IF(L350=7,6.75,IF(L350=8,6,0))))))))+IF(L350&lt;=8,0,IF(L350&lt;=16,5,0))-IF(L350&lt;=8,0,IF(L350&lt;=16,(L350-9)*0.1275,0)),0)+IF(F350="JčPČ",IF(L350=1,21.25,IF(L350=2,14.5,IF(L350=3,11.5,IF(L350=4,7,IF(L350=5,6.5,IF(L350=6,6,IF(L350=7,5.5,IF(L350=8,5,0))))))))+IF(L350&lt;=8,0,IF(L350&lt;=16,4,0))-IF(L350&lt;=8,0,IF(L350&lt;=16,(L350-9)*0.10625,0)),0)+IF(F350="JčEČ",IF(L350=1,17,IF(L350=2,13.02,IF(L350=3,10.32,IF(L350=4,6,IF(L350=5,5.5,IF(L350=6,5,IF(L350=7,4.5,IF(L350=8,4,0))))))))+IF(L350&lt;=8,0,IF(L350&lt;=16,3,0))-IF(L350&lt;=8,0,IF(L350&lt;=16,(L350-9)*0.085,0)),0)+IF(F350="NEAK",IF(L350=1,11.48,IF(L350=2,8.79,IF(L350=3,6.97,IF(L350=4,4.05,IF(L350=5,3.71,IF(L350=6,3.38,IF(L350=7,3.04,IF(L350=8,2.7,0))))))))+IF(L350&lt;=8,0,IF(L350&lt;=16,2,IF(L350&lt;=24,1.3,0)))-IF(L350&lt;=8,0,IF(L350&lt;=16,(L350-9)*0.0574,IF(L350&lt;=24,(L350-17)*0.0574,0))),0))*IF(L350&lt;0,1,IF(OR(F350="PČ",F350="PŽ",F350="PT"),IF(J350&lt;32,J350/32,1),1))* IF(L350&lt;0,1,IF(OR(F350="EČ",F350="EŽ",F350="JOŽ",F350="JPČ",F350="NEAK"),IF(J350&lt;24,J350/24,1),1))*IF(L350&lt;0,1,IF(OR(F350="PČneol",F350="JEČ",F350="JEOF",F350="JnPČ",F350="JnEČ",F350="JčPČ",F350="JčEČ"),IF(J350&lt;16,J350/16,1),1))*IF(L350&lt;0,1,IF(F350="EČneol",IF(J350&lt;8,J350/8,1),1))</f>
        <v>48.265000000000001</v>
      </c>
      <c r="O350" s="9">
        <f t="shared" ref="O350:O351" si="189">IF(F350="OŽ",N350,IF(H350="Ne",IF(J350*0.3&lt;J350-L350,N350,0),IF(J350*0.1&lt;J350-L350,N350,0)))</f>
        <v>48.265000000000001</v>
      </c>
      <c r="P350" s="4">
        <f t="shared" ref="P350" si="190">IF(O350=0,0,IF(F350="OŽ",IF(L350&gt;35,0,IF(J350&gt;35,(36-L350)*1.836,((36-L350)-(36-J350))*1.836)),0)+IF(F350="PČ",IF(L350&gt;31,0,IF(J350&gt;31,(32-L350)*1.347,((32-L350)-(32-J350))*1.347)),0)+ IF(F350="PČneol",IF(L350&gt;15,0,IF(J350&gt;15,(16-L350)*0.255,((16-L350)-(16-J350))*0.255)),0)+IF(F350="PŽ",IF(L350&gt;31,0,IF(J350&gt;31,(32-L350)*0.255,((32-L350)-(32-J350))*0.255)),0)+IF(F350="EČ",IF(L350&gt;23,0,IF(J350&gt;23,(24-L350)*0.612,((24-L350)-(24-J350))*0.612)),0)+IF(F350="EČneol",IF(L350&gt;7,0,IF(J350&gt;7,(8-L350)*0.204,((8-L350)-(8-J350))*0.204)),0)+IF(F350="EŽ",IF(L350&gt;23,0,IF(J350&gt;23,(24-L350)*0.204,((24-L350)-(24-J350))*0.204)),0)+IF(F350="PT",IF(L350&gt;31,0,IF(J350&gt;31,(32-L350)*0.204,((32-L350)-(32-J350))*0.204)),0)+IF(F350="JOŽ",IF(L350&gt;23,0,IF(J350&gt;23,(24-L350)*0.255,((24-L350)-(24-J350))*0.255)),0)+IF(F350="JPČ",IF(L350&gt;23,0,IF(J350&gt;23,(24-L350)*0.204,((24-L350)-(24-J350))*0.204)),0)+IF(F350="JEČ",IF(L350&gt;15,0,IF(J350&gt;15,(16-L350)*0.102,((16-L350)-(16-J350))*0.102)),0)+IF(F350="JEOF",IF(L350&gt;15,0,IF(J350&gt;15,(16-L350)*0.102,((16-L350)-(16-J350))*0.102)),0)+IF(F350="JnPČ",IF(L350&gt;15,0,IF(J350&gt;15,(16-L350)*0.153,((16-L350)-(16-J350))*0.153)),0)+IF(F350="JnEČ",IF(L350&gt;15,0,IF(J350&gt;15,(16-L350)*0.0765,((16-L350)-(16-J350))*0.0765)),0)+IF(F350="JčPČ",IF(L350&gt;15,0,IF(J350&gt;15,(16-L350)*0.06375,((16-L350)-(16-J350))*0.06375)),0)+IF(F350="JčEČ",IF(L350&gt;15,0,IF(J350&gt;15,(16-L350)*0.051,((16-L350)-(16-J350))*0.051)),0)+IF(F350="NEAK",IF(L350&gt;23,0,IF(J350&gt;23,(24-L350)*0.03444,((24-L350)-(24-J350))*0.03444)),0))</f>
        <v>16.164000000000001</v>
      </c>
      <c r="Q350" s="11">
        <f t="shared" ref="Q350" si="191">IF(ISERROR(P350*100/N350),0,(P350*100/N350))</f>
        <v>33.49010670257951</v>
      </c>
      <c r="R350" s="10">
        <f t="shared" ref="R350:R351" si="192">IF(Q350&lt;=30,O350+P350,O350+O350*0.3)*IF(G350=1,0.4,IF(G350=2,0.75,IF(G350="1 (kas 4 m. 1 k. nerengiamos)",0.52,1)))*IF(D350="olimpinė",1,IF(M350="Ne",0.5,1))*IF(OR(A$5="Lietuvos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federacija"),IF(OR(J350&lt;8,K350&lt;16),0,1),1)*E350*IF(I350&lt;=1,1,1/I350)*IF(OR(A$5="Lietuvos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103.528425</v>
      </c>
      <c r="S350" s="8"/>
    </row>
    <row r="351" spans="1:19" ht="30">
      <c r="A351" s="68">
        <v>2</v>
      </c>
      <c r="B351" s="68" t="s">
        <v>178</v>
      </c>
      <c r="C351" s="12" t="s">
        <v>177</v>
      </c>
      <c r="D351" s="68" t="s">
        <v>32</v>
      </c>
      <c r="E351" s="68">
        <v>2</v>
      </c>
      <c r="F351" s="68" t="s">
        <v>51</v>
      </c>
      <c r="G351" s="68">
        <v>2</v>
      </c>
      <c r="H351" s="68" t="s">
        <v>34</v>
      </c>
      <c r="I351" s="68"/>
      <c r="J351" s="68">
        <v>32</v>
      </c>
      <c r="K351" s="68">
        <v>20</v>
      </c>
      <c r="L351" s="68">
        <v>32</v>
      </c>
      <c r="M351" s="68" t="s">
        <v>43</v>
      </c>
      <c r="N351" s="3">
        <f t="shared" si="188"/>
        <v>6.2850000000000001</v>
      </c>
      <c r="O351" s="9">
        <f t="shared" si="189"/>
        <v>0</v>
      </c>
      <c r="P351" s="4">
        <f t="shared" ref="P351" si="193">IF(O351=0,0,IF(F351="OŽ",IF(L351&gt;35,0,IF(J351&gt;35,(36-L351)*1.836,((36-L351)-(36-J351))*1.836)),0)+IF(F351="PČ",IF(L351&gt;31,0,IF(J351&gt;31,(32-L351)*1.347,((32-L351)-(32-J351))*1.347)),0)+ IF(F351="PČneol",IF(L351&gt;15,0,IF(J351&gt;15,(16-L351)*0.255,((16-L351)-(16-J351))*0.255)),0)+IF(F351="PŽ",IF(L351&gt;31,0,IF(J351&gt;31,(32-L351)*0.255,((32-L351)-(32-J351))*0.255)),0)+IF(F351="EČ",IF(L351&gt;23,0,IF(J351&gt;23,(24-L351)*0.612,((24-L351)-(24-J351))*0.612)),0)+IF(F351="EČneol",IF(L351&gt;7,0,IF(J351&gt;7,(8-L351)*0.204,((8-L351)-(8-J351))*0.204)),0)+IF(F351="EŽ",IF(L351&gt;23,0,IF(J351&gt;23,(24-L351)*0.204,((24-L351)-(24-J351))*0.204)),0)+IF(F351="PT",IF(L351&gt;31,0,IF(J351&gt;31,(32-L351)*0.204,((32-L351)-(32-J351))*0.204)),0)+IF(F351="JOŽ",IF(L351&gt;23,0,IF(J351&gt;23,(24-L351)*0.255,((24-L351)-(24-J351))*0.255)),0)+IF(F351="JPČ",IF(L351&gt;23,0,IF(J351&gt;23,(24-L351)*0.204,((24-L351)-(24-J351))*0.204)),0)+IF(F351="JEČ",IF(L351&gt;15,0,IF(J351&gt;15,(16-L351)*0.102,((16-L351)-(16-J351))*0.102)),0)+IF(F351="JEOF",IF(L351&gt;15,0,IF(J351&gt;15,(16-L351)*0.102,((16-L351)-(16-J351))*0.102)),0)+IF(F351="JnPČ",IF(L351&gt;15,0,IF(J351&gt;15,(16-L351)*0.153,((16-L351)-(16-J351))*0.153)),0)+IF(F351="JnEČ",IF(L351&gt;15,0,IF(J351&gt;15,(16-L351)*0.0765,((16-L351)-(16-J351))*0.0765)),0)+IF(F351="JčPČ",IF(L351&gt;15,0,IF(J351&gt;15,(16-L351)*0.06375,((16-L351)-(16-J351))*0.06375)),0)+IF(F351="JčEČ",IF(L351&gt;15,0,IF(J351&gt;15,(16-L351)*0.051,((16-L351)-(16-J351))*0.051)),0)+IF(F351="NEAK",IF(L351&gt;23,0,IF(J351&gt;23,(24-L351)*0.03444,((24-L351)-(24-J351))*0.03444)),0))</f>
        <v>0</v>
      </c>
      <c r="Q351" s="11">
        <f t="shared" ref="Q351" si="194">IF(ISERROR(P351*100/N351),0,(P351*100/N351))</f>
        <v>0</v>
      </c>
      <c r="R351" s="10">
        <f t="shared" si="192"/>
        <v>0</v>
      </c>
      <c r="S351" s="8"/>
    </row>
    <row r="352" spans="1:19" s="8" customFormat="1">
      <c r="A352" s="81" t="s">
        <v>37</v>
      </c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3"/>
      <c r="R352" s="10">
        <f>SUM(R350:R351)</f>
        <v>103.528425</v>
      </c>
    </row>
    <row r="353" spans="1:19" ht="15.75">
      <c r="A353" s="74" t="s">
        <v>179</v>
      </c>
      <c r="B353" s="74"/>
      <c r="C353" s="74"/>
      <c r="D353" s="74"/>
      <c r="E353" s="74"/>
      <c r="F353" s="74"/>
      <c r="G353" s="74"/>
      <c r="H353" s="74"/>
      <c r="I353" s="15"/>
      <c r="J353" s="15"/>
      <c r="K353" s="15"/>
      <c r="L353" s="15"/>
      <c r="M353" s="15"/>
      <c r="N353" s="15"/>
      <c r="O353" s="15"/>
      <c r="P353" s="15"/>
      <c r="Q353" s="15"/>
      <c r="R353" s="16"/>
      <c r="S353" s="8"/>
    </row>
    <row r="354" spans="1:19">
      <c r="A354" s="49" t="s">
        <v>45</v>
      </c>
      <c r="B354" s="49"/>
      <c r="C354" s="49"/>
      <c r="D354" s="49"/>
      <c r="E354" s="49"/>
      <c r="F354" s="49"/>
      <c r="G354" s="49"/>
      <c r="H354" s="49"/>
      <c r="I354" s="49"/>
      <c r="J354" s="15"/>
      <c r="K354" s="15"/>
      <c r="L354" s="15"/>
      <c r="M354" s="15"/>
      <c r="N354" s="15"/>
      <c r="O354" s="15"/>
      <c r="P354" s="15"/>
      <c r="Q354" s="15"/>
      <c r="R354" s="16"/>
      <c r="S354" s="8"/>
    </row>
    <row r="355" spans="1:19">
      <c r="A355" s="49"/>
      <c r="B355" s="49"/>
      <c r="C355" s="49"/>
      <c r="D355" s="49"/>
      <c r="E355" s="49"/>
      <c r="F355" s="49"/>
      <c r="G355" s="49"/>
      <c r="H355" s="49"/>
      <c r="I355" s="49"/>
      <c r="J355" s="15"/>
      <c r="K355" s="15"/>
      <c r="L355" s="15"/>
      <c r="M355" s="15"/>
      <c r="N355" s="15"/>
      <c r="O355" s="15"/>
      <c r="P355" s="15"/>
      <c r="Q355" s="15"/>
      <c r="R355" s="16"/>
      <c r="S355" s="8"/>
    </row>
    <row r="356" spans="1:19">
      <c r="A356" s="75" t="s">
        <v>180</v>
      </c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64"/>
      <c r="R356" s="8"/>
      <c r="S356" s="8"/>
    </row>
    <row r="357" spans="1:19" ht="18">
      <c r="A357" s="77" t="s">
        <v>28</v>
      </c>
      <c r="B357" s="78"/>
      <c r="C357" s="78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64"/>
      <c r="R357" s="8"/>
      <c r="S357" s="8"/>
    </row>
    <row r="358" spans="1:19">
      <c r="A358" s="84" t="s">
        <v>181</v>
      </c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64"/>
      <c r="R358" s="8"/>
      <c r="S358" s="8"/>
    </row>
    <row r="359" spans="1:19" ht="30">
      <c r="A359" s="68">
        <v>1</v>
      </c>
      <c r="B359" s="68" t="s">
        <v>176</v>
      </c>
      <c r="C359" s="12" t="s">
        <v>173</v>
      </c>
      <c r="D359" s="68" t="s">
        <v>32</v>
      </c>
      <c r="E359" s="68">
        <v>2</v>
      </c>
      <c r="F359" s="68" t="s">
        <v>51</v>
      </c>
      <c r="G359" s="68">
        <v>2</v>
      </c>
      <c r="H359" s="68" t="s">
        <v>34</v>
      </c>
      <c r="I359" s="68"/>
      <c r="J359" s="68">
        <v>29</v>
      </c>
      <c r="K359" s="68">
        <v>16</v>
      </c>
      <c r="L359" s="68">
        <v>19</v>
      </c>
      <c r="M359" s="68" t="s">
        <v>43</v>
      </c>
      <c r="N359" s="3">
        <f t="shared" ref="N359" si="195">(IF(F359="OŽ",IF(L359=1,550.8,IF(L359=2,426.38,IF(L359=3,342.14,IF(L359=4,181.44,IF(L359=5,168.48,IF(L359=6,155.52,IF(L359=7,148.5,IF(L359=8,144,0))))))))+IF(L359&lt;=8,0,IF(L359&lt;=16,137.7,IF(L359&lt;=24,108,IF(L359&lt;=32,80.1,IF(L359&lt;=36,52.2,0)))))-IF(L359&lt;=8,0,IF(L359&lt;=16,(L359-9)*2.754,IF(L359&lt;=24,(L359-17)* 2.754,IF(L359&lt;=32,(L359-25)* 2.754,IF(L359&lt;=36,(L359-33)*2.754,0))))),0)+IF(F359="PČ",IF(L359=1,449,IF(L359=2,314.6,IF(L359=3,238,IF(L359=4,172,IF(L359=5,159,IF(L359=6,145,IF(L359=7,132,IF(L359=8,119,0))))))))+IF(L359&lt;=8,0,IF(L359&lt;=16,88,IF(L359&lt;=24,55,IF(L359&lt;=32,22,0))))-IF(L359&lt;=8,0,IF(L359&lt;=16,(L359-9)*2.245,IF(L359&lt;=24,(L359-17)*2.245,IF(L359&lt;=32,(L359-25)*2.245,0)))),0)+IF(F359="PČneol",IF(L359=1,85,IF(L359=2,64.61,IF(L359=3,50.76,IF(L359=4,16.25,IF(L359=5,15,IF(L359=6,13.75,IF(L359=7,12.5,IF(L359=8,11.25,0))))))))+IF(L359&lt;=8,0,IF(L359&lt;=16,9,0))-IF(L359&lt;=8,0,IF(L359&lt;=16,(L359-9)*0.425,0)),0)+IF(F359="PŽ",IF(L359=1,85,IF(L359=2,59.5,IF(L359=3,45,IF(L359=4,32.5,IF(L359=5,30,IF(L359=6,27.5,IF(L359=7,25,IF(L359=8,22.5,0))))))))+IF(L359&lt;=8,0,IF(L359&lt;=16,19,IF(L359&lt;=24,13,IF(L359&lt;=32,8,0))))-IF(L359&lt;=8,0,IF(L359&lt;=16,(L359-9)*0.425,IF(L359&lt;=24,(L359-17)*0.425,IF(L359&lt;=32,(L359-25)*0.425,0)))),0)+IF(F359="EČ",IF(L359=1,204,IF(L359=2,156.24,IF(L359=3,123.84,IF(L359=4,72,IF(L359=5,66,IF(L359=6,60,IF(L359=7,54,IF(L359=8,48,0))))))))+IF(L359&lt;=8,0,IF(L359&lt;=16,40,IF(L359&lt;=24,25,0)))-IF(L359&lt;=8,0,IF(L359&lt;=16,(L359-9)*1.02,IF(L359&lt;=24,(L359-17)*1.02,0))),0)+IF(F359="EČneol",IF(L359=1,68,IF(L359=2,51.69,IF(L359=3,40.61,IF(L359=4,13,IF(L359=5,12,IF(L359=6,11,IF(L359=7,10,IF(L359=8,9,0)))))))))+IF(F359="EŽ",IF(L359=1,68,IF(L359=2,47.6,IF(L359=3,36,IF(L359=4,18,IF(L359=5,16.5,IF(L359=6,15,IF(L359=7,13.5,IF(L359=8,12,0))))))))+IF(L359&lt;=8,0,IF(L359&lt;=16,10,IF(L359&lt;=24,6,0)))-IF(L359&lt;=8,0,IF(L359&lt;=16,(L359-9)*0.34,IF(L359&lt;=24,(L359-17)*0.34,0))),0)+IF(F359="PT",IF(L359=1,68,IF(L359=2,52.08,IF(L359=3,41.28,IF(L359=4,24,IF(L359=5,22,IF(L359=6,20,IF(L359=7,18,IF(L359=8,16,0))))))))+IF(L359&lt;=8,0,IF(L359&lt;=16,13,IF(L359&lt;=24,9,IF(L359&lt;=32,4,0))))-IF(L359&lt;=8,0,IF(L359&lt;=16,(L359-9)*0.34,IF(L359&lt;=24,(L359-17)*0.34,IF(L359&lt;=32,(L359-25)*0.34,0)))),0)+IF(F359="JOŽ",IF(L359=1,85,IF(L359=2,59.5,IF(L359=3,45,IF(L359=4,32.5,IF(L359=5,30,IF(L359=6,27.5,IF(L359=7,25,IF(L359=8,22.5,0))))))))+IF(L359&lt;=8,0,IF(L359&lt;=16,19,IF(L359&lt;=24,13,0)))-IF(L359&lt;=8,0,IF(L359&lt;=16,(L359-9)*0.425,IF(L359&lt;=24,(L359-17)*0.425,0))),0)+IF(F359="JPČ",IF(L359=1,68,IF(L359=2,47.6,IF(L359=3,36,IF(L359=4,26,IF(L359=5,24,IF(L359=6,22,IF(L359=7,20,IF(L359=8,18,0))))))))+IF(L359&lt;=8,0,IF(L359&lt;=16,13,IF(L359&lt;=24,9,0)))-IF(L359&lt;=8,0,IF(L359&lt;=16,(L359-9)*0.34,IF(L359&lt;=24,(L359-17)*0.34,0))),0)+IF(F359="JEČ",IF(L359=1,34,IF(L359=2,26.04,IF(L359=3,20.6,IF(L359=4,12,IF(L359=5,11,IF(L359=6,10,IF(L359=7,9,IF(L359=8,8,0))))))))+IF(L359&lt;=8,0,IF(L359&lt;=16,6,0))-IF(L359&lt;=8,0,IF(L359&lt;=16,(L359-9)*0.17,0)),0)+IF(F359="JEOF",IF(L359=1,34,IF(L359=2,26.04,IF(L359=3,20.6,IF(L359=4,12,IF(L359=5,11,IF(L359=6,10,IF(L359=7,9,IF(L359=8,8,0))))))))+IF(L359&lt;=8,0,IF(L359&lt;=16,6,0))-IF(L359&lt;=8,0,IF(L359&lt;=16,(L359-9)*0.17,0)),0)+IF(F359="JnPČ",IF(L359=1,51,IF(L359=2,35.7,IF(L359=3,27,IF(L359=4,19.5,IF(L359=5,18,IF(L359=6,16.5,IF(L359=7,15,IF(L359=8,13.5,0))))))))+IF(L359&lt;=8,0,IF(L359&lt;=16,10,0))-IF(L359&lt;=8,0,IF(L359&lt;=16,(L359-9)*0.255,0)),0)+IF(F359="JnEČ",IF(L359=1,25.5,IF(L359=2,19.53,IF(L359=3,15.48,IF(L359=4,9,IF(L359=5,8.25,IF(L359=6,7.5,IF(L359=7,6.75,IF(L359=8,6,0))))))))+IF(L359&lt;=8,0,IF(L359&lt;=16,5,0))-IF(L359&lt;=8,0,IF(L359&lt;=16,(L359-9)*0.1275,0)),0)+IF(F359="JčPČ",IF(L359=1,21.25,IF(L359=2,14.5,IF(L359=3,11.5,IF(L359=4,7,IF(L359=5,6.5,IF(L359=6,6,IF(L359=7,5.5,IF(L359=8,5,0))))))))+IF(L359&lt;=8,0,IF(L359&lt;=16,4,0))-IF(L359&lt;=8,0,IF(L359&lt;=16,(L359-9)*0.10625,0)),0)+IF(F359="JčEČ",IF(L359=1,17,IF(L359=2,13.02,IF(L359=3,10.32,IF(L359=4,6,IF(L359=5,5.5,IF(L359=6,5,IF(L359=7,4.5,IF(L359=8,4,0))))))))+IF(L359&lt;=8,0,IF(L359&lt;=16,3,0))-IF(L359&lt;=8,0,IF(L359&lt;=16,(L359-9)*0.085,0)),0)+IF(F359="NEAK",IF(L359=1,11.48,IF(L359=2,8.79,IF(L359=3,6.97,IF(L359=4,4.05,IF(L359=5,3.71,IF(L359=6,3.38,IF(L359=7,3.04,IF(L359=8,2.7,0))))))))+IF(L359&lt;=8,0,IF(L359&lt;=16,2,IF(L359&lt;=24,1.3,0)))-IF(L359&lt;=8,0,IF(L359&lt;=16,(L359-9)*0.0574,IF(L359&lt;=24,(L359-17)*0.0574,0))),0))*IF(L359&lt;0,1,IF(OR(F359="PČ",F359="PŽ",F359="PT"),IF(J359&lt;32,J359/32,1),1))* IF(L359&lt;0,1,IF(OR(F359="EČ",F359="EŽ",F359="JOŽ",F359="JPČ",F359="NEAK"),IF(J359&lt;24,J359/24,1),1))*IF(L359&lt;0,1,IF(OR(F359="PČneol",F359="JEČ",F359="JEOF",F359="JnPČ",F359="JnEČ",F359="JčPČ",F359="JčEČ"),IF(J359&lt;16,J359/16,1),1))*IF(L359&lt;0,1,IF(F359="EČneol",IF(J359&lt;8,J359/8,1),1))</f>
        <v>45.774687499999999</v>
      </c>
      <c r="O359" s="9">
        <f t="shared" ref="O359" si="196">IF(F359="OŽ",N359,IF(H359="Ne",IF(J359*0.3&lt;J359-L359,N359,0),IF(J359*0.1&lt;J359-L359,N359,0)))</f>
        <v>45.774687499999999</v>
      </c>
      <c r="P359" s="4">
        <f t="shared" ref="P359" si="197">IF(O359=0,0,IF(F359="OŽ",IF(L359&gt;35,0,IF(J359&gt;35,(36-L359)*1.836,((36-L359)-(36-J359))*1.836)),0)+IF(F359="PČ",IF(L359&gt;31,0,IF(J359&gt;31,(32-L359)*1.347,((32-L359)-(32-J359))*1.347)),0)+ IF(F359="PČneol",IF(L359&gt;15,0,IF(J359&gt;15,(16-L359)*0.255,((16-L359)-(16-J359))*0.255)),0)+IF(F359="PŽ",IF(L359&gt;31,0,IF(J359&gt;31,(32-L359)*0.255,((32-L359)-(32-J359))*0.255)),0)+IF(F359="EČ",IF(L359&gt;23,0,IF(J359&gt;23,(24-L359)*0.612,((24-L359)-(24-J359))*0.612)),0)+IF(F359="EČneol",IF(L359&gt;7,0,IF(J359&gt;7,(8-L359)*0.204,((8-L359)-(8-J359))*0.204)),0)+IF(F359="EŽ",IF(L359&gt;23,0,IF(J359&gt;23,(24-L359)*0.204,((24-L359)-(24-J359))*0.204)),0)+IF(F359="PT",IF(L359&gt;31,0,IF(J359&gt;31,(32-L359)*0.204,((32-L359)-(32-J359))*0.204)),0)+IF(F359="JOŽ",IF(L359&gt;23,0,IF(J359&gt;23,(24-L359)*0.255,((24-L359)-(24-J359))*0.255)),0)+IF(F359="JPČ",IF(L359&gt;23,0,IF(J359&gt;23,(24-L359)*0.204,((24-L359)-(24-J359))*0.204)),0)+IF(F359="JEČ",IF(L359&gt;15,0,IF(J359&gt;15,(16-L359)*0.102,((16-L359)-(16-J359))*0.102)),0)+IF(F359="JEOF",IF(L359&gt;15,0,IF(J359&gt;15,(16-L359)*0.102,((16-L359)-(16-J359))*0.102)),0)+IF(F359="JnPČ",IF(L359&gt;15,0,IF(J359&gt;15,(16-L359)*0.153,((16-L359)-(16-J359))*0.153)),0)+IF(F359="JnEČ",IF(L359&gt;15,0,IF(J359&gt;15,(16-L359)*0.0765,((16-L359)-(16-J359))*0.0765)),0)+IF(F359="JčPČ",IF(L359&gt;15,0,IF(J359&gt;15,(16-L359)*0.06375,((16-L359)-(16-J359))*0.06375)),0)+IF(F359="JčEČ",IF(L359&gt;15,0,IF(J359&gt;15,(16-L359)*0.051,((16-L359)-(16-J359))*0.051)),0)+IF(F359="NEAK",IF(L359&gt;23,0,IF(J359&gt;23,(24-L359)*0.03444,((24-L359)-(24-J359))*0.03444)),0))</f>
        <v>13.469999999999999</v>
      </c>
      <c r="Q359" s="11">
        <f t="shared" ref="Q359" si="198">IF(ISERROR(P359*100/N359),0,(P359*100/N359))</f>
        <v>29.426743765317894</v>
      </c>
      <c r="R359" s="10">
        <f t="shared" ref="R359" si="199">IF(Q359&lt;=30,O359+P359,O359+O359*0.3)*IF(G359=1,0.4,IF(G359=2,0.75,IF(G359="1 (kas 4 m. 1 k. nerengiamos)",0.52,1)))*IF(D359="olimpinė",1,IF(M359="Ne",0.5,1))*IF(OR(A$5="Lietuvos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federacija"),IF(OR(J359&lt;8,K359&lt;16),0,1),1)*E359*IF(I359&lt;=1,1,1/I359)*IF(OR(A$5="Lietuvos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97.753734375000008</v>
      </c>
      <c r="S359" s="8"/>
    </row>
    <row r="360" spans="1:19">
      <c r="A360" s="81" t="s">
        <v>37</v>
      </c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3"/>
      <c r="R360" s="10">
        <f>SUM(R359:R359)</f>
        <v>97.753734375000008</v>
      </c>
      <c r="S360" s="8"/>
    </row>
    <row r="361" spans="1:19" ht="15.75">
      <c r="A361" s="63" t="s">
        <v>182</v>
      </c>
      <c r="B361" s="2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6"/>
      <c r="S361" s="8"/>
    </row>
    <row r="362" spans="1:19">
      <c r="A362" s="49" t="s">
        <v>45</v>
      </c>
      <c r="B362" s="49"/>
      <c r="C362" s="49"/>
      <c r="D362" s="49"/>
      <c r="E362" s="49"/>
      <c r="F362" s="49"/>
      <c r="G362" s="49"/>
      <c r="H362" s="49"/>
      <c r="I362" s="49"/>
      <c r="J362" s="15"/>
      <c r="K362" s="15"/>
      <c r="L362" s="15"/>
      <c r="M362" s="15"/>
      <c r="N362" s="15"/>
      <c r="O362" s="15"/>
      <c r="P362" s="15"/>
      <c r="Q362" s="15"/>
      <c r="R362" s="16"/>
      <c r="S362" s="8"/>
    </row>
    <row r="363" spans="1:19">
      <c r="A363" s="49"/>
      <c r="B363" s="49"/>
      <c r="C363" s="49"/>
      <c r="D363" s="49"/>
      <c r="E363" s="49"/>
      <c r="F363" s="49"/>
      <c r="G363" s="49"/>
      <c r="H363" s="49"/>
      <c r="I363" s="49"/>
      <c r="J363" s="15"/>
      <c r="K363" s="15"/>
      <c r="L363" s="15"/>
      <c r="M363" s="15"/>
      <c r="N363" s="15"/>
      <c r="O363" s="15"/>
      <c r="P363" s="15"/>
      <c r="Q363" s="15"/>
      <c r="R363" s="16"/>
      <c r="S363" s="8"/>
    </row>
    <row r="364" spans="1:19">
      <c r="A364" s="88" t="s">
        <v>183</v>
      </c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"/>
    </row>
    <row r="365" spans="1:19">
      <c r="A365" s="49"/>
      <c r="B365" s="49"/>
      <c r="C365" s="49"/>
      <c r="D365" s="49"/>
      <c r="E365" s="49"/>
      <c r="F365" s="49"/>
      <c r="G365" s="49"/>
      <c r="H365" s="49"/>
      <c r="I365" s="49"/>
      <c r="J365" s="15"/>
      <c r="K365" s="15"/>
      <c r="L365" s="15"/>
      <c r="M365" s="15"/>
      <c r="N365" s="15"/>
      <c r="O365" s="15"/>
      <c r="P365" s="15"/>
      <c r="Q365" s="15"/>
      <c r="R365" s="16"/>
      <c r="S365" s="8"/>
    </row>
    <row r="366" spans="1:19">
      <c r="A366" s="75" t="s">
        <v>184</v>
      </c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64"/>
      <c r="R366" s="8"/>
      <c r="S366" s="8"/>
    </row>
    <row r="367" spans="1:19" ht="18">
      <c r="A367" s="77" t="s">
        <v>28</v>
      </c>
      <c r="B367" s="78"/>
      <c r="C367" s="78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64"/>
      <c r="R367" s="8"/>
      <c r="S367" s="8"/>
    </row>
    <row r="368" spans="1:19">
      <c r="A368" s="79" t="s">
        <v>185</v>
      </c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64"/>
      <c r="R368" s="8"/>
      <c r="S368" s="8"/>
    </row>
    <row r="369" spans="1:19" s="8" customFormat="1">
      <c r="A369" s="68">
        <v>1</v>
      </c>
      <c r="B369" s="68" t="s">
        <v>186</v>
      </c>
      <c r="C369" s="12" t="s">
        <v>187</v>
      </c>
      <c r="D369" s="68" t="s">
        <v>32</v>
      </c>
      <c r="E369" s="68">
        <v>1</v>
      </c>
      <c r="F369" s="68" t="s">
        <v>33</v>
      </c>
      <c r="G369" s="68">
        <v>2</v>
      </c>
      <c r="H369" s="68" t="s">
        <v>34</v>
      </c>
      <c r="I369" s="68"/>
      <c r="J369" s="68">
        <v>83</v>
      </c>
      <c r="K369" s="68">
        <v>23</v>
      </c>
      <c r="L369" s="68">
        <v>2</v>
      </c>
      <c r="M369" s="68" t="s">
        <v>43</v>
      </c>
      <c r="N369" s="3">
        <f t="shared" ref="N369:N373" si="200">(IF(F369="OŽ",IF(L369=1,550.8,IF(L369=2,426.38,IF(L369=3,342.14,IF(L369=4,181.44,IF(L369=5,168.48,IF(L369=6,155.52,IF(L369=7,148.5,IF(L369=8,144,0))))))))+IF(L369&lt;=8,0,IF(L369&lt;=16,137.7,IF(L369&lt;=24,108,IF(L369&lt;=32,80.1,IF(L369&lt;=36,52.2,0)))))-IF(L369&lt;=8,0,IF(L369&lt;=16,(L369-9)*2.754,IF(L369&lt;=24,(L369-17)* 2.754,IF(L369&lt;=32,(L369-25)* 2.754,IF(L369&lt;=36,(L369-33)*2.754,0))))),0)+IF(F369="PČ",IF(L369=1,449,IF(L369=2,314.6,IF(L369=3,238,IF(L369=4,172,IF(L369=5,159,IF(L369=6,145,IF(L369=7,132,IF(L369=8,119,0))))))))+IF(L369&lt;=8,0,IF(L369&lt;=16,88,IF(L369&lt;=24,55,IF(L369&lt;=32,22,0))))-IF(L369&lt;=8,0,IF(L369&lt;=16,(L369-9)*2.245,IF(L369&lt;=24,(L369-17)*2.245,IF(L369&lt;=32,(L369-25)*2.245,0)))),0)+IF(F369="PČneol",IF(L369=1,85,IF(L369=2,64.61,IF(L369=3,50.76,IF(L369=4,16.25,IF(L369=5,15,IF(L369=6,13.75,IF(L369=7,12.5,IF(L369=8,11.25,0))))))))+IF(L369&lt;=8,0,IF(L369&lt;=16,9,0))-IF(L369&lt;=8,0,IF(L369&lt;=16,(L369-9)*0.425,0)),0)+IF(F369="PŽ",IF(L369=1,85,IF(L369=2,59.5,IF(L369=3,45,IF(L369=4,32.5,IF(L369=5,30,IF(L369=6,27.5,IF(L369=7,25,IF(L369=8,22.5,0))))))))+IF(L369&lt;=8,0,IF(L369&lt;=16,19,IF(L369&lt;=24,13,IF(L369&lt;=32,8,0))))-IF(L369&lt;=8,0,IF(L369&lt;=16,(L369-9)*0.425,IF(L369&lt;=24,(L369-17)*0.425,IF(L369&lt;=32,(L369-25)*0.425,0)))),0)+IF(F369="EČ",IF(L369=1,204,IF(L369=2,156.24,IF(L369=3,123.84,IF(L369=4,72,IF(L369=5,66,IF(L369=6,60,IF(L369=7,54,IF(L369=8,48,0))))))))+IF(L369&lt;=8,0,IF(L369&lt;=16,40,IF(L369&lt;=24,25,0)))-IF(L369&lt;=8,0,IF(L369&lt;=16,(L369-9)*1.02,IF(L369&lt;=24,(L369-17)*1.02,0))),0)+IF(F369="EČneol",IF(L369=1,68,IF(L369=2,51.69,IF(L369=3,40.61,IF(L369=4,13,IF(L369=5,12,IF(L369=6,11,IF(L369=7,10,IF(L369=8,9,0)))))))))+IF(F369="EŽ",IF(L369=1,68,IF(L369=2,47.6,IF(L369=3,36,IF(L369=4,18,IF(L369=5,16.5,IF(L369=6,15,IF(L369=7,13.5,IF(L369=8,12,0))))))))+IF(L369&lt;=8,0,IF(L369&lt;=16,10,IF(L369&lt;=24,6,0)))-IF(L369&lt;=8,0,IF(L369&lt;=16,(L369-9)*0.34,IF(L369&lt;=24,(L369-17)*0.34,0))),0)+IF(F369="PT",IF(L369=1,68,IF(L369=2,52.08,IF(L369=3,41.28,IF(L369=4,24,IF(L369=5,22,IF(L369=6,20,IF(L369=7,18,IF(L369=8,16,0))))))))+IF(L369&lt;=8,0,IF(L369&lt;=16,13,IF(L369&lt;=24,9,IF(L369&lt;=32,4,0))))-IF(L369&lt;=8,0,IF(L369&lt;=16,(L369-9)*0.34,IF(L369&lt;=24,(L369-17)*0.34,IF(L369&lt;=32,(L369-25)*0.34,0)))),0)+IF(F369="JOŽ",IF(L369=1,85,IF(L369=2,59.5,IF(L369=3,45,IF(L369=4,32.5,IF(L369=5,30,IF(L369=6,27.5,IF(L369=7,25,IF(L369=8,22.5,0))))))))+IF(L369&lt;=8,0,IF(L369&lt;=16,19,IF(L369&lt;=24,13,0)))-IF(L369&lt;=8,0,IF(L369&lt;=16,(L369-9)*0.425,IF(L369&lt;=24,(L369-17)*0.425,0))),0)+IF(F369="JPČ",IF(L369=1,68,IF(L369=2,47.6,IF(L369=3,36,IF(L369=4,26,IF(L369=5,24,IF(L369=6,22,IF(L369=7,20,IF(L369=8,18,0))))))))+IF(L369&lt;=8,0,IF(L369&lt;=16,13,IF(L369&lt;=24,9,0)))-IF(L369&lt;=8,0,IF(L369&lt;=16,(L369-9)*0.34,IF(L369&lt;=24,(L369-17)*0.34,0))),0)+IF(F369="JEČ",IF(L369=1,34,IF(L369=2,26.04,IF(L369=3,20.6,IF(L369=4,12,IF(L369=5,11,IF(L369=6,10,IF(L369=7,9,IF(L369=8,8,0))))))))+IF(L369&lt;=8,0,IF(L369&lt;=16,6,0))-IF(L369&lt;=8,0,IF(L369&lt;=16,(L369-9)*0.17,0)),0)+IF(F369="JEOF",IF(L369=1,34,IF(L369=2,26.04,IF(L369=3,20.6,IF(L369=4,12,IF(L369=5,11,IF(L369=6,10,IF(L369=7,9,IF(L369=8,8,0))))))))+IF(L369&lt;=8,0,IF(L369&lt;=16,6,0))-IF(L369&lt;=8,0,IF(L369&lt;=16,(L369-9)*0.17,0)),0)+IF(F369="JnPČ",IF(L369=1,51,IF(L369=2,35.7,IF(L369=3,27,IF(L369=4,19.5,IF(L369=5,18,IF(L369=6,16.5,IF(L369=7,15,IF(L369=8,13.5,0))))))))+IF(L369&lt;=8,0,IF(L369&lt;=16,10,0))-IF(L369&lt;=8,0,IF(L369&lt;=16,(L369-9)*0.255,0)),0)+IF(F369="JnEČ",IF(L369=1,25.5,IF(L369=2,19.53,IF(L369=3,15.48,IF(L369=4,9,IF(L369=5,8.25,IF(L369=6,7.5,IF(L369=7,6.75,IF(L369=8,6,0))))))))+IF(L369&lt;=8,0,IF(L369&lt;=16,5,0))-IF(L369&lt;=8,0,IF(L369&lt;=16,(L369-9)*0.1275,0)),0)+IF(F369="JčPČ",IF(L369=1,21.25,IF(L369=2,14.5,IF(L369=3,11.5,IF(L369=4,7,IF(L369=5,6.5,IF(L369=6,6,IF(L369=7,5.5,IF(L369=8,5,0))))))))+IF(L369&lt;=8,0,IF(L369&lt;=16,4,0))-IF(L369&lt;=8,0,IF(L369&lt;=16,(L369-9)*0.10625,0)),0)+IF(F369="JčEČ",IF(L369=1,17,IF(L369=2,13.02,IF(L369=3,10.32,IF(L369=4,6,IF(L369=5,5.5,IF(L369=6,5,IF(L369=7,4.5,IF(L369=8,4,0))))))))+IF(L369&lt;=8,0,IF(L369&lt;=16,3,0))-IF(L369&lt;=8,0,IF(L369&lt;=16,(L369-9)*0.085,0)),0)+IF(F369="NEAK",IF(L369=1,11.48,IF(L369=2,8.79,IF(L369=3,6.97,IF(L369=4,4.05,IF(L369=5,3.71,IF(L369=6,3.38,IF(L369=7,3.04,IF(L369=8,2.7,0))))))))+IF(L369&lt;=8,0,IF(L369&lt;=16,2,IF(L369&lt;=24,1.3,0)))-IF(L369&lt;=8,0,IF(L369&lt;=16,(L369-9)*0.0574,IF(L369&lt;=24,(L369-17)*0.0574,0))),0))*IF(L369&lt;0,1,IF(OR(F369="PČ",F369="PŽ",F369="PT"),IF(J369&lt;32,J369/32,1),1))* IF(L369&lt;0,1,IF(OR(F369="EČ",F369="EŽ",F369="JOŽ",F369="JPČ",F369="NEAK"),IF(J369&lt;24,J369/24,1),1))*IF(L369&lt;0,1,IF(OR(F369="PČneol",F369="JEČ",F369="JEOF",F369="JnPČ",F369="JnEČ",F369="JčPČ",F369="JčEČ"),IF(J369&lt;16,J369/16,1),1))*IF(L369&lt;0,1,IF(F369="EČneol",IF(J369&lt;8,J369/8,1),1))</f>
        <v>156.24</v>
      </c>
      <c r="O369" s="9">
        <f t="shared" ref="O369:O373" si="201">IF(F369="OŽ",N369,IF(H369="Ne",IF(J369*0.3&lt;J369-L369,N369,0),IF(J369*0.1&lt;J369-L369,N369,0)))</f>
        <v>156.24</v>
      </c>
      <c r="P369" s="4">
        <f t="shared" ref="P369" si="202">IF(O369=0,0,IF(F369="OŽ",IF(L369&gt;35,0,IF(J369&gt;35,(36-L369)*1.836,((36-L369)-(36-J369))*1.836)),0)+IF(F369="PČ",IF(L369&gt;31,0,IF(J369&gt;31,(32-L369)*1.347,((32-L369)-(32-J369))*1.347)),0)+ IF(F369="PČneol",IF(L369&gt;15,0,IF(J369&gt;15,(16-L369)*0.255,((16-L369)-(16-J369))*0.255)),0)+IF(F369="PŽ",IF(L369&gt;31,0,IF(J369&gt;31,(32-L369)*0.255,((32-L369)-(32-J369))*0.255)),0)+IF(F369="EČ",IF(L369&gt;23,0,IF(J369&gt;23,(24-L369)*0.612,((24-L369)-(24-J369))*0.612)),0)+IF(F369="EČneol",IF(L369&gt;7,0,IF(J369&gt;7,(8-L369)*0.204,((8-L369)-(8-J369))*0.204)),0)+IF(F369="EŽ",IF(L369&gt;23,0,IF(J369&gt;23,(24-L369)*0.204,((24-L369)-(24-J369))*0.204)),0)+IF(F369="PT",IF(L369&gt;31,0,IF(J369&gt;31,(32-L369)*0.204,((32-L369)-(32-J369))*0.204)),0)+IF(F369="JOŽ",IF(L369&gt;23,0,IF(J369&gt;23,(24-L369)*0.255,((24-L369)-(24-J369))*0.255)),0)+IF(F369="JPČ",IF(L369&gt;23,0,IF(J369&gt;23,(24-L369)*0.204,((24-L369)-(24-J369))*0.204)),0)+IF(F369="JEČ",IF(L369&gt;15,0,IF(J369&gt;15,(16-L369)*0.102,((16-L369)-(16-J369))*0.102)),0)+IF(F369="JEOF",IF(L369&gt;15,0,IF(J369&gt;15,(16-L369)*0.102,((16-L369)-(16-J369))*0.102)),0)+IF(F369="JnPČ",IF(L369&gt;15,0,IF(J369&gt;15,(16-L369)*0.153,((16-L369)-(16-J369))*0.153)),0)+IF(F369="JnEČ",IF(L369&gt;15,0,IF(J369&gt;15,(16-L369)*0.0765,((16-L369)-(16-J369))*0.0765)),0)+IF(F369="JčPČ",IF(L369&gt;15,0,IF(J369&gt;15,(16-L369)*0.06375,((16-L369)-(16-J369))*0.06375)),0)+IF(F369="JčEČ",IF(L369&gt;15,0,IF(J369&gt;15,(16-L369)*0.051,((16-L369)-(16-J369))*0.051)),0)+IF(F369="NEAK",IF(L369&gt;23,0,IF(J369&gt;23,(24-L369)*0.03444,((24-L369)-(24-J369))*0.03444)),0))</f>
        <v>13.464</v>
      </c>
      <c r="Q369" s="11">
        <f t="shared" ref="Q369" si="203">IF(ISERROR(P369*100/N369),0,(P369*100/N369))</f>
        <v>8.6175115207373274</v>
      </c>
      <c r="R369" s="10">
        <f t="shared" ref="R369:R373" si="204">IF(Q369&lt;=30,O369+P369,O369+O369*0.3)*IF(G369=1,0.4,IF(G369=2,0.75,IF(G369="1 (kas 4 m. 1 k. nerengiamos)",0.52,1)))*IF(D369="olimpinė",1,IF(M369="Ne",0.5,1))*IF(OR(A$5="Lietuvos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federacija"),IF(OR(J369&lt;8,K369&lt;16),0,1),1)*E369*IF(I369&lt;=1,1,1/I369)*IF(OR(A$5="Lietuvos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140.00580000000002</v>
      </c>
    </row>
    <row r="370" spans="1:19">
      <c r="A370" s="68">
        <v>2</v>
      </c>
      <c r="B370" s="68" t="s">
        <v>188</v>
      </c>
      <c r="C370" s="12" t="s">
        <v>187</v>
      </c>
      <c r="D370" s="68" t="s">
        <v>32</v>
      </c>
      <c r="E370" s="68">
        <v>1</v>
      </c>
      <c r="F370" s="68" t="s">
        <v>33</v>
      </c>
      <c r="G370" s="68">
        <v>2</v>
      </c>
      <c r="H370" s="68" t="s">
        <v>34</v>
      </c>
      <c r="I370" s="68"/>
      <c r="J370" s="68">
        <v>83</v>
      </c>
      <c r="K370" s="68">
        <v>23</v>
      </c>
      <c r="L370" s="68">
        <v>11</v>
      </c>
      <c r="M370" s="68" t="s">
        <v>34</v>
      </c>
      <c r="N370" s="3">
        <f t="shared" si="200"/>
        <v>37.96</v>
      </c>
      <c r="O370" s="9">
        <f t="shared" si="201"/>
        <v>37.96</v>
      </c>
      <c r="P370" s="4">
        <f t="shared" ref="P370:P373" si="205">IF(O370=0,0,IF(F370="OŽ",IF(L370&gt;35,0,IF(J370&gt;35,(36-L370)*1.836,((36-L370)-(36-J370))*1.836)),0)+IF(F370="PČ",IF(L370&gt;31,0,IF(J370&gt;31,(32-L370)*1.347,((32-L370)-(32-J370))*1.347)),0)+ IF(F370="PČneol",IF(L370&gt;15,0,IF(J370&gt;15,(16-L370)*0.255,((16-L370)-(16-J370))*0.255)),0)+IF(F370="PŽ",IF(L370&gt;31,0,IF(J370&gt;31,(32-L370)*0.255,((32-L370)-(32-J370))*0.255)),0)+IF(F370="EČ",IF(L370&gt;23,0,IF(J370&gt;23,(24-L370)*0.612,((24-L370)-(24-J370))*0.612)),0)+IF(F370="EČneol",IF(L370&gt;7,0,IF(J370&gt;7,(8-L370)*0.204,((8-L370)-(8-J370))*0.204)),0)+IF(F370="EŽ",IF(L370&gt;23,0,IF(J370&gt;23,(24-L370)*0.204,((24-L370)-(24-J370))*0.204)),0)+IF(F370="PT",IF(L370&gt;31,0,IF(J370&gt;31,(32-L370)*0.204,((32-L370)-(32-J370))*0.204)),0)+IF(F370="JOŽ",IF(L370&gt;23,0,IF(J370&gt;23,(24-L370)*0.255,((24-L370)-(24-J370))*0.255)),0)+IF(F370="JPČ",IF(L370&gt;23,0,IF(J370&gt;23,(24-L370)*0.204,((24-L370)-(24-J370))*0.204)),0)+IF(F370="JEČ",IF(L370&gt;15,0,IF(J370&gt;15,(16-L370)*0.102,((16-L370)-(16-J370))*0.102)),0)+IF(F370="JEOF",IF(L370&gt;15,0,IF(J370&gt;15,(16-L370)*0.102,((16-L370)-(16-J370))*0.102)),0)+IF(F370="JnPČ",IF(L370&gt;15,0,IF(J370&gt;15,(16-L370)*0.153,((16-L370)-(16-J370))*0.153)),0)+IF(F370="JnEČ",IF(L370&gt;15,0,IF(J370&gt;15,(16-L370)*0.0765,((16-L370)-(16-J370))*0.0765)),0)+IF(F370="JčPČ",IF(L370&gt;15,0,IF(J370&gt;15,(16-L370)*0.06375,((16-L370)-(16-J370))*0.06375)),0)+IF(F370="JčEČ",IF(L370&gt;15,0,IF(J370&gt;15,(16-L370)*0.051,((16-L370)-(16-J370))*0.051)),0)+IF(F370="NEAK",IF(L370&gt;23,0,IF(J370&gt;23,(24-L370)*0.03444,((24-L370)-(24-J370))*0.03444)),0))</f>
        <v>7.9559999999999995</v>
      </c>
      <c r="Q370" s="11">
        <f t="shared" ref="Q370:Q373" si="206">IF(ISERROR(P370*100/N370),0,(P370*100/N370))</f>
        <v>20.958904109589039</v>
      </c>
      <c r="R370" s="10">
        <f t="shared" si="204"/>
        <v>18.940349999999999</v>
      </c>
      <c r="S370" s="8"/>
    </row>
    <row r="371" spans="1:19">
      <c r="A371" s="68">
        <v>3</v>
      </c>
      <c r="B371" s="68" t="s">
        <v>189</v>
      </c>
      <c r="C371" s="12" t="s">
        <v>187</v>
      </c>
      <c r="D371" s="68" t="s">
        <v>32</v>
      </c>
      <c r="E371" s="68">
        <v>1</v>
      </c>
      <c r="F371" s="68" t="s">
        <v>33</v>
      </c>
      <c r="G371" s="68">
        <v>2</v>
      </c>
      <c r="H371" s="68" t="s">
        <v>34</v>
      </c>
      <c r="I371" s="68"/>
      <c r="J371" s="68">
        <v>83</v>
      </c>
      <c r="K371" s="68">
        <v>23</v>
      </c>
      <c r="L371" s="68">
        <v>43</v>
      </c>
      <c r="M371" s="68" t="s">
        <v>34</v>
      </c>
      <c r="N371" s="3">
        <f t="shared" si="200"/>
        <v>0</v>
      </c>
      <c r="O371" s="9">
        <f t="shared" si="201"/>
        <v>0</v>
      </c>
      <c r="P371" s="4">
        <f t="shared" si="205"/>
        <v>0</v>
      </c>
      <c r="Q371" s="11">
        <f t="shared" si="206"/>
        <v>0</v>
      </c>
      <c r="R371" s="10">
        <f t="shared" si="204"/>
        <v>0</v>
      </c>
      <c r="S371" s="8"/>
    </row>
    <row r="372" spans="1:19">
      <c r="A372" s="68">
        <v>4</v>
      </c>
      <c r="B372" s="68" t="s">
        <v>190</v>
      </c>
      <c r="C372" s="12" t="s">
        <v>187</v>
      </c>
      <c r="D372" s="68" t="s">
        <v>32</v>
      </c>
      <c r="E372" s="68">
        <v>1</v>
      </c>
      <c r="F372" s="68" t="s">
        <v>33</v>
      </c>
      <c r="G372" s="68">
        <v>2</v>
      </c>
      <c r="H372" s="68" t="s">
        <v>34</v>
      </c>
      <c r="I372" s="68"/>
      <c r="J372" s="68">
        <v>83</v>
      </c>
      <c r="K372" s="68">
        <v>23</v>
      </c>
      <c r="L372" s="68">
        <v>47</v>
      </c>
      <c r="M372" s="68" t="s">
        <v>34</v>
      </c>
      <c r="N372" s="3">
        <f t="shared" si="200"/>
        <v>0</v>
      </c>
      <c r="O372" s="9">
        <f t="shared" si="201"/>
        <v>0</v>
      </c>
      <c r="P372" s="4">
        <f t="shared" si="205"/>
        <v>0</v>
      </c>
      <c r="Q372" s="11">
        <f t="shared" si="206"/>
        <v>0</v>
      </c>
      <c r="R372" s="10">
        <f t="shared" si="204"/>
        <v>0</v>
      </c>
      <c r="S372" s="8"/>
    </row>
    <row r="373" spans="1:19">
      <c r="A373" s="68">
        <v>5</v>
      </c>
      <c r="B373" s="68" t="s">
        <v>191</v>
      </c>
      <c r="C373" s="12" t="s">
        <v>187</v>
      </c>
      <c r="D373" s="68" t="s">
        <v>32</v>
      </c>
      <c r="E373" s="68">
        <v>1</v>
      </c>
      <c r="F373" s="68" t="s">
        <v>33</v>
      </c>
      <c r="G373" s="68">
        <v>2</v>
      </c>
      <c r="H373" s="68" t="s">
        <v>34</v>
      </c>
      <c r="I373" s="68"/>
      <c r="J373" s="68">
        <v>83</v>
      </c>
      <c r="K373" s="68">
        <v>23</v>
      </c>
      <c r="L373" s="68">
        <v>53</v>
      </c>
      <c r="M373" s="68" t="s">
        <v>34</v>
      </c>
      <c r="N373" s="3">
        <f t="shared" si="200"/>
        <v>0</v>
      </c>
      <c r="O373" s="9">
        <f t="shared" si="201"/>
        <v>0</v>
      </c>
      <c r="P373" s="4">
        <f t="shared" si="205"/>
        <v>0</v>
      </c>
      <c r="Q373" s="11">
        <f t="shared" si="206"/>
        <v>0</v>
      </c>
      <c r="R373" s="10">
        <f t="shared" si="204"/>
        <v>0</v>
      </c>
      <c r="S373" s="8"/>
    </row>
    <row r="374" spans="1:19">
      <c r="A374" s="81" t="s">
        <v>37</v>
      </c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3"/>
      <c r="R374" s="10">
        <f>SUM(R369:R373)</f>
        <v>158.94615000000002</v>
      </c>
      <c r="S374" s="8"/>
    </row>
    <row r="375" spans="1:19" ht="15.75">
      <c r="A375" s="24" t="s">
        <v>38</v>
      </c>
      <c r="B375" s="2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6"/>
      <c r="S375" s="8"/>
    </row>
    <row r="376" spans="1:19">
      <c r="A376" s="49" t="s">
        <v>45</v>
      </c>
      <c r="B376" s="49"/>
      <c r="C376" s="49"/>
      <c r="D376" s="49"/>
      <c r="E376" s="49"/>
      <c r="F376" s="49"/>
      <c r="G376" s="49"/>
      <c r="H376" s="49"/>
      <c r="I376" s="49"/>
      <c r="J376" s="15"/>
      <c r="K376" s="15"/>
      <c r="L376" s="15"/>
      <c r="M376" s="15"/>
      <c r="N376" s="15"/>
      <c r="O376" s="15"/>
      <c r="P376" s="15"/>
      <c r="Q376" s="15"/>
      <c r="R376" s="16"/>
      <c r="S376" s="8"/>
    </row>
    <row r="377" spans="1:19">
      <c r="A377" s="49"/>
      <c r="B377" s="49"/>
      <c r="C377" s="49"/>
      <c r="D377" s="49"/>
      <c r="E377" s="49"/>
      <c r="F377" s="49"/>
      <c r="G377" s="49"/>
      <c r="H377" s="49"/>
      <c r="I377" s="49"/>
      <c r="J377" s="15"/>
      <c r="K377" s="15"/>
      <c r="L377" s="15"/>
      <c r="M377" s="15"/>
      <c r="N377" s="15"/>
      <c r="O377" s="15"/>
      <c r="P377" s="15"/>
      <c r="Q377" s="15"/>
      <c r="R377" s="16"/>
      <c r="S377" s="8"/>
    </row>
    <row r="378" spans="1:19">
      <c r="A378" s="75" t="s">
        <v>192</v>
      </c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64"/>
      <c r="R378" s="8"/>
      <c r="S378" s="8"/>
    </row>
    <row r="379" spans="1:19" ht="18">
      <c r="A379" s="77" t="s">
        <v>28</v>
      </c>
      <c r="B379" s="78"/>
      <c r="C379" s="78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64"/>
      <c r="R379" s="8"/>
      <c r="S379" s="8"/>
    </row>
    <row r="380" spans="1:19">
      <c r="A380" s="79" t="s">
        <v>193</v>
      </c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64"/>
      <c r="R380" s="8"/>
      <c r="S380" s="8"/>
    </row>
    <row r="381" spans="1:19">
      <c r="A381" s="68">
        <v>1</v>
      </c>
      <c r="B381" s="68" t="s">
        <v>194</v>
      </c>
      <c r="C381" s="12" t="s">
        <v>195</v>
      </c>
      <c r="D381" s="68" t="s">
        <v>32</v>
      </c>
      <c r="E381" s="68">
        <v>1</v>
      </c>
      <c r="F381" s="68" t="s">
        <v>51</v>
      </c>
      <c r="G381" s="68">
        <v>2</v>
      </c>
      <c r="H381" s="68" t="s">
        <v>34</v>
      </c>
      <c r="I381" s="68">
        <v>1</v>
      </c>
      <c r="J381" s="68">
        <v>9</v>
      </c>
      <c r="K381" s="68">
        <v>5</v>
      </c>
      <c r="L381" s="68">
        <v>7</v>
      </c>
      <c r="M381" s="68" t="s">
        <v>34</v>
      </c>
      <c r="N381" s="3">
        <f t="shared" ref="N381" si="207">(IF(F381="OŽ",IF(L381=1,550.8,IF(L381=2,426.38,IF(L381=3,342.14,IF(L381=4,181.44,IF(L381=5,168.48,IF(L381=6,155.52,IF(L381=7,148.5,IF(L381=8,144,0))))))))+IF(L381&lt;=8,0,IF(L381&lt;=16,137.7,IF(L381&lt;=24,108,IF(L381&lt;=32,80.1,IF(L381&lt;=36,52.2,0)))))-IF(L381&lt;=8,0,IF(L381&lt;=16,(L381-9)*2.754,IF(L381&lt;=24,(L381-17)* 2.754,IF(L381&lt;=32,(L381-25)* 2.754,IF(L381&lt;=36,(L381-33)*2.754,0))))),0)+IF(F381="PČ",IF(L381=1,449,IF(L381=2,314.6,IF(L381=3,238,IF(L381=4,172,IF(L381=5,159,IF(L381=6,145,IF(L381=7,132,IF(L381=8,119,0))))))))+IF(L381&lt;=8,0,IF(L381&lt;=16,88,IF(L381&lt;=24,55,IF(L381&lt;=32,22,0))))-IF(L381&lt;=8,0,IF(L381&lt;=16,(L381-9)*2.245,IF(L381&lt;=24,(L381-17)*2.245,IF(L381&lt;=32,(L381-25)*2.245,0)))),0)+IF(F381="PČneol",IF(L381=1,85,IF(L381=2,64.61,IF(L381=3,50.76,IF(L381=4,16.25,IF(L381=5,15,IF(L381=6,13.75,IF(L381=7,12.5,IF(L381=8,11.25,0))))))))+IF(L381&lt;=8,0,IF(L381&lt;=16,9,0))-IF(L381&lt;=8,0,IF(L381&lt;=16,(L381-9)*0.425,0)),0)+IF(F381="PŽ",IF(L381=1,85,IF(L381=2,59.5,IF(L381=3,45,IF(L381=4,32.5,IF(L381=5,30,IF(L381=6,27.5,IF(L381=7,25,IF(L381=8,22.5,0))))))))+IF(L381&lt;=8,0,IF(L381&lt;=16,19,IF(L381&lt;=24,13,IF(L381&lt;=32,8,0))))-IF(L381&lt;=8,0,IF(L381&lt;=16,(L381-9)*0.425,IF(L381&lt;=24,(L381-17)*0.425,IF(L381&lt;=32,(L381-25)*0.425,0)))),0)+IF(F381="EČ",IF(L381=1,204,IF(L381=2,156.24,IF(L381=3,123.84,IF(L381=4,72,IF(L381=5,66,IF(L381=6,60,IF(L381=7,54,IF(L381=8,48,0))))))))+IF(L381&lt;=8,0,IF(L381&lt;=16,40,IF(L381&lt;=24,25,0)))-IF(L381&lt;=8,0,IF(L381&lt;=16,(L381-9)*1.02,IF(L381&lt;=24,(L381-17)*1.02,0))),0)+IF(F381="EČneol",IF(L381=1,68,IF(L381=2,51.69,IF(L381=3,40.61,IF(L381=4,13,IF(L381=5,12,IF(L381=6,11,IF(L381=7,10,IF(L381=8,9,0)))))))))+IF(F381="EŽ",IF(L381=1,68,IF(L381=2,47.6,IF(L381=3,36,IF(L381=4,18,IF(L381=5,16.5,IF(L381=6,15,IF(L381=7,13.5,IF(L381=8,12,0))))))))+IF(L381&lt;=8,0,IF(L381&lt;=16,10,IF(L381&lt;=24,6,0)))-IF(L381&lt;=8,0,IF(L381&lt;=16,(L381-9)*0.34,IF(L381&lt;=24,(L381-17)*0.34,0))),0)+IF(F381="PT",IF(L381=1,68,IF(L381=2,52.08,IF(L381=3,41.28,IF(L381=4,24,IF(L381=5,22,IF(L381=6,20,IF(L381=7,18,IF(L381=8,16,0))))))))+IF(L381&lt;=8,0,IF(L381&lt;=16,13,IF(L381&lt;=24,9,IF(L381&lt;=32,4,0))))-IF(L381&lt;=8,0,IF(L381&lt;=16,(L381-9)*0.34,IF(L381&lt;=24,(L381-17)*0.34,IF(L381&lt;=32,(L381-25)*0.34,0)))),0)+IF(F381="JOŽ",IF(L381=1,85,IF(L381=2,59.5,IF(L381=3,45,IF(L381=4,32.5,IF(L381=5,30,IF(L381=6,27.5,IF(L381=7,25,IF(L381=8,22.5,0))))))))+IF(L381&lt;=8,0,IF(L381&lt;=16,19,IF(L381&lt;=24,13,0)))-IF(L381&lt;=8,0,IF(L381&lt;=16,(L381-9)*0.425,IF(L381&lt;=24,(L381-17)*0.425,0))),0)+IF(F381="JPČ",IF(L381=1,68,IF(L381=2,47.6,IF(L381=3,36,IF(L381=4,26,IF(L381=5,24,IF(L381=6,22,IF(L381=7,20,IF(L381=8,18,0))))))))+IF(L381&lt;=8,0,IF(L381&lt;=16,13,IF(L381&lt;=24,9,0)))-IF(L381&lt;=8,0,IF(L381&lt;=16,(L381-9)*0.34,IF(L381&lt;=24,(L381-17)*0.34,0))),0)+IF(F381="JEČ",IF(L381=1,34,IF(L381=2,26.04,IF(L381=3,20.6,IF(L381=4,12,IF(L381=5,11,IF(L381=6,10,IF(L381=7,9,IF(L381=8,8,0))))))))+IF(L381&lt;=8,0,IF(L381&lt;=16,6,0))-IF(L381&lt;=8,0,IF(L381&lt;=16,(L381-9)*0.17,0)),0)+IF(F381="JEOF",IF(L381=1,34,IF(L381=2,26.04,IF(L381=3,20.6,IF(L381=4,12,IF(L381=5,11,IF(L381=6,10,IF(L381=7,9,IF(L381=8,8,0))))))))+IF(L381&lt;=8,0,IF(L381&lt;=16,6,0))-IF(L381&lt;=8,0,IF(L381&lt;=16,(L381-9)*0.17,0)),0)+IF(F381="JnPČ",IF(L381=1,51,IF(L381=2,35.7,IF(L381=3,27,IF(L381=4,19.5,IF(L381=5,18,IF(L381=6,16.5,IF(L381=7,15,IF(L381=8,13.5,0))))))))+IF(L381&lt;=8,0,IF(L381&lt;=16,10,0))-IF(L381&lt;=8,0,IF(L381&lt;=16,(L381-9)*0.255,0)),0)+IF(F381="JnEČ",IF(L381=1,25.5,IF(L381=2,19.53,IF(L381=3,15.48,IF(L381=4,9,IF(L381=5,8.25,IF(L381=6,7.5,IF(L381=7,6.75,IF(L381=8,6,0))))))))+IF(L381&lt;=8,0,IF(L381&lt;=16,5,0))-IF(L381&lt;=8,0,IF(L381&lt;=16,(L381-9)*0.1275,0)),0)+IF(F381="JčPČ",IF(L381=1,21.25,IF(L381=2,14.5,IF(L381=3,11.5,IF(L381=4,7,IF(L381=5,6.5,IF(L381=6,6,IF(L381=7,5.5,IF(L381=8,5,0))))))))+IF(L381&lt;=8,0,IF(L381&lt;=16,4,0))-IF(L381&lt;=8,0,IF(L381&lt;=16,(L381-9)*0.10625,0)),0)+IF(F381="JčEČ",IF(L381=1,17,IF(L381=2,13.02,IF(L381=3,10.32,IF(L381=4,6,IF(L381=5,5.5,IF(L381=6,5,IF(L381=7,4.5,IF(L381=8,4,0))))))))+IF(L381&lt;=8,0,IF(L381&lt;=16,3,0))-IF(L381&lt;=8,0,IF(L381&lt;=16,(L381-9)*0.085,0)),0)+IF(F381="NEAK",IF(L381=1,11.48,IF(L381=2,8.79,IF(L381=3,6.97,IF(L381=4,4.05,IF(L381=5,3.71,IF(L381=6,3.38,IF(L381=7,3.04,IF(L381=8,2.7,0))))))))+IF(L381&lt;=8,0,IF(L381&lt;=16,2,IF(L381&lt;=24,1.3,0)))-IF(L381&lt;=8,0,IF(L381&lt;=16,(L381-9)*0.0574,IF(L381&lt;=24,(L381-17)*0.0574,0))),0))*IF(L381&lt;0,1,IF(OR(F381="PČ",F381="PŽ",F381="PT"),IF(J381&lt;32,J381/32,1),1))* IF(L381&lt;0,1,IF(OR(F381="EČ",F381="EŽ",F381="JOŽ",F381="JPČ",F381="NEAK"),IF(J381&lt;24,J381/24,1),1))*IF(L381&lt;0,1,IF(OR(F381="PČneol",F381="JEČ",F381="JEOF",F381="JnPČ",F381="JnEČ",F381="JčPČ",F381="JčEČ"),IF(J381&lt;16,J381/16,1),1))*IF(L381&lt;0,1,IF(F381="EČneol",IF(J381&lt;8,J381/8,1),1))</f>
        <v>37.125</v>
      </c>
      <c r="O381" s="9">
        <f t="shared" ref="O381" si="208">IF(F381="OŽ",N381,IF(H381="Ne",IF(J381*0.3&lt;J381-L381,N381,0),IF(J381*0.1&lt;J381-L381,N381,0)))</f>
        <v>0</v>
      </c>
      <c r="P381" s="4">
        <f t="shared" ref="P381" si="209">IF(O381=0,0,IF(F381="OŽ",IF(L381&gt;35,0,IF(J381&gt;35,(36-L381)*1.836,((36-L381)-(36-J381))*1.836)),0)+IF(F381="PČ",IF(L381&gt;31,0,IF(J381&gt;31,(32-L381)*1.347,((32-L381)-(32-J381))*1.347)),0)+ IF(F381="PČneol",IF(L381&gt;15,0,IF(J381&gt;15,(16-L381)*0.255,((16-L381)-(16-J381))*0.255)),0)+IF(F381="PŽ",IF(L381&gt;31,0,IF(J381&gt;31,(32-L381)*0.255,((32-L381)-(32-J381))*0.255)),0)+IF(F381="EČ",IF(L381&gt;23,0,IF(J381&gt;23,(24-L381)*0.612,((24-L381)-(24-J381))*0.612)),0)+IF(F381="EČneol",IF(L381&gt;7,0,IF(J381&gt;7,(8-L381)*0.204,((8-L381)-(8-J381))*0.204)),0)+IF(F381="EŽ",IF(L381&gt;23,0,IF(J381&gt;23,(24-L381)*0.204,((24-L381)-(24-J381))*0.204)),0)+IF(F381="PT",IF(L381&gt;31,0,IF(J381&gt;31,(32-L381)*0.204,((32-L381)-(32-J381))*0.204)),0)+IF(F381="JOŽ",IF(L381&gt;23,0,IF(J381&gt;23,(24-L381)*0.255,((24-L381)-(24-J381))*0.255)),0)+IF(F381="JPČ",IF(L381&gt;23,0,IF(J381&gt;23,(24-L381)*0.204,((24-L381)-(24-J381))*0.204)),0)+IF(F381="JEČ",IF(L381&gt;15,0,IF(J381&gt;15,(16-L381)*0.102,((16-L381)-(16-J381))*0.102)),0)+IF(F381="JEOF",IF(L381&gt;15,0,IF(J381&gt;15,(16-L381)*0.102,((16-L381)-(16-J381))*0.102)),0)+IF(F381="JnPČ",IF(L381&gt;15,0,IF(J381&gt;15,(16-L381)*0.153,((16-L381)-(16-J381))*0.153)),0)+IF(F381="JnEČ",IF(L381&gt;15,0,IF(J381&gt;15,(16-L381)*0.0765,((16-L381)-(16-J381))*0.0765)),0)+IF(F381="JčPČ",IF(L381&gt;15,0,IF(J381&gt;15,(16-L381)*0.06375,((16-L381)-(16-J381))*0.06375)),0)+IF(F381="JčEČ",IF(L381&gt;15,0,IF(J381&gt;15,(16-L381)*0.051,((16-L381)-(16-J381))*0.051)),0)+IF(F381="NEAK",IF(L381&gt;23,0,IF(J381&gt;23,(24-L381)*0.03444,((24-L381)-(24-J381))*0.03444)),0))</f>
        <v>0</v>
      </c>
      <c r="Q381" s="11">
        <f t="shared" ref="Q381" si="210">IF(ISERROR(P381*100/N381),0,(P381*100/N381))</f>
        <v>0</v>
      </c>
      <c r="R381" s="10">
        <f t="shared" ref="R381" si="211">IF(Q381&lt;=30,O381+P381,O381+O381*0.3)*IF(G381=1,0.4,IF(G381=2,0.75,IF(G381="1 (kas 4 m. 1 k. nerengiamos)",0.52,1)))*IF(D381="olimpinė",1,IF(M381="Ne",0.5,1))*IF(OR(A$5="Lietuvos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federacija"),IF(OR(J381&lt;8,K381&lt;16),0,1),1)*E381*IF(I381&lt;=1,1,1/I381)*IF(OR(A$5="Lietuvos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1" s="8"/>
    </row>
    <row r="382" spans="1:19">
      <c r="A382" s="81" t="s">
        <v>37</v>
      </c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3"/>
      <c r="R382" s="10">
        <f>SUM(R381:R381)</f>
        <v>0</v>
      </c>
      <c r="S382" s="8"/>
    </row>
    <row r="383" spans="1:19" ht="15.75">
      <c r="A383" s="24" t="s">
        <v>38</v>
      </c>
      <c r="B383" s="2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6"/>
      <c r="S383" s="8"/>
    </row>
    <row r="384" spans="1:19">
      <c r="A384" s="49" t="s">
        <v>45</v>
      </c>
      <c r="B384" s="49"/>
      <c r="C384" s="49"/>
      <c r="D384" s="49"/>
      <c r="E384" s="49"/>
      <c r="F384" s="49"/>
      <c r="G384" s="49"/>
      <c r="H384" s="49"/>
      <c r="I384" s="49"/>
      <c r="J384" s="15"/>
      <c r="K384" s="15"/>
      <c r="L384" s="15"/>
      <c r="M384" s="15"/>
      <c r="N384" s="15"/>
      <c r="O384" s="15"/>
      <c r="P384" s="15"/>
      <c r="Q384" s="15"/>
      <c r="R384" s="16"/>
      <c r="S384" s="8"/>
    </row>
    <row r="385" spans="1:19">
      <c r="A385" s="49"/>
      <c r="B385" s="49"/>
      <c r="C385" s="49"/>
      <c r="D385" s="49"/>
      <c r="E385" s="49"/>
      <c r="F385" s="49"/>
      <c r="G385" s="49"/>
      <c r="H385" s="49"/>
      <c r="I385" s="49"/>
      <c r="J385" s="15"/>
      <c r="K385" s="15"/>
      <c r="L385" s="15"/>
      <c r="M385" s="15"/>
      <c r="N385" s="15"/>
      <c r="O385" s="15"/>
      <c r="P385" s="15"/>
      <c r="Q385" s="15"/>
      <c r="R385" s="16"/>
      <c r="S385" s="8"/>
    </row>
    <row r="386" spans="1:19" s="8" customFormat="1">
      <c r="A386" s="75" t="s">
        <v>196</v>
      </c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64"/>
    </row>
    <row r="387" spans="1:19" ht="13.9" customHeight="1">
      <c r="A387" s="77" t="s">
        <v>28</v>
      </c>
      <c r="B387" s="78"/>
      <c r="C387" s="78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64"/>
      <c r="R387" s="8"/>
      <c r="S387" s="8"/>
    </row>
    <row r="388" spans="1:19" ht="16.899999999999999" customHeight="1">
      <c r="A388" s="79" t="s">
        <v>197</v>
      </c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64"/>
      <c r="R388" s="8"/>
      <c r="S388" s="8"/>
    </row>
    <row r="389" spans="1:19" ht="15.6" customHeight="1">
      <c r="A389" s="68">
        <v>1</v>
      </c>
      <c r="B389" s="68" t="s">
        <v>198</v>
      </c>
      <c r="C389" s="12" t="s">
        <v>187</v>
      </c>
      <c r="D389" s="68" t="s">
        <v>32</v>
      </c>
      <c r="E389" s="68">
        <v>1</v>
      </c>
      <c r="F389" s="68" t="s">
        <v>199</v>
      </c>
      <c r="G389" s="68">
        <v>2</v>
      </c>
      <c r="H389" s="68" t="s">
        <v>34</v>
      </c>
      <c r="I389" s="68">
        <v>1</v>
      </c>
      <c r="J389" s="68">
        <v>49</v>
      </c>
      <c r="K389" s="68">
        <v>13</v>
      </c>
      <c r="L389" s="68">
        <v>15</v>
      </c>
      <c r="M389" s="68" t="s">
        <v>43</v>
      </c>
      <c r="N389" s="3">
        <f t="shared" ref="N389:N391" si="212">(IF(F389="OŽ",IF(L389=1,550.8,IF(L389=2,426.38,IF(L389=3,342.14,IF(L389=4,181.44,IF(L389=5,168.48,IF(L389=6,155.52,IF(L389=7,148.5,IF(L389=8,144,0))))))))+IF(L389&lt;=8,0,IF(L389&lt;=16,137.7,IF(L389&lt;=24,108,IF(L389&lt;=32,80.1,IF(L389&lt;=36,52.2,0)))))-IF(L389&lt;=8,0,IF(L389&lt;=16,(L389-9)*2.754,IF(L389&lt;=24,(L389-17)* 2.754,IF(L389&lt;=32,(L389-25)* 2.754,IF(L389&lt;=36,(L389-33)*2.754,0))))),0)+IF(F389="PČ",IF(L389=1,449,IF(L389=2,314.6,IF(L389=3,238,IF(L389=4,172,IF(L389=5,159,IF(L389=6,145,IF(L389=7,132,IF(L389=8,119,0))))))))+IF(L389&lt;=8,0,IF(L389&lt;=16,88,IF(L389&lt;=24,55,IF(L389&lt;=32,22,0))))-IF(L389&lt;=8,0,IF(L389&lt;=16,(L389-9)*2.245,IF(L389&lt;=24,(L389-17)*2.245,IF(L389&lt;=32,(L389-25)*2.245,0)))),0)+IF(F389="PČneol",IF(L389=1,85,IF(L389=2,64.61,IF(L389=3,50.76,IF(L389=4,16.25,IF(L389=5,15,IF(L389=6,13.75,IF(L389=7,12.5,IF(L389=8,11.25,0))))))))+IF(L389&lt;=8,0,IF(L389&lt;=16,9,0))-IF(L389&lt;=8,0,IF(L389&lt;=16,(L389-9)*0.425,0)),0)+IF(F389="PŽ",IF(L389=1,85,IF(L389=2,59.5,IF(L389=3,45,IF(L389=4,32.5,IF(L389=5,30,IF(L389=6,27.5,IF(L389=7,25,IF(L389=8,22.5,0))))))))+IF(L389&lt;=8,0,IF(L389&lt;=16,19,IF(L389&lt;=24,13,IF(L389&lt;=32,8,0))))-IF(L389&lt;=8,0,IF(L389&lt;=16,(L389-9)*0.425,IF(L389&lt;=24,(L389-17)*0.425,IF(L389&lt;=32,(L389-25)*0.425,0)))),0)+IF(F389="EČ",IF(L389=1,204,IF(L389=2,156.24,IF(L389=3,123.84,IF(L389=4,72,IF(L389=5,66,IF(L389=6,60,IF(L389=7,54,IF(L389=8,48,0))))))))+IF(L389&lt;=8,0,IF(L389&lt;=16,40,IF(L389&lt;=24,25,0)))-IF(L389&lt;=8,0,IF(L389&lt;=16,(L389-9)*1.02,IF(L389&lt;=24,(L389-17)*1.02,0))),0)+IF(F389="EČneol",IF(L389=1,68,IF(L389=2,51.69,IF(L389=3,40.61,IF(L389=4,13,IF(L389=5,12,IF(L389=6,11,IF(L389=7,10,IF(L389=8,9,0)))))))))+IF(F389="EŽ",IF(L389=1,68,IF(L389=2,47.6,IF(L389=3,36,IF(L389=4,18,IF(L389=5,16.5,IF(L389=6,15,IF(L389=7,13.5,IF(L389=8,12,0))))))))+IF(L389&lt;=8,0,IF(L389&lt;=16,10,IF(L389&lt;=24,6,0)))-IF(L389&lt;=8,0,IF(L389&lt;=16,(L389-9)*0.34,IF(L389&lt;=24,(L389-17)*0.34,0))),0)+IF(F389="PT",IF(L389=1,68,IF(L389=2,52.08,IF(L389=3,41.28,IF(L389=4,24,IF(L389=5,22,IF(L389=6,20,IF(L389=7,18,IF(L389=8,16,0))))))))+IF(L389&lt;=8,0,IF(L389&lt;=16,13,IF(L389&lt;=24,9,IF(L389&lt;=32,4,0))))-IF(L389&lt;=8,0,IF(L389&lt;=16,(L389-9)*0.34,IF(L389&lt;=24,(L389-17)*0.34,IF(L389&lt;=32,(L389-25)*0.34,0)))),0)+IF(F389="JOŽ",IF(L389=1,85,IF(L389=2,59.5,IF(L389=3,45,IF(L389=4,32.5,IF(L389=5,30,IF(L389=6,27.5,IF(L389=7,25,IF(L389=8,22.5,0))))))))+IF(L389&lt;=8,0,IF(L389&lt;=16,19,IF(L389&lt;=24,13,0)))-IF(L389&lt;=8,0,IF(L389&lt;=16,(L389-9)*0.425,IF(L389&lt;=24,(L389-17)*0.425,0))),0)+IF(F389="JPČ",IF(L389=1,68,IF(L389=2,47.6,IF(L389=3,36,IF(L389=4,26,IF(L389=5,24,IF(L389=6,22,IF(L389=7,20,IF(L389=8,18,0))))))))+IF(L389&lt;=8,0,IF(L389&lt;=16,13,IF(L389&lt;=24,9,0)))-IF(L389&lt;=8,0,IF(L389&lt;=16,(L389-9)*0.34,IF(L389&lt;=24,(L389-17)*0.34,0))),0)+IF(F389="JEČ",IF(L389=1,34,IF(L389=2,26.04,IF(L389=3,20.6,IF(L389=4,12,IF(L389=5,11,IF(L389=6,10,IF(L389=7,9,IF(L389=8,8,0))))))))+IF(L389&lt;=8,0,IF(L389&lt;=16,6,0))-IF(L389&lt;=8,0,IF(L389&lt;=16,(L389-9)*0.17,0)),0)+IF(F389="JEOF",IF(L389=1,34,IF(L389=2,26.04,IF(L389=3,20.6,IF(L389=4,12,IF(L389=5,11,IF(L389=6,10,IF(L389=7,9,IF(L389=8,8,0))))))))+IF(L389&lt;=8,0,IF(L389&lt;=16,6,0))-IF(L389&lt;=8,0,IF(L389&lt;=16,(L389-9)*0.17,0)),0)+IF(F389="JnPČ",IF(L389=1,51,IF(L389=2,35.7,IF(L389=3,27,IF(L389=4,19.5,IF(L389=5,18,IF(L389=6,16.5,IF(L389=7,15,IF(L389=8,13.5,0))))))))+IF(L389&lt;=8,0,IF(L389&lt;=16,10,0))-IF(L389&lt;=8,0,IF(L389&lt;=16,(L389-9)*0.255,0)),0)+IF(F389="JnEČ",IF(L389=1,25.5,IF(L389=2,19.53,IF(L389=3,15.48,IF(L389=4,9,IF(L389=5,8.25,IF(L389=6,7.5,IF(L389=7,6.75,IF(L389=8,6,0))))))))+IF(L389&lt;=8,0,IF(L389&lt;=16,5,0))-IF(L389&lt;=8,0,IF(L389&lt;=16,(L389-9)*0.1275,0)),0)+IF(F389="JčPČ",IF(L389=1,21.25,IF(L389=2,14.5,IF(L389=3,11.5,IF(L389=4,7,IF(L389=5,6.5,IF(L389=6,6,IF(L389=7,5.5,IF(L389=8,5,0))))))))+IF(L389&lt;=8,0,IF(L389&lt;=16,4,0))-IF(L389&lt;=8,0,IF(L389&lt;=16,(L389-9)*0.10625,0)),0)+IF(F389="JčEČ",IF(L389=1,17,IF(L389=2,13.02,IF(L389=3,10.32,IF(L389=4,6,IF(L389=5,5.5,IF(L389=6,5,IF(L389=7,4.5,IF(L389=8,4,0))))))))+IF(L389&lt;=8,0,IF(L389&lt;=16,3,0))-IF(L389&lt;=8,0,IF(L389&lt;=16,(L389-9)*0.085,0)),0)+IF(F389="NEAK",IF(L389=1,11.48,IF(L389=2,8.79,IF(L389=3,6.97,IF(L389=4,4.05,IF(L389=5,3.71,IF(L389=6,3.38,IF(L389=7,3.04,IF(L389=8,2.7,0))))))))+IF(L389&lt;=8,0,IF(L389&lt;=16,2,IF(L389&lt;=24,1.3,0)))-IF(L389&lt;=8,0,IF(L389&lt;=16,(L389-9)*0.0574,IF(L389&lt;=24,(L389-17)*0.0574,0))),0))*IF(L389&lt;0,1,IF(OR(F389="PČ",F389="PŽ",F389="PT"),IF(J389&lt;32,J389/32,1),1))* IF(L389&lt;0,1,IF(OR(F389="EČ",F389="EŽ",F389="JOŽ",F389="JPČ",F389="NEAK"),IF(J389&lt;24,J389/24,1),1))*IF(L389&lt;0,1,IF(OR(F389="PČneol",F389="JEČ",F389="JEOF",F389="JnPČ",F389="JnEČ",F389="JčPČ",F389="JčEČ"),IF(J389&lt;16,J389/16,1),1))*IF(L389&lt;0,1,IF(F389="EČneol",IF(J389&lt;8,J389/8,1),1))</f>
        <v>10.96</v>
      </c>
      <c r="O389" s="9">
        <f t="shared" ref="O389:O391" si="213">IF(F389="OŽ",N389,IF(H389="Ne",IF(J389*0.3&lt;J389-L389,N389,0),IF(J389*0.1&lt;J389-L389,N389,0)))</f>
        <v>10.96</v>
      </c>
      <c r="P389" s="4">
        <f t="shared" ref="P389:P391" si="214">IF(O389=0,0,IF(F389="OŽ",IF(L389&gt;35,0,IF(J389&gt;35,(36-L389)*1.836,((36-L389)-(36-J389))*1.836)),0)+IF(F389="PČ",IF(L389&gt;31,0,IF(J389&gt;31,(32-L389)*1.347,((32-L389)-(32-J389))*1.347)),0)+ IF(F389="PČneol",IF(L389&gt;15,0,IF(J389&gt;15,(16-L389)*0.255,((16-L389)-(16-J389))*0.255)),0)+IF(F389="PŽ",IF(L389&gt;31,0,IF(J389&gt;31,(32-L389)*0.255,((32-L389)-(32-J389))*0.255)),0)+IF(F389="EČ",IF(L389&gt;23,0,IF(J389&gt;23,(24-L389)*0.612,((24-L389)-(24-J389))*0.612)),0)+IF(F389="EČneol",IF(L389&gt;7,0,IF(J389&gt;7,(8-L389)*0.204,((8-L389)-(8-J389))*0.204)),0)+IF(F389="EŽ",IF(L389&gt;23,0,IF(J389&gt;23,(24-L389)*0.204,((24-L389)-(24-J389))*0.204)),0)+IF(F389="PT",IF(L389&gt;31,0,IF(J389&gt;31,(32-L389)*0.204,((32-L389)-(32-J389))*0.204)),0)+IF(F389="JOŽ",IF(L389&gt;23,0,IF(J389&gt;23,(24-L389)*0.255,((24-L389)-(24-J389))*0.255)),0)+IF(F389="JPČ",IF(L389&gt;23,0,IF(J389&gt;23,(24-L389)*0.204,((24-L389)-(24-J389))*0.204)),0)+IF(F389="JEČ",IF(L389&gt;15,0,IF(J389&gt;15,(16-L389)*0.102,((16-L389)-(16-J389))*0.102)),0)+IF(F389="JEOF",IF(L389&gt;15,0,IF(J389&gt;15,(16-L389)*0.102,((16-L389)-(16-J389))*0.102)),0)+IF(F389="JnPČ",IF(L389&gt;15,0,IF(J389&gt;15,(16-L389)*0.153,((16-L389)-(16-J389))*0.153)),0)+IF(F389="JnEČ",IF(L389&gt;15,0,IF(J389&gt;15,(16-L389)*0.0765,((16-L389)-(16-J389))*0.0765)),0)+IF(F389="JčPČ",IF(L389&gt;15,0,IF(J389&gt;15,(16-L389)*0.06375,((16-L389)-(16-J389))*0.06375)),0)+IF(F389="JčEČ",IF(L389&gt;15,0,IF(J389&gt;15,(16-L389)*0.051,((16-L389)-(16-J389))*0.051)),0)+IF(F389="NEAK",IF(L389&gt;23,0,IF(J389&gt;23,(24-L389)*0.03444,((24-L389)-(24-J389))*0.03444)),0))</f>
        <v>1.8359999999999999</v>
      </c>
      <c r="Q389" s="11">
        <f t="shared" ref="Q389:Q391" si="215">IF(ISERROR(P389*100/N389),0,(P389*100/N389))</f>
        <v>16.751824817518248</v>
      </c>
      <c r="R389" s="10">
        <f t="shared" ref="R389:R391" si="216">IF(Q389&lt;=30,O389+P389,O389+O389*0.3)*IF(G389=1,0.4,IF(G389=2,0.75,IF(G389="1 (kas 4 m. 1 k. nerengiamos)",0.52,1)))*IF(D389="olimpinė",1,IF(M389="Ne",0.5,1))*IF(OR(A$5="Lietuvos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federacija"),IF(OR(J389&lt;8,K389&lt;16),0,1),1)*E389*IF(I389&lt;=1,1,1/I389)*IF(OR(A$5="Lietuvos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9" s="8"/>
    </row>
    <row r="390" spans="1:19" ht="13.9" customHeight="1">
      <c r="A390" s="68">
        <v>2</v>
      </c>
      <c r="B390" s="68" t="s">
        <v>200</v>
      </c>
      <c r="C390" s="12" t="s">
        <v>187</v>
      </c>
      <c r="D390" s="68" t="s">
        <v>32</v>
      </c>
      <c r="E390" s="68">
        <v>1</v>
      </c>
      <c r="F390" s="68" t="s">
        <v>199</v>
      </c>
      <c r="G390" s="68">
        <v>2</v>
      </c>
      <c r="H390" s="68" t="s">
        <v>34</v>
      </c>
      <c r="I390" s="68">
        <v>1</v>
      </c>
      <c r="J390" s="68">
        <v>49</v>
      </c>
      <c r="K390" s="68">
        <v>13</v>
      </c>
      <c r="L390" s="68">
        <v>18</v>
      </c>
      <c r="M390" s="68" t="s">
        <v>43</v>
      </c>
      <c r="N390" s="3">
        <f t="shared" si="212"/>
        <v>8.66</v>
      </c>
      <c r="O390" s="9">
        <f t="shared" si="213"/>
        <v>8.66</v>
      </c>
      <c r="P390" s="4">
        <f t="shared" si="214"/>
        <v>1.224</v>
      </c>
      <c r="Q390" s="11">
        <f t="shared" si="215"/>
        <v>14.133949191685911</v>
      </c>
      <c r="R390" s="10">
        <f t="shared" si="216"/>
        <v>0</v>
      </c>
      <c r="S390" s="8"/>
    </row>
    <row r="391" spans="1:19">
      <c r="A391" s="68">
        <v>3</v>
      </c>
      <c r="B391" s="68" t="s">
        <v>201</v>
      </c>
      <c r="C391" s="12" t="s">
        <v>187</v>
      </c>
      <c r="D391" s="68" t="s">
        <v>32</v>
      </c>
      <c r="E391" s="68">
        <v>1</v>
      </c>
      <c r="F391" s="68" t="s">
        <v>199</v>
      </c>
      <c r="G391" s="68">
        <v>2</v>
      </c>
      <c r="H391" s="68" t="s">
        <v>34</v>
      </c>
      <c r="I391" s="68">
        <v>1</v>
      </c>
      <c r="J391" s="68">
        <v>49</v>
      </c>
      <c r="K391" s="68">
        <v>13</v>
      </c>
      <c r="L391" s="68">
        <v>40</v>
      </c>
      <c r="M391" s="68" t="s">
        <v>43</v>
      </c>
      <c r="N391" s="3">
        <f t="shared" si="212"/>
        <v>0</v>
      </c>
      <c r="O391" s="9">
        <f t="shared" si="213"/>
        <v>0</v>
      </c>
      <c r="P391" s="4">
        <f t="shared" si="214"/>
        <v>0</v>
      </c>
      <c r="Q391" s="11">
        <f t="shared" si="215"/>
        <v>0</v>
      </c>
      <c r="R391" s="10">
        <f t="shared" si="216"/>
        <v>0</v>
      </c>
      <c r="S391" s="8"/>
    </row>
    <row r="392" spans="1:19">
      <c r="A392" s="81" t="s">
        <v>37</v>
      </c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3"/>
      <c r="R392" s="10">
        <f>SUM(R389:R391)</f>
        <v>0</v>
      </c>
      <c r="S392" s="8"/>
    </row>
    <row r="393" spans="1:19" ht="15.75">
      <c r="A393" s="24" t="s">
        <v>38</v>
      </c>
      <c r="B393" s="24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6"/>
      <c r="S393" s="8"/>
    </row>
    <row r="394" spans="1:19">
      <c r="A394" s="49" t="s">
        <v>45</v>
      </c>
      <c r="B394" s="49"/>
      <c r="C394" s="49"/>
      <c r="D394" s="49"/>
      <c r="E394" s="49"/>
      <c r="F394" s="49"/>
      <c r="G394" s="49"/>
      <c r="H394" s="49"/>
      <c r="I394" s="49"/>
      <c r="J394" s="15"/>
      <c r="K394" s="15"/>
      <c r="L394" s="15"/>
      <c r="M394" s="15"/>
      <c r="N394" s="15"/>
      <c r="O394" s="15"/>
      <c r="P394" s="15"/>
      <c r="Q394" s="15"/>
      <c r="R394" s="16"/>
      <c r="S394" s="8"/>
    </row>
    <row r="395" spans="1:19">
      <c r="A395" s="49"/>
      <c r="B395" s="49"/>
      <c r="C395" s="49"/>
      <c r="D395" s="49"/>
      <c r="E395" s="49"/>
      <c r="F395" s="49"/>
      <c r="G395" s="49"/>
      <c r="H395" s="49"/>
      <c r="I395" s="49"/>
      <c r="J395" s="15"/>
      <c r="K395" s="15"/>
      <c r="L395" s="15"/>
      <c r="M395" s="15"/>
      <c r="N395" s="15"/>
      <c r="O395" s="15"/>
      <c r="P395" s="15"/>
      <c r="Q395" s="15"/>
      <c r="R395" s="16"/>
      <c r="S395" s="8"/>
    </row>
    <row r="396" spans="1:19">
      <c r="A396" s="86" t="s">
        <v>202</v>
      </c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64"/>
      <c r="R396" s="8"/>
      <c r="S396" s="8"/>
    </row>
    <row r="397" spans="1:19" ht="18">
      <c r="A397" s="77" t="s">
        <v>28</v>
      </c>
      <c r="B397" s="78"/>
      <c r="C397" s="78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64"/>
      <c r="R397" s="8"/>
      <c r="S397" s="8"/>
    </row>
    <row r="398" spans="1:19">
      <c r="A398" s="91" t="s">
        <v>203</v>
      </c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64"/>
      <c r="R398" s="8"/>
      <c r="S398" s="8"/>
    </row>
    <row r="399" spans="1:19">
      <c r="A399" s="68">
        <v>1</v>
      </c>
      <c r="B399" s="68" t="s">
        <v>204</v>
      </c>
      <c r="C399" s="12" t="s">
        <v>187</v>
      </c>
      <c r="D399" s="68" t="s">
        <v>32</v>
      </c>
      <c r="E399" s="68">
        <v>1</v>
      </c>
      <c r="F399" s="68" t="s">
        <v>51</v>
      </c>
      <c r="G399" s="68">
        <v>2</v>
      </c>
      <c r="H399" s="68" t="s">
        <v>34</v>
      </c>
      <c r="I399" s="68">
        <v>1</v>
      </c>
      <c r="J399" s="68">
        <v>105</v>
      </c>
      <c r="K399" s="68">
        <v>28</v>
      </c>
      <c r="L399" s="68">
        <v>13</v>
      </c>
      <c r="M399" s="68" t="s">
        <v>34</v>
      </c>
      <c r="N399" s="3">
        <f t="shared" ref="N399:N405" si="217">(IF(F399="OŽ",IF(L399=1,550.8,IF(L399=2,426.38,IF(L399=3,342.14,IF(L399=4,181.44,IF(L399=5,168.48,IF(L399=6,155.52,IF(L399=7,148.5,IF(L399=8,144,0))))))))+IF(L399&lt;=8,0,IF(L399&lt;=16,137.7,IF(L399&lt;=24,108,IF(L399&lt;=32,80.1,IF(L399&lt;=36,52.2,0)))))-IF(L399&lt;=8,0,IF(L399&lt;=16,(L399-9)*2.754,IF(L399&lt;=24,(L399-17)* 2.754,IF(L399&lt;=32,(L399-25)* 2.754,IF(L399&lt;=36,(L399-33)*2.754,0))))),0)+IF(F399="PČ",IF(L399=1,449,IF(L399=2,314.6,IF(L399=3,238,IF(L399=4,172,IF(L399=5,159,IF(L399=6,145,IF(L399=7,132,IF(L399=8,119,0))))))))+IF(L399&lt;=8,0,IF(L399&lt;=16,88,IF(L399&lt;=24,55,IF(L399&lt;=32,22,0))))-IF(L399&lt;=8,0,IF(L399&lt;=16,(L399-9)*2.245,IF(L399&lt;=24,(L399-17)*2.245,IF(L399&lt;=32,(L399-25)*2.245,0)))),0)+IF(F399="PČneol",IF(L399=1,85,IF(L399=2,64.61,IF(L399=3,50.76,IF(L399=4,16.25,IF(L399=5,15,IF(L399=6,13.75,IF(L399=7,12.5,IF(L399=8,11.25,0))))))))+IF(L399&lt;=8,0,IF(L399&lt;=16,9,0))-IF(L399&lt;=8,0,IF(L399&lt;=16,(L399-9)*0.425,0)),0)+IF(F399="PŽ",IF(L399=1,85,IF(L399=2,59.5,IF(L399=3,45,IF(L399=4,32.5,IF(L399=5,30,IF(L399=6,27.5,IF(L399=7,25,IF(L399=8,22.5,0))))))))+IF(L399&lt;=8,0,IF(L399&lt;=16,19,IF(L399&lt;=24,13,IF(L399&lt;=32,8,0))))-IF(L399&lt;=8,0,IF(L399&lt;=16,(L399-9)*0.425,IF(L399&lt;=24,(L399-17)*0.425,IF(L399&lt;=32,(L399-25)*0.425,0)))),0)+IF(F399="EČ",IF(L399=1,204,IF(L399=2,156.24,IF(L399=3,123.84,IF(L399=4,72,IF(L399=5,66,IF(L399=6,60,IF(L399=7,54,IF(L399=8,48,0))))))))+IF(L399&lt;=8,0,IF(L399&lt;=16,40,IF(L399&lt;=24,25,0)))-IF(L399&lt;=8,0,IF(L399&lt;=16,(L399-9)*1.02,IF(L399&lt;=24,(L399-17)*1.02,0))),0)+IF(F399="EČneol",IF(L399=1,68,IF(L399=2,51.69,IF(L399=3,40.61,IF(L399=4,13,IF(L399=5,12,IF(L399=6,11,IF(L399=7,10,IF(L399=8,9,0)))))))))+IF(F399="EŽ",IF(L399=1,68,IF(L399=2,47.6,IF(L399=3,36,IF(L399=4,18,IF(L399=5,16.5,IF(L399=6,15,IF(L399=7,13.5,IF(L399=8,12,0))))))))+IF(L399&lt;=8,0,IF(L399&lt;=16,10,IF(L399&lt;=24,6,0)))-IF(L399&lt;=8,0,IF(L399&lt;=16,(L399-9)*0.34,IF(L399&lt;=24,(L399-17)*0.34,0))),0)+IF(F399="PT",IF(L399=1,68,IF(L399=2,52.08,IF(L399=3,41.28,IF(L399=4,24,IF(L399=5,22,IF(L399=6,20,IF(L399=7,18,IF(L399=8,16,0))))))))+IF(L399&lt;=8,0,IF(L399&lt;=16,13,IF(L399&lt;=24,9,IF(L399&lt;=32,4,0))))-IF(L399&lt;=8,0,IF(L399&lt;=16,(L399-9)*0.34,IF(L399&lt;=24,(L399-17)*0.34,IF(L399&lt;=32,(L399-25)*0.34,0)))),0)+IF(F399="JOŽ",IF(L399=1,85,IF(L399=2,59.5,IF(L399=3,45,IF(L399=4,32.5,IF(L399=5,30,IF(L399=6,27.5,IF(L399=7,25,IF(L399=8,22.5,0))))))))+IF(L399&lt;=8,0,IF(L399&lt;=16,19,IF(L399&lt;=24,13,0)))-IF(L399&lt;=8,0,IF(L399&lt;=16,(L399-9)*0.425,IF(L399&lt;=24,(L399-17)*0.425,0))),0)+IF(F399="JPČ",IF(L399=1,68,IF(L399=2,47.6,IF(L399=3,36,IF(L399=4,26,IF(L399=5,24,IF(L399=6,22,IF(L399=7,20,IF(L399=8,18,0))))))))+IF(L399&lt;=8,0,IF(L399&lt;=16,13,IF(L399&lt;=24,9,0)))-IF(L399&lt;=8,0,IF(L399&lt;=16,(L399-9)*0.34,IF(L399&lt;=24,(L399-17)*0.34,0))),0)+IF(F399="JEČ",IF(L399=1,34,IF(L399=2,26.04,IF(L399=3,20.6,IF(L399=4,12,IF(L399=5,11,IF(L399=6,10,IF(L399=7,9,IF(L399=8,8,0))))))))+IF(L399&lt;=8,0,IF(L399&lt;=16,6,0))-IF(L399&lt;=8,0,IF(L399&lt;=16,(L399-9)*0.17,0)),0)+IF(F399="JEOF",IF(L399=1,34,IF(L399=2,26.04,IF(L399=3,20.6,IF(L399=4,12,IF(L399=5,11,IF(L399=6,10,IF(L399=7,9,IF(L399=8,8,0))))))))+IF(L399&lt;=8,0,IF(L399&lt;=16,6,0))-IF(L399&lt;=8,0,IF(L399&lt;=16,(L399-9)*0.17,0)),0)+IF(F399="JnPČ",IF(L399=1,51,IF(L399=2,35.7,IF(L399=3,27,IF(L399=4,19.5,IF(L399=5,18,IF(L399=6,16.5,IF(L399=7,15,IF(L399=8,13.5,0))))))))+IF(L399&lt;=8,0,IF(L399&lt;=16,10,0))-IF(L399&lt;=8,0,IF(L399&lt;=16,(L399-9)*0.255,0)),0)+IF(F399="JnEČ",IF(L399=1,25.5,IF(L399=2,19.53,IF(L399=3,15.48,IF(L399=4,9,IF(L399=5,8.25,IF(L399=6,7.5,IF(L399=7,6.75,IF(L399=8,6,0))))))))+IF(L399&lt;=8,0,IF(L399&lt;=16,5,0))-IF(L399&lt;=8,0,IF(L399&lt;=16,(L399-9)*0.1275,0)),0)+IF(F399="JčPČ",IF(L399=1,21.25,IF(L399=2,14.5,IF(L399=3,11.5,IF(L399=4,7,IF(L399=5,6.5,IF(L399=6,6,IF(L399=7,5.5,IF(L399=8,5,0))))))))+IF(L399&lt;=8,0,IF(L399&lt;=16,4,0))-IF(L399&lt;=8,0,IF(L399&lt;=16,(L399-9)*0.10625,0)),0)+IF(F399="JčEČ",IF(L399=1,17,IF(L399=2,13.02,IF(L399=3,10.32,IF(L399=4,6,IF(L399=5,5.5,IF(L399=6,5,IF(L399=7,4.5,IF(L399=8,4,0))))))))+IF(L399&lt;=8,0,IF(L399&lt;=16,3,0))-IF(L399&lt;=8,0,IF(L399&lt;=16,(L399-9)*0.085,0)),0)+IF(F399="NEAK",IF(L399=1,11.48,IF(L399=2,8.79,IF(L399=3,6.97,IF(L399=4,4.05,IF(L399=5,3.71,IF(L399=6,3.38,IF(L399=7,3.04,IF(L399=8,2.7,0))))))))+IF(L399&lt;=8,0,IF(L399&lt;=16,2,IF(L399&lt;=24,1.3,0)))-IF(L399&lt;=8,0,IF(L399&lt;=16,(L399-9)*0.0574,IF(L399&lt;=24,(L399-17)*0.0574,0))),0))*IF(L399&lt;0,1,IF(OR(F399="PČ",F399="PŽ",F399="PT"),IF(J399&lt;32,J399/32,1),1))* IF(L399&lt;0,1,IF(OR(F399="EČ",F399="EŽ",F399="JOŽ",F399="JPČ",F399="NEAK"),IF(J399&lt;24,J399/24,1),1))*IF(L399&lt;0,1,IF(OR(F399="PČneol",F399="JEČ",F399="JEOF",F399="JnPČ",F399="JnEČ",F399="JčPČ",F399="JčEČ"),IF(J399&lt;16,J399/16,1),1))*IF(L399&lt;0,1,IF(F399="EČneol",IF(J399&lt;8,J399/8,1),1))</f>
        <v>79.02</v>
      </c>
      <c r="O399" s="9">
        <f t="shared" ref="O399:O405" si="218">IF(F399="OŽ",N399,IF(H399="Ne",IF(J399*0.3&lt;J399-L399,N399,0),IF(J399*0.1&lt;J399-L399,N399,0)))</f>
        <v>79.02</v>
      </c>
      <c r="P399" s="4">
        <f t="shared" ref="P399:P405" si="219">IF(O399=0,0,IF(F399="OŽ",IF(L399&gt;35,0,IF(J399&gt;35,(36-L399)*1.836,((36-L399)-(36-J399))*1.836)),0)+IF(F399="PČ",IF(L399&gt;31,0,IF(J399&gt;31,(32-L399)*1.347,((32-L399)-(32-J399))*1.347)),0)+ IF(F399="PČneol",IF(L399&gt;15,0,IF(J399&gt;15,(16-L399)*0.255,((16-L399)-(16-J399))*0.255)),0)+IF(F399="PŽ",IF(L399&gt;31,0,IF(J399&gt;31,(32-L399)*0.255,((32-L399)-(32-J399))*0.255)),0)+IF(F399="EČ",IF(L399&gt;23,0,IF(J399&gt;23,(24-L399)*0.612,((24-L399)-(24-J399))*0.612)),0)+IF(F399="EČneol",IF(L399&gt;7,0,IF(J399&gt;7,(8-L399)*0.204,((8-L399)-(8-J399))*0.204)),0)+IF(F399="EŽ",IF(L399&gt;23,0,IF(J399&gt;23,(24-L399)*0.204,((24-L399)-(24-J399))*0.204)),0)+IF(F399="PT",IF(L399&gt;31,0,IF(J399&gt;31,(32-L399)*0.204,((32-L399)-(32-J399))*0.204)),0)+IF(F399="JOŽ",IF(L399&gt;23,0,IF(J399&gt;23,(24-L399)*0.255,((24-L399)-(24-J399))*0.255)),0)+IF(F399="JPČ",IF(L399&gt;23,0,IF(J399&gt;23,(24-L399)*0.204,((24-L399)-(24-J399))*0.204)),0)+IF(F399="JEČ",IF(L399&gt;15,0,IF(J399&gt;15,(16-L399)*0.102,((16-L399)-(16-J399))*0.102)),0)+IF(F399="JEOF",IF(L399&gt;15,0,IF(J399&gt;15,(16-L399)*0.102,((16-L399)-(16-J399))*0.102)),0)+IF(F399="JnPČ",IF(L399&gt;15,0,IF(J399&gt;15,(16-L399)*0.153,((16-L399)-(16-J399))*0.153)),0)+IF(F399="JnEČ",IF(L399&gt;15,0,IF(J399&gt;15,(16-L399)*0.0765,((16-L399)-(16-J399))*0.0765)),0)+IF(F399="JčPČ",IF(L399&gt;15,0,IF(J399&gt;15,(16-L399)*0.06375,((16-L399)-(16-J399))*0.06375)),0)+IF(F399="JčEČ",IF(L399&gt;15,0,IF(J399&gt;15,(16-L399)*0.051,((16-L399)-(16-J399))*0.051)),0)+IF(F399="NEAK",IF(L399&gt;23,0,IF(J399&gt;23,(24-L399)*0.03444,((24-L399)-(24-J399))*0.03444)),0))</f>
        <v>25.593</v>
      </c>
      <c r="Q399" s="11">
        <f t="shared" ref="Q399:Q405" si="220">IF(ISERROR(P399*100/N399),0,(P399*100/N399))</f>
        <v>32.388003037205777</v>
      </c>
      <c r="R399" s="10">
        <f t="shared" ref="R399:R405" si="221">IF(Q399&lt;=30,O399+P399,O399+O399*0.3)*IF(G399=1,0.4,IF(G399=2,0.75,IF(G399="1 (kas 4 m. 1 k. nerengiamos)",0.52,1)))*IF(D399="olimpinė",1,IF(M399="Ne",0.5,1))*IF(OR(A$5="Lietuvos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federacija"),IF(OR(J399&lt;8,K399&lt;16),0,1),1)*E399*IF(I399&lt;=1,1,1/I399)*IF(OR(A$5="Lietuvos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42.374475000000004</v>
      </c>
      <c r="S399" s="8"/>
    </row>
    <row r="400" spans="1:19" ht="13.9" customHeight="1">
      <c r="A400" s="68">
        <v>2</v>
      </c>
      <c r="B400" s="68" t="s">
        <v>194</v>
      </c>
      <c r="C400" s="12" t="s">
        <v>187</v>
      </c>
      <c r="D400" s="68" t="s">
        <v>32</v>
      </c>
      <c r="E400" s="68">
        <v>1</v>
      </c>
      <c r="F400" s="68" t="s">
        <v>51</v>
      </c>
      <c r="G400" s="68">
        <v>2</v>
      </c>
      <c r="H400" s="68" t="s">
        <v>34</v>
      </c>
      <c r="I400" s="68">
        <v>1</v>
      </c>
      <c r="J400" s="68">
        <v>105</v>
      </c>
      <c r="K400" s="68">
        <v>28</v>
      </c>
      <c r="L400" s="68">
        <v>26</v>
      </c>
      <c r="M400" s="68" t="s">
        <v>34</v>
      </c>
      <c r="N400" s="3">
        <f t="shared" si="217"/>
        <v>19.754999999999999</v>
      </c>
      <c r="O400" s="9">
        <f t="shared" si="218"/>
        <v>19.754999999999999</v>
      </c>
      <c r="P400" s="4">
        <f t="shared" si="219"/>
        <v>8.0820000000000007</v>
      </c>
      <c r="Q400" s="11">
        <f t="shared" si="220"/>
        <v>40.911161731207294</v>
      </c>
      <c r="R400" s="10">
        <f t="shared" si="221"/>
        <v>10.593618750000001</v>
      </c>
      <c r="S400" s="8"/>
    </row>
    <row r="401" spans="1:19">
      <c r="A401" s="68">
        <v>3</v>
      </c>
      <c r="B401" s="68" t="s">
        <v>205</v>
      </c>
      <c r="C401" s="12" t="s">
        <v>187</v>
      </c>
      <c r="D401" s="68" t="s">
        <v>32</v>
      </c>
      <c r="E401" s="68">
        <v>1</v>
      </c>
      <c r="F401" s="68" t="s">
        <v>51</v>
      </c>
      <c r="G401" s="68">
        <v>2</v>
      </c>
      <c r="H401" s="68" t="s">
        <v>34</v>
      </c>
      <c r="I401" s="68">
        <v>1</v>
      </c>
      <c r="J401" s="68">
        <v>105</v>
      </c>
      <c r="K401" s="68">
        <v>28</v>
      </c>
      <c r="L401" s="68">
        <v>27</v>
      </c>
      <c r="M401" s="68" t="s">
        <v>34</v>
      </c>
      <c r="N401" s="3">
        <f t="shared" si="217"/>
        <v>17.509999999999998</v>
      </c>
      <c r="O401" s="9">
        <f t="shared" si="218"/>
        <v>17.509999999999998</v>
      </c>
      <c r="P401" s="4">
        <f t="shared" si="219"/>
        <v>6.7349999999999994</v>
      </c>
      <c r="Q401" s="11">
        <f t="shared" si="220"/>
        <v>38.463735008566537</v>
      </c>
      <c r="R401" s="10">
        <f t="shared" si="221"/>
        <v>9.389737499999999</v>
      </c>
      <c r="S401" s="8"/>
    </row>
    <row r="402" spans="1:19">
      <c r="A402" s="68">
        <v>4</v>
      </c>
      <c r="B402" s="68" t="s">
        <v>206</v>
      </c>
      <c r="C402" s="12" t="s">
        <v>187</v>
      </c>
      <c r="D402" s="68" t="s">
        <v>32</v>
      </c>
      <c r="E402" s="68">
        <v>1</v>
      </c>
      <c r="F402" s="68" t="s">
        <v>51</v>
      </c>
      <c r="G402" s="68">
        <v>2</v>
      </c>
      <c r="H402" s="68" t="s">
        <v>34</v>
      </c>
      <c r="I402" s="68">
        <v>1</v>
      </c>
      <c r="J402" s="68">
        <v>105</v>
      </c>
      <c r="K402" s="68">
        <v>28</v>
      </c>
      <c r="L402" s="68">
        <v>44</v>
      </c>
      <c r="M402" s="68" t="s">
        <v>34</v>
      </c>
      <c r="N402" s="3">
        <f t="shared" si="217"/>
        <v>0</v>
      </c>
      <c r="O402" s="9">
        <f t="shared" si="218"/>
        <v>0</v>
      </c>
      <c r="P402" s="4">
        <f t="shared" si="219"/>
        <v>0</v>
      </c>
      <c r="Q402" s="11">
        <f t="shared" si="220"/>
        <v>0</v>
      </c>
      <c r="R402" s="10">
        <f t="shared" si="221"/>
        <v>0</v>
      </c>
      <c r="S402" s="8"/>
    </row>
    <row r="403" spans="1:19">
      <c r="A403" s="68">
        <v>5</v>
      </c>
      <c r="B403" s="68" t="s">
        <v>207</v>
      </c>
      <c r="C403" s="12" t="s">
        <v>187</v>
      </c>
      <c r="D403" s="68" t="s">
        <v>32</v>
      </c>
      <c r="E403" s="68">
        <v>1</v>
      </c>
      <c r="F403" s="68" t="s">
        <v>51</v>
      </c>
      <c r="G403" s="68">
        <v>2</v>
      </c>
      <c r="H403" s="68" t="s">
        <v>34</v>
      </c>
      <c r="I403" s="68">
        <v>1</v>
      </c>
      <c r="J403" s="68">
        <v>105</v>
      </c>
      <c r="K403" s="68">
        <v>28</v>
      </c>
      <c r="L403" s="68">
        <v>65</v>
      </c>
      <c r="M403" s="68" t="s">
        <v>34</v>
      </c>
      <c r="N403" s="3">
        <f t="shared" si="217"/>
        <v>0</v>
      </c>
      <c r="O403" s="9">
        <f t="shared" si="218"/>
        <v>0</v>
      </c>
      <c r="P403" s="4">
        <f t="shared" si="219"/>
        <v>0</v>
      </c>
      <c r="Q403" s="11">
        <f t="shared" si="220"/>
        <v>0</v>
      </c>
      <c r="R403" s="10">
        <f t="shared" si="221"/>
        <v>0</v>
      </c>
      <c r="S403" s="8"/>
    </row>
    <row r="404" spans="1:19">
      <c r="A404" s="68">
        <v>6</v>
      </c>
      <c r="B404" s="68" t="s">
        <v>208</v>
      </c>
      <c r="C404" s="12" t="s">
        <v>187</v>
      </c>
      <c r="D404" s="68" t="s">
        <v>32</v>
      </c>
      <c r="E404" s="68">
        <v>1</v>
      </c>
      <c r="F404" s="68" t="s">
        <v>51</v>
      </c>
      <c r="G404" s="68">
        <v>2</v>
      </c>
      <c r="H404" s="68" t="s">
        <v>34</v>
      </c>
      <c r="I404" s="68">
        <v>1</v>
      </c>
      <c r="J404" s="68">
        <v>105</v>
      </c>
      <c r="K404" s="68">
        <v>28</v>
      </c>
      <c r="L404" s="68">
        <v>78</v>
      </c>
      <c r="M404" s="68" t="s">
        <v>34</v>
      </c>
      <c r="N404" s="3">
        <f t="shared" si="217"/>
        <v>0</v>
      </c>
      <c r="O404" s="9">
        <f t="shared" si="218"/>
        <v>0</v>
      </c>
      <c r="P404" s="4">
        <f t="shared" si="219"/>
        <v>0</v>
      </c>
      <c r="Q404" s="11">
        <f t="shared" si="220"/>
        <v>0</v>
      </c>
      <c r="R404" s="10">
        <f t="shared" si="221"/>
        <v>0</v>
      </c>
      <c r="S404" s="8"/>
    </row>
    <row r="405" spans="1:19">
      <c r="A405" s="68">
        <v>7</v>
      </c>
      <c r="B405" s="68" t="s">
        <v>209</v>
      </c>
      <c r="C405" s="12" t="s">
        <v>187</v>
      </c>
      <c r="D405" s="68" t="s">
        <v>32</v>
      </c>
      <c r="E405" s="68">
        <v>1</v>
      </c>
      <c r="F405" s="68" t="s">
        <v>51</v>
      </c>
      <c r="G405" s="68">
        <v>2</v>
      </c>
      <c r="H405" s="68" t="s">
        <v>34</v>
      </c>
      <c r="I405" s="68">
        <v>1</v>
      </c>
      <c r="J405" s="68">
        <v>105</v>
      </c>
      <c r="K405" s="68">
        <v>28</v>
      </c>
      <c r="L405" s="68">
        <v>91</v>
      </c>
      <c r="M405" s="68" t="s">
        <v>34</v>
      </c>
      <c r="N405" s="3">
        <f t="shared" si="217"/>
        <v>0</v>
      </c>
      <c r="O405" s="9">
        <f t="shared" si="218"/>
        <v>0</v>
      </c>
      <c r="P405" s="4">
        <f t="shared" si="219"/>
        <v>0</v>
      </c>
      <c r="Q405" s="11">
        <f t="shared" si="220"/>
        <v>0</v>
      </c>
      <c r="R405" s="10">
        <f t="shared" si="221"/>
        <v>0</v>
      </c>
      <c r="S405" s="8"/>
    </row>
    <row r="406" spans="1:19">
      <c r="A406" s="81" t="s">
        <v>37</v>
      </c>
      <c r="B406" s="82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3"/>
      <c r="R406" s="10">
        <f>SUM(R399:R405)</f>
        <v>62.357831250000004</v>
      </c>
      <c r="S406" s="8"/>
    </row>
    <row r="407" spans="1:19" ht="15.75">
      <c r="A407" s="63" t="s">
        <v>210</v>
      </c>
      <c r="B407" s="2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6"/>
      <c r="S407" s="8"/>
    </row>
    <row r="408" spans="1:19">
      <c r="A408" s="49" t="s">
        <v>45</v>
      </c>
      <c r="B408" s="49"/>
      <c r="C408" s="49"/>
      <c r="D408" s="49"/>
      <c r="E408" s="49"/>
      <c r="F408" s="49"/>
      <c r="G408" s="49"/>
      <c r="H408" s="49"/>
      <c r="I408" s="49"/>
      <c r="J408" s="15"/>
      <c r="K408" s="15"/>
      <c r="L408" s="15"/>
      <c r="M408" s="15"/>
      <c r="N408" s="15"/>
      <c r="O408" s="15"/>
      <c r="P408" s="15"/>
      <c r="Q408" s="15"/>
      <c r="R408" s="16"/>
      <c r="S408" s="8"/>
    </row>
    <row r="409" spans="1:19">
      <c r="A409" s="49"/>
      <c r="B409" s="49"/>
      <c r="C409" s="49"/>
      <c r="D409" s="49"/>
      <c r="E409" s="49"/>
      <c r="F409" s="49"/>
      <c r="G409" s="49"/>
      <c r="H409" s="49"/>
      <c r="I409" s="49"/>
      <c r="J409" s="15"/>
      <c r="K409" s="15"/>
      <c r="L409" s="15"/>
      <c r="M409" s="15"/>
      <c r="N409" s="15"/>
      <c r="O409" s="15"/>
      <c r="P409" s="15"/>
      <c r="Q409" s="15"/>
      <c r="R409" s="16"/>
      <c r="S409" s="8"/>
    </row>
    <row r="410" spans="1:19">
      <c r="A410" s="75" t="s">
        <v>211</v>
      </c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64"/>
      <c r="R410" s="8"/>
      <c r="S410" s="8"/>
    </row>
    <row r="411" spans="1:19" ht="18">
      <c r="A411" s="77" t="s">
        <v>28</v>
      </c>
      <c r="B411" s="78"/>
      <c r="C411" s="78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64"/>
      <c r="R411" s="8"/>
      <c r="S411" s="8"/>
    </row>
    <row r="412" spans="1:19">
      <c r="A412" s="91" t="s">
        <v>203</v>
      </c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64"/>
      <c r="R412" s="8"/>
      <c r="S412" s="8"/>
    </row>
    <row r="413" spans="1:19">
      <c r="A413" s="68">
        <v>1</v>
      </c>
      <c r="B413" s="68" t="s">
        <v>212</v>
      </c>
      <c r="C413" s="12" t="s">
        <v>187</v>
      </c>
      <c r="D413" s="68" t="s">
        <v>32</v>
      </c>
      <c r="E413" s="68">
        <v>1</v>
      </c>
      <c r="F413" s="68" t="s">
        <v>51</v>
      </c>
      <c r="G413" s="68">
        <v>2</v>
      </c>
      <c r="H413" s="68" t="s">
        <v>34</v>
      </c>
      <c r="I413" s="68"/>
      <c r="J413" s="68">
        <v>33</v>
      </c>
      <c r="K413" s="68">
        <v>10</v>
      </c>
      <c r="L413" s="68">
        <v>2</v>
      </c>
      <c r="M413" s="68" t="s">
        <v>43</v>
      </c>
      <c r="N413" s="3">
        <f t="shared" ref="N413:N416" si="222">(IF(F413="OŽ",IF(L413=1,550.8,IF(L413=2,426.38,IF(L413=3,342.14,IF(L413=4,181.44,IF(L413=5,168.48,IF(L413=6,155.52,IF(L413=7,148.5,IF(L413=8,144,0))))))))+IF(L413&lt;=8,0,IF(L413&lt;=16,137.7,IF(L413&lt;=24,108,IF(L413&lt;=32,80.1,IF(L413&lt;=36,52.2,0)))))-IF(L413&lt;=8,0,IF(L413&lt;=16,(L413-9)*2.754,IF(L413&lt;=24,(L413-17)* 2.754,IF(L413&lt;=32,(L413-25)* 2.754,IF(L413&lt;=36,(L413-33)*2.754,0))))),0)+IF(F413="PČ",IF(L413=1,449,IF(L413=2,314.6,IF(L413=3,238,IF(L413=4,172,IF(L413=5,159,IF(L413=6,145,IF(L413=7,132,IF(L413=8,119,0))))))))+IF(L413&lt;=8,0,IF(L413&lt;=16,88,IF(L413&lt;=24,55,IF(L413&lt;=32,22,0))))-IF(L413&lt;=8,0,IF(L413&lt;=16,(L413-9)*2.245,IF(L413&lt;=24,(L413-17)*2.245,IF(L413&lt;=32,(L413-25)*2.245,0)))),0)+IF(F413="PČneol",IF(L413=1,85,IF(L413=2,64.61,IF(L413=3,50.76,IF(L413=4,16.25,IF(L413=5,15,IF(L413=6,13.75,IF(L413=7,12.5,IF(L413=8,11.25,0))))))))+IF(L413&lt;=8,0,IF(L413&lt;=16,9,0))-IF(L413&lt;=8,0,IF(L413&lt;=16,(L413-9)*0.425,0)),0)+IF(F413="PŽ",IF(L413=1,85,IF(L413=2,59.5,IF(L413=3,45,IF(L413=4,32.5,IF(L413=5,30,IF(L413=6,27.5,IF(L413=7,25,IF(L413=8,22.5,0))))))))+IF(L413&lt;=8,0,IF(L413&lt;=16,19,IF(L413&lt;=24,13,IF(L413&lt;=32,8,0))))-IF(L413&lt;=8,0,IF(L413&lt;=16,(L413-9)*0.425,IF(L413&lt;=24,(L413-17)*0.425,IF(L413&lt;=32,(L413-25)*0.425,0)))),0)+IF(F413="EČ",IF(L413=1,204,IF(L413=2,156.24,IF(L413=3,123.84,IF(L413=4,72,IF(L413=5,66,IF(L413=6,60,IF(L413=7,54,IF(L413=8,48,0))))))))+IF(L413&lt;=8,0,IF(L413&lt;=16,40,IF(L413&lt;=24,25,0)))-IF(L413&lt;=8,0,IF(L413&lt;=16,(L413-9)*1.02,IF(L413&lt;=24,(L413-17)*1.02,0))),0)+IF(F413="EČneol",IF(L413=1,68,IF(L413=2,51.69,IF(L413=3,40.61,IF(L413=4,13,IF(L413=5,12,IF(L413=6,11,IF(L413=7,10,IF(L413=8,9,0)))))))))+IF(F413="EŽ",IF(L413=1,68,IF(L413=2,47.6,IF(L413=3,36,IF(L413=4,18,IF(L413=5,16.5,IF(L413=6,15,IF(L413=7,13.5,IF(L413=8,12,0))))))))+IF(L413&lt;=8,0,IF(L413&lt;=16,10,IF(L413&lt;=24,6,0)))-IF(L413&lt;=8,0,IF(L413&lt;=16,(L413-9)*0.34,IF(L413&lt;=24,(L413-17)*0.34,0))),0)+IF(F413="PT",IF(L413=1,68,IF(L413=2,52.08,IF(L413=3,41.28,IF(L413=4,24,IF(L413=5,22,IF(L413=6,20,IF(L413=7,18,IF(L413=8,16,0))))))))+IF(L413&lt;=8,0,IF(L413&lt;=16,13,IF(L413&lt;=24,9,IF(L413&lt;=32,4,0))))-IF(L413&lt;=8,0,IF(L413&lt;=16,(L413-9)*0.34,IF(L413&lt;=24,(L413-17)*0.34,IF(L413&lt;=32,(L413-25)*0.34,0)))),0)+IF(F413="JOŽ",IF(L413=1,85,IF(L413=2,59.5,IF(L413=3,45,IF(L413=4,32.5,IF(L413=5,30,IF(L413=6,27.5,IF(L413=7,25,IF(L413=8,22.5,0))))))))+IF(L413&lt;=8,0,IF(L413&lt;=16,19,IF(L413&lt;=24,13,0)))-IF(L413&lt;=8,0,IF(L413&lt;=16,(L413-9)*0.425,IF(L413&lt;=24,(L413-17)*0.425,0))),0)+IF(F413="JPČ",IF(L413=1,68,IF(L413=2,47.6,IF(L413=3,36,IF(L413=4,26,IF(L413=5,24,IF(L413=6,22,IF(L413=7,20,IF(L413=8,18,0))))))))+IF(L413&lt;=8,0,IF(L413&lt;=16,13,IF(L413&lt;=24,9,0)))-IF(L413&lt;=8,0,IF(L413&lt;=16,(L413-9)*0.34,IF(L413&lt;=24,(L413-17)*0.34,0))),0)+IF(F413="JEČ",IF(L413=1,34,IF(L413=2,26.04,IF(L413=3,20.6,IF(L413=4,12,IF(L413=5,11,IF(L413=6,10,IF(L413=7,9,IF(L413=8,8,0))))))))+IF(L413&lt;=8,0,IF(L413&lt;=16,6,0))-IF(L413&lt;=8,0,IF(L413&lt;=16,(L413-9)*0.17,0)),0)+IF(F413="JEOF",IF(L413=1,34,IF(L413=2,26.04,IF(L413=3,20.6,IF(L413=4,12,IF(L413=5,11,IF(L413=6,10,IF(L413=7,9,IF(L413=8,8,0))))))))+IF(L413&lt;=8,0,IF(L413&lt;=16,6,0))-IF(L413&lt;=8,0,IF(L413&lt;=16,(L413-9)*0.17,0)),0)+IF(F413="JnPČ",IF(L413=1,51,IF(L413=2,35.7,IF(L413=3,27,IF(L413=4,19.5,IF(L413=5,18,IF(L413=6,16.5,IF(L413=7,15,IF(L413=8,13.5,0))))))))+IF(L413&lt;=8,0,IF(L413&lt;=16,10,0))-IF(L413&lt;=8,0,IF(L413&lt;=16,(L413-9)*0.255,0)),0)+IF(F413="JnEČ",IF(L413=1,25.5,IF(L413=2,19.53,IF(L413=3,15.48,IF(L413=4,9,IF(L413=5,8.25,IF(L413=6,7.5,IF(L413=7,6.75,IF(L413=8,6,0))))))))+IF(L413&lt;=8,0,IF(L413&lt;=16,5,0))-IF(L413&lt;=8,0,IF(L413&lt;=16,(L413-9)*0.1275,0)),0)+IF(F413="JčPČ",IF(L413=1,21.25,IF(L413=2,14.5,IF(L413=3,11.5,IF(L413=4,7,IF(L413=5,6.5,IF(L413=6,6,IF(L413=7,5.5,IF(L413=8,5,0))))))))+IF(L413&lt;=8,0,IF(L413&lt;=16,4,0))-IF(L413&lt;=8,0,IF(L413&lt;=16,(L413-9)*0.10625,0)),0)+IF(F413="JčEČ",IF(L413=1,17,IF(L413=2,13.02,IF(L413=3,10.32,IF(L413=4,6,IF(L413=5,5.5,IF(L413=6,5,IF(L413=7,4.5,IF(L413=8,4,0))))))))+IF(L413&lt;=8,0,IF(L413&lt;=16,3,0))-IF(L413&lt;=8,0,IF(L413&lt;=16,(L413-9)*0.085,0)),0)+IF(F413="NEAK",IF(L413=1,11.48,IF(L413=2,8.79,IF(L413=3,6.97,IF(L413=4,4.05,IF(L413=5,3.71,IF(L413=6,3.38,IF(L413=7,3.04,IF(L413=8,2.7,0))))))))+IF(L413&lt;=8,0,IF(L413&lt;=16,2,IF(L413&lt;=24,1.3,0)))-IF(L413&lt;=8,0,IF(L413&lt;=16,(L413-9)*0.0574,IF(L413&lt;=24,(L413-17)*0.0574,0))),0))*IF(L413&lt;0,1,IF(OR(F413="PČ",F413="PŽ",F413="PT"),IF(J413&lt;32,J413/32,1),1))* IF(L413&lt;0,1,IF(OR(F413="EČ",F413="EŽ",F413="JOŽ",F413="JPČ",F413="NEAK"),IF(J413&lt;24,J413/24,1),1))*IF(L413&lt;0,1,IF(OR(F413="PČneol",F413="JEČ",F413="JEOF",F413="JnPČ",F413="JnEČ",F413="JčPČ",F413="JčEČ"),IF(J413&lt;16,J413/16,1),1))*IF(L413&lt;0,1,IF(F413="EČneol",IF(J413&lt;8,J413/8,1),1))</f>
        <v>314.60000000000002</v>
      </c>
      <c r="O413" s="9">
        <f t="shared" ref="O413:O416" si="223">IF(F413="OŽ",N413,IF(H413="Ne",IF(J413*0.3&lt;J413-L413,N413,0),IF(J413*0.1&lt;J413-L413,N413,0)))</f>
        <v>314.60000000000002</v>
      </c>
      <c r="P413" s="4">
        <f t="shared" ref="P413:P416" si="224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40.409999999999997</v>
      </c>
      <c r="Q413" s="11">
        <f t="shared" ref="Q413:Q416" si="225">IF(ISERROR(P413*100/N413),0,(P413*100/N413))</f>
        <v>12.844882390336933</v>
      </c>
      <c r="R413" s="10">
        <f t="shared" ref="R413:R416" si="226">IF(Q413&lt;=30,O413+P413,O413+O413*0.3)*IF(G413=1,0.4,IF(G413=2,0.75,IF(G413="1 (kas 4 m. 1 k. nerengiamos)",0.52,1)))*IF(D413="olimpinė",1,IF(M413="Ne",0.5,1))*IF(OR(A$5="Lietuvos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federacija"),IF(OR(J413&lt;8,K413&lt;16),0,1),1)*E413*IF(I413&lt;=1,1,1/I413)*IF(OR(A$5="Lietuvos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3" s="8"/>
    </row>
    <row r="414" spans="1:19">
      <c r="A414" s="68">
        <v>2</v>
      </c>
      <c r="B414" s="68" t="s">
        <v>213</v>
      </c>
      <c r="C414" s="12" t="s">
        <v>187</v>
      </c>
      <c r="D414" s="68" t="s">
        <v>32</v>
      </c>
      <c r="E414" s="68">
        <v>1</v>
      </c>
      <c r="F414" s="68" t="s">
        <v>51</v>
      </c>
      <c r="G414" s="68">
        <v>2</v>
      </c>
      <c r="H414" s="68" t="s">
        <v>34</v>
      </c>
      <c r="I414" s="68"/>
      <c r="J414" s="68">
        <v>33</v>
      </c>
      <c r="K414" s="68">
        <v>10</v>
      </c>
      <c r="L414" s="68">
        <v>6</v>
      </c>
      <c r="M414" s="68" t="s">
        <v>43</v>
      </c>
      <c r="N414" s="3">
        <f t="shared" si="222"/>
        <v>145</v>
      </c>
      <c r="O414" s="9">
        <f t="shared" si="223"/>
        <v>145</v>
      </c>
      <c r="P414" s="4">
        <f t="shared" si="224"/>
        <v>35.021999999999998</v>
      </c>
      <c r="Q414" s="11">
        <f t="shared" si="225"/>
        <v>24.153103448275861</v>
      </c>
      <c r="R414" s="10">
        <f t="shared" si="226"/>
        <v>0</v>
      </c>
      <c r="S414" s="8"/>
    </row>
    <row r="415" spans="1:19" s="8" customFormat="1">
      <c r="A415" s="68">
        <v>3</v>
      </c>
      <c r="B415" s="68" t="s">
        <v>214</v>
      </c>
      <c r="C415" s="12" t="s">
        <v>187</v>
      </c>
      <c r="D415" s="68" t="s">
        <v>32</v>
      </c>
      <c r="E415" s="68">
        <v>1</v>
      </c>
      <c r="F415" s="68" t="s">
        <v>51</v>
      </c>
      <c r="G415" s="68">
        <v>2</v>
      </c>
      <c r="H415" s="68" t="s">
        <v>34</v>
      </c>
      <c r="I415" s="68"/>
      <c r="J415" s="68">
        <v>33</v>
      </c>
      <c r="K415" s="68">
        <v>10</v>
      </c>
      <c r="L415" s="68">
        <v>16</v>
      </c>
      <c r="M415" s="68" t="s">
        <v>43</v>
      </c>
      <c r="N415" s="3">
        <f t="shared" si="222"/>
        <v>72.284999999999997</v>
      </c>
      <c r="O415" s="9">
        <f t="shared" si="223"/>
        <v>72.284999999999997</v>
      </c>
      <c r="P415" s="4">
        <f t="shared" si="224"/>
        <v>21.552</v>
      </c>
      <c r="Q415" s="11">
        <f t="shared" si="225"/>
        <v>29.815314380576883</v>
      </c>
      <c r="R415" s="10">
        <f t="shared" si="226"/>
        <v>0</v>
      </c>
    </row>
    <row r="416" spans="1:19" s="8" customFormat="1">
      <c r="A416" s="68">
        <v>4</v>
      </c>
      <c r="B416" s="68" t="s">
        <v>215</v>
      </c>
      <c r="C416" s="12" t="s">
        <v>187</v>
      </c>
      <c r="D416" s="68" t="s">
        <v>32</v>
      </c>
      <c r="E416" s="68">
        <v>1</v>
      </c>
      <c r="F416" s="68" t="s">
        <v>51</v>
      </c>
      <c r="G416" s="68">
        <v>2</v>
      </c>
      <c r="H416" s="68" t="s">
        <v>34</v>
      </c>
      <c r="I416" s="68"/>
      <c r="J416" s="68">
        <v>33</v>
      </c>
      <c r="K416" s="68">
        <v>10</v>
      </c>
      <c r="L416" s="68">
        <v>28</v>
      </c>
      <c r="M416" s="68" t="s">
        <v>43</v>
      </c>
      <c r="N416" s="3">
        <f t="shared" si="222"/>
        <v>15.265000000000001</v>
      </c>
      <c r="O416" s="9">
        <f t="shared" si="223"/>
        <v>0</v>
      </c>
      <c r="P416" s="4">
        <f t="shared" si="224"/>
        <v>0</v>
      </c>
      <c r="Q416" s="11">
        <f t="shared" si="225"/>
        <v>0</v>
      </c>
      <c r="R416" s="10">
        <f t="shared" si="226"/>
        <v>0</v>
      </c>
    </row>
    <row r="417" spans="1:18" s="8" customFormat="1">
      <c r="A417" s="81" t="s">
        <v>37</v>
      </c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3"/>
      <c r="R417" s="10">
        <f>SUM(R413:R416)</f>
        <v>0</v>
      </c>
    </row>
    <row r="418" spans="1:18" s="8" customFormat="1" ht="15.75">
      <c r="A418" s="63" t="s">
        <v>216</v>
      </c>
      <c r="B418" s="24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6"/>
    </row>
    <row r="419" spans="1:18" s="8" customFormat="1">
      <c r="A419" s="49" t="s">
        <v>45</v>
      </c>
      <c r="B419" s="49"/>
      <c r="C419" s="49"/>
      <c r="D419" s="49"/>
      <c r="E419" s="49"/>
      <c r="F419" s="49"/>
      <c r="G419" s="49"/>
      <c r="H419" s="49"/>
      <c r="I419" s="49"/>
      <c r="J419" s="15"/>
      <c r="K419" s="15"/>
      <c r="L419" s="15"/>
      <c r="M419" s="15"/>
      <c r="N419" s="15"/>
      <c r="O419" s="15"/>
      <c r="P419" s="15"/>
      <c r="Q419" s="15"/>
      <c r="R419" s="16"/>
    </row>
    <row r="420" spans="1:18" s="8" customFormat="1">
      <c r="A420" s="49"/>
      <c r="B420" s="49"/>
      <c r="C420" s="49"/>
      <c r="D420" s="49"/>
      <c r="E420" s="49"/>
      <c r="F420" s="49"/>
      <c r="G420" s="49"/>
      <c r="H420" s="49"/>
      <c r="I420" s="49"/>
      <c r="J420" s="15"/>
      <c r="K420" s="15"/>
      <c r="L420" s="15"/>
      <c r="M420" s="15"/>
      <c r="N420" s="15"/>
      <c r="O420" s="15"/>
      <c r="P420" s="15"/>
      <c r="Q420" s="15"/>
      <c r="R420" s="16"/>
    </row>
    <row r="421" spans="1:18" s="8" customFormat="1">
      <c r="A421" s="75" t="s">
        <v>217</v>
      </c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64"/>
    </row>
    <row r="422" spans="1:18" s="8" customFormat="1" ht="18">
      <c r="A422" s="77" t="s">
        <v>28</v>
      </c>
      <c r="B422" s="78"/>
      <c r="C422" s="78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64"/>
    </row>
    <row r="423" spans="1:18" s="8" customFormat="1">
      <c r="A423" s="91" t="s">
        <v>203</v>
      </c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64"/>
    </row>
    <row r="424" spans="1:18" s="8" customFormat="1">
      <c r="A424" s="68">
        <v>1</v>
      </c>
      <c r="B424" s="68" t="s">
        <v>218</v>
      </c>
      <c r="C424" s="12" t="s">
        <v>187</v>
      </c>
      <c r="D424" s="68" t="s">
        <v>32</v>
      </c>
      <c r="E424" s="68">
        <v>1</v>
      </c>
      <c r="F424" s="68" t="s">
        <v>33</v>
      </c>
      <c r="G424" s="68">
        <v>2</v>
      </c>
      <c r="H424" s="68" t="s">
        <v>34</v>
      </c>
      <c r="I424" s="68"/>
      <c r="J424" s="68">
        <v>28</v>
      </c>
      <c r="K424" s="68">
        <v>14</v>
      </c>
      <c r="L424" s="68">
        <v>2</v>
      </c>
      <c r="M424" s="68" t="s">
        <v>43</v>
      </c>
      <c r="N424" s="3">
        <f t="shared" ref="N424:N428" si="227">(IF(F424="OŽ",IF(L424=1,550.8,IF(L424=2,426.38,IF(L424=3,342.14,IF(L424=4,181.44,IF(L424=5,168.48,IF(L424=6,155.52,IF(L424=7,148.5,IF(L424=8,144,0))))))))+IF(L424&lt;=8,0,IF(L424&lt;=16,137.7,IF(L424&lt;=24,108,IF(L424&lt;=32,80.1,IF(L424&lt;=36,52.2,0)))))-IF(L424&lt;=8,0,IF(L424&lt;=16,(L424-9)*2.754,IF(L424&lt;=24,(L424-17)* 2.754,IF(L424&lt;=32,(L424-25)* 2.754,IF(L424&lt;=36,(L424-33)*2.754,0))))),0)+IF(F424="PČ",IF(L424=1,449,IF(L424=2,314.6,IF(L424=3,238,IF(L424=4,172,IF(L424=5,159,IF(L424=6,145,IF(L424=7,132,IF(L424=8,119,0))))))))+IF(L424&lt;=8,0,IF(L424&lt;=16,88,IF(L424&lt;=24,55,IF(L424&lt;=32,22,0))))-IF(L424&lt;=8,0,IF(L424&lt;=16,(L424-9)*2.245,IF(L424&lt;=24,(L424-17)*2.245,IF(L424&lt;=32,(L424-25)*2.245,0)))),0)+IF(F424="PČneol",IF(L424=1,85,IF(L424=2,64.61,IF(L424=3,50.76,IF(L424=4,16.25,IF(L424=5,15,IF(L424=6,13.75,IF(L424=7,12.5,IF(L424=8,11.25,0))))))))+IF(L424&lt;=8,0,IF(L424&lt;=16,9,0))-IF(L424&lt;=8,0,IF(L424&lt;=16,(L424-9)*0.425,0)),0)+IF(F424="PŽ",IF(L424=1,85,IF(L424=2,59.5,IF(L424=3,45,IF(L424=4,32.5,IF(L424=5,30,IF(L424=6,27.5,IF(L424=7,25,IF(L424=8,22.5,0))))))))+IF(L424&lt;=8,0,IF(L424&lt;=16,19,IF(L424&lt;=24,13,IF(L424&lt;=32,8,0))))-IF(L424&lt;=8,0,IF(L424&lt;=16,(L424-9)*0.425,IF(L424&lt;=24,(L424-17)*0.425,IF(L424&lt;=32,(L424-25)*0.425,0)))),0)+IF(F424="EČ",IF(L424=1,204,IF(L424=2,156.24,IF(L424=3,123.84,IF(L424=4,72,IF(L424=5,66,IF(L424=6,60,IF(L424=7,54,IF(L424=8,48,0))))))))+IF(L424&lt;=8,0,IF(L424&lt;=16,40,IF(L424&lt;=24,25,0)))-IF(L424&lt;=8,0,IF(L424&lt;=16,(L424-9)*1.02,IF(L424&lt;=24,(L424-17)*1.02,0))),0)+IF(F424="EČneol",IF(L424=1,68,IF(L424=2,51.69,IF(L424=3,40.61,IF(L424=4,13,IF(L424=5,12,IF(L424=6,11,IF(L424=7,10,IF(L424=8,9,0)))))))))+IF(F424="EŽ",IF(L424=1,68,IF(L424=2,47.6,IF(L424=3,36,IF(L424=4,18,IF(L424=5,16.5,IF(L424=6,15,IF(L424=7,13.5,IF(L424=8,12,0))))))))+IF(L424&lt;=8,0,IF(L424&lt;=16,10,IF(L424&lt;=24,6,0)))-IF(L424&lt;=8,0,IF(L424&lt;=16,(L424-9)*0.34,IF(L424&lt;=24,(L424-17)*0.34,0))),0)+IF(F424="PT",IF(L424=1,68,IF(L424=2,52.08,IF(L424=3,41.28,IF(L424=4,24,IF(L424=5,22,IF(L424=6,20,IF(L424=7,18,IF(L424=8,16,0))))))))+IF(L424&lt;=8,0,IF(L424&lt;=16,13,IF(L424&lt;=24,9,IF(L424&lt;=32,4,0))))-IF(L424&lt;=8,0,IF(L424&lt;=16,(L424-9)*0.34,IF(L424&lt;=24,(L424-17)*0.34,IF(L424&lt;=32,(L424-25)*0.34,0)))),0)+IF(F424="JOŽ",IF(L424=1,85,IF(L424=2,59.5,IF(L424=3,45,IF(L424=4,32.5,IF(L424=5,30,IF(L424=6,27.5,IF(L424=7,25,IF(L424=8,22.5,0))))))))+IF(L424&lt;=8,0,IF(L424&lt;=16,19,IF(L424&lt;=24,13,0)))-IF(L424&lt;=8,0,IF(L424&lt;=16,(L424-9)*0.425,IF(L424&lt;=24,(L424-17)*0.425,0))),0)+IF(F424="JPČ",IF(L424=1,68,IF(L424=2,47.6,IF(L424=3,36,IF(L424=4,26,IF(L424=5,24,IF(L424=6,22,IF(L424=7,20,IF(L424=8,18,0))))))))+IF(L424&lt;=8,0,IF(L424&lt;=16,13,IF(L424&lt;=24,9,0)))-IF(L424&lt;=8,0,IF(L424&lt;=16,(L424-9)*0.34,IF(L424&lt;=24,(L424-17)*0.34,0))),0)+IF(F424="JEČ",IF(L424=1,34,IF(L424=2,26.04,IF(L424=3,20.6,IF(L424=4,12,IF(L424=5,11,IF(L424=6,10,IF(L424=7,9,IF(L424=8,8,0))))))))+IF(L424&lt;=8,0,IF(L424&lt;=16,6,0))-IF(L424&lt;=8,0,IF(L424&lt;=16,(L424-9)*0.17,0)),0)+IF(F424="JEOF",IF(L424=1,34,IF(L424=2,26.04,IF(L424=3,20.6,IF(L424=4,12,IF(L424=5,11,IF(L424=6,10,IF(L424=7,9,IF(L424=8,8,0))))))))+IF(L424&lt;=8,0,IF(L424&lt;=16,6,0))-IF(L424&lt;=8,0,IF(L424&lt;=16,(L424-9)*0.17,0)),0)+IF(F424="JnPČ",IF(L424=1,51,IF(L424=2,35.7,IF(L424=3,27,IF(L424=4,19.5,IF(L424=5,18,IF(L424=6,16.5,IF(L424=7,15,IF(L424=8,13.5,0))))))))+IF(L424&lt;=8,0,IF(L424&lt;=16,10,0))-IF(L424&lt;=8,0,IF(L424&lt;=16,(L424-9)*0.255,0)),0)+IF(F424="JnEČ",IF(L424=1,25.5,IF(L424=2,19.53,IF(L424=3,15.48,IF(L424=4,9,IF(L424=5,8.25,IF(L424=6,7.5,IF(L424=7,6.75,IF(L424=8,6,0))))))))+IF(L424&lt;=8,0,IF(L424&lt;=16,5,0))-IF(L424&lt;=8,0,IF(L424&lt;=16,(L424-9)*0.1275,0)),0)+IF(F424="JčPČ",IF(L424=1,21.25,IF(L424=2,14.5,IF(L424=3,11.5,IF(L424=4,7,IF(L424=5,6.5,IF(L424=6,6,IF(L424=7,5.5,IF(L424=8,5,0))))))))+IF(L424&lt;=8,0,IF(L424&lt;=16,4,0))-IF(L424&lt;=8,0,IF(L424&lt;=16,(L424-9)*0.10625,0)),0)+IF(F424="JčEČ",IF(L424=1,17,IF(L424=2,13.02,IF(L424=3,10.32,IF(L424=4,6,IF(L424=5,5.5,IF(L424=6,5,IF(L424=7,4.5,IF(L424=8,4,0))))))))+IF(L424&lt;=8,0,IF(L424&lt;=16,3,0))-IF(L424&lt;=8,0,IF(L424&lt;=16,(L424-9)*0.085,0)),0)+IF(F424="NEAK",IF(L424=1,11.48,IF(L424=2,8.79,IF(L424=3,6.97,IF(L424=4,4.05,IF(L424=5,3.71,IF(L424=6,3.38,IF(L424=7,3.04,IF(L424=8,2.7,0))))))))+IF(L424&lt;=8,0,IF(L424&lt;=16,2,IF(L424&lt;=24,1.3,0)))-IF(L424&lt;=8,0,IF(L424&lt;=16,(L424-9)*0.0574,IF(L424&lt;=24,(L424-17)*0.0574,0))),0))*IF(L424&lt;0,1,IF(OR(F424="PČ",F424="PŽ",F424="PT"),IF(J424&lt;32,J424/32,1),1))* IF(L424&lt;0,1,IF(OR(F424="EČ",F424="EŽ",F424="JOŽ",F424="JPČ",F424="NEAK"),IF(J424&lt;24,J424/24,1),1))*IF(L424&lt;0,1,IF(OR(F424="PČneol",F424="JEČ",F424="JEOF",F424="JnPČ",F424="JnEČ",F424="JčPČ",F424="JčEČ"),IF(J424&lt;16,J424/16,1),1))*IF(L424&lt;0,1,IF(F424="EČneol",IF(J424&lt;8,J424/8,1),1))</f>
        <v>156.24</v>
      </c>
      <c r="O424" s="9">
        <f t="shared" ref="O424:O428" si="228">IF(F424="OŽ",N424,IF(H424="Ne",IF(J424*0.3&lt;J424-L424,N424,0),IF(J424*0.1&lt;J424-L424,N424,0)))</f>
        <v>156.24</v>
      </c>
      <c r="P424" s="4">
        <f t="shared" ref="P424:P428" si="229">IF(O424=0,0,IF(F424="OŽ",IF(L424&gt;35,0,IF(J424&gt;35,(36-L424)*1.836,((36-L424)-(36-J424))*1.836)),0)+IF(F424="PČ",IF(L424&gt;31,0,IF(J424&gt;31,(32-L424)*1.347,((32-L424)-(32-J424))*1.347)),0)+ IF(F424="PČneol",IF(L424&gt;15,0,IF(J424&gt;15,(16-L424)*0.255,((16-L424)-(16-J424))*0.255)),0)+IF(F424="PŽ",IF(L424&gt;31,0,IF(J424&gt;31,(32-L424)*0.255,((32-L424)-(32-J424))*0.255)),0)+IF(F424="EČ",IF(L424&gt;23,0,IF(J424&gt;23,(24-L424)*0.612,((24-L424)-(24-J424))*0.612)),0)+IF(F424="EČneol",IF(L424&gt;7,0,IF(J424&gt;7,(8-L424)*0.204,((8-L424)-(8-J424))*0.204)),0)+IF(F424="EŽ",IF(L424&gt;23,0,IF(J424&gt;23,(24-L424)*0.204,((24-L424)-(24-J424))*0.204)),0)+IF(F424="PT",IF(L424&gt;31,0,IF(J424&gt;31,(32-L424)*0.204,((32-L424)-(32-J424))*0.204)),0)+IF(F424="JOŽ",IF(L424&gt;23,0,IF(J424&gt;23,(24-L424)*0.255,((24-L424)-(24-J424))*0.255)),0)+IF(F424="JPČ",IF(L424&gt;23,0,IF(J424&gt;23,(24-L424)*0.204,((24-L424)-(24-J424))*0.204)),0)+IF(F424="JEČ",IF(L424&gt;15,0,IF(J424&gt;15,(16-L424)*0.102,((16-L424)-(16-J424))*0.102)),0)+IF(F424="JEOF",IF(L424&gt;15,0,IF(J424&gt;15,(16-L424)*0.102,((16-L424)-(16-J424))*0.102)),0)+IF(F424="JnPČ",IF(L424&gt;15,0,IF(J424&gt;15,(16-L424)*0.153,((16-L424)-(16-J424))*0.153)),0)+IF(F424="JnEČ",IF(L424&gt;15,0,IF(J424&gt;15,(16-L424)*0.0765,((16-L424)-(16-J424))*0.0765)),0)+IF(F424="JčPČ",IF(L424&gt;15,0,IF(J424&gt;15,(16-L424)*0.06375,((16-L424)-(16-J424))*0.06375)),0)+IF(F424="JčEČ",IF(L424&gt;15,0,IF(J424&gt;15,(16-L424)*0.051,((16-L424)-(16-J424))*0.051)),0)+IF(F424="NEAK",IF(L424&gt;23,0,IF(J424&gt;23,(24-L424)*0.03444,((24-L424)-(24-J424))*0.03444)),0))</f>
        <v>13.464</v>
      </c>
      <c r="Q424" s="11">
        <f t="shared" ref="Q424:Q428" si="230">IF(ISERROR(P424*100/N424),0,(P424*100/N424))</f>
        <v>8.6175115207373274</v>
      </c>
      <c r="R424" s="10">
        <f t="shared" ref="R424:R428" si="231">IF(Q424&lt;=30,O424+P424,O424+O424*0.3)*IF(G424=1,0.4,IF(G424=2,0.75,IF(G424="1 (kas 4 m. 1 k. nerengiamos)",0.52,1)))*IF(D424="olimpinė",1,IF(M424="Ne",0.5,1))*IF(OR(A$5="Lietuvos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federacija"),IF(OR(J424&lt;8,K424&lt;16),0,1),1)*E424*IF(I424&lt;=1,1,1/I424)*IF(OR(A$5="Lietuvos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25" spans="1:18" s="8" customFormat="1">
      <c r="A425" s="68">
        <v>2</v>
      </c>
      <c r="B425" s="68" t="s">
        <v>219</v>
      </c>
      <c r="C425" s="12" t="s">
        <v>187</v>
      </c>
      <c r="D425" s="68" t="s">
        <v>32</v>
      </c>
      <c r="E425" s="68">
        <v>1</v>
      </c>
      <c r="F425" s="68" t="s">
        <v>33</v>
      </c>
      <c r="G425" s="68">
        <v>2</v>
      </c>
      <c r="H425" s="68" t="s">
        <v>34</v>
      </c>
      <c r="I425" s="68"/>
      <c r="J425" s="68">
        <v>28</v>
      </c>
      <c r="K425" s="68">
        <v>14</v>
      </c>
      <c r="L425" s="68">
        <v>5</v>
      </c>
      <c r="M425" s="68" t="s">
        <v>43</v>
      </c>
      <c r="N425" s="3">
        <f t="shared" si="227"/>
        <v>66</v>
      </c>
      <c r="O425" s="9">
        <f t="shared" si="228"/>
        <v>66</v>
      </c>
      <c r="P425" s="4">
        <f t="shared" si="229"/>
        <v>11.628</v>
      </c>
      <c r="Q425" s="11">
        <f t="shared" si="230"/>
        <v>17.618181818181817</v>
      </c>
      <c r="R425" s="10">
        <f t="shared" si="231"/>
        <v>0</v>
      </c>
    </row>
    <row r="426" spans="1:18" s="8" customFormat="1">
      <c r="A426" s="68">
        <v>3</v>
      </c>
      <c r="B426" s="68" t="s">
        <v>200</v>
      </c>
      <c r="C426" s="12" t="s">
        <v>187</v>
      </c>
      <c r="D426" s="68" t="s">
        <v>32</v>
      </c>
      <c r="E426" s="68">
        <v>1</v>
      </c>
      <c r="F426" s="68" t="s">
        <v>33</v>
      </c>
      <c r="G426" s="68">
        <v>2</v>
      </c>
      <c r="H426" s="68" t="s">
        <v>34</v>
      </c>
      <c r="I426" s="68"/>
      <c r="J426" s="68">
        <v>28</v>
      </c>
      <c r="K426" s="68">
        <v>14</v>
      </c>
      <c r="L426" s="68">
        <v>6</v>
      </c>
      <c r="M426" s="68" t="s">
        <v>43</v>
      </c>
      <c r="N426" s="3">
        <f t="shared" si="227"/>
        <v>60</v>
      </c>
      <c r="O426" s="9">
        <f t="shared" si="228"/>
        <v>60</v>
      </c>
      <c r="P426" s="4">
        <f t="shared" si="229"/>
        <v>11.016</v>
      </c>
      <c r="Q426" s="11">
        <f t="shared" si="230"/>
        <v>18.36</v>
      </c>
      <c r="R426" s="10">
        <f t="shared" si="231"/>
        <v>0</v>
      </c>
    </row>
    <row r="427" spans="1:18" s="8" customFormat="1">
      <c r="A427" s="68">
        <v>4</v>
      </c>
      <c r="B427" s="68" t="s">
        <v>220</v>
      </c>
      <c r="C427" s="12" t="s">
        <v>187</v>
      </c>
      <c r="D427" s="68" t="s">
        <v>32</v>
      </c>
      <c r="E427" s="68">
        <v>1</v>
      </c>
      <c r="F427" s="68" t="s">
        <v>33</v>
      </c>
      <c r="G427" s="68">
        <v>2</v>
      </c>
      <c r="H427" s="68" t="s">
        <v>34</v>
      </c>
      <c r="I427" s="68"/>
      <c r="J427" s="68">
        <v>28</v>
      </c>
      <c r="K427" s="68">
        <v>14</v>
      </c>
      <c r="L427" s="68">
        <v>12</v>
      </c>
      <c r="M427" s="68" t="s">
        <v>43</v>
      </c>
      <c r="N427" s="3">
        <f t="shared" si="227"/>
        <v>36.94</v>
      </c>
      <c r="O427" s="9">
        <f t="shared" si="228"/>
        <v>36.94</v>
      </c>
      <c r="P427" s="4">
        <f t="shared" si="229"/>
        <v>7.3439999999999994</v>
      </c>
      <c r="Q427" s="11">
        <f t="shared" si="230"/>
        <v>19.880887926367084</v>
      </c>
      <c r="R427" s="10">
        <f t="shared" si="231"/>
        <v>0</v>
      </c>
    </row>
    <row r="428" spans="1:18" s="8" customFormat="1">
      <c r="A428" s="68">
        <v>5</v>
      </c>
      <c r="B428" s="68" t="s">
        <v>221</v>
      </c>
      <c r="C428" s="12" t="s">
        <v>187</v>
      </c>
      <c r="D428" s="68" t="s">
        <v>32</v>
      </c>
      <c r="E428" s="68">
        <v>1</v>
      </c>
      <c r="F428" s="68" t="s">
        <v>33</v>
      </c>
      <c r="G428" s="68">
        <v>2</v>
      </c>
      <c r="H428" s="68" t="s">
        <v>34</v>
      </c>
      <c r="I428" s="68"/>
      <c r="J428" s="68">
        <v>28</v>
      </c>
      <c r="K428" s="68">
        <v>14</v>
      </c>
      <c r="L428" s="68">
        <v>23</v>
      </c>
      <c r="M428" s="68" t="s">
        <v>43</v>
      </c>
      <c r="N428" s="3">
        <f t="shared" si="227"/>
        <v>18.88</v>
      </c>
      <c r="O428" s="9">
        <f t="shared" si="228"/>
        <v>0</v>
      </c>
      <c r="P428" s="4">
        <f t="shared" si="229"/>
        <v>0</v>
      </c>
      <c r="Q428" s="11">
        <f t="shared" si="230"/>
        <v>0</v>
      </c>
      <c r="R428" s="10">
        <f t="shared" si="231"/>
        <v>0</v>
      </c>
    </row>
    <row r="429" spans="1:18" s="8" customFormat="1">
      <c r="A429" s="81" t="s">
        <v>37</v>
      </c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3"/>
      <c r="R429" s="10">
        <f>SUM(R424:R428)</f>
        <v>0</v>
      </c>
    </row>
    <row r="430" spans="1:18" s="8" customFormat="1" ht="15.75">
      <c r="A430" s="63" t="s">
        <v>222</v>
      </c>
      <c r="B430" s="2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6"/>
    </row>
    <row r="431" spans="1:18" s="8" customFormat="1">
      <c r="A431" s="49" t="s">
        <v>45</v>
      </c>
      <c r="B431" s="49"/>
      <c r="C431" s="49"/>
      <c r="D431" s="49"/>
      <c r="E431" s="49"/>
      <c r="F431" s="49"/>
      <c r="G431" s="49"/>
      <c r="H431" s="49"/>
      <c r="I431" s="49"/>
      <c r="J431" s="15"/>
      <c r="K431" s="15"/>
      <c r="L431" s="15"/>
      <c r="M431" s="15"/>
      <c r="N431" s="15"/>
      <c r="O431" s="15"/>
      <c r="P431" s="15"/>
      <c r="Q431" s="15"/>
      <c r="R431" s="16"/>
    </row>
    <row r="432" spans="1:18" s="8" customFormat="1">
      <c r="A432" s="49"/>
      <c r="B432" s="49"/>
      <c r="C432" s="56"/>
      <c r="D432" s="49"/>
      <c r="E432" s="49"/>
      <c r="F432" s="49"/>
      <c r="G432" s="49"/>
      <c r="H432" s="49"/>
      <c r="I432" s="49"/>
      <c r="J432" s="15"/>
      <c r="K432" s="15"/>
      <c r="L432" s="15"/>
      <c r="M432" s="15"/>
      <c r="N432" s="15"/>
      <c r="O432" s="15"/>
      <c r="P432" s="15"/>
      <c r="Q432" s="15"/>
      <c r="R432" s="16"/>
    </row>
    <row r="433" spans="1:18" s="8" customFormat="1">
      <c r="A433" s="75" t="s">
        <v>223</v>
      </c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64"/>
    </row>
    <row r="434" spans="1:18" s="8" customFormat="1" ht="18">
      <c r="A434" s="77" t="s">
        <v>28</v>
      </c>
      <c r="B434" s="78"/>
      <c r="C434" s="78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64"/>
    </row>
    <row r="435" spans="1:18" s="8" customFormat="1">
      <c r="A435" s="91" t="s">
        <v>203</v>
      </c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64"/>
    </row>
    <row r="436" spans="1:18" s="8" customFormat="1">
      <c r="A436" s="68">
        <v>1</v>
      </c>
      <c r="B436" s="68" t="s">
        <v>224</v>
      </c>
      <c r="C436" s="12" t="s">
        <v>187</v>
      </c>
      <c r="D436" s="68" t="s">
        <v>32</v>
      </c>
      <c r="E436" s="68">
        <v>1</v>
      </c>
      <c r="F436" s="68" t="s">
        <v>33</v>
      </c>
      <c r="G436" s="68">
        <v>2</v>
      </c>
      <c r="H436" s="68" t="s">
        <v>34</v>
      </c>
      <c r="I436" s="68"/>
      <c r="J436" s="68">
        <v>82</v>
      </c>
      <c r="K436" s="68">
        <v>27</v>
      </c>
      <c r="L436" s="68">
        <v>4</v>
      </c>
      <c r="M436" s="68" t="s">
        <v>43</v>
      </c>
      <c r="N436" s="3">
        <f t="shared" ref="N436:N438" si="232">(IF(F436="OŽ",IF(L436=1,550.8,IF(L436=2,426.38,IF(L436=3,342.14,IF(L436=4,181.44,IF(L436=5,168.48,IF(L436=6,155.52,IF(L436=7,148.5,IF(L436=8,144,0))))))))+IF(L436&lt;=8,0,IF(L436&lt;=16,137.7,IF(L436&lt;=24,108,IF(L436&lt;=32,80.1,IF(L436&lt;=36,52.2,0)))))-IF(L436&lt;=8,0,IF(L436&lt;=16,(L436-9)*2.754,IF(L436&lt;=24,(L436-17)* 2.754,IF(L436&lt;=32,(L436-25)* 2.754,IF(L436&lt;=36,(L436-33)*2.754,0))))),0)+IF(F436="PČ",IF(L436=1,449,IF(L436=2,314.6,IF(L436=3,238,IF(L436=4,172,IF(L436=5,159,IF(L436=6,145,IF(L436=7,132,IF(L436=8,119,0))))))))+IF(L436&lt;=8,0,IF(L436&lt;=16,88,IF(L436&lt;=24,55,IF(L436&lt;=32,22,0))))-IF(L436&lt;=8,0,IF(L436&lt;=16,(L436-9)*2.245,IF(L436&lt;=24,(L436-17)*2.245,IF(L436&lt;=32,(L436-25)*2.245,0)))),0)+IF(F436="PČneol",IF(L436=1,85,IF(L436=2,64.61,IF(L436=3,50.76,IF(L436=4,16.25,IF(L436=5,15,IF(L436=6,13.75,IF(L436=7,12.5,IF(L436=8,11.25,0))))))))+IF(L436&lt;=8,0,IF(L436&lt;=16,9,0))-IF(L436&lt;=8,0,IF(L436&lt;=16,(L436-9)*0.425,0)),0)+IF(F436="PŽ",IF(L436=1,85,IF(L436=2,59.5,IF(L436=3,45,IF(L436=4,32.5,IF(L436=5,30,IF(L436=6,27.5,IF(L436=7,25,IF(L436=8,22.5,0))))))))+IF(L436&lt;=8,0,IF(L436&lt;=16,19,IF(L436&lt;=24,13,IF(L436&lt;=32,8,0))))-IF(L436&lt;=8,0,IF(L436&lt;=16,(L436-9)*0.425,IF(L436&lt;=24,(L436-17)*0.425,IF(L436&lt;=32,(L436-25)*0.425,0)))),0)+IF(F436="EČ",IF(L436=1,204,IF(L436=2,156.24,IF(L436=3,123.84,IF(L436=4,72,IF(L436=5,66,IF(L436=6,60,IF(L436=7,54,IF(L436=8,48,0))))))))+IF(L436&lt;=8,0,IF(L436&lt;=16,40,IF(L436&lt;=24,25,0)))-IF(L436&lt;=8,0,IF(L436&lt;=16,(L436-9)*1.02,IF(L436&lt;=24,(L436-17)*1.02,0))),0)+IF(F436="EČneol",IF(L436=1,68,IF(L436=2,51.69,IF(L436=3,40.61,IF(L436=4,13,IF(L436=5,12,IF(L436=6,11,IF(L436=7,10,IF(L436=8,9,0)))))))))+IF(F436="EŽ",IF(L436=1,68,IF(L436=2,47.6,IF(L436=3,36,IF(L436=4,18,IF(L436=5,16.5,IF(L436=6,15,IF(L436=7,13.5,IF(L436=8,12,0))))))))+IF(L436&lt;=8,0,IF(L436&lt;=16,10,IF(L436&lt;=24,6,0)))-IF(L436&lt;=8,0,IF(L436&lt;=16,(L436-9)*0.34,IF(L436&lt;=24,(L436-17)*0.34,0))),0)+IF(F436="PT",IF(L436=1,68,IF(L436=2,52.08,IF(L436=3,41.28,IF(L436=4,24,IF(L436=5,22,IF(L436=6,20,IF(L436=7,18,IF(L436=8,16,0))))))))+IF(L436&lt;=8,0,IF(L436&lt;=16,13,IF(L436&lt;=24,9,IF(L436&lt;=32,4,0))))-IF(L436&lt;=8,0,IF(L436&lt;=16,(L436-9)*0.34,IF(L436&lt;=24,(L436-17)*0.34,IF(L436&lt;=32,(L436-25)*0.34,0)))),0)+IF(F436="JOŽ",IF(L436=1,85,IF(L436=2,59.5,IF(L436=3,45,IF(L436=4,32.5,IF(L436=5,30,IF(L436=6,27.5,IF(L436=7,25,IF(L436=8,22.5,0))))))))+IF(L436&lt;=8,0,IF(L436&lt;=16,19,IF(L436&lt;=24,13,0)))-IF(L436&lt;=8,0,IF(L436&lt;=16,(L436-9)*0.425,IF(L436&lt;=24,(L436-17)*0.425,0))),0)+IF(F436="JPČ",IF(L436=1,68,IF(L436=2,47.6,IF(L436=3,36,IF(L436=4,26,IF(L436=5,24,IF(L436=6,22,IF(L436=7,20,IF(L436=8,18,0))))))))+IF(L436&lt;=8,0,IF(L436&lt;=16,13,IF(L436&lt;=24,9,0)))-IF(L436&lt;=8,0,IF(L436&lt;=16,(L436-9)*0.34,IF(L436&lt;=24,(L436-17)*0.34,0))),0)+IF(F436="JEČ",IF(L436=1,34,IF(L436=2,26.04,IF(L436=3,20.6,IF(L436=4,12,IF(L436=5,11,IF(L436=6,10,IF(L436=7,9,IF(L436=8,8,0))))))))+IF(L436&lt;=8,0,IF(L436&lt;=16,6,0))-IF(L436&lt;=8,0,IF(L436&lt;=16,(L436-9)*0.17,0)),0)+IF(F436="JEOF",IF(L436=1,34,IF(L436=2,26.04,IF(L436=3,20.6,IF(L436=4,12,IF(L436=5,11,IF(L436=6,10,IF(L436=7,9,IF(L436=8,8,0))))))))+IF(L436&lt;=8,0,IF(L436&lt;=16,6,0))-IF(L436&lt;=8,0,IF(L436&lt;=16,(L436-9)*0.17,0)),0)+IF(F436="JnPČ",IF(L436=1,51,IF(L436=2,35.7,IF(L436=3,27,IF(L436=4,19.5,IF(L436=5,18,IF(L436=6,16.5,IF(L436=7,15,IF(L436=8,13.5,0))))))))+IF(L436&lt;=8,0,IF(L436&lt;=16,10,0))-IF(L436&lt;=8,0,IF(L436&lt;=16,(L436-9)*0.255,0)),0)+IF(F436="JnEČ",IF(L436=1,25.5,IF(L436=2,19.53,IF(L436=3,15.48,IF(L436=4,9,IF(L436=5,8.25,IF(L436=6,7.5,IF(L436=7,6.75,IF(L436=8,6,0))))))))+IF(L436&lt;=8,0,IF(L436&lt;=16,5,0))-IF(L436&lt;=8,0,IF(L436&lt;=16,(L436-9)*0.1275,0)),0)+IF(F436="JčPČ",IF(L436=1,21.25,IF(L436=2,14.5,IF(L436=3,11.5,IF(L436=4,7,IF(L436=5,6.5,IF(L436=6,6,IF(L436=7,5.5,IF(L436=8,5,0))))))))+IF(L436&lt;=8,0,IF(L436&lt;=16,4,0))-IF(L436&lt;=8,0,IF(L436&lt;=16,(L436-9)*0.10625,0)),0)+IF(F436="JčEČ",IF(L436=1,17,IF(L436=2,13.02,IF(L436=3,10.32,IF(L436=4,6,IF(L436=5,5.5,IF(L436=6,5,IF(L436=7,4.5,IF(L436=8,4,0))))))))+IF(L436&lt;=8,0,IF(L436&lt;=16,3,0))-IF(L436&lt;=8,0,IF(L436&lt;=16,(L436-9)*0.085,0)),0)+IF(F436="NEAK",IF(L436=1,11.48,IF(L436=2,8.79,IF(L436=3,6.97,IF(L436=4,4.05,IF(L436=5,3.71,IF(L436=6,3.38,IF(L436=7,3.04,IF(L436=8,2.7,0))))))))+IF(L436&lt;=8,0,IF(L436&lt;=16,2,IF(L436&lt;=24,1.3,0)))-IF(L436&lt;=8,0,IF(L436&lt;=16,(L436-9)*0.0574,IF(L436&lt;=24,(L436-17)*0.0574,0))),0))*IF(L436&lt;0,1,IF(OR(F436="PČ",F436="PŽ",F436="PT"),IF(J436&lt;32,J436/32,1),1))* IF(L436&lt;0,1,IF(OR(F436="EČ",F436="EŽ",F436="JOŽ",F436="JPČ",F436="NEAK"),IF(J436&lt;24,J436/24,1),1))*IF(L436&lt;0,1,IF(OR(F436="PČneol",F436="JEČ",F436="JEOF",F436="JnPČ",F436="JnEČ",F436="JčPČ",F436="JčEČ"),IF(J436&lt;16,J436/16,1),1))*IF(L436&lt;0,1,IF(F436="EČneol",IF(J436&lt;8,J436/8,1),1))</f>
        <v>72</v>
      </c>
      <c r="O436" s="9">
        <f t="shared" ref="O436:O438" si="233">IF(F436="OŽ",N436,IF(H436="Ne",IF(J436*0.3&lt;J436-L436,N436,0),IF(J436*0.1&lt;J436-L436,N436,0)))</f>
        <v>72</v>
      </c>
      <c r="P436" s="4">
        <f t="shared" ref="P436:P438" si="234">IF(O436=0,0,IF(F436="OŽ",IF(L436&gt;35,0,IF(J436&gt;35,(36-L436)*1.836,((36-L436)-(36-J436))*1.836)),0)+IF(F436="PČ",IF(L436&gt;31,0,IF(J436&gt;31,(32-L436)*1.347,((32-L436)-(32-J436))*1.347)),0)+ IF(F436="PČneol",IF(L436&gt;15,0,IF(J436&gt;15,(16-L436)*0.255,((16-L436)-(16-J436))*0.255)),0)+IF(F436="PŽ",IF(L436&gt;31,0,IF(J436&gt;31,(32-L436)*0.255,((32-L436)-(32-J436))*0.255)),0)+IF(F436="EČ",IF(L436&gt;23,0,IF(J436&gt;23,(24-L436)*0.612,((24-L436)-(24-J436))*0.612)),0)+IF(F436="EČneol",IF(L436&gt;7,0,IF(J436&gt;7,(8-L436)*0.204,((8-L436)-(8-J436))*0.204)),0)+IF(F436="EŽ",IF(L436&gt;23,0,IF(J436&gt;23,(24-L436)*0.204,((24-L436)-(24-J436))*0.204)),0)+IF(F436="PT",IF(L436&gt;31,0,IF(J436&gt;31,(32-L436)*0.204,((32-L436)-(32-J436))*0.204)),0)+IF(F436="JOŽ",IF(L436&gt;23,0,IF(J436&gt;23,(24-L436)*0.255,((24-L436)-(24-J436))*0.255)),0)+IF(F436="JPČ",IF(L436&gt;23,0,IF(J436&gt;23,(24-L436)*0.204,((24-L436)-(24-J436))*0.204)),0)+IF(F436="JEČ",IF(L436&gt;15,0,IF(J436&gt;15,(16-L436)*0.102,((16-L436)-(16-J436))*0.102)),0)+IF(F436="JEOF",IF(L436&gt;15,0,IF(J436&gt;15,(16-L436)*0.102,((16-L436)-(16-J436))*0.102)),0)+IF(F436="JnPČ",IF(L436&gt;15,0,IF(J436&gt;15,(16-L436)*0.153,((16-L436)-(16-J436))*0.153)),0)+IF(F436="JnEČ",IF(L436&gt;15,0,IF(J436&gt;15,(16-L436)*0.0765,((16-L436)-(16-J436))*0.0765)),0)+IF(F436="JčPČ",IF(L436&gt;15,0,IF(J436&gt;15,(16-L436)*0.06375,((16-L436)-(16-J436))*0.06375)),0)+IF(F436="JčEČ",IF(L436&gt;15,0,IF(J436&gt;15,(16-L436)*0.051,((16-L436)-(16-J436))*0.051)),0)+IF(F436="NEAK",IF(L436&gt;23,0,IF(J436&gt;23,(24-L436)*0.03444,((24-L436)-(24-J436))*0.03444)),0))</f>
        <v>12.24</v>
      </c>
      <c r="Q436" s="11">
        <f t="shared" ref="Q436:Q438" si="235">IF(ISERROR(P436*100/N436),0,(P436*100/N436))</f>
        <v>17</v>
      </c>
      <c r="R436" s="10">
        <f t="shared" ref="R436:R438" si="236">IF(Q436&lt;=30,O436+P436,O436+O436*0.3)*IF(G436=1,0.4,IF(G436=2,0.75,IF(G436="1 (kas 4 m. 1 k. nerengiamos)",0.52,1)))*IF(D436="olimpinė",1,IF(M436="Ne",0.5,1))*IF(OR(A$5="Lietuvos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federacija"),IF(OR(J436&lt;8,K436&lt;16),0,1),1)*E436*IF(I436&lt;=1,1,1/I436)*IF(OR(A$5="Lietuvos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69.49799999999999</v>
      </c>
    </row>
    <row r="437" spans="1:18" s="8" customFormat="1">
      <c r="A437" s="68">
        <v>2</v>
      </c>
      <c r="B437" s="68" t="s">
        <v>225</v>
      </c>
      <c r="C437" s="12" t="s">
        <v>187</v>
      </c>
      <c r="D437" s="68" t="s">
        <v>32</v>
      </c>
      <c r="E437" s="68">
        <v>1</v>
      </c>
      <c r="F437" s="68" t="s">
        <v>33</v>
      </c>
      <c r="G437" s="68">
        <v>2</v>
      </c>
      <c r="H437" s="68" t="s">
        <v>34</v>
      </c>
      <c r="I437" s="68"/>
      <c r="J437" s="68">
        <v>82</v>
      </c>
      <c r="K437" s="68">
        <v>27</v>
      </c>
      <c r="L437" s="68">
        <v>7</v>
      </c>
      <c r="M437" s="68" t="s">
        <v>43</v>
      </c>
      <c r="N437" s="3">
        <f t="shared" si="232"/>
        <v>54</v>
      </c>
      <c r="O437" s="9">
        <f t="shared" si="233"/>
        <v>54</v>
      </c>
      <c r="P437" s="4">
        <f t="shared" si="234"/>
        <v>10.404</v>
      </c>
      <c r="Q437" s="11">
        <f t="shared" si="235"/>
        <v>19.266666666666669</v>
      </c>
      <c r="R437" s="10">
        <f t="shared" si="236"/>
        <v>53.133299999999998</v>
      </c>
    </row>
    <row r="438" spans="1:18" s="8" customFormat="1">
      <c r="A438" s="68">
        <v>3</v>
      </c>
      <c r="B438" s="68" t="s">
        <v>208</v>
      </c>
      <c r="C438" s="12" t="s">
        <v>187</v>
      </c>
      <c r="D438" s="68" t="s">
        <v>32</v>
      </c>
      <c r="E438" s="68">
        <v>1</v>
      </c>
      <c r="F438" s="68" t="s">
        <v>33</v>
      </c>
      <c r="G438" s="68">
        <v>2</v>
      </c>
      <c r="H438" s="68" t="s">
        <v>34</v>
      </c>
      <c r="I438" s="68"/>
      <c r="J438" s="68">
        <v>82</v>
      </c>
      <c r="K438" s="68">
        <v>27</v>
      </c>
      <c r="L438" s="68">
        <v>12</v>
      </c>
      <c r="M438" s="68" t="s">
        <v>43</v>
      </c>
      <c r="N438" s="3">
        <f t="shared" si="232"/>
        <v>36.94</v>
      </c>
      <c r="O438" s="9">
        <f t="shared" si="233"/>
        <v>36.94</v>
      </c>
      <c r="P438" s="4">
        <f t="shared" si="234"/>
        <v>7.3439999999999994</v>
      </c>
      <c r="Q438" s="11">
        <f t="shared" si="235"/>
        <v>19.880887926367084</v>
      </c>
      <c r="R438" s="10">
        <f t="shared" si="236"/>
        <v>36.534300000000002</v>
      </c>
    </row>
    <row r="439" spans="1:18" s="8" customFormat="1">
      <c r="A439" s="81" t="s">
        <v>37</v>
      </c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3"/>
      <c r="R439" s="10">
        <f>SUM(R436:R438)</f>
        <v>159.16559999999998</v>
      </c>
    </row>
    <row r="440" spans="1:18" s="8" customFormat="1" ht="15.75">
      <c r="A440" s="63" t="s">
        <v>226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8" s="8" customFormat="1">
      <c r="A441" s="49" t="s">
        <v>45</v>
      </c>
      <c r="B441" s="49"/>
      <c r="C441" s="49"/>
      <c r="D441" s="49"/>
      <c r="E441" s="49"/>
      <c r="F441" s="49"/>
      <c r="G441" s="49"/>
      <c r="H441" s="49"/>
      <c r="I441" s="49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 s="8" customFormat="1">
      <c r="A442" s="49"/>
      <c r="B442" s="49"/>
      <c r="C442" s="49"/>
      <c r="D442" s="49"/>
      <c r="E442" s="49"/>
      <c r="F442" s="49"/>
      <c r="G442" s="49"/>
      <c r="H442" s="49"/>
      <c r="I442" s="49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 s="8" customFormat="1">
      <c r="A443" s="75" t="s">
        <v>227</v>
      </c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64"/>
    </row>
    <row r="444" spans="1:18" s="8" customFormat="1" ht="18">
      <c r="A444" s="77" t="s">
        <v>28</v>
      </c>
      <c r="B444" s="78"/>
      <c r="C444" s="78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64"/>
    </row>
    <row r="445" spans="1:18" s="8" customFormat="1">
      <c r="A445" s="91" t="s">
        <v>228</v>
      </c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64"/>
    </row>
    <row r="446" spans="1:18" s="8" customFormat="1">
      <c r="A446" s="68">
        <v>1</v>
      </c>
      <c r="B446" s="68" t="s">
        <v>188</v>
      </c>
      <c r="C446" s="12" t="s">
        <v>187</v>
      </c>
      <c r="D446" s="68" t="s">
        <v>32</v>
      </c>
      <c r="E446" s="68">
        <v>1</v>
      </c>
      <c r="F446" s="68" t="s">
        <v>51</v>
      </c>
      <c r="G446" s="68">
        <v>2</v>
      </c>
      <c r="H446" s="68" t="s">
        <v>34</v>
      </c>
      <c r="I446" s="68"/>
      <c r="J446" s="68">
        <v>105</v>
      </c>
      <c r="K446" s="68">
        <v>30</v>
      </c>
      <c r="L446" s="68">
        <v>2</v>
      </c>
      <c r="M446" s="68" t="s">
        <v>43</v>
      </c>
      <c r="N446" s="3">
        <f t="shared" ref="N446:N447" si="237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314.60000000000002</v>
      </c>
      <c r="O446" s="9">
        <f t="shared" ref="O446:O447" si="238">IF(F446="OŽ",N446,IF(H446="Ne",IF(J446*0.3&lt;J446-L446,N446,0),IF(J446*0.1&lt;J446-L446,N446,0)))</f>
        <v>314.60000000000002</v>
      </c>
      <c r="P446" s="4">
        <f t="shared" ref="P446:P447" si="239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40.409999999999997</v>
      </c>
      <c r="Q446" s="11">
        <f t="shared" ref="Q446:Q447" si="240">IF(ISERROR(P446*100/N446),0,(P446*100/N446))</f>
        <v>12.844882390336933</v>
      </c>
      <c r="R446" s="10">
        <f t="shared" ref="R446:R447" si="241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292.88325000000003</v>
      </c>
    </row>
    <row r="447" spans="1:18" s="8" customFormat="1">
      <c r="A447" s="68">
        <v>2</v>
      </c>
      <c r="B447" s="68" t="s">
        <v>191</v>
      </c>
      <c r="C447" s="12" t="s">
        <v>187</v>
      </c>
      <c r="D447" s="68" t="s">
        <v>32</v>
      </c>
      <c r="E447" s="68">
        <v>1</v>
      </c>
      <c r="F447" s="68" t="s">
        <v>51</v>
      </c>
      <c r="G447" s="68">
        <v>2</v>
      </c>
      <c r="H447" s="68" t="s">
        <v>34</v>
      </c>
      <c r="I447" s="68"/>
      <c r="J447" s="68">
        <v>102</v>
      </c>
      <c r="K447" s="68">
        <v>30</v>
      </c>
      <c r="L447" s="68">
        <v>10</v>
      </c>
      <c r="M447" s="68" t="s">
        <v>43</v>
      </c>
      <c r="N447" s="3">
        <f t="shared" si="237"/>
        <v>85.754999999999995</v>
      </c>
      <c r="O447" s="9">
        <f t="shared" si="238"/>
        <v>85.754999999999995</v>
      </c>
      <c r="P447" s="4">
        <f t="shared" si="239"/>
        <v>29.634</v>
      </c>
      <c r="Q447" s="11">
        <f t="shared" si="240"/>
        <v>34.556585621829633</v>
      </c>
      <c r="R447" s="10">
        <f t="shared" si="241"/>
        <v>91.972237500000006</v>
      </c>
    </row>
    <row r="448" spans="1:18" s="8" customFormat="1">
      <c r="A448" s="81" t="s">
        <v>37</v>
      </c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3"/>
      <c r="R448" s="10">
        <f>SUM(R446:R447)</f>
        <v>384.85548750000004</v>
      </c>
    </row>
    <row r="449" spans="1:18" s="8" customFormat="1" ht="15.75">
      <c r="A449" s="24" t="s">
        <v>38</v>
      </c>
      <c r="B449" s="2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6"/>
    </row>
    <row r="450" spans="1:18" s="8" customFormat="1">
      <c r="A450" s="49" t="s">
        <v>45</v>
      </c>
      <c r="B450" s="49"/>
      <c r="C450" s="49"/>
      <c r="D450" s="49"/>
      <c r="E450" s="49"/>
      <c r="F450" s="49"/>
      <c r="G450" s="49"/>
      <c r="H450" s="49"/>
      <c r="I450" s="49"/>
      <c r="J450" s="15"/>
      <c r="K450" s="15"/>
      <c r="L450" s="15"/>
      <c r="M450" s="15"/>
      <c r="N450" s="15"/>
      <c r="O450" s="15"/>
      <c r="P450" s="15"/>
      <c r="Q450" s="15"/>
      <c r="R450" s="16"/>
    </row>
    <row r="451" spans="1:18" s="8" customFormat="1">
      <c r="A451" s="49"/>
      <c r="B451" s="49"/>
      <c r="C451" s="49"/>
      <c r="D451" s="49"/>
      <c r="E451" s="49"/>
      <c r="F451" s="49"/>
      <c r="G451" s="49"/>
      <c r="H451" s="49"/>
      <c r="I451" s="49"/>
      <c r="J451" s="15"/>
      <c r="K451" s="15"/>
      <c r="L451" s="15"/>
      <c r="M451" s="15"/>
      <c r="N451" s="15"/>
      <c r="O451" s="15"/>
      <c r="P451" s="15"/>
      <c r="Q451" s="15"/>
      <c r="R451" s="16"/>
    </row>
    <row r="452" spans="1:18" s="8" customFormat="1">
      <c r="A452" s="75" t="s">
        <v>229</v>
      </c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64"/>
    </row>
    <row r="453" spans="1:18" s="8" customFormat="1" ht="18">
      <c r="A453" s="77" t="s">
        <v>28</v>
      </c>
      <c r="B453" s="78"/>
      <c r="C453" s="78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64"/>
    </row>
    <row r="454" spans="1:18" s="8" customFormat="1">
      <c r="A454" s="79" t="s">
        <v>230</v>
      </c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64"/>
    </row>
    <row r="455" spans="1:18" s="8" customFormat="1">
      <c r="A455" s="68">
        <v>1</v>
      </c>
      <c r="B455" s="68" t="s">
        <v>218</v>
      </c>
      <c r="C455" s="12" t="s">
        <v>187</v>
      </c>
      <c r="D455" s="68" t="s">
        <v>32</v>
      </c>
      <c r="E455" s="68">
        <v>1</v>
      </c>
      <c r="F455" s="68" t="s">
        <v>51</v>
      </c>
      <c r="G455" s="68">
        <v>2</v>
      </c>
      <c r="H455" s="68" t="s">
        <v>34</v>
      </c>
      <c r="I455" s="68"/>
      <c r="J455" s="68">
        <v>41</v>
      </c>
      <c r="K455" s="68">
        <v>21</v>
      </c>
      <c r="L455" s="68">
        <v>5</v>
      </c>
      <c r="M455" s="68" t="s">
        <v>43</v>
      </c>
      <c r="N455" s="3">
        <f t="shared" ref="N455:N459" si="242">(IF(F455="OŽ",IF(L455=1,550.8,IF(L455=2,426.38,IF(L455=3,342.14,IF(L455=4,181.44,IF(L455=5,168.48,IF(L455=6,155.52,IF(L455=7,148.5,IF(L455=8,144,0))))))))+IF(L455&lt;=8,0,IF(L455&lt;=16,137.7,IF(L455&lt;=24,108,IF(L455&lt;=32,80.1,IF(L455&lt;=36,52.2,0)))))-IF(L455&lt;=8,0,IF(L455&lt;=16,(L455-9)*2.754,IF(L455&lt;=24,(L455-17)* 2.754,IF(L455&lt;=32,(L455-25)* 2.754,IF(L455&lt;=36,(L455-33)*2.754,0))))),0)+IF(F455="PČ",IF(L455=1,449,IF(L455=2,314.6,IF(L455=3,238,IF(L455=4,172,IF(L455=5,159,IF(L455=6,145,IF(L455=7,132,IF(L455=8,119,0))))))))+IF(L455&lt;=8,0,IF(L455&lt;=16,88,IF(L455&lt;=24,55,IF(L455&lt;=32,22,0))))-IF(L455&lt;=8,0,IF(L455&lt;=16,(L455-9)*2.245,IF(L455&lt;=24,(L455-17)*2.245,IF(L455&lt;=32,(L455-25)*2.245,0)))),0)+IF(F455="PČneol",IF(L455=1,85,IF(L455=2,64.61,IF(L455=3,50.76,IF(L455=4,16.25,IF(L455=5,15,IF(L455=6,13.75,IF(L455=7,12.5,IF(L455=8,11.25,0))))))))+IF(L455&lt;=8,0,IF(L455&lt;=16,9,0))-IF(L455&lt;=8,0,IF(L455&lt;=16,(L455-9)*0.425,0)),0)+IF(F455="PŽ",IF(L455=1,85,IF(L455=2,59.5,IF(L455=3,45,IF(L455=4,32.5,IF(L455=5,30,IF(L455=6,27.5,IF(L455=7,25,IF(L455=8,22.5,0))))))))+IF(L455&lt;=8,0,IF(L455&lt;=16,19,IF(L455&lt;=24,13,IF(L455&lt;=32,8,0))))-IF(L455&lt;=8,0,IF(L455&lt;=16,(L455-9)*0.425,IF(L455&lt;=24,(L455-17)*0.425,IF(L455&lt;=32,(L455-25)*0.425,0)))),0)+IF(F455="EČ",IF(L455=1,204,IF(L455=2,156.24,IF(L455=3,123.84,IF(L455=4,72,IF(L455=5,66,IF(L455=6,60,IF(L455=7,54,IF(L455=8,48,0))))))))+IF(L455&lt;=8,0,IF(L455&lt;=16,40,IF(L455&lt;=24,25,0)))-IF(L455&lt;=8,0,IF(L455&lt;=16,(L455-9)*1.02,IF(L455&lt;=24,(L455-17)*1.02,0))),0)+IF(F455="EČneol",IF(L455=1,68,IF(L455=2,51.69,IF(L455=3,40.61,IF(L455=4,13,IF(L455=5,12,IF(L455=6,11,IF(L455=7,10,IF(L455=8,9,0)))))))))+IF(F455="EŽ",IF(L455=1,68,IF(L455=2,47.6,IF(L455=3,36,IF(L455=4,18,IF(L455=5,16.5,IF(L455=6,15,IF(L455=7,13.5,IF(L455=8,12,0))))))))+IF(L455&lt;=8,0,IF(L455&lt;=16,10,IF(L455&lt;=24,6,0)))-IF(L455&lt;=8,0,IF(L455&lt;=16,(L455-9)*0.34,IF(L455&lt;=24,(L455-17)*0.34,0))),0)+IF(F455="PT",IF(L455=1,68,IF(L455=2,52.08,IF(L455=3,41.28,IF(L455=4,24,IF(L455=5,22,IF(L455=6,20,IF(L455=7,18,IF(L455=8,16,0))))))))+IF(L455&lt;=8,0,IF(L455&lt;=16,13,IF(L455&lt;=24,9,IF(L455&lt;=32,4,0))))-IF(L455&lt;=8,0,IF(L455&lt;=16,(L455-9)*0.34,IF(L455&lt;=24,(L455-17)*0.34,IF(L455&lt;=32,(L455-25)*0.34,0)))),0)+IF(F455="JOŽ",IF(L455=1,85,IF(L455=2,59.5,IF(L455=3,45,IF(L455=4,32.5,IF(L455=5,30,IF(L455=6,27.5,IF(L455=7,25,IF(L455=8,22.5,0))))))))+IF(L455&lt;=8,0,IF(L455&lt;=16,19,IF(L455&lt;=24,13,0)))-IF(L455&lt;=8,0,IF(L455&lt;=16,(L455-9)*0.425,IF(L455&lt;=24,(L455-17)*0.425,0))),0)+IF(F455="JPČ",IF(L455=1,68,IF(L455=2,47.6,IF(L455=3,36,IF(L455=4,26,IF(L455=5,24,IF(L455=6,22,IF(L455=7,20,IF(L455=8,18,0))))))))+IF(L455&lt;=8,0,IF(L455&lt;=16,13,IF(L455&lt;=24,9,0)))-IF(L455&lt;=8,0,IF(L455&lt;=16,(L455-9)*0.34,IF(L455&lt;=24,(L455-17)*0.34,0))),0)+IF(F455="JEČ",IF(L455=1,34,IF(L455=2,26.04,IF(L455=3,20.6,IF(L455=4,12,IF(L455=5,11,IF(L455=6,10,IF(L455=7,9,IF(L455=8,8,0))))))))+IF(L455&lt;=8,0,IF(L455&lt;=16,6,0))-IF(L455&lt;=8,0,IF(L455&lt;=16,(L455-9)*0.17,0)),0)+IF(F455="JEOF",IF(L455=1,34,IF(L455=2,26.04,IF(L455=3,20.6,IF(L455=4,12,IF(L455=5,11,IF(L455=6,10,IF(L455=7,9,IF(L455=8,8,0))))))))+IF(L455&lt;=8,0,IF(L455&lt;=16,6,0))-IF(L455&lt;=8,0,IF(L455&lt;=16,(L455-9)*0.17,0)),0)+IF(F455="JnPČ",IF(L455=1,51,IF(L455=2,35.7,IF(L455=3,27,IF(L455=4,19.5,IF(L455=5,18,IF(L455=6,16.5,IF(L455=7,15,IF(L455=8,13.5,0))))))))+IF(L455&lt;=8,0,IF(L455&lt;=16,10,0))-IF(L455&lt;=8,0,IF(L455&lt;=16,(L455-9)*0.255,0)),0)+IF(F455="JnEČ",IF(L455=1,25.5,IF(L455=2,19.53,IF(L455=3,15.48,IF(L455=4,9,IF(L455=5,8.25,IF(L455=6,7.5,IF(L455=7,6.75,IF(L455=8,6,0))))))))+IF(L455&lt;=8,0,IF(L455&lt;=16,5,0))-IF(L455&lt;=8,0,IF(L455&lt;=16,(L455-9)*0.1275,0)),0)+IF(F455="JčPČ",IF(L455=1,21.25,IF(L455=2,14.5,IF(L455=3,11.5,IF(L455=4,7,IF(L455=5,6.5,IF(L455=6,6,IF(L455=7,5.5,IF(L455=8,5,0))))))))+IF(L455&lt;=8,0,IF(L455&lt;=16,4,0))-IF(L455&lt;=8,0,IF(L455&lt;=16,(L455-9)*0.10625,0)),0)+IF(F455="JčEČ",IF(L455=1,17,IF(L455=2,13.02,IF(L455=3,10.32,IF(L455=4,6,IF(L455=5,5.5,IF(L455=6,5,IF(L455=7,4.5,IF(L455=8,4,0))))))))+IF(L455&lt;=8,0,IF(L455&lt;=16,3,0))-IF(L455&lt;=8,0,IF(L455&lt;=16,(L455-9)*0.085,0)),0)+IF(F455="NEAK",IF(L455=1,11.48,IF(L455=2,8.79,IF(L455=3,6.97,IF(L455=4,4.05,IF(L455=5,3.71,IF(L455=6,3.38,IF(L455=7,3.04,IF(L455=8,2.7,0))))))))+IF(L455&lt;=8,0,IF(L455&lt;=16,2,IF(L455&lt;=24,1.3,0)))-IF(L455&lt;=8,0,IF(L455&lt;=16,(L455-9)*0.0574,IF(L455&lt;=24,(L455-17)*0.0574,0))),0))*IF(L455&lt;0,1,IF(OR(F455="PČ",F455="PŽ",F455="PT"),IF(J455&lt;32,J455/32,1),1))* IF(L455&lt;0,1,IF(OR(F455="EČ",F455="EŽ",F455="JOŽ",F455="JPČ",F455="NEAK"),IF(J455&lt;24,J455/24,1),1))*IF(L455&lt;0,1,IF(OR(F455="PČneol",F455="JEČ",F455="JEOF",F455="JnPČ",F455="JnEČ",F455="JčPČ",F455="JčEČ"),IF(J455&lt;16,J455/16,1),1))*IF(L455&lt;0,1,IF(F455="EČneol",IF(J455&lt;8,J455/8,1),1))</f>
        <v>159</v>
      </c>
      <c r="O455" s="9">
        <f t="shared" ref="O455:O459" si="243">IF(F455="OŽ",N455,IF(H455="Ne",IF(J455*0.3&lt;J455-L455,N455,0),IF(J455*0.1&lt;J455-L455,N455,0)))</f>
        <v>159</v>
      </c>
      <c r="P455" s="4">
        <f t="shared" ref="P455:P459" si="244">IF(O455=0,0,IF(F455="OŽ",IF(L455&gt;35,0,IF(J455&gt;35,(36-L455)*1.836,((36-L455)-(36-J455))*1.836)),0)+IF(F455="PČ",IF(L455&gt;31,0,IF(J455&gt;31,(32-L455)*1.347,((32-L455)-(32-J455))*1.347)),0)+ IF(F455="PČneol",IF(L455&gt;15,0,IF(J455&gt;15,(16-L455)*0.255,((16-L455)-(16-J455))*0.255)),0)+IF(F455="PŽ",IF(L455&gt;31,0,IF(J455&gt;31,(32-L455)*0.255,((32-L455)-(32-J455))*0.255)),0)+IF(F455="EČ",IF(L455&gt;23,0,IF(J455&gt;23,(24-L455)*0.612,((24-L455)-(24-J455))*0.612)),0)+IF(F455="EČneol",IF(L455&gt;7,0,IF(J455&gt;7,(8-L455)*0.204,((8-L455)-(8-J455))*0.204)),0)+IF(F455="EŽ",IF(L455&gt;23,0,IF(J455&gt;23,(24-L455)*0.204,((24-L455)-(24-J455))*0.204)),0)+IF(F455="PT",IF(L455&gt;31,0,IF(J455&gt;31,(32-L455)*0.204,((32-L455)-(32-J455))*0.204)),0)+IF(F455="JOŽ",IF(L455&gt;23,0,IF(J455&gt;23,(24-L455)*0.255,((24-L455)-(24-J455))*0.255)),0)+IF(F455="JPČ",IF(L455&gt;23,0,IF(J455&gt;23,(24-L455)*0.204,((24-L455)-(24-J455))*0.204)),0)+IF(F455="JEČ",IF(L455&gt;15,0,IF(J455&gt;15,(16-L455)*0.102,((16-L455)-(16-J455))*0.102)),0)+IF(F455="JEOF",IF(L455&gt;15,0,IF(J455&gt;15,(16-L455)*0.102,((16-L455)-(16-J455))*0.102)),0)+IF(F455="JnPČ",IF(L455&gt;15,0,IF(J455&gt;15,(16-L455)*0.153,((16-L455)-(16-J455))*0.153)),0)+IF(F455="JnEČ",IF(L455&gt;15,0,IF(J455&gt;15,(16-L455)*0.0765,((16-L455)-(16-J455))*0.0765)),0)+IF(F455="JčPČ",IF(L455&gt;15,0,IF(J455&gt;15,(16-L455)*0.06375,((16-L455)-(16-J455))*0.06375)),0)+IF(F455="JčEČ",IF(L455&gt;15,0,IF(J455&gt;15,(16-L455)*0.051,((16-L455)-(16-J455))*0.051)),0)+IF(F455="NEAK",IF(L455&gt;23,0,IF(J455&gt;23,(24-L455)*0.03444,((24-L455)-(24-J455))*0.03444)),0))</f>
        <v>36.369</v>
      </c>
      <c r="Q455" s="11">
        <f t="shared" ref="Q455:Q459" si="245">IF(ISERROR(P455*100/N455),0,(P455*100/N455))</f>
        <v>22.873584905660376</v>
      </c>
      <c r="R455" s="10">
        <f t="shared" ref="R455:R459" si="246">IF(Q455&lt;=30,O455+P455,O455+O455*0.3)*IF(G455=1,0.4,IF(G455=2,0.75,IF(G455="1 (kas 4 m. 1 k. nerengiamos)",0.52,1)))*IF(D455="olimpinė",1,IF(M455="Ne",0.5,1))*IF(OR(A$5="Lietuvos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federacija"),IF(OR(J455&lt;8,K455&lt;16),0,1),1)*E455*IF(I455&lt;=1,1,1/I455)*IF(OR(A$5="Lietuvos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161.17942500000001</v>
      </c>
    </row>
    <row r="456" spans="1:18" s="8" customFormat="1">
      <c r="A456" s="68">
        <v>2</v>
      </c>
      <c r="B456" s="68" t="s">
        <v>219</v>
      </c>
      <c r="C456" s="12" t="s">
        <v>187</v>
      </c>
      <c r="D456" s="68" t="s">
        <v>32</v>
      </c>
      <c r="E456" s="68">
        <v>1</v>
      </c>
      <c r="F456" s="68" t="s">
        <v>51</v>
      </c>
      <c r="G456" s="68">
        <v>2</v>
      </c>
      <c r="H456" s="68" t="s">
        <v>34</v>
      </c>
      <c r="I456" s="68"/>
      <c r="J456" s="68">
        <v>41</v>
      </c>
      <c r="K456" s="68">
        <v>21</v>
      </c>
      <c r="L456" s="68">
        <v>6</v>
      </c>
      <c r="M456" s="68" t="s">
        <v>43</v>
      </c>
      <c r="N456" s="3">
        <f t="shared" si="242"/>
        <v>145</v>
      </c>
      <c r="O456" s="9">
        <f t="shared" si="243"/>
        <v>145</v>
      </c>
      <c r="P456" s="4">
        <f t="shared" si="244"/>
        <v>35.021999999999998</v>
      </c>
      <c r="Q456" s="11">
        <f t="shared" si="245"/>
        <v>24.153103448275861</v>
      </c>
      <c r="R456" s="10">
        <f t="shared" si="246"/>
        <v>148.51815000000002</v>
      </c>
    </row>
    <row r="457" spans="1:18" s="8" customFormat="1">
      <c r="A457" s="68">
        <v>3</v>
      </c>
      <c r="B457" s="68" t="s">
        <v>221</v>
      </c>
      <c r="C457" s="12" t="s">
        <v>187</v>
      </c>
      <c r="D457" s="68" t="s">
        <v>32</v>
      </c>
      <c r="E457" s="68">
        <v>1</v>
      </c>
      <c r="F457" s="68" t="s">
        <v>51</v>
      </c>
      <c r="G457" s="68">
        <v>2</v>
      </c>
      <c r="H457" s="68" t="s">
        <v>34</v>
      </c>
      <c r="I457" s="68"/>
      <c r="J457" s="68">
        <v>41</v>
      </c>
      <c r="K457" s="68">
        <v>21</v>
      </c>
      <c r="L457" s="68">
        <v>10</v>
      </c>
      <c r="M457" s="68" t="s">
        <v>43</v>
      </c>
      <c r="N457" s="3">
        <f t="shared" si="242"/>
        <v>85.754999999999995</v>
      </c>
      <c r="O457" s="9">
        <f t="shared" si="243"/>
        <v>85.754999999999995</v>
      </c>
      <c r="P457" s="4">
        <f t="shared" si="244"/>
        <v>29.634</v>
      </c>
      <c r="Q457" s="11">
        <f t="shared" si="245"/>
        <v>34.556585621829633</v>
      </c>
      <c r="R457" s="10">
        <f t="shared" si="246"/>
        <v>91.972237500000006</v>
      </c>
    </row>
    <row r="458" spans="1:18" s="8" customFormat="1">
      <c r="A458" s="68">
        <v>4</v>
      </c>
      <c r="B458" s="68" t="s">
        <v>200</v>
      </c>
      <c r="C458" s="12" t="s">
        <v>187</v>
      </c>
      <c r="D458" s="68" t="s">
        <v>32</v>
      </c>
      <c r="E458" s="68">
        <v>1</v>
      </c>
      <c r="F458" s="68" t="s">
        <v>51</v>
      </c>
      <c r="G458" s="68">
        <v>2</v>
      </c>
      <c r="H458" s="68" t="s">
        <v>34</v>
      </c>
      <c r="I458" s="68"/>
      <c r="J458" s="68">
        <v>41</v>
      </c>
      <c r="K458" s="68">
        <v>21</v>
      </c>
      <c r="L458" s="68">
        <v>22</v>
      </c>
      <c r="M458" s="68" t="s">
        <v>43</v>
      </c>
      <c r="N458" s="3">
        <f t="shared" si="242"/>
        <v>43.774999999999999</v>
      </c>
      <c r="O458" s="9">
        <f t="shared" si="243"/>
        <v>43.774999999999999</v>
      </c>
      <c r="P458" s="4">
        <f t="shared" si="244"/>
        <v>13.469999999999999</v>
      </c>
      <c r="Q458" s="11">
        <f t="shared" si="245"/>
        <v>30.770988006853226</v>
      </c>
      <c r="R458" s="10">
        <f t="shared" si="246"/>
        <v>46.948687500000005</v>
      </c>
    </row>
    <row r="459" spans="1:18" s="8" customFormat="1">
      <c r="A459" s="68">
        <v>5</v>
      </c>
      <c r="B459" s="68" t="s">
        <v>231</v>
      </c>
      <c r="C459" s="12" t="s">
        <v>187</v>
      </c>
      <c r="D459" s="68" t="s">
        <v>32</v>
      </c>
      <c r="E459" s="68">
        <v>1</v>
      </c>
      <c r="F459" s="68" t="s">
        <v>51</v>
      </c>
      <c r="G459" s="68">
        <v>2</v>
      </c>
      <c r="H459" s="68" t="s">
        <v>34</v>
      </c>
      <c r="I459" s="68"/>
      <c r="J459" s="68">
        <v>41</v>
      </c>
      <c r="K459" s="68">
        <v>21</v>
      </c>
      <c r="L459" s="68">
        <v>23</v>
      </c>
      <c r="M459" s="68" t="s">
        <v>43</v>
      </c>
      <c r="N459" s="3">
        <f t="shared" si="242"/>
        <v>41.53</v>
      </c>
      <c r="O459" s="9">
        <f t="shared" si="243"/>
        <v>41.53</v>
      </c>
      <c r="P459" s="4">
        <f t="shared" si="244"/>
        <v>12.122999999999999</v>
      </c>
      <c r="Q459" s="11">
        <f t="shared" si="245"/>
        <v>29.190946303876714</v>
      </c>
      <c r="R459" s="10">
        <f t="shared" si="246"/>
        <v>44.263725000000008</v>
      </c>
    </row>
    <row r="460" spans="1:18" s="8" customFormat="1">
      <c r="A460" s="81" t="s">
        <v>37</v>
      </c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3"/>
      <c r="R460" s="10">
        <f>SUM(R455:R459)</f>
        <v>492.88222500000006</v>
      </c>
    </row>
    <row r="461" spans="1:18" s="8" customFormat="1" ht="15.75">
      <c r="A461" s="24" t="s">
        <v>38</v>
      </c>
      <c r="B461" s="2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6"/>
    </row>
    <row r="462" spans="1:18" s="8" customFormat="1">
      <c r="A462" s="49" t="s">
        <v>45</v>
      </c>
      <c r="B462" s="49"/>
      <c r="C462" s="49"/>
      <c r="D462" s="49"/>
      <c r="E462" s="49"/>
      <c r="F462" s="49"/>
      <c r="G462" s="49"/>
      <c r="H462" s="49"/>
      <c r="I462" s="49"/>
      <c r="J462" s="15"/>
      <c r="K462" s="15"/>
      <c r="L462" s="15"/>
      <c r="M462" s="15"/>
      <c r="N462" s="15"/>
      <c r="O462" s="15"/>
      <c r="P462" s="15"/>
      <c r="Q462" s="15"/>
      <c r="R462" s="16"/>
    </row>
    <row r="463" spans="1:18" s="8" customFormat="1">
      <c r="A463" s="49"/>
      <c r="B463" s="49"/>
      <c r="C463" s="49"/>
      <c r="D463" s="49"/>
      <c r="E463" s="49"/>
      <c r="F463" s="49"/>
      <c r="G463" s="49"/>
      <c r="H463" s="49"/>
      <c r="I463" s="49"/>
      <c r="J463" s="15"/>
      <c r="K463" s="15"/>
      <c r="L463" s="15"/>
      <c r="M463" s="15"/>
      <c r="N463" s="15"/>
      <c r="O463" s="15"/>
      <c r="P463" s="15"/>
      <c r="Q463" s="15"/>
      <c r="R463" s="16"/>
    </row>
    <row r="464" spans="1:18" s="8" customFormat="1">
      <c r="A464" s="75" t="s">
        <v>232</v>
      </c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64"/>
    </row>
    <row r="465" spans="1:18" s="8" customFormat="1" ht="18">
      <c r="A465" s="77" t="s">
        <v>28</v>
      </c>
      <c r="B465" s="78"/>
      <c r="C465" s="78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64"/>
    </row>
    <row r="466" spans="1:18" s="8" customFormat="1">
      <c r="A466" s="79" t="s">
        <v>233</v>
      </c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64"/>
    </row>
    <row r="467" spans="1:18" s="8" customFormat="1">
      <c r="A467" s="68">
        <v>1</v>
      </c>
      <c r="B467" s="68" t="s">
        <v>191</v>
      </c>
      <c r="C467" s="12" t="s">
        <v>187</v>
      </c>
      <c r="D467" s="68" t="s">
        <v>32</v>
      </c>
      <c r="E467" s="68">
        <v>1</v>
      </c>
      <c r="F467" s="68" t="s">
        <v>199</v>
      </c>
      <c r="G467" s="68">
        <v>2</v>
      </c>
      <c r="H467" s="68" t="s">
        <v>34</v>
      </c>
      <c r="I467" s="68"/>
      <c r="J467" s="68">
        <v>36</v>
      </c>
      <c r="K467" s="68">
        <v>18</v>
      </c>
      <c r="L467" s="68">
        <v>1</v>
      </c>
      <c r="M467" s="68" t="s">
        <v>43</v>
      </c>
      <c r="N467" s="3">
        <f t="shared" ref="N467:N469" si="247">(IF(F467="OŽ",IF(L467=1,550.8,IF(L467=2,426.38,IF(L467=3,342.14,IF(L467=4,181.44,IF(L467=5,168.48,IF(L467=6,155.52,IF(L467=7,148.5,IF(L467=8,144,0))))))))+IF(L467&lt;=8,0,IF(L467&lt;=16,137.7,IF(L467&lt;=24,108,IF(L467&lt;=32,80.1,IF(L467&lt;=36,52.2,0)))))-IF(L467&lt;=8,0,IF(L467&lt;=16,(L467-9)*2.754,IF(L467&lt;=24,(L467-17)* 2.754,IF(L467&lt;=32,(L467-25)* 2.754,IF(L467&lt;=36,(L467-33)*2.754,0))))),0)+IF(F467="PČ",IF(L467=1,449,IF(L467=2,314.6,IF(L467=3,238,IF(L467=4,172,IF(L467=5,159,IF(L467=6,145,IF(L467=7,132,IF(L467=8,119,0))))))))+IF(L467&lt;=8,0,IF(L467&lt;=16,88,IF(L467&lt;=24,55,IF(L467&lt;=32,22,0))))-IF(L467&lt;=8,0,IF(L467&lt;=16,(L467-9)*2.245,IF(L467&lt;=24,(L467-17)*2.245,IF(L467&lt;=32,(L467-25)*2.245,0)))),0)+IF(F467="PČneol",IF(L467=1,85,IF(L467=2,64.61,IF(L467=3,50.76,IF(L467=4,16.25,IF(L467=5,15,IF(L467=6,13.75,IF(L467=7,12.5,IF(L467=8,11.25,0))))))))+IF(L467&lt;=8,0,IF(L467&lt;=16,9,0))-IF(L467&lt;=8,0,IF(L467&lt;=16,(L467-9)*0.425,0)),0)+IF(F467="PŽ",IF(L467=1,85,IF(L467=2,59.5,IF(L467=3,45,IF(L467=4,32.5,IF(L467=5,30,IF(L467=6,27.5,IF(L467=7,25,IF(L467=8,22.5,0))))))))+IF(L467&lt;=8,0,IF(L467&lt;=16,19,IF(L467&lt;=24,13,IF(L467&lt;=32,8,0))))-IF(L467&lt;=8,0,IF(L467&lt;=16,(L467-9)*0.425,IF(L467&lt;=24,(L467-17)*0.425,IF(L467&lt;=32,(L467-25)*0.425,0)))),0)+IF(F467="EČ",IF(L467=1,204,IF(L467=2,156.24,IF(L467=3,123.84,IF(L467=4,72,IF(L467=5,66,IF(L467=6,60,IF(L467=7,54,IF(L467=8,48,0))))))))+IF(L467&lt;=8,0,IF(L467&lt;=16,40,IF(L467&lt;=24,25,0)))-IF(L467&lt;=8,0,IF(L467&lt;=16,(L467-9)*1.02,IF(L467&lt;=24,(L467-17)*1.02,0))),0)+IF(F467="EČneol",IF(L467=1,68,IF(L467=2,51.69,IF(L467=3,40.61,IF(L467=4,13,IF(L467=5,12,IF(L467=6,11,IF(L467=7,10,IF(L467=8,9,0)))))))))+IF(F467="EŽ",IF(L467=1,68,IF(L467=2,47.6,IF(L467=3,36,IF(L467=4,18,IF(L467=5,16.5,IF(L467=6,15,IF(L467=7,13.5,IF(L467=8,12,0))))))))+IF(L467&lt;=8,0,IF(L467&lt;=16,10,IF(L467&lt;=24,6,0)))-IF(L467&lt;=8,0,IF(L467&lt;=16,(L467-9)*0.34,IF(L467&lt;=24,(L467-17)*0.34,0))),0)+IF(F467="PT",IF(L467=1,68,IF(L467=2,52.08,IF(L467=3,41.28,IF(L467=4,24,IF(L467=5,22,IF(L467=6,20,IF(L467=7,18,IF(L467=8,16,0))))))))+IF(L467&lt;=8,0,IF(L467&lt;=16,13,IF(L467&lt;=24,9,IF(L467&lt;=32,4,0))))-IF(L467&lt;=8,0,IF(L467&lt;=16,(L467-9)*0.34,IF(L467&lt;=24,(L467-17)*0.34,IF(L467&lt;=32,(L467-25)*0.34,0)))),0)+IF(F467="JOŽ",IF(L467=1,85,IF(L467=2,59.5,IF(L467=3,45,IF(L467=4,32.5,IF(L467=5,30,IF(L467=6,27.5,IF(L467=7,25,IF(L467=8,22.5,0))))))))+IF(L467&lt;=8,0,IF(L467&lt;=16,19,IF(L467&lt;=24,13,0)))-IF(L467&lt;=8,0,IF(L467&lt;=16,(L467-9)*0.425,IF(L467&lt;=24,(L467-17)*0.425,0))),0)+IF(F467="JPČ",IF(L467=1,68,IF(L467=2,47.6,IF(L467=3,36,IF(L467=4,26,IF(L467=5,24,IF(L467=6,22,IF(L467=7,20,IF(L467=8,18,0))))))))+IF(L467&lt;=8,0,IF(L467&lt;=16,13,IF(L467&lt;=24,9,0)))-IF(L467&lt;=8,0,IF(L467&lt;=16,(L467-9)*0.34,IF(L467&lt;=24,(L467-17)*0.34,0))),0)+IF(F467="JEČ",IF(L467=1,34,IF(L467=2,26.04,IF(L467=3,20.6,IF(L467=4,12,IF(L467=5,11,IF(L467=6,10,IF(L467=7,9,IF(L467=8,8,0))))))))+IF(L467&lt;=8,0,IF(L467&lt;=16,6,0))-IF(L467&lt;=8,0,IF(L467&lt;=16,(L467-9)*0.17,0)),0)+IF(F467="JEOF",IF(L467=1,34,IF(L467=2,26.04,IF(L467=3,20.6,IF(L467=4,12,IF(L467=5,11,IF(L467=6,10,IF(L467=7,9,IF(L467=8,8,0))))))))+IF(L467&lt;=8,0,IF(L467&lt;=16,6,0))-IF(L467&lt;=8,0,IF(L467&lt;=16,(L467-9)*0.17,0)),0)+IF(F467="JnPČ",IF(L467=1,51,IF(L467=2,35.7,IF(L467=3,27,IF(L467=4,19.5,IF(L467=5,18,IF(L467=6,16.5,IF(L467=7,15,IF(L467=8,13.5,0))))))))+IF(L467&lt;=8,0,IF(L467&lt;=16,10,0))-IF(L467&lt;=8,0,IF(L467&lt;=16,(L467-9)*0.255,0)),0)+IF(F467="JnEČ",IF(L467=1,25.5,IF(L467=2,19.53,IF(L467=3,15.48,IF(L467=4,9,IF(L467=5,8.25,IF(L467=6,7.5,IF(L467=7,6.75,IF(L467=8,6,0))))))))+IF(L467&lt;=8,0,IF(L467&lt;=16,5,0))-IF(L467&lt;=8,0,IF(L467&lt;=16,(L467-9)*0.1275,0)),0)+IF(F467="JčPČ",IF(L467=1,21.25,IF(L467=2,14.5,IF(L467=3,11.5,IF(L467=4,7,IF(L467=5,6.5,IF(L467=6,6,IF(L467=7,5.5,IF(L467=8,5,0))))))))+IF(L467&lt;=8,0,IF(L467&lt;=16,4,0))-IF(L467&lt;=8,0,IF(L467&lt;=16,(L467-9)*0.10625,0)),0)+IF(F467="JčEČ",IF(L467=1,17,IF(L467=2,13.02,IF(L467=3,10.32,IF(L467=4,6,IF(L467=5,5.5,IF(L467=6,5,IF(L467=7,4.5,IF(L467=8,4,0))))))))+IF(L467&lt;=8,0,IF(L467&lt;=16,3,0))-IF(L467&lt;=8,0,IF(L467&lt;=16,(L467-9)*0.085,0)),0)+IF(F467="NEAK",IF(L467=1,11.48,IF(L467=2,8.79,IF(L467=3,6.97,IF(L467=4,4.05,IF(L467=5,3.71,IF(L467=6,3.38,IF(L467=7,3.04,IF(L467=8,2.7,0))))))))+IF(L467&lt;=8,0,IF(L467&lt;=16,2,IF(L467&lt;=24,1.3,0)))-IF(L467&lt;=8,0,IF(L467&lt;=16,(L467-9)*0.0574,IF(L467&lt;=24,(L467-17)*0.0574,0))),0))*IF(L467&lt;0,1,IF(OR(F467="PČ",F467="PŽ",F467="PT"),IF(J467&lt;32,J467/32,1),1))* IF(L467&lt;0,1,IF(OR(F467="EČ",F467="EŽ",F467="JOŽ",F467="JPČ",F467="NEAK"),IF(J467&lt;24,J467/24,1),1))*IF(L467&lt;0,1,IF(OR(F467="PČneol",F467="JEČ",F467="JEOF",F467="JnPČ",F467="JnEČ",F467="JčPČ",F467="JčEČ"),IF(J467&lt;16,J467/16,1),1))*IF(L467&lt;0,1,IF(F467="EČneol",IF(J467&lt;8,J467/8,1),1))</f>
        <v>68</v>
      </c>
      <c r="O467" s="9">
        <f t="shared" ref="O467:O469" si="248">IF(F467="OŽ",N467,IF(H467="Ne",IF(J467*0.3&lt;J467-L467,N467,0),IF(J467*0.1&lt;J467-L467,N467,0)))</f>
        <v>68</v>
      </c>
      <c r="P467" s="4">
        <f t="shared" ref="P467:P469" si="249">IF(O467=0,0,IF(F467="OŽ",IF(L467&gt;35,0,IF(J467&gt;35,(36-L467)*1.836,((36-L467)-(36-J467))*1.836)),0)+IF(F467="PČ",IF(L467&gt;31,0,IF(J467&gt;31,(32-L467)*1.347,((32-L467)-(32-J467))*1.347)),0)+ IF(F467="PČneol",IF(L467&gt;15,0,IF(J467&gt;15,(16-L467)*0.255,((16-L467)-(16-J467))*0.255)),0)+IF(F467="PŽ",IF(L467&gt;31,0,IF(J467&gt;31,(32-L467)*0.255,((32-L467)-(32-J467))*0.255)),0)+IF(F467="EČ",IF(L467&gt;23,0,IF(J467&gt;23,(24-L467)*0.612,((24-L467)-(24-J467))*0.612)),0)+IF(F467="EČneol",IF(L467&gt;7,0,IF(J467&gt;7,(8-L467)*0.204,((8-L467)-(8-J467))*0.204)),0)+IF(F467="EŽ",IF(L467&gt;23,0,IF(J467&gt;23,(24-L467)*0.204,((24-L467)-(24-J467))*0.204)),0)+IF(F467="PT",IF(L467&gt;31,0,IF(J467&gt;31,(32-L467)*0.204,((32-L467)-(32-J467))*0.204)),0)+IF(F467="JOŽ",IF(L467&gt;23,0,IF(J467&gt;23,(24-L467)*0.255,((24-L467)-(24-J467))*0.255)),0)+IF(F467="JPČ",IF(L467&gt;23,0,IF(J467&gt;23,(24-L467)*0.204,((24-L467)-(24-J467))*0.204)),0)+IF(F467="JEČ",IF(L467&gt;15,0,IF(J467&gt;15,(16-L467)*0.102,((16-L467)-(16-J467))*0.102)),0)+IF(F467="JEOF",IF(L467&gt;15,0,IF(J467&gt;15,(16-L467)*0.102,((16-L467)-(16-J467))*0.102)),0)+IF(F467="JnPČ",IF(L467&gt;15,0,IF(J467&gt;15,(16-L467)*0.153,((16-L467)-(16-J467))*0.153)),0)+IF(F467="JnEČ",IF(L467&gt;15,0,IF(J467&gt;15,(16-L467)*0.0765,((16-L467)-(16-J467))*0.0765)),0)+IF(F467="JčPČ",IF(L467&gt;15,0,IF(J467&gt;15,(16-L467)*0.06375,((16-L467)-(16-J467))*0.06375)),0)+IF(F467="JčEČ",IF(L467&gt;15,0,IF(J467&gt;15,(16-L467)*0.051,((16-L467)-(16-J467))*0.051)),0)+IF(F467="NEAK",IF(L467&gt;23,0,IF(J467&gt;23,(24-L467)*0.03444,((24-L467)-(24-J467))*0.03444)),0))</f>
        <v>4.6919999999999993</v>
      </c>
      <c r="Q467" s="11">
        <f t="shared" ref="Q467:Q469" si="250">IF(ISERROR(P467*100/N467),0,(P467*100/N467))</f>
        <v>6.8999999999999986</v>
      </c>
      <c r="R467" s="10">
        <f t="shared" ref="R467:R469" si="251">IF(Q467&lt;=30,O467+P467,O467+O467*0.3)*IF(G467=1,0.4,IF(G467=2,0.75,IF(G467="1 (kas 4 m. 1 k. nerengiamos)",0.52,1)))*IF(D467="olimpinė",1,IF(M467="Ne",0.5,1))*IF(OR(A$5="Lietuvos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federacija"),IF(OR(J467&lt;8,K467&lt;16),0,1),1)*E467*IF(I467&lt;=1,1,1/I467)*IF(OR(A$5="Lietuvos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59.970899999999993</v>
      </c>
    </row>
    <row r="468" spans="1:18" s="8" customFormat="1">
      <c r="A468" s="68">
        <v>2</v>
      </c>
      <c r="B468" s="68" t="s">
        <v>200</v>
      </c>
      <c r="C468" s="12" t="s">
        <v>187</v>
      </c>
      <c r="D468" s="68" t="s">
        <v>32</v>
      </c>
      <c r="E468" s="68">
        <v>1</v>
      </c>
      <c r="F468" s="68" t="s">
        <v>199</v>
      </c>
      <c r="G468" s="68">
        <v>2</v>
      </c>
      <c r="H468" s="68" t="s">
        <v>34</v>
      </c>
      <c r="I468" s="68"/>
      <c r="J468" s="68">
        <v>36</v>
      </c>
      <c r="K468" s="68">
        <v>18</v>
      </c>
      <c r="L468" s="68">
        <v>20</v>
      </c>
      <c r="M468" s="68" t="s">
        <v>43</v>
      </c>
      <c r="N468" s="3">
        <f t="shared" si="247"/>
        <v>7.98</v>
      </c>
      <c r="O468" s="9">
        <f t="shared" si="248"/>
        <v>7.98</v>
      </c>
      <c r="P468" s="4">
        <f t="shared" si="249"/>
        <v>0.81599999999999995</v>
      </c>
      <c r="Q468" s="11">
        <f t="shared" si="250"/>
        <v>10.225563909774435</v>
      </c>
      <c r="R468" s="10">
        <f t="shared" si="251"/>
        <v>7.2567000000000021</v>
      </c>
    </row>
    <row r="469" spans="1:18" s="8" customFormat="1">
      <c r="A469" s="68">
        <v>3</v>
      </c>
      <c r="B469" s="68" t="s">
        <v>198</v>
      </c>
      <c r="C469" s="12" t="s">
        <v>187</v>
      </c>
      <c r="D469" s="68" t="s">
        <v>32</v>
      </c>
      <c r="E469" s="68">
        <v>1</v>
      </c>
      <c r="F469" s="68" t="s">
        <v>199</v>
      </c>
      <c r="G469" s="68">
        <v>2</v>
      </c>
      <c r="H469" s="68" t="s">
        <v>34</v>
      </c>
      <c r="I469" s="68"/>
      <c r="J469" s="68">
        <v>36</v>
      </c>
      <c r="K469" s="68">
        <v>18</v>
      </c>
      <c r="L469" s="68">
        <v>22</v>
      </c>
      <c r="M469" s="68" t="s">
        <v>43</v>
      </c>
      <c r="N469" s="3">
        <f t="shared" si="247"/>
        <v>7.3</v>
      </c>
      <c r="O469" s="9">
        <f t="shared" si="248"/>
        <v>7.3</v>
      </c>
      <c r="P469" s="4">
        <f t="shared" si="249"/>
        <v>0.40799999999999997</v>
      </c>
      <c r="Q469" s="11">
        <f t="shared" si="250"/>
        <v>5.5890410958904111</v>
      </c>
      <c r="R469" s="10">
        <f t="shared" si="251"/>
        <v>6.3591000000000015</v>
      </c>
    </row>
    <row r="470" spans="1:18" s="8" customFormat="1">
      <c r="A470" s="81" t="s">
        <v>37</v>
      </c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3"/>
      <c r="R470" s="10">
        <f>SUM(R467:R469)</f>
        <v>73.586699999999993</v>
      </c>
    </row>
    <row r="471" spans="1:18" s="8" customFormat="1" ht="15.75">
      <c r="A471" s="24" t="s">
        <v>38</v>
      </c>
      <c r="B471" s="24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6"/>
    </row>
    <row r="472" spans="1:18" s="8" customFormat="1">
      <c r="A472" s="49" t="s">
        <v>45</v>
      </c>
      <c r="B472" s="49"/>
      <c r="C472" s="49"/>
      <c r="D472" s="49"/>
      <c r="E472" s="49"/>
      <c r="F472" s="49"/>
      <c r="G472" s="49"/>
      <c r="H472" s="49"/>
      <c r="I472" s="49"/>
      <c r="J472" s="15"/>
      <c r="K472" s="15"/>
      <c r="L472" s="15"/>
      <c r="M472" s="15"/>
      <c r="N472" s="15"/>
      <c r="O472" s="15"/>
      <c r="P472" s="15"/>
      <c r="Q472" s="15"/>
      <c r="R472" s="16"/>
    </row>
    <row r="473" spans="1:18" s="8" customFormat="1">
      <c r="A473" s="49"/>
      <c r="B473" s="49"/>
      <c r="C473" s="49"/>
      <c r="D473" s="49"/>
      <c r="E473" s="49"/>
      <c r="F473" s="49"/>
      <c r="G473" s="49"/>
      <c r="H473" s="49"/>
      <c r="I473" s="49"/>
      <c r="J473" s="15"/>
      <c r="K473" s="15"/>
      <c r="L473" s="15"/>
      <c r="M473" s="15"/>
      <c r="N473" s="15"/>
      <c r="O473" s="15"/>
      <c r="P473" s="15"/>
      <c r="Q473" s="15"/>
      <c r="R473" s="16"/>
    </row>
    <row r="474" spans="1:18" s="8" customFormat="1">
      <c r="A474" s="88" t="s">
        <v>234</v>
      </c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</row>
    <row r="475" spans="1:18" s="8" customFormat="1">
      <c r="A475" s="49"/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>
      <c r="A476" s="75" t="s">
        <v>235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64"/>
    </row>
    <row r="477" spans="1:18" s="8" customFormat="1" ht="18">
      <c r="A477" s="77" t="s">
        <v>28</v>
      </c>
      <c r="B477" s="78"/>
      <c r="C477" s="78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64"/>
    </row>
    <row r="478" spans="1:18" s="8" customFormat="1">
      <c r="A478" s="79" t="s">
        <v>236</v>
      </c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64"/>
    </row>
    <row r="479" spans="1:18" s="8" customFormat="1" ht="45">
      <c r="A479" s="68">
        <v>1</v>
      </c>
      <c r="B479" s="68" t="s">
        <v>237</v>
      </c>
      <c r="C479" s="12" t="s">
        <v>238</v>
      </c>
      <c r="D479" s="68" t="s">
        <v>32</v>
      </c>
      <c r="E479" s="68">
        <v>4</v>
      </c>
      <c r="F479" s="68" t="s">
        <v>51</v>
      </c>
      <c r="G479" s="68">
        <v>2</v>
      </c>
      <c r="H479" s="68" t="s">
        <v>34</v>
      </c>
      <c r="I479" s="68"/>
      <c r="J479" s="68">
        <v>18</v>
      </c>
      <c r="K479" s="68">
        <v>18</v>
      </c>
      <c r="L479" s="68">
        <v>18</v>
      </c>
      <c r="M479" s="68" t="s">
        <v>34</v>
      </c>
      <c r="N479" s="3">
        <f t="shared" ref="N479" si="252">(IF(F479="OŽ",IF(L479=1,550.8,IF(L479=2,426.38,IF(L479=3,342.14,IF(L479=4,181.44,IF(L479=5,168.48,IF(L479=6,155.52,IF(L479=7,148.5,IF(L479=8,144,0))))))))+IF(L479&lt;=8,0,IF(L479&lt;=16,137.7,IF(L479&lt;=24,108,IF(L479&lt;=32,80.1,IF(L479&lt;=36,52.2,0)))))-IF(L479&lt;=8,0,IF(L479&lt;=16,(L479-9)*2.754,IF(L479&lt;=24,(L479-17)* 2.754,IF(L479&lt;=32,(L479-25)* 2.754,IF(L479&lt;=36,(L479-33)*2.754,0))))),0)+IF(F479="PČ",IF(L479=1,449,IF(L479=2,314.6,IF(L479=3,238,IF(L479=4,172,IF(L479=5,159,IF(L479=6,145,IF(L479=7,132,IF(L479=8,119,0))))))))+IF(L479&lt;=8,0,IF(L479&lt;=16,88,IF(L479&lt;=24,55,IF(L479&lt;=32,22,0))))-IF(L479&lt;=8,0,IF(L479&lt;=16,(L479-9)*2.245,IF(L479&lt;=24,(L479-17)*2.245,IF(L479&lt;=32,(L479-25)*2.245,0)))),0)+IF(F479="PČneol",IF(L479=1,85,IF(L479=2,64.61,IF(L479=3,50.76,IF(L479=4,16.25,IF(L479=5,15,IF(L479=6,13.75,IF(L479=7,12.5,IF(L479=8,11.25,0))))))))+IF(L479&lt;=8,0,IF(L479&lt;=16,9,0))-IF(L479&lt;=8,0,IF(L479&lt;=16,(L479-9)*0.425,0)),0)+IF(F479="PŽ",IF(L479=1,85,IF(L479=2,59.5,IF(L479=3,45,IF(L479=4,32.5,IF(L479=5,30,IF(L479=6,27.5,IF(L479=7,25,IF(L479=8,22.5,0))))))))+IF(L479&lt;=8,0,IF(L479&lt;=16,19,IF(L479&lt;=24,13,IF(L479&lt;=32,8,0))))-IF(L479&lt;=8,0,IF(L479&lt;=16,(L479-9)*0.425,IF(L479&lt;=24,(L479-17)*0.425,IF(L479&lt;=32,(L479-25)*0.425,0)))),0)+IF(F479="EČ",IF(L479=1,204,IF(L479=2,156.24,IF(L479=3,123.84,IF(L479=4,72,IF(L479=5,66,IF(L479=6,60,IF(L479=7,54,IF(L479=8,48,0))))))))+IF(L479&lt;=8,0,IF(L479&lt;=16,40,IF(L479&lt;=24,25,0)))-IF(L479&lt;=8,0,IF(L479&lt;=16,(L479-9)*1.02,IF(L479&lt;=24,(L479-17)*1.02,0))),0)+IF(F479="EČneol",IF(L479=1,68,IF(L479=2,51.69,IF(L479=3,40.61,IF(L479=4,13,IF(L479=5,12,IF(L479=6,11,IF(L479=7,10,IF(L479=8,9,0)))))))))+IF(F479="EŽ",IF(L479=1,68,IF(L479=2,47.6,IF(L479=3,36,IF(L479=4,18,IF(L479=5,16.5,IF(L479=6,15,IF(L479=7,13.5,IF(L479=8,12,0))))))))+IF(L479&lt;=8,0,IF(L479&lt;=16,10,IF(L479&lt;=24,6,0)))-IF(L479&lt;=8,0,IF(L479&lt;=16,(L479-9)*0.34,IF(L479&lt;=24,(L479-17)*0.34,0))),0)+IF(F479="PT",IF(L479=1,68,IF(L479=2,52.08,IF(L479=3,41.28,IF(L479=4,24,IF(L479=5,22,IF(L479=6,20,IF(L479=7,18,IF(L479=8,16,0))))))))+IF(L479&lt;=8,0,IF(L479&lt;=16,13,IF(L479&lt;=24,9,IF(L479&lt;=32,4,0))))-IF(L479&lt;=8,0,IF(L479&lt;=16,(L479-9)*0.34,IF(L479&lt;=24,(L479-17)*0.34,IF(L479&lt;=32,(L479-25)*0.34,0)))),0)+IF(F479="JOŽ",IF(L479=1,85,IF(L479=2,59.5,IF(L479=3,45,IF(L479=4,32.5,IF(L479=5,30,IF(L479=6,27.5,IF(L479=7,25,IF(L479=8,22.5,0))))))))+IF(L479&lt;=8,0,IF(L479&lt;=16,19,IF(L479&lt;=24,13,0)))-IF(L479&lt;=8,0,IF(L479&lt;=16,(L479-9)*0.425,IF(L479&lt;=24,(L479-17)*0.425,0))),0)+IF(F479="JPČ",IF(L479=1,68,IF(L479=2,47.6,IF(L479=3,36,IF(L479=4,26,IF(L479=5,24,IF(L479=6,22,IF(L479=7,20,IF(L479=8,18,0))))))))+IF(L479&lt;=8,0,IF(L479&lt;=16,13,IF(L479&lt;=24,9,0)))-IF(L479&lt;=8,0,IF(L479&lt;=16,(L479-9)*0.34,IF(L479&lt;=24,(L479-17)*0.34,0))),0)+IF(F479="JEČ",IF(L479=1,34,IF(L479=2,26.04,IF(L479=3,20.6,IF(L479=4,12,IF(L479=5,11,IF(L479=6,10,IF(L479=7,9,IF(L479=8,8,0))))))))+IF(L479&lt;=8,0,IF(L479&lt;=16,6,0))-IF(L479&lt;=8,0,IF(L479&lt;=16,(L479-9)*0.17,0)),0)+IF(F479="JEOF",IF(L479=1,34,IF(L479=2,26.04,IF(L479=3,20.6,IF(L479=4,12,IF(L479=5,11,IF(L479=6,10,IF(L479=7,9,IF(L479=8,8,0))))))))+IF(L479&lt;=8,0,IF(L479&lt;=16,6,0))-IF(L479&lt;=8,0,IF(L479&lt;=16,(L479-9)*0.17,0)),0)+IF(F479="JnPČ",IF(L479=1,51,IF(L479=2,35.7,IF(L479=3,27,IF(L479=4,19.5,IF(L479=5,18,IF(L479=6,16.5,IF(L479=7,15,IF(L479=8,13.5,0))))))))+IF(L479&lt;=8,0,IF(L479&lt;=16,10,0))-IF(L479&lt;=8,0,IF(L479&lt;=16,(L479-9)*0.255,0)),0)+IF(F479="JnEČ",IF(L479=1,25.5,IF(L479=2,19.53,IF(L479=3,15.48,IF(L479=4,9,IF(L479=5,8.25,IF(L479=6,7.5,IF(L479=7,6.75,IF(L479=8,6,0))))))))+IF(L479&lt;=8,0,IF(L479&lt;=16,5,0))-IF(L479&lt;=8,0,IF(L479&lt;=16,(L479-9)*0.1275,0)),0)+IF(F479="JčPČ",IF(L479=1,21.25,IF(L479=2,14.5,IF(L479=3,11.5,IF(L479=4,7,IF(L479=5,6.5,IF(L479=6,6,IF(L479=7,5.5,IF(L479=8,5,0))))))))+IF(L479&lt;=8,0,IF(L479&lt;=16,4,0))-IF(L479&lt;=8,0,IF(L479&lt;=16,(L479-9)*0.10625,0)),0)+IF(F479="JčEČ",IF(L479=1,17,IF(L479=2,13.02,IF(L479=3,10.32,IF(L479=4,6,IF(L479=5,5.5,IF(L479=6,5,IF(L479=7,4.5,IF(L479=8,4,0))))))))+IF(L479&lt;=8,0,IF(L479&lt;=16,3,0))-IF(L479&lt;=8,0,IF(L479&lt;=16,(L479-9)*0.085,0)),0)+IF(F479="NEAK",IF(L479=1,11.48,IF(L479=2,8.79,IF(L479=3,6.97,IF(L479=4,4.05,IF(L479=5,3.71,IF(L479=6,3.38,IF(L479=7,3.04,IF(L479=8,2.7,0))))))))+IF(L479&lt;=8,0,IF(L479&lt;=16,2,IF(L479&lt;=24,1.3,0)))-IF(L479&lt;=8,0,IF(L479&lt;=16,(L479-9)*0.0574,IF(L479&lt;=24,(L479-17)*0.0574,0))),0))*IF(L479&lt;0,1,IF(OR(F479="PČ",F479="PŽ",F479="PT"),IF(J479&lt;32,J479/32,1),1))* IF(L479&lt;0,1,IF(OR(F479="EČ",F479="EŽ",F479="JOŽ",F479="JPČ",F479="NEAK"),IF(J479&lt;24,J479/24,1),1))*IF(L479&lt;0,1,IF(OR(F479="PČneol",F479="JEČ",F479="JEOF",F479="JnPČ",F479="JnEČ",F479="JčPČ",F479="JčEČ"),IF(J479&lt;16,J479/16,1),1))*IF(L479&lt;0,1,IF(F479="EČneol",IF(J479&lt;8,J479/8,1),1))</f>
        <v>29.674687500000001</v>
      </c>
      <c r="O479" s="9">
        <f t="shared" ref="O479" si="253">IF(F479="OŽ",N479,IF(H479="Ne",IF(J479*0.3&lt;J479-L479,N479,0),IF(J479*0.1&lt;J479-L479,N479,0)))</f>
        <v>0</v>
      </c>
      <c r="P479" s="4">
        <f t="shared" ref="P479" si="254">IF(O479=0,0,IF(F479="OŽ",IF(L479&gt;35,0,IF(J479&gt;35,(36-L479)*1.836,((36-L479)-(36-J479))*1.836)),0)+IF(F479="PČ",IF(L479&gt;31,0,IF(J479&gt;31,(32-L479)*1.347,((32-L479)-(32-J479))*1.347)),0)+ IF(F479="PČneol",IF(L479&gt;15,0,IF(J479&gt;15,(16-L479)*0.255,((16-L479)-(16-J479))*0.255)),0)+IF(F479="PŽ",IF(L479&gt;31,0,IF(J479&gt;31,(32-L479)*0.255,((32-L479)-(32-J479))*0.255)),0)+IF(F479="EČ",IF(L479&gt;23,0,IF(J479&gt;23,(24-L479)*0.612,((24-L479)-(24-J479))*0.612)),0)+IF(F479="EČneol",IF(L479&gt;7,0,IF(J479&gt;7,(8-L479)*0.204,((8-L479)-(8-J479))*0.204)),0)+IF(F479="EŽ",IF(L479&gt;23,0,IF(J479&gt;23,(24-L479)*0.204,((24-L479)-(24-J479))*0.204)),0)+IF(F479="PT",IF(L479&gt;31,0,IF(J479&gt;31,(32-L479)*0.204,((32-L479)-(32-J479))*0.204)),0)+IF(F479="JOŽ",IF(L479&gt;23,0,IF(J479&gt;23,(24-L479)*0.255,((24-L479)-(24-J479))*0.255)),0)+IF(F479="JPČ",IF(L479&gt;23,0,IF(J479&gt;23,(24-L479)*0.204,((24-L479)-(24-J479))*0.204)),0)+IF(F479="JEČ",IF(L479&gt;15,0,IF(J479&gt;15,(16-L479)*0.102,((16-L479)-(16-J479))*0.102)),0)+IF(F479="JEOF",IF(L479&gt;15,0,IF(J479&gt;15,(16-L479)*0.102,((16-L479)-(16-J479))*0.102)),0)+IF(F479="JnPČ",IF(L479&gt;15,0,IF(J479&gt;15,(16-L479)*0.153,((16-L479)-(16-J479))*0.153)),0)+IF(F479="JnEČ",IF(L479&gt;15,0,IF(J479&gt;15,(16-L479)*0.0765,((16-L479)-(16-J479))*0.0765)),0)+IF(F479="JčPČ",IF(L479&gt;15,0,IF(J479&gt;15,(16-L479)*0.06375,((16-L479)-(16-J479))*0.06375)),0)+IF(F479="JčEČ",IF(L479&gt;15,0,IF(J479&gt;15,(16-L479)*0.051,((16-L479)-(16-J479))*0.051)),0)+IF(F479="NEAK",IF(L479&gt;23,0,IF(J479&gt;23,(24-L479)*0.03444,((24-L479)-(24-J479))*0.03444)),0))</f>
        <v>0</v>
      </c>
      <c r="Q479" s="11">
        <f t="shared" ref="Q479" si="255">IF(ISERROR(P479*100/N479),0,(P479*100/N479))</f>
        <v>0</v>
      </c>
      <c r="R479" s="10">
        <f t="shared" ref="R479" si="256">IF(Q479&lt;=30,O479+P479,O479+O479*0.3)*IF(G479=1,0.4,IF(G479=2,0.75,IF(G479="1 (kas 4 m. 1 k. nerengiamos)",0.52,1)))*IF(D479="olimpinė",1,IF(M479="Ne",0.5,1))*IF(OR(A$5="Lietuvos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federacija"),IF(OR(J479&lt;8,K479&lt;16),0,1),1)*E479*IF(I479&lt;=1,1,1/I479)*IF(OR(A$5="Lietuvos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0" spans="1:18" s="8" customFormat="1">
      <c r="A480" s="81" t="s">
        <v>37</v>
      </c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3"/>
      <c r="R480" s="10">
        <f>SUM(R479:R479)</f>
        <v>0</v>
      </c>
    </row>
    <row r="481" spans="1:18" s="8" customFormat="1" ht="15.75">
      <c r="A481" s="24" t="s">
        <v>38</v>
      </c>
      <c r="B481" s="2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6"/>
    </row>
    <row r="482" spans="1:18" s="8" customFormat="1">
      <c r="A482" s="49" t="s">
        <v>45</v>
      </c>
      <c r="B482" s="49"/>
      <c r="C482" s="49"/>
      <c r="D482" s="49"/>
      <c r="E482" s="49"/>
      <c r="F482" s="49"/>
      <c r="G482" s="49"/>
      <c r="H482" s="49"/>
      <c r="I482" s="49"/>
      <c r="J482" s="15"/>
      <c r="K482" s="15"/>
      <c r="L482" s="15"/>
      <c r="M482" s="15"/>
      <c r="N482" s="15"/>
      <c r="O482" s="15"/>
      <c r="P482" s="15"/>
      <c r="Q482" s="15"/>
      <c r="R482" s="16"/>
    </row>
    <row r="483" spans="1:18" s="8" customFormat="1">
      <c r="A483" s="49"/>
      <c r="B483" s="49"/>
      <c r="C483" s="49"/>
      <c r="D483" s="49"/>
      <c r="E483" s="49"/>
      <c r="F483" s="49"/>
      <c r="G483" s="49"/>
      <c r="H483" s="49"/>
      <c r="I483" s="49"/>
      <c r="J483" s="15"/>
      <c r="K483" s="15"/>
      <c r="L483" s="15"/>
      <c r="M483" s="15"/>
      <c r="N483" s="15"/>
      <c r="O483" s="15"/>
      <c r="P483" s="15"/>
      <c r="Q483" s="15"/>
      <c r="R483" s="16"/>
    </row>
    <row r="484" spans="1:18" s="8" customFormat="1">
      <c r="A484" s="75" t="s">
        <v>239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64"/>
    </row>
    <row r="485" spans="1:18" s="8" customFormat="1" ht="18">
      <c r="A485" s="77" t="s">
        <v>28</v>
      </c>
      <c r="B485" s="78"/>
      <c r="C485" s="78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64"/>
    </row>
    <row r="486" spans="1:18" s="8" customFormat="1">
      <c r="A486" s="79" t="s">
        <v>240</v>
      </c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64"/>
    </row>
    <row r="487" spans="1:18" s="8" customFormat="1">
      <c r="A487" s="68">
        <v>1</v>
      </c>
      <c r="B487" s="68" t="s">
        <v>241</v>
      </c>
      <c r="C487" s="12" t="s">
        <v>242</v>
      </c>
      <c r="D487" s="68" t="s">
        <v>32</v>
      </c>
      <c r="E487" s="68">
        <v>1</v>
      </c>
      <c r="F487" s="68" t="s">
        <v>51</v>
      </c>
      <c r="G487" s="68">
        <v>2</v>
      </c>
      <c r="H487" s="68" t="s">
        <v>34</v>
      </c>
      <c r="I487" s="68"/>
      <c r="J487" s="68">
        <v>173</v>
      </c>
      <c r="K487" s="68">
        <v>29</v>
      </c>
      <c r="L487" s="68">
        <v>77</v>
      </c>
      <c r="M487" s="68" t="s">
        <v>43</v>
      </c>
      <c r="N487" s="3">
        <f t="shared" ref="N487:N492" si="257">(IF(F487="OŽ",IF(L487=1,550.8,IF(L487=2,426.38,IF(L487=3,342.14,IF(L487=4,181.44,IF(L487=5,168.48,IF(L487=6,155.52,IF(L487=7,148.5,IF(L487=8,144,0))))))))+IF(L487&lt;=8,0,IF(L487&lt;=16,137.7,IF(L487&lt;=24,108,IF(L487&lt;=32,80.1,IF(L487&lt;=36,52.2,0)))))-IF(L487&lt;=8,0,IF(L487&lt;=16,(L487-9)*2.754,IF(L487&lt;=24,(L487-17)* 2.754,IF(L487&lt;=32,(L487-25)* 2.754,IF(L487&lt;=36,(L487-33)*2.754,0))))),0)+IF(F487="PČ",IF(L487=1,449,IF(L487=2,314.6,IF(L487=3,238,IF(L487=4,172,IF(L487=5,159,IF(L487=6,145,IF(L487=7,132,IF(L487=8,119,0))))))))+IF(L487&lt;=8,0,IF(L487&lt;=16,88,IF(L487&lt;=24,55,IF(L487&lt;=32,22,0))))-IF(L487&lt;=8,0,IF(L487&lt;=16,(L487-9)*2.245,IF(L487&lt;=24,(L487-17)*2.245,IF(L487&lt;=32,(L487-25)*2.245,0)))),0)+IF(F487="PČneol",IF(L487=1,85,IF(L487=2,64.61,IF(L487=3,50.76,IF(L487=4,16.25,IF(L487=5,15,IF(L487=6,13.75,IF(L487=7,12.5,IF(L487=8,11.25,0))))))))+IF(L487&lt;=8,0,IF(L487&lt;=16,9,0))-IF(L487&lt;=8,0,IF(L487&lt;=16,(L487-9)*0.425,0)),0)+IF(F487="PŽ",IF(L487=1,85,IF(L487=2,59.5,IF(L487=3,45,IF(L487=4,32.5,IF(L487=5,30,IF(L487=6,27.5,IF(L487=7,25,IF(L487=8,22.5,0))))))))+IF(L487&lt;=8,0,IF(L487&lt;=16,19,IF(L487&lt;=24,13,IF(L487&lt;=32,8,0))))-IF(L487&lt;=8,0,IF(L487&lt;=16,(L487-9)*0.425,IF(L487&lt;=24,(L487-17)*0.425,IF(L487&lt;=32,(L487-25)*0.425,0)))),0)+IF(F487="EČ",IF(L487=1,204,IF(L487=2,156.24,IF(L487=3,123.84,IF(L487=4,72,IF(L487=5,66,IF(L487=6,60,IF(L487=7,54,IF(L487=8,48,0))))))))+IF(L487&lt;=8,0,IF(L487&lt;=16,40,IF(L487&lt;=24,25,0)))-IF(L487&lt;=8,0,IF(L487&lt;=16,(L487-9)*1.02,IF(L487&lt;=24,(L487-17)*1.02,0))),0)+IF(F487="EČneol",IF(L487=1,68,IF(L487=2,51.69,IF(L487=3,40.61,IF(L487=4,13,IF(L487=5,12,IF(L487=6,11,IF(L487=7,10,IF(L487=8,9,0)))))))))+IF(F487="EŽ",IF(L487=1,68,IF(L487=2,47.6,IF(L487=3,36,IF(L487=4,18,IF(L487=5,16.5,IF(L487=6,15,IF(L487=7,13.5,IF(L487=8,12,0))))))))+IF(L487&lt;=8,0,IF(L487&lt;=16,10,IF(L487&lt;=24,6,0)))-IF(L487&lt;=8,0,IF(L487&lt;=16,(L487-9)*0.34,IF(L487&lt;=24,(L487-17)*0.34,0))),0)+IF(F487="PT",IF(L487=1,68,IF(L487=2,52.08,IF(L487=3,41.28,IF(L487=4,24,IF(L487=5,22,IF(L487=6,20,IF(L487=7,18,IF(L487=8,16,0))))))))+IF(L487&lt;=8,0,IF(L487&lt;=16,13,IF(L487&lt;=24,9,IF(L487&lt;=32,4,0))))-IF(L487&lt;=8,0,IF(L487&lt;=16,(L487-9)*0.34,IF(L487&lt;=24,(L487-17)*0.34,IF(L487&lt;=32,(L487-25)*0.34,0)))),0)+IF(F487="JOŽ",IF(L487=1,85,IF(L487=2,59.5,IF(L487=3,45,IF(L487=4,32.5,IF(L487=5,30,IF(L487=6,27.5,IF(L487=7,25,IF(L487=8,22.5,0))))))))+IF(L487&lt;=8,0,IF(L487&lt;=16,19,IF(L487&lt;=24,13,0)))-IF(L487&lt;=8,0,IF(L487&lt;=16,(L487-9)*0.425,IF(L487&lt;=24,(L487-17)*0.425,0))),0)+IF(F487="JPČ",IF(L487=1,68,IF(L487=2,47.6,IF(L487=3,36,IF(L487=4,26,IF(L487=5,24,IF(L487=6,22,IF(L487=7,20,IF(L487=8,18,0))))))))+IF(L487&lt;=8,0,IF(L487&lt;=16,13,IF(L487&lt;=24,9,0)))-IF(L487&lt;=8,0,IF(L487&lt;=16,(L487-9)*0.34,IF(L487&lt;=24,(L487-17)*0.34,0))),0)+IF(F487="JEČ",IF(L487=1,34,IF(L487=2,26.04,IF(L487=3,20.6,IF(L487=4,12,IF(L487=5,11,IF(L487=6,10,IF(L487=7,9,IF(L487=8,8,0))))))))+IF(L487&lt;=8,0,IF(L487&lt;=16,6,0))-IF(L487&lt;=8,0,IF(L487&lt;=16,(L487-9)*0.17,0)),0)+IF(F487="JEOF",IF(L487=1,34,IF(L487=2,26.04,IF(L487=3,20.6,IF(L487=4,12,IF(L487=5,11,IF(L487=6,10,IF(L487=7,9,IF(L487=8,8,0))))))))+IF(L487&lt;=8,0,IF(L487&lt;=16,6,0))-IF(L487&lt;=8,0,IF(L487&lt;=16,(L487-9)*0.17,0)),0)+IF(F487="JnPČ",IF(L487=1,51,IF(L487=2,35.7,IF(L487=3,27,IF(L487=4,19.5,IF(L487=5,18,IF(L487=6,16.5,IF(L487=7,15,IF(L487=8,13.5,0))))))))+IF(L487&lt;=8,0,IF(L487&lt;=16,10,0))-IF(L487&lt;=8,0,IF(L487&lt;=16,(L487-9)*0.255,0)),0)+IF(F487="JnEČ",IF(L487=1,25.5,IF(L487=2,19.53,IF(L487=3,15.48,IF(L487=4,9,IF(L487=5,8.25,IF(L487=6,7.5,IF(L487=7,6.75,IF(L487=8,6,0))))))))+IF(L487&lt;=8,0,IF(L487&lt;=16,5,0))-IF(L487&lt;=8,0,IF(L487&lt;=16,(L487-9)*0.1275,0)),0)+IF(F487="JčPČ",IF(L487=1,21.25,IF(L487=2,14.5,IF(L487=3,11.5,IF(L487=4,7,IF(L487=5,6.5,IF(L487=6,6,IF(L487=7,5.5,IF(L487=8,5,0))))))))+IF(L487&lt;=8,0,IF(L487&lt;=16,4,0))-IF(L487&lt;=8,0,IF(L487&lt;=16,(L487-9)*0.10625,0)),0)+IF(F487="JčEČ",IF(L487=1,17,IF(L487=2,13.02,IF(L487=3,10.32,IF(L487=4,6,IF(L487=5,5.5,IF(L487=6,5,IF(L487=7,4.5,IF(L487=8,4,0))))))))+IF(L487&lt;=8,0,IF(L487&lt;=16,3,0))-IF(L487&lt;=8,0,IF(L487&lt;=16,(L487-9)*0.085,0)),0)+IF(F487="NEAK",IF(L487=1,11.48,IF(L487=2,8.79,IF(L487=3,6.97,IF(L487=4,4.05,IF(L487=5,3.71,IF(L487=6,3.38,IF(L487=7,3.04,IF(L487=8,2.7,0))))))))+IF(L487&lt;=8,0,IF(L487&lt;=16,2,IF(L487&lt;=24,1.3,0)))-IF(L487&lt;=8,0,IF(L487&lt;=16,(L487-9)*0.0574,IF(L487&lt;=24,(L487-17)*0.0574,0))),0))*IF(L487&lt;0,1,IF(OR(F487="PČ",F487="PŽ",F487="PT"),IF(J487&lt;32,J487/32,1),1))* IF(L487&lt;0,1,IF(OR(F487="EČ",F487="EŽ",F487="JOŽ",F487="JPČ",F487="NEAK"),IF(J487&lt;24,J487/24,1),1))*IF(L487&lt;0,1,IF(OR(F487="PČneol",F487="JEČ",F487="JEOF",F487="JnPČ",F487="JnEČ",F487="JčPČ",F487="JčEČ"),IF(J487&lt;16,J487/16,1),1))*IF(L487&lt;0,1,IF(F487="EČneol",IF(J487&lt;8,J487/8,1),1))</f>
        <v>0</v>
      </c>
      <c r="O487" s="9">
        <f t="shared" ref="O487:O492" si="258">IF(F487="OŽ",N487,IF(H487="Ne",IF(J487*0.3&lt;J487-L487,N487,0),IF(J487*0.1&lt;J487-L487,N487,0)))</f>
        <v>0</v>
      </c>
      <c r="P487" s="4">
        <f t="shared" ref="P487:P492" si="259">IF(O487=0,0,IF(F487="OŽ",IF(L487&gt;35,0,IF(J487&gt;35,(36-L487)*1.836,((36-L487)-(36-J487))*1.836)),0)+IF(F487="PČ",IF(L487&gt;31,0,IF(J487&gt;31,(32-L487)*1.347,((32-L487)-(32-J487))*1.347)),0)+ IF(F487="PČneol",IF(L487&gt;15,0,IF(J487&gt;15,(16-L487)*0.255,((16-L487)-(16-J487))*0.255)),0)+IF(F487="PŽ",IF(L487&gt;31,0,IF(J487&gt;31,(32-L487)*0.255,((32-L487)-(32-J487))*0.255)),0)+IF(F487="EČ",IF(L487&gt;23,0,IF(J487&gt;23,(24-L487)*0.612,((24-L487)-(24-J487))*0.612)),0)+IF(F487="EČneol",IF(L487&gt;7,0,IF(J487&gt;7,(8-L487)*0.204,((8-L487)-(8-J487))*0.204)),0)+IF(F487="EŽ",IF(L487&gt;23,0,IF(J487&gt;23,(24-L487)*0.204,((24-L487)-(24-J487))*0.204)),0)+IF(F487="PT",IF(L487&gt;31,0,IF(J487&gt;31,(32-L487)*0.204,((32-L487)-(32-J487))*0.204)),0)+IF(F487="JOŽ",IF(L487&gt;23,0,IF(J487&gt;23,(24-L487)*0.255,((24-L487)-(24-J487))*0.255)),0)+IF(F487="JPČ",IF(L487&gt;23,0,IF(J487&gt;23,(24-L487)*0.204,((24-L487)-(24-J487))*0.204)),0)+IF(F487="JEČ",IF(L487&gt;15,0,IF(J487&gt;15,(16-L487)*0.102,((16-L487)-(16-J487))*0.102)),0)+IF(F487="JEOF",IF(L487&gt;15,0,IF(J487&gt;15,(16-L487)*0.102,((16-L487)-(16-J487))*0.102)),0)+IF(F487="JnPČ",IF(L487&gt;15,0,IF(J487&gt;15,(16-L487)*0.153,((16-L487)-(16-J487))*0.153)),0)+IF(F487="JnEČ",IF(L487&gt;15,0,IF(J487&gt;15,(16-L487)*0.0765,((16-L487)-(16-J487))*0.0765)),0)+IF(F487="JčPČ",IF(L487&gt;15,0,IF(J487&gt;15,(16-L487)*0.06375,((16-L487)-(16-J487))*0.06375)),0)+IF(F487="JčEČ",IF(L487&gt;15,0,IF(J487&gt;15,(16-L487)*0.051,((16-L487)-(16-J487))*0.051)),0)+IF(F487="NEAK",IF(L487&gt;23,0,IF(J487&gt;23,(24-L487)*0.03444,((24-L487)-(24-J487))*0.03444)),0))</f>
        <v>0</v>
      </c>
      <c r="Q487" s="11">
        <f t="shared" ref="Q487:Q492" si="260">IF(ISERROR(P487*100/N487),0,(P487*100/N487))</f>
        <v>0</v>
      </c>
      <c r="R487" s="10">
        <f t="shared" ref="R487:R492" si="261">IF(Q487&lt;=30,O487+P487,O487+O487*0.3)*IF(G487=1,0.4,IF(G487=2,0.75,IF(G487="1 (kas 4 m. 1 k. nerengiamos)",0.52,1)))*IF(D487="olimpinė",1,IF(M487="Ne",0.5,1))*IF(OR(A$5="Lietuvos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federacija"),IF(OR(J487&lt;8,K487&lt;16),0,1),1)*E487*IF(I487&lt;=1,1,1/I487)*IF(OR(A$5="Lietuvos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8" spans="1:18" s="8" customFormat="1">
      <c r="A488" s="68">
        <v>2</v>
      </c>
      <c r="B488" s="68" t="s">
        <v>243</v>
      </c>
      <c r="C488" s="12" t="s">
        <v>242</v>
      </c>
      <c r="D488" s="68" t="s">
        <v>32</v>
      </c>
      <c r="E488" s="68">
        <v>1</v>
      </c>
      <c r="F488" s="68" t="s">
        <v>51</v>
      </c>
      <c r="G488" s="68">
        <v>2</v>
      </c>
      <c r="H488" s="68" t="s">
        <v>34</v>
      </c>
      <c r="I488" s="68"/>
      <c r="J488" s="68">
        <v>173</v>
      </c>
      <c r="K488" s="68">
        <v>29</v>
      </c>
      <c r="L488" s="68">
        <v>84</v>
      </c>
      <c r="M488" s="68" t="s">
        <v>43</v>
      </c>
      <c r="N488" s="3">
        <f t="shared" si="257"/>
        <v>0</v>
      </c>
      <c r="O488" s="9">
        <f t="shared" si="258"/>
        <v>0</v>
      </c>
      <c r="P488" s="4">
        <f t="shared" si="259"/>
        <v>0</v>
      </c>
      <c r="Q488" s="11">
        <f t="shared" si="260"/>
        <v>0</v>
      </c>
      <c r="R488" s="10">
        <f t="shared" si="261"/>
        <v>0</v>
      </c>
    </row>
    <row r="489" spans="1:18" s="8" customFormat="1">
      <c r="A489" s="68">
        <v>3</v>
      </c>
      <c r="B489" s="68" t="s">
        <v>244</v>
      </c>
      <c r="C489" s="12" t="s">
        <v>242</v>
      </c>
      <c r="D489" s="68" t="s">
        <v>32</v>
      </c>
      <c r="E489" s="68">
        <v>1</v>
      </c>
      <c r="F489" s="68" t="s">
        <v>51</v>
      </c>
      <c r="G489" s="68">
        <v>2</v>
      </c>
      <c r="H489" s="68" t="s">
        <v>34</v>
      </c>
      <c r="I489" s="68"/>
      <c r="J489" s="68">
        <v>173</v>
      </c>
      <c r="K489" s="68">
        <v>29</v>
      </c>
      <c r="L489" s="68">
        <v>95</v>
      </c>
      <c r="M489" s="68" t="s">
        <v>43</v>
      </c>
      <c r="N489" s="3">
        <f t="shared" si="257"/>
        <v>0</v>
      </c>
      <c r="O489" s="9">
        <f t="shared" si="258"/>
        <v>0</v>
      </c>
      <c r="P489" s="4">
        <f t="shared" si="259"/>
        <v>0</v>
      </c>
      <c r="Q489" s="11">
        <f t="shared" si="260"/>
        <v>0</v>
      </c>
      <c r="R489" s="10">
        <f t="shared" si="261"/>
        <v>0</v>
      </c>
    </row>
    <row r="490" spans="1:18" s="8" customFormat="1">
      <c r="A490" s="68">
        <v>4</v>
      </c>
      <c r="B490" s="68" t="s">
        <v>245</v>
      </c>
      <c r="C490" s="12" t="s">
        <v>242</v>
      </c>
      <c r="D490" s="68" t="s">
        <v>32</v>
      </c>
      <c r="E490" s="68">
        <v>1</v>
      </c>
      <c r="F490" s="68" t="s">
        <v>51</v>
      </c>
      <c r="G490" s="68">
        <v>2</v>
      </c>
      <c r="H490" s="68" t="s">
        <v>34</v>
      </c>
      <c r="I490" s="68"/>
      <c r="J490" s="68">
        <v>173</v>
      </c>
      <c r="K490" s="68">
        <v>29</v>
      </c>
      <c r="L490" s="68">
        <v>148</v>
      </c>
      <c r="M490" s="68" t="s">
        <v>43</v>
      </c>
      <c r="N490" s="3">
        <f t="shared" si="257"/>
        <v>0</v>
      </c>
      <c r="O490" s="9">
        <f t="shared" si="258"/>
        <v>0</v>
      </c>
      <c r="P490" s="4">
        <f t="shared" si="259"/>
        <v>0</v>
      </c>
      <c r="Q490" s="11">
        <f t="shared" si="260"/>
        <v>0</v>
      </c>
      <c r="R490" s="10">
        <f t="shared" si="261"/>
        <v>0</v>
      </c>
    </row>
    <row r="491" spans="1:18" s="8" customFormat="1">
      <c r="A491" s="68">
        <v>5</v>
      </c>
      <c r="B491" s="68" t="s">
        <v>246</v>
      </c>
      <c r="C491" s="12" t="s">
        <v>242</v>
      </c>
      <c r="D491" s="68" t="s">
        <v>32</v>
      </c>
      <c r="E491" s="68">
        <v>1</v>
      </c>
      <c r="F491" s="68" t="s">
        <v>51</v>
      </c>
      <c r="G491" s="68">
        <v>2</v>
      </c>
      <c r="H491" s="68" t="s">
        <v>34</v>
      </c>
      <c r="I491" s="68"/>
      <c r="J491" s="68">
        <v>173</v>
      </c>
      <c r="K491" s="68">
        <v>29</v>
      </c>
      <c r="L491" s="68">
        <v>160</v>
      </c>
      <c r="M491" s="68" t="s">
        <v>43</v>
      </c>
      <c r="N491" s="3">
        <f t="shared" si="257"/>
        <v>0</v>
      </c>
      <c r="O491" s="9">
        <f t="shared" si="258"/>
        <v>0</v>
      </c>
      <c r="P491" s="4">
        <f t="shared" si="259"/>
        <v>0</v>
      </c>
      <c r="Q491" s="11">
        <f t="shared" si="260"/>
        <v>0</v>
      </c>
      <c r="R491" s="10">
        <f t="shared" si="261"/>
        <v>0</v>
      </c>
    </row>
    <row r="492" spans="1:18" s="8" customFormat="1">
      <c r="A492" s="68">
        <v>6</v>
      </c>
      <c r="B492" s="68" t="s">
        <v>247</v>
      </c>
      <c r="C492" s="12" t="s">
        <v>242</v>
      </c>
      <c r="D492" s="68" t="s">
        <v>32</v>
      </c>
      <c r="E492" s="68">
        <v>1</v>
      </c>
      <c r="F492" s="68" t="s">
        <v>51</v>
      </c>
      <c r="G492" s="68">
        <v>2</v>
      </c>
      <c r="H492" s="68" t="s">
        <v>34</v>
      </c>
      <c r="I492" s="68"/>
      <c r="J492" s="68">
        <v>59</v>
      </c>
      <c r="K492" s="68">
        <v>8</v>
      </c>
      <c r="L492" s="68">
        <v>56</v>
      </c>
      <c r="M492" s="68" t="s">
        <v>43</v>
      </c>
      <c r="N492" s="3">
        <f t="shared" si="257"/>
        <v>0</v>
      </c>
      <c r="O492" s="9">
        <f t="shared" si="258"/>
        <v>0</v>
      </c>
      <c r="P492" s="4">
        <f t="shared" si="259"/>
        <v>0</v>
      </c>
      <c r="Q492" s="11">
        <f t="shared" si="260"/>
        <v>0</v>
      </c>
      <c r="R492" s="10">
        <f t="shared" si="261"/>
        <v>0</v>
      </c>
    </row>
    <row r="493" spans="1:18" s="8" customFormat="1">
      <c r="A493" s="81" t="s">
        <v>37</v>
      </c>
      <c r="B493" s="82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3"/>
      <c r="R493" s="10">
        <f>SUM(R487:R492)</f>
        <v>0</v>
      </c>
    </row>
    <row r="494" spans="1:18" s="8" customFormat="1" ht="15.75">
      <c r="A494" s="24" t="s">
        <v>38</v>
      </c>
      <c r="B494" s="2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6"/>
    </row>
    <row r="495" spans="1:18" s="8" customFormat="1">
      <c r="A495" s="49" t="s">
        <v>45</v>
      </c>
      <c r="B495" s="49"/>
      <c r="C495" s="49"/>
      <c r="D495" s="49"/>
      <c r="E495" s="49"/>
      <c r="F495" s="49"/>
      <c r="G495" s="49"/>
      <c r="H495" s="49"/>
      <c r="I495" s="49"/>
      <c r="J495" s="15"/>
      <c r="K495" s="15"/>
      <c r="L495" s="15"/>
      <c r="M495" s="15"/>
      <c r="N495" s="15"/>
      <c r="O495" s="15"/>
      <c r="P495" s="15"/>
      <c r="Q495" s="15"/>
      <c r="R495" s="16"/>
    </row>
    <row r="496" spans="1:18" s="8" customFormat="1">
      <c r="A496" s="49"/>
      <c r="B496" s="49"/>
      <c r="C496" s="49"/>
      <c r="D496" s="49"/>
      <c r="E496" s="49"/>
      <c r="F496" s="49"/>
      <c r="G496" s="49"/>
      <c r="H496" s="49"/>
      <c r="I496" s="49"/>
      <c r="J496" s="15"/>
      <c r="K496" s="15"/>
      <c r="L496" s="15"/>
      <c r="M496" s="15"/>
      <c r="N496" s="15"/>
      <c r="O496" s="15"/>
      <c r="P496" s="15"/>
      <c r="Q496" s="15"/>
      <c r="R496" s="16"/>
    </row>
    <row r="497" spans="1:18" s="8" customFormat="1">
      <c r="A497" s="84" t="s">
        <v>248</v>
      </c>
      <c r="B497" s="85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64"/>
    </row>
    <row r="498" spans="1:18" s="8" customFormat="1" ht="18">
      <c r="A498" s="77" t="s">
        <v>28</v>
      </c>
      <c r="B498" s="78"/>
      <c r="C498" s="78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64"/>
    </row>
    <row r="499" spans="1:18" s="8" customFormat="1">
      <c r="A499" s="79" t="s">
        <v>249</v>
      </c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64"/>
    </row>
    <row r="500" spans="1:18" s="8" customFormat="1">
      <c r="A500" s="68">
        <v>1</v>
      </c>
      <c r="B500" s="68" t="s">
        <v>244</v>
      </c>
      <c r="C500" s="12" t="s">
        <v>242</v>
      </c>
      <c r="D500" s="68" t="s">
        <v>32</v>
      </c>
      <c r="E500" s="68">
        <v>1</v>
      </c>
      <c r="F500" s="68" t="s">
        <v>33</v>
      </c>
      <c r="G500" s="68">
        <v>2</v>
      </c>
      <c r="H500" s="68" t="s">
        <v>34</v>
      </c>
      <c r="I500" s="68"/>
      <c r="J500" s="68">
        <v>102</v>
      </c>
      <c r="K500" s="68">
        <v>20</v>
      </c>
      <c r="L500" s="68">
        <v>73</v>
      </c>
      <c r="M500" s="68" t="s">
        <v>43</v>
      </c>
      <c r="N500" s="3">
        <f t="shared" ref="N500:N506" si="262">(IF(F500="OŽ",IF(L500=1,550.8,IF(L500=2,426.38,IF(L500=3,342.14,IF(L500=4,181.44,IF(L500=5,168.48,IF(L500=6,155.52,IF(L500=7,148.5,IF(L500=8,144,0))))))))+IF(L500&lt;=8,0,IF(L500&lt;=16,137.7,IF(L500&lt;=24,108,IF(L500&lt;=32,80.1,IF(L500&lt;=36,52.2,0)))))-IF(L500&lt;=8,0,IF(L500&lt;=16,(L500-9)*2.754,IF(L500&lt;=24,(L500-17)* 2.754,IF(L500&lt;=32,(L500-25)* 2.754,IF(L500&lt;=36,(L500-33)*2.754,0))))),0)+IF(F500="PČ",IF(L500=1,449,IF(L500=2,314.6,IF(L500=3,238,IF(L500=4,172,IF(L500=5,159,IF(L500=6,145,IF(L500=7,132,IF(L500=8,119,0))))))))+IF(L500&lt;=8,0,IF(L500&lt;=16,88,IF(L500&lt;=24,55,IF(L500&lt;=32,22,0))))-IF(L500&lt;=8,0,IF(L500&lt;=16,(L500-9)*2.245,IF(L500&lt;=24,(L500-17)*2.245,IF(L500&lt;=32,(L500-25)*2.245,0)))),0)+IF(F500="PČneol",IF(L500=1,85,IF(L500=2,64.61,IF(L500=3,50.76,IF(L500=4,16.25,IF(L500=5,15,IF(L500=6,13.75,IF(L500=7,12.5,IF(L500=8,11.25,0))))))))+IF(L500&lt;=8,0,IF(L500&lt;=16,9,0))-IF(L500&lt;=8,0,IF(L500&lt;=16,(L500-9)*0.425,0)),0)+IF(F500="PŽ",IF(L500=1,85,IF(L500=2,59.5,IF(L500=3,45,IF(L500=4,32.5,IF(L500=5,30,IF(L500=6,27.5,IF(L500=7,25,IF(L500=8,22.5,0))))))))+IF(L500&lt;=8,0,IF(L500&lt;=16,19,IF(L500&lt;=24,13,IF(L500&lt;=32,8,0))))-IF(L500&lt;=8,0,IF(L500&lt;=16,(L500-9)*0.425,IF(L500&lt;=24,(L500-17)*0.425,IF(L500&lt;=32,(L500-25)*0.425,0)))),0)+IF(F500="EČ",IF(L500=1,204,IF(L500=2,156.24,IF(L500=3,123.84,IF(L500=4,72,IF(L500=5,66,IF(L500=6,60,IF(L500=7,54,IF(L500=8,48,0))))))))+IF(L500&lt;=8,0,IF(L500&lt;=16,40,IF(L500&lt;=24,25,0)))-IF(L500&lt;=8,0,IF(L500&lt;=16,(L500-9)*1.02,IF(L500&lt;=24,(L500-17)*1.02,0))),0)+IF(F500="EČneol",IF(L500=1,68,IF(L500=2,51.69,IF(L500=3,40.61,IF(L500=4,13,IF(L500=5,12,IF(L500=6,11,IF(L500=7,10,IF(L500=8,9,0)))))))))+IF(F500="EŽ",IF(L500=1,68,IF(L500=2,47.6,IF(L500=3,36,IF(L500=4,18,IF(L500=5,16.5,IF(L500=6,15,IF(L500=7,13.5,IF(L500=8,12,0))))))))+IF(L500&lt;=8,0,IF(L500&lt;=16,10,IF(L500&lt;=24,6,0)))-IF(L500&lt;=8,0,IF(L500&lt;=16,(L500-9)*0.34,IF(L500&lt;=24,(L500-17)*0.34,0))),0)+IF(F500="PT",IF(L500=1,68,IF(L500=2,52.08,IF(L500=3,41.28,IF(L500=4,24,IF(L500=5,22,IF(L500=6,20,IF(L500=7,18,IF(L500=8,16,0))))))))+IF(L500&lt;=8,0,IF(L500&lt;=16,13,IF(L500&lt;=24,9,IF(L500&lt;=32,4,0))))-IF(L500&lt;=8,0,IF(L500&lt;=16,(L500-9)*0.34,IF(L500&lt;=24,(L500-17)*0.34,IF(L500&lt;=32,(L500-25)*0.34,0)))),0)+IF(F500="JOŽ",IF(L500=1,85,IF(L500=2,59.5,IF(L500=3,45,IF(L500=4,32.5,IF(L500=5,30,IF(L500=6,27.5,IF(L500=7,25,IF(L500=8,22.5,0))))))))+IF(L500&lt;=8,0,IF(L500&lt;=16,19,IF(L500&lt;=24,13,0)))-IF(L500&lt;=8,0,IF(L500&lt;=16,(L500-9)*0.425,IF(L500&lt;=24,(L500-17)*0.425,0))),0)+IF(F500="JPČ",IF(L500=1,68,IF(L500=2,47.6,IF(L500=3,36,IF(L500=4,26,IF(L500=5,24,IF(L500=6,22,IF(L500=7,20,IF(L500=8,18,0))))))))+IF(L500&lt;=8,0,IF(L500&lt;=16,13,IF(L500&lt;=24,9,0)))-IF(L500&lt;=8,0,IF(L500&lt;=16,(L500-9)*0.34,IF(L500&lt;=24,(L500-17)*0.34,0))),0)+IF(F500="JEČ",IF(L500=1,34,IF(L500=2,26.04,IF(L500=3,20.6,IF(L500=4,12,IF(L500=5,11,IF(L500=6,10,IF(L500=7,9,IF(L500=8,8,0))))))))+IF(L500&lt;=8,0,IF(L500&lt;=16,6,0))-IF(L500&lt;=8,0,IF(L500&lt;=16,(L500-9)*0.17,0)),0)+IF(F500="JEOF",IF(L500=1,34,IF(L500=2,26.04,IF(L500=3,20.6,IF(L500=4,12,IF(L500=5,11,IF(L500=6,10,IF(L500=7,9,IF(L500=8,8,0))))))))+IF(L500&lt;=8,0,IF(L500&lt;=16,6,0))-IF(L500&lt;=8,0,IF(L500&lt;=16,(L500-9)*0.17,0)),0)+IF(F500="JnPČ",IF(L500=1,51,IF(L500=2,35.7,IF(L500=3,27,IF(L500=4,19.5,IF(L500=5,18,IF(L500=6,16.5,IF(L500=7,15,IF(L500=8,13.5,0))))))))+IF(L500&lt;=8,0,IF(L500&lt;=16,10,0))-IF(L500&lt;=8,0,IF(L500&lt;=16,(L500-9)*0.255,0)),0)+IF(F500="JnEČ",IF(L500=1,25.5,IF(L500=2,19.53,IF(L500=3,15.48,IF(L500=4,9,IF(L500=5,8.25,IF(L500=6,7.5,IF(L500=7,6.75,IF(L500=8,6,0))))))))+IF(L500&lt;=8,0,IF(L500&lt;=16,5,0))-IF(L500&lt;=8,0,IF(L500&lt;=16,(L500-9)*0.1275,0)),0)+IF(F500="JčPČ",IF(L500=1,21.25,IF(L500=2,14.5,IF(L500=3,11.5,IF(L500=4,7,IF(L500=5,6.5,IF(L500=6,6,IF(L500=7,5.5,IF(L500=8,5,0))))))))+IF(L500&lt;=8,0,IF(L500&lt;=16,4,0))-IF(L500&lt;=8,0,IF(L500&lt;=16,(L500-9)*0.10625,0)),0)+IF(F500="JčEČ",IF(L500=1,17,IF(L500=2,13.02,IF(L500=3,10.32,IF(L500=4,6,IF(L500=5,5.5,IF(L500=6,5,IF(L500=7,4.5,IF(L500=8,4,0))))))))+IF(L500&lt;=8,0,IF(L500&lt;=16,3,0))-IF(L500&lt;=8,0,IF(L500&lt;=16,(L500-9)*0.085,0)),0)+IF(F500="NEAK",IF(L500=1,11.48,IF(L500=2,8.79,IF(L500=3,6.97,IF(L500=4,4.05,IF(L500=5,3.71,IF(L500=6,3.38,IF(L500=7,3.04,IF(L500=8,2.7,0))))))))+IF(L500&lt;=8,0,IF(L500&lt;=16,2,IF(L500&lt;=24,1.3,0)))-IF(L500&lt;=8,0,IF(L500&lt;=16,(L500-9)*0.0574,IF(L500&lt;=24,(L500-17)*0.0574,0))),0))*IF(L500&lt;0,1,IF(OR(F500="PČ",F500="PŽ",F500="PT"),IF(J500&lt;32,J500/32,1),1))* IF(L500&lt;0,1,IF(OR(F500="EČ",F500="EŽ",F500="JOŽ",F500="JPČ",F500="NEAK"),IF(J500&lt;24,J500/24,1),1))*IF(L500&lt;0,1,IF(OR(F500="PČneol",F500="JEČ",F500="JEOF",F500="JnPČ",F500="JnEČ",F500="JčPČ",F500="JčEČ"),IF(J500&lt;16,J500/16,1),1))*IF(L500&lt;0,1,IF(F500="EČneol",IF(J500&lt;8,J500/8,1),1))</f>
        <v>0</v>
      </c>
      <c r="O500" s="9">
        <f t="shared" ref="O500:O506" si="263">IF(F500="OŽ",N500,IF(H500="Ne",IF(J500*0.3&lt;J500-L500,N500,0),IF(J500*0.1&lt;J500-L500,N500,0)))</f>
        <v>0</v>
      </c>
      <c r="P500" s="4">
        <f t="shared" ref="P500:P506" si="264">IF(O500=0,0,IF(F500="OŽ",IF(L500&gt;35,0,IF(J500&gt;35,(36-L500)*1.836,((36-L500)-(36-J500))*1.836)),0)+IF(F500="PČ",IF(L500&gt;31,0,IF(J500&gt;31,(32-L500)*1.347,((32-L500)-(32-J500))*1.347)),0)+ IF(F500="PČneol",IF(L500&gt;15,0,IF(J500&gt;15,(16-L500)*0.255,((16-L500)-(16-J500))*0.255)),0)+IF(F500="PŽ",IF(L500&gt;31,0,IF(J500&gt;31,(32-L500)*0.255,((32-L500)-(32-J500))*0.255)),0)+IF(F500="EČ",IF(L500&gt;23,0,IF(J500&gt;23,(24-L500)*0.612,((24-L500)-(24-J500))*0.612)),0)+IF(F500="EČneol",IF(L500&gt;7,0,IF(J500&gt;7,(8-L500)*0.204,((8-L500)-(8-J500))*0.204)),0)+IF(F500="EŽ",IF(L500&gt;23,0,IF(J500&gt;23,(24-L500)*0.204,((24-L500)-(24-J500))*0.204)),0)+IF(F500="PT",IF(L500&gt;31,0,IF(J500&gt;31,(32-L500)*0.204,((32-L500)-(32-J500))*0.204)),0)+IF(F500="JOŽ",IF(L500&gt;23,0,IF(J500&gt;23,(24-L500)*0.255,((24-L500)-(24-J500))*0.255)),0)+IF(F500="JPČ",IF(L500&gt;23,0,IF(J500&gt;23,(24-L500)*0.204,((24-L500)-(24-J500))*0.204)),0)+IF(F500="JEČ",IF(L500&gt;15,0,IF(J500&gt;15,(16-L500)*0.102,((16-L500)-(16-J500))*0.102)),0)+IF(F500="JEOF",IF(L500&gt;15,0,IF(J500&gt;15,(16-L500)*0.102,((16-L500)-(16-J500))*0.102)),0)+IF(F500="JnPČ",IF(L500&gt;15,0,IF(J500&gt;15,(16-L500)*0.153,((16-L500)-(16-J500))*0.153)),0)+IF(F500="JnEČ",IF(L500&gt;15,0,IF(J500&gt;15,(16-L500)*0.0765,((16-L500)-(16-J500))*0.0765)),0)+IF(F500="JčPČ",IF(L500&gt;15,0,IF(J500&gt;15,(16-L500)*0.06375,((16-L500)-(16-J500))*0.06375)),0)+IF(F500="JčEČ",IF(L500&gt;15,0,IF(J500&gt;15,(16-L500)*0.051,((16-L500)-(16-J500))*0.051)),0)+IF(F500="NEAK",IF(L500&gt;23,0,IF(J500&gt;23,(24-L500)*0.03444,((24-L500)-(24-J500))*0.03444)),0))</f>
        <v>0</v>
      </c>
      <c r="Q500" s="11">
        <f t="shared" ref="Q500:Q506" si="265">IF(ISERROR(P500*100/N500),0,(P500*100/N500))</f>
        <v>0</v>
      </c>
      <c r="R500" s="10">
        <f t="shared" ref="R500:R506" si="266">IF(Q500&lt;=30,O500+P500,O500+O500*0.3)*IF(G500=1,0.4,IF(G500=2,0.75,IF(G500="1 (kas 4 m. 1 k. nerengiamos)",0.52,1)))*IF(D500="olimpinė",1,IF(M500="Ne",0.5,1))*IF(OR(A$5="Lietuvos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federacija"),IF(OR(J500&lt;8,K500&lt;16),0,1),1)*E500*IF(I500&lt;=1,1,1/I500)*IF(OR(A$5="Lietuvos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01" spans="1:18" s="8" customFormat="1">
      <c r="A501" s="68">
        <v>2</v>
      </c>
      <c r="B501" s="68" t="s">
        <v>250</v>
      </c>
      <c r="C501" s="12" t="s">
        <v>242</v>
      </c>
      <c r="D501" s="68" t="s">
        <v>32</v>
      </c>
      <c r="E501" s="68">
        <v>1</v>
      </c>
      <c r="F501" s="68" t="s">
        <v>33</v>
      </c>
      <c r="G501" s="68">
        <v>2</v>
      </c>
      <c r="H501" s="68" t="s">
        <v>34</v>
      </c>
      <c r="I501" s="68"/>
      <c r="J501" s="68">
        <v>102</v>
      </c>
      <c r="K501" s="68">
        <v>20</v>
      </c>
      <c r="L501" s="68">
        <v>89</v>
      </c>
      <c r="M501" s="68" t="s">
        <v>34</v>
      </c>
      <c r="N501" s="3">
        <f t="shared" si="262"/>
        <v>0</v>
      </c>
      <c r="O501" s="9">
        <f t="shared" si="263"/>
        <v>0</v>
      </c>
      <c r="P501" s="4">
        <f t="shared" si="264"/>
        <v>0</v>
      </c>
      <c r="Q501" s="11">
        <f t="shared" si="265"/>
        <v>0</v>
      </c>
      <c r="R501" s="10">
        <f t="shared" si="266"/>
        <v>0</v>
      </c>
    </row>
    <row r="502" spans="1:18" s="8" customFormat="1">
      <c r="A502" s="68">
        <v>3</v>
      </c>
      <c r="B502" s="68" t="s">
        <v>250</v>
      </c>
      <c r="C502" s="12" t="s">
        <v>251</v>
      </c>
      <c r="D502" s="68" t="s">
        <v>32</v>
      </c>
      <c r="E502" s="68">
        <v>1</v>
      </c>
      <c r="F502" s="68" t="s">
        <v>33</v>
      </c>
      <c r="G502" s="68">
        <v>2</v>
      </c>
      <c r="H502" s="68" t="s">
        <v>34</v>
      </c>
      <c r="I502" s="68"/>
      <c r="J502" s="68">
        <v>43</v>
      </c>
      <c r="K502" s="68">
        <v>20</v>
      </c>
      <c r="L502" s="68">
        <v>30</v>
      </c>
      <c r="M502" s="68" t="s">
        <v>43</v>
      </c>
      <c r="N502" s="3">
        <f t="shared" si="262"/>
        <v>0</v>
      </c>
      <c r="O502" s="9">
        <f t="shared" si="263"/>
        <v>0</v>
      </c>
      <c r="P502" s="4">
        <f t="shared" si="264"/>
        <v>0</v>
      </c>
      <c r="Q502" s="11">
        <f t="shared" si="265"/>
        <v>0</v>
      </c>
      <c r="R502" s="10">
        <f t="shared" si="266"/>
        <v>0</v>
      </c>
    </row>
    <row r="503" spans="1:18" s="8" customFormat="1">
      <c r="A503" s="68">
        <v>4</v>
      </c>
      <c r="B503" s="68" t="s">
        <v>241</v>
      </c>
      <c r="C503" s="12" t="s">
        <v>242</v>
      </c>
      <c r="D503" s="68" t="s">
        <v>32</v>
      </c>
      <c r="E503" s="68">
        <v>1</v>
      </c>
      <c r="F503" s="68" t="s">
        <v>33</v>
      </c>
      <c r="G503" s="68">
        <v>2</v>
      </c>
      <c r="H503" s="68" t="s">
        <v>34</v>
      </c>
      <c r="I503" s="68"/>
      <c r="J503" s="68">
        <v>102</v>
      </c>
      <c r="K503" s="68">
        <v>20</v>
      </c>
      <c r="L503" s="68">
        <v>87</v>
      </c>
      <c r="M503" s="68" t="s">
        <v>34</v>
      </c>
      <c r="N503" s="3">
        <f t="shared" si="262"/>
        <v>0</v>
      </c>
      <c r="O503" s="9">
        <f t="shared" si="263"/>
        <v>0</v>
      </c>
      <c r="P503" s="4">
        <f t="shared" si="264"/>
        <v>0</v>
      </c>
      <c r="Q503" s="11">
        <f t="shared" si="265"/>
        <v>0</v>
      </c>
      <c r="R503" s="10">
        <f t="shared" si="266"/>
        <v>0</v>
      </c>
    </row>
    <row r="504" spans="1:18" s="8" customFormat="1">
      <c r="A504" s="68">
        <v>5</v>
      </c>
      <c r="B504" s="68" t="s">
        <v>252</v>
      </c>
      <c r="C504" s="12" t="s">
        <v>242</v>
      </c>
      <c r="D504" s="68" t="s">
        <v>32</v>
      </c>
      <c r="E504" s="68">
        <v>1</v>
      </c>
      <c r="F504" s="68" t="s">
        <v>33</v>
      </c>
      <c r="G504" s="68">
        <v>2</v>
      </c>
      <c r="H504" s="68" t="s">
        <v>34</v>
      </c>
      <c r="I504" s="68"/>
      <c r="J504" s="68">
        <v>102</v>
      </c>
      <c r="K504" s="68">
        <v>20</v>
      </c>
      <c r="L504" s="68">
        <v>79</v>
      </c>
      <c r="M504" s="68" t="s">
        <v>43</v>
      </c>
      <c r="N504" s="3">
        <f t="shared" si="262"/>
        <v>0</v>
      </c>
      <c r="O504" s="9">
        <f t="shared" si="263"/>
        <v>0</v>
      </c>
      <c r="P504" s="4">
        <f t="shared" si="264"/>
        <v>0</v>
      </c>
      <c r="Q504" s="11">
        <f t="shared" si="265"/>
        <v>0</v>
      </c>
      <c r="R504" s="10">
        <f t="shared" si="266"/>
        <v>0</v>
      </c>
    </row>
    <row r="505" spans="1:18" s="8" customFormat="1">
      <c r="A505" s="68">
        <v>6</v>
      </c>
      <c r="B505" s="68" t="s">
        <v>250</v>
      </c>
      <c r="C505" s="12" t="s">
        <v>253</v>
      </c>
      <c r="D505" s="68" t="s">
        <v>32</v>
      </c>
      <c r="E505" s="68">
        <v>1</v>
      </c>
      <c r="F505" s="68" t="s">
        <v>33</v>
      </c>
      <c r="G505" s="68">
        <v>2</v>
      </c>
      <c r="H505" s="68" t="s">
        <v>34</v>
      </c>
      <c r="I505" s="68"/>
      <c r="J505" s="68">
        <v>37</v>
      </c>
      <c r="K505" s="68">
        <v>20</v>
      </c>
      <c r="L505" s="68">
        <v>37</v>
      </c>
      <c r="M505" s="68" t="s">
        <v>34</v>
      </c>
      <c r="N505" s="3">
        <f t="shared" si="262"/>
        <v>0</v>
      </c>
      <c r="O505" s="9">
        <f t="shared" si="263"/>
        <v>0</v>
      </c>
      <c r="P505" s="4">
        <f t="shared" si="264"/>
        <v>0</v>
      </c>
      <c r="Q505" s="11">
        <f t="shared" si="265"/>
        <v>0</v>
      </c>
      <c r="R505" s="10">
        <f t="shared" si="266"/>
        <v>0</v>
      </c>
    </row>
    <row r="506" spans="1:18" s="8" customFormat="1">
      <c r="A506" s="68">
        <v>7</v>
      </c>
      <c r="B506" s="68" t="s">
        <v>254</v>
      </c>
      <c r="C506" s="12" t="s">
        <v>242</v>
      </c>
      <c r="D506" s="68" t="s">
        <v>32</v>
      </c>
      <c r="E506" s="68">
        <v>1</v>
      </c>
      <c r="F506" s="68" t="s">
        <v>33</v>
      </c>
      <c r="G506" s="68">
        <v>2</v>
      </c>
      <c r="H506" s="68" t="s">
        <v>34</v>
      </c>
      <c r="I506" s="68"/>
      <c r="J506" s="68">
        <v>102</v>
      </c>
      <c r="K506" s="68">
        <v>20</v>
      </c>
      <c r="L506" s="68">
        <v>92</v>
      </c>
      <c r="M506" s="68" t="s">
        <v>34</v>
      </c>
      <c r="N506" s="3">
        <f t="shared" si="262"/>
        <v>0</v>
      </c>
      <c r="O506" s="9">
        <f t="shared" si="263"/>
        <v>0</v>
      </c>
      <c r="P506" s="4">
        <f t="shared" si="264"/>
        <v>0</v>
      </c>
      <c r="Q506" s="11">
        <f t="shared" si="265"/>
        <v>0</v>
      </c>
      <c r="R506" s="10">
        <f t="shared" si="266"/>
        <v>0</v>
      </c>
    </row>
    <row r="507" spans="1:18" s="8" customFormat="1">
      <c r="A507" s="81" t="s">
        <v>37</v>
      </c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3"/>
      <c r="R507" s="10">
        <f>SUM(R500:R506)</f>
        <v>0</v>
      </c>
    </row>
    <row r="508" spans="1:18" s="8" customFormat="1" ht="15.75">
      <c r="A508" s="24" t="s">
        <v>38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 s="8" customFormat="1">
      <c r="A509" s="49" t="s">
        <v>45</v>
      </c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>
      <c r="A510" s="49"/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 s="8" customFormat="1">
      <c r="A511" s="88" t="s">
        <v>255</v>
      </c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</row>
    <row r="512" spans="1:18" s="8" customFormat="1">
      <c r="A512" s="49"/>
      <c r="B512" s="49"/>
      <c r="C512" s="49"/>
      <c r="D512" s="49"/>
      <c r="E512" s="49"/>
      <c r="F512" s="49"/>
      <c r="G512" s="49"/>
      <c r="H512" s="49"/>
      <c r="I512" s="49"/>
      <c r="J512" s="15"/>
      <c r="K512" s="15"/>
      <c r="L512" s="15"/>
      <c r="M512" s="15"/>
      <c r="N512" s="15"/>
      <c r="O512" s="15"/>
      <c r="P512" s="15"/>
      <c r="Q512" s="15"/>
      <c r="R512" s="16"/>
    </row>
    <row r="513" spans="1:18" s="8" customFormat="1">
      <c r="A513" s="75" t="s">
        <v>256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64"/>
    </row>
    <row r="514" spans="1:18" s="8" customFormat="1" ht="18">
      <c r="A514" s="77" t="s">
        <v>28</v>
      </c>
      <c r="B514" s="78"/>
      <c r="C514" s="78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64"/>
    </row>
    <row r="515" spans="1:18" s="8" customFormat="1">
      <c r="A515" s="79" t="s">
        <v>257</v>
      </c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64"/>
    </row>
    <row r="516" spans="1:18" s="8" customFormat="1">
      <c r="A516" s="68">
        <v>1</v>
      </c>
      <c r="B516" s="68" t="s">
        <v>258</v>
      </c>
      <c r="C516" s="12" t="s">
        <v>259</v>
      </c>
      <c r="D516" s="68" t="s">
        <v>32</v>
      </c>
      <c r="E516" s="68">
        <v>1</v>
      </c>
      <c r="F516" s="68" t="s">
        <v>51</v>
      </c>
      <c r="G516" s="68">
        <v>2</v>
      </c>
      <c r="H516" s="68" t="s">
        <v>34</v>
      </c>
      <c r="I516" s="68"/>
      <c r="J516" s="68">
        <v>10</v>
      </c>
      <c r="K516" s="68">
        <v>8</v>
      </c>
      <c r="L516" s="68">
        <v>7</v>
      </c>
      <c r="M516" s="68" t="s">
        <v>43</v>
      </c>
      <c r="N516" s="3">
        <f t="shared" ref="N516" si="267">(IF(F516="OŽ",IF(L516=1,550.8,IF(L516=2,426.38,IF(L516=3,342.14,IF(L516=4,181.44,IF(L516=5,168.48,IF(L516=6,155.52,IF(L516=7,148.5,IF(L516=8,144,0))))))))+IF(L516&lt;=8,0,IF(L516&lt;=16,137.7,IF(L516&lt;=24,108,IF(L516&lt;=32,80.1,IF(L516&lt;=36,52.2,0)))))-IF(L516&lt;=8,0,IF(L516&lt;=16,(L516-9)*2.754,IF(L516&lt;=24,(L516-17)* 2.754,IF(L516&lt;=32,(L516-25)* 2.754,IF(L516&lt;=36,(L516-33)*2.754,0))))),0)+IF(F516="PČ",IF(L516=1,449,IF(L516=2,314.6,IF(L516=3,238,IF(L516=4,172,IF(L516=5,159,IF(L516=6,145,IF(L516=7,132,IF(L516=8,119,0))))))))+IF(L516&lt;=8,0,IF(L516&lt;=16,88,IF(L516&lt;=24,55,IF(L516&lt;=32,22,0))))-IF(L516&lt;=8,0,IF(L516&lt;=16,(L516-9)*2.245,IF(L516&lt;=24,(L516-17)*2.245,IF(L516&lt;=32,(L516-25)*2.245,0)))),0)+IF(F516="PČneol",IF(L516=1,85,IF(L516=2,64.61,IF(L516=3,50.76,IF(L516=4,16.25,IF(L516=5,15,IF(L516=6,13.75,IF(L516=7,12.5,IF(L516=8,11.25,0))))))))+IF(L516&lt;=8,0,IF(L516&lt;=16,9,0))-IF(L516&lt;=8,0,IF(L516&lt;=16,(L516-9)*0.425,0)),0)+IF(F516="PŽ",IF(L516=1,85,IF(L516=2,59.5,IF(L516=3,45,IF(L516=4,32.5,IF(L516=5,30,IF(L516=6,27.5,IF(L516=7,25,IF(L516=8,22.5,0))))))))+IF(L516&lt;=8,0,IF(L516&lt;=16,19,IF(L516&lt;=24,13,IF(L516&lt;=32,8,0))))-IF(L516&lt;=8,0,IF(L516&lt;=16,(L516-9)*0.425,IF(L516&lt;=24,(L516-17)*0.425,IF(L516&lt;=32,(L516-25)*0.425,0)))),0)+IF(F516="EČ",IF(L516=1,204,IF(L516=2,156.24,IF(L516=3,123.84,IF(L516=4,72,IF(L516=5,66,IF(L516=6,60,IF(L516=7,54,IF(L516=8,48,0))))))))+IF(L516&lt;=8,0,IF(L516&lt;=16,40,IF(L516&lt;=24,25,0)))-IF(L516&lt;=8,0,IF(L516&lt;=16,(L516-9)*1.02,IF(L516&lt;=24,(L516-17)*1.02,0))),0)+IF(F516="EČneol",IF(L516=1,68,IF(L516=2,51.69,IF(L516=3,40.61,IF(L516=4,13,IF(L516=5,12,IF(L516=6,11,IF(L516=7,10,IF(L516=8,9,0)))))))))+IF(F516="EŽ",IF(L516=1,68,IF(L516=2,47.6,IF(L516=3,36,IF(L516=4,18,IF(L516=5,16.5,IF(L516=6,15,IF(L516=7,13.5,IF(L516=8,12,0))))))))+IF(L516&lt;=8,0,IF(L516&lt;=16,10,IF(L516&lt;=24,6,0)))-IF(L516&lt;=8,0,IF(L516&lt;=16,(L516-9)*0.34,IF(L516&lt;=24,(L516-17)*0.34,0))),0)+IF(F516="PT",IF(L516=1,68,IF(L516=2,52.08,IF(L516=3,41.28,IF(L516=4,24,IF(L516=5,22,IF(L516=6,20,IF(L516=7,18,IF(L516=8,16,0))))))))+IF(L516&lt;=8,0,IF(L516&lt;=16,13,IF(L516&lt;=24,9,IF(L516&lt;=32,4,0))))-IF(L516&lt;=8,0,IF(L516&lt;=16,(L516-9)*0.34,IF(L516&lt;=24,(L516-17)*0.34,IF(L516&lt;=32,(L516-25)*0.34,0)))),0)+IF(F516="JOŽ",IF(L516=1,85,IF(L516=2,59.5,IF(L516=3,45,IF(L516=4,32.5,IF(L516=5,30,IF(L516=6,27.5,IF(L516=7,25,IF(L516=8,22.5,0))))))))+IF(L516&lt;=8,0,IF(L516&lt;=16,19,IF(L516&lt;=24,13,0)))-IF(L516&lt;=8,0,IF(L516&lt;=16,(L516-9)*0.425,IF(L516&lt;=24,(L516-17)*0.425,0))),0)+IF(F516="JPČ",IF(L516=1,68,IF(L516=2,47.6,IF(L516=3,36,IF(L516=4,26,IF(L516=5,24,IF(L516=6,22,IF(L516=7,20,IF(L516=8,18,0))))))))+IF(L516&lt;=8,0,IF(L516&lt;=16,13,IF(L516&lt;=24,9,0)))-IF(L516&lt;=8,0,IF(L516&lt;=16,(L516-9)*0.34,IF(L516&lt;=24,(L516-17)*0.34,0))),0)+IF(F516="JEČ",IF(L516=1,34,IF(L516=2,26.04,IF(L516=3,20.6,IF(L516=4,12,IF(L516=5,11,IF(L516=6,10,IF(L516=7,9,IF(L516=8,8,0))))))))+IF(L516&lt;=8,0,IF(L516&lt;=16,6,0))-IF(L516&lt;=8,0,IF(L516&lt;=16,(L516-9)*0.17,0)),0)+IF(F516="JEOF",IF(L516=1,34,IF(L516=2,26.04,IF(L516=3,20.6,IF(L516=4,12,IF(L516=5,11,IF(L516=6,10,IF(L516=7,9,IF(L516=8,8,0))))))))+IF(L516&lt;=8,0,IF(L516&lt;=16,6,0))-IF(L516&lt;=8,0,IF(L516&lt;=16,(L516-9)*0.17,0)),0)+IF(F516="JnPČ",IF(L516=1,51,IF(L516=2,35.7,IF(L516=3,27,IF(L516=4,19.5,IF(L516=5,18,IF(L516=6,16.5,IF(L516=7,15,IF(L516=8,13.5,0))))))))+IF(L516&lt;=8,0,IF(L516&lt;=16,10,0))-IF(L516&lt;=8,0,IF(L516&lt;=16,(L516-9)*0.255,0)),0)+IF(F516="JnEČ",IF(L516=1,25.5,IF(L516=2,19.53,IF(L516=3,15.48,IF(L516=4,9,IF(L516=5,8.25,IF(L516=6,7.5,IF(L516=7,6.75,IF(L516=8,6,0))))))))+IF(L516&lt;=8,0,IF(L516&lt;=16,5,0))-IF(L516&lt;=8,0,IF(L516&lt;=16,(L516-9)*0.1275,0)),0)+IF(F516="JčPČ",IF(L516=1,21.25,IF(L516=2,14.5,IF(L516=3,11.5,IF(L516=4,7,IF(L516=5,6.5,IF(L516=6,6,IF(L516=7,5.5,IF(L516=8,5,0))))))))+IF(L516&lt;=8,0,IF(L516&lt;=16,4,0))-IF(L516&lt;=8,0,IF(L516&lt;=16,(L516-9)*0.10625,0)),0)+IF(F516="JčEČ",IF(L516=1,17,IF(L516=2,13.02,IF(L516=3,10.32,IF(L516=4,6,IF(L516=5,5.5,IF(L516=6,5,IF(L516=7,4.5,IF(L516=8,4,0))))))))+IF(L516&lt;=8,0,IF(L516&lt;=16,3,0))-IF(L516&lt;=8,0,IF(L516&lt;=16,(L516-9)*0.085,0)),0)+IF(F516="NEAK",IF(L516=1,11.48,IF(L516=2,8.79,IF(L516=3,6.97,IF(L516=4,4.05,IF(L516=5,3.71,IF(L516=6,3.38,IF(L516=7,3.04,IF(L516=8,2.7,0))))))))+IF(L516&lt;=8,0,IF(L516&lt;=16,2,IF(L516&lt;=24,1.3,0)))-IF(L516&lt;=8,0,IF(L516&lt;=16,(L516-9)*0.0574,IF(L516&lt;=24,(L516-17)*0.0574,0))),0))*IF(L516&lt;0,1,IF(OR(F516="PČ",F516="PŽ",F516="PT"),IF(J516&lt;32,J516/32,1),1))* IF(L516&lt;0,1,IF(OR(F516="EČ",F516="EŽ",F516="JOŽ",F516="JPČ",F516="NEAK"),IF(J516&lt;24,J516/24,1),1))*IF(L516&lt;0,1,IF(OR(F516="PČneol",F516="JEČ",F516="JEOF",F516="JnPČ",F516="JnEČ",F516="JčPČ",F516="JčEČ"),IF(J516&lt;16,J516/16,1),1))*IF(L516&lt;0,1,IF(F516="EČneol",IF(J516&lt;8,J516/8,1),1))</f>
        <v>41.25</v>
      </c>
      <c r="O516" s="9">
        <f t="shared" ref="O516" si="268">IF(F516="OŽ",N516,IF(H516="Ne",IF(J516*0.3&lt;J516-L516,N516,0),IF(J516*0.1&lt;J516-L516,N516,0)))</f>
        <v>0</v>
      </c>
      <c r="P516" s="4">
        <f t="shared" ref="P516" si="269">IF(O516=0,0,IF(F516="OŽ",IF(L516&gt;35,0,IF(J516&gt;35,(36-L516)*1.836,((36-L516)-(36-J516))*1.836)),0)+IF(F516="PČ",IF(L516&gt;31,0,IF(J516&gt;31,(32-L516)*1.347,((32-L516)-(32-J516))*1.347)),0)+ IF(F516="PČneol",IF(L516&gt;15,0,IF(J516&gt;15,(16-L516)*0.255,((16-L516)-(16-J516))*0.255)),0)+IF(F516="PŽ",IF(L516&gt;31,0,IF(J516&gt;31,(32-L516)*0.255,((32-L516)-(32-J516))*0.255)),0)+IF(F516="EČ",IF(L516&gt;23,0,IF(J516&gt;23,(24-L516)*0.612,((24-L516)-(24-J516))*0.612)),0)+IF(F516="EČneol",IF(L516&gt;7,0,IF(J516&gt;7,(8-L516)*0.204,((8-L516)-(8-J516))*0.204)),0)+IF(F516="EŽ",IF(L516&gt;23,0,IF(J516&gt;23,(24-L516)*0.204,((24-L516)-(24-J516))*0.204)),0)+IF(F516="PT",IF(L516&gt;31,0,IF(J516&gt;31,(32-L516)*0.204,((32-L516)-(32-J516))*0.204)),0)+IF(F516="JOŽ",IF(L516&gt;23,0,IF(J516&gt;23,(24-L516)*0.255,((24-L516)-(24-J516))*0.255)),0)+IF(F516="JPČ",IF(L516&gt;23,0,IF(J516&gt;23,(24-L516)*0.204,((24-L516)-(24-J516))*0.204)),0)+IF(F516="JEČ",IF(L516&gt;15,0,IF(J516&gt;15,(16-L516)*0.102,((16-L516)-(16-J516))*0.102)),0)+IF(F516="JEOF",IF(L516&gt;15,0,IF(J516&gt;15,(16-L516)*0.102,((16-L516)-(16-J516))*0.102)),0)+IF(F516="JnPČ",IF(L516&gt;15,0,IF(J516&gt;15,(16-L516)*0.153,((16-L516)-(16-J516))*0.153)),0)+IF(F516="JnEČ",IF(L516&gt;15,0,IF(J516&gt;15,(16-L516)*0.0765,((16-L516)-(16-J516))*0.0765)),0)+IF(F516="JčPČ",IF(L516&gt;15,0,IF(J516&gt;15,(16-L516)*0.06375,((16-L516)-(16-J516))*0.06375)),0)+IF(F516="JčEČ",IF(L516&gt;15,0,IF(J516&gt;15,(16-L516)*0.051,((16-L516)-(16-J516))*0.051)),0)+IF(F516="NEAK",IF(L516&gt;23,0,IF(J516&gt;23,(24-L516)*0.03444,((24-L516)-(24-J516))*0.03444)),0))</f>
        <v>0</v>
      </c>
      <c r="Q516" s="11">
        <f t="shared" ref="Q516" si="270">IF(ISERROR(P516*100/N516),0,(P516*100/N516))</f>
        <v>0</v>
      </c>
      <c r="R516" s="10">
        <f t="shared" ref="R516" si="271">IF(Q516&lt;=30,O516+P516,O516+O516*0.3)*IF(G516=1,0.4,IF(G516=2,0.75,IF(G516="1 (kas 4 m. 1 k. nerengiamos)",0.52,1)))*IF(D516="olimpinė",1,IF(M516="Ne",0.5,1))*IF(OR(A$5="Lietuvos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federacija"),IF(OR(J516&lt;8,K516&lt;16),0,1),1)*E516*IF(I516&lt;=1,1,1/I516)*IF(OR(A$5="Lietuvos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7" spans="1:18" s="8" customFormat="1">
      <c r="A517" s="81" t="s">
        <v>37</v>
      </c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3"/>
      <c r="R517" s="10">
        <f>SUM(R516:R516)</f>
        <v>0</v>
      </c>
    </row>
    <row r="518" spans="1:18" s="8" customFormat="1" ht="15.75">
      <c r="A518" s="24" t="s">
        <v>38</v>
      </c>
      <c r="B518" s="24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6"/>
    </row>
    <row r="519" spans="1:18" s="8" customFormat="1">
      <c r="A519" s="49" t="s">
        <v>45</v>
      </c>
      <c r="B519" s="49"/>
      <c r="C519" s="49"/>
      <c r="D519" s="49"/>
      <c r="E519" s="49"/>
      <c r="F519" s="49"/>
      <c r="G519" s="49"/>
      <c r="H519" s="49"/>
      <c r="I519" s="49"/>
      <c r="J519" s="15"/>
      <c r="K519" s="15"/>
      <c r="L519" s="15"/>
      <c r="M519" s="15"/>
      <c r="N519" s="15"/>
      <c r="O519" s="15"/>
      <c r="P519" s="15"/>
      <c r="Q519" s="15"/>
      <c r="R519" s="16"/>
    </row>
    <row r="520" spans="1:18" s="8" customFormat="1">
      <c r="A520" s="49"/>
      <c r="B520" s="49"/>
      <c r="C520" s="49"/>
      <c r="D520" s="49"/>
      <c r="E520" s="49"/>
      <c r="F520" s="49"/>
      <c r="G520" s="49"/>
      <c r="H520" s="49"/>
      <c r="I520" s="49"/>
      <c r="J520" s="15"/>
      <c r="K520" s="15"/>
      <c r="L520" s="15"/>
      <c r="M520" s="15"/>
      <c r="N520" s="15"/>
      <c r="O520" s="15"/>
      <c r="P520" s="15"/>
      <c r="Q520" s="15"/>
      <c r="R520" s="16"/>
    </row>
    <row r="521" spans="1:18" s="8" customFormat="1">
      <c r="A521" s="75" t="s">
        <v>260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64"/>
    </row>
    <row r="522" spans="1:18" s="8" customFormat="1" ht="18">
      <c r="A522" s="77" t="s">
        <v>28</v>
      </c>
      <c r="B522" s="78"/>
      <c r="C522" s="78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64"/>
    </row>
    <row r="523" spans="1:18" s="8" customFormat="1">
      <c r="A523" s="79" t="s">
        <v>261</v>
      </c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64"/>
    </row>
    <row r="524" spans="1:18" s="8" customFormat="1">
      <c r="A524" s="68">
        <v>1</v>
      </c>
      <c r="B524" s="68" t="s">
        <v>262</v>
      </c>
      <c r="C524" s="12" t="s">
        <v>263</v>
      </c>
      <c r="D524" s="68" t="s">
        <v>32</v>
      </c>
      <c r="E524" s="68">
        <v>1</v>
      </c>
      <c r="F524" s="68" t="s">
        <v>33</v>
      </c>
      <c r="G524" s="68">
        <v>2</v>
      </c>
      <c r="H524" s="68" t="s">
        <v>34</v>
      </c>
      <c r="I524" s="68"/>
      <c r="J524" s="68">
        <v>31</v>
      </c>
      <c r="K524" s="68">
        <v>16</v>
      </c>
      <c r="L524" s="68">
        <v>10</v>
      </c>
      <c r="M524" s="68" t="s">
        <v>34</v>
      </c>
      <c r="N524" s="3">
        <f t="shared" ref="N524:N527" si="272">(IF(F524="OŽ",IF(L524=1,550.8,IF(L524=2,426.38,IF(L524=3,342.14,IF(L524=4,181.44,IF(L524=5,168.48,IF(L524=6,155.52,IF(L524=7,148.5,IF(L524=8,144,0))))))))+IF(L524&lt;=8,0,IF(L524&lt;=16,137.7,IF(L524&lt;=24,108,IF(L524&lt;=32,80.1,IF(L524&lt;=36,52.2,0)))))-IF(L524&lt;=8,0,IF(L524&lt;=16,(L524-9)*2.754,IF(L524&lt;=24,(L524-17)* 2.754,IF(L524&lt;=32,(L524-25)* 2.754,IF(L524&lt;=36,(L524-33)*2.754,0))))),0)+IF(F524="PČ",IF(L524=1,449,IF(L524=2,314.6,IF(L524=3,238,IF(L524=4,172,IF(L524=5,159,IF(L524=6,145,IF(L524=7,132,IF(L524=8,119,0))))))))+IF(L524&lt;=8,0,IF(L524&lt;=16,88,IF(L524&lt;=24,55,IF(L524&lt;=32,22,0))))-IF(L524&lt;=8,0,IF(L524&lt;=16,(L524-9)*2.245,IF(L524&lt;=24,(L524-17)*2.245,IF(L524&lt;=32,(L524-25)*2.245,0)))),0)+IF(F524="PČneol",IF(L524=1,85,IF(L524=2,64.61,IF(L524=3,50.76,IF(L524=4,16.25,IF(L524=5,15,IF(L524=6,13.75,IF(L524=7,12.5,IF(L524=8,11.25,0))))))))+IF(L524&lt;=8,0,IF(L524&lt;=16,9,0))-IF(L524&lt;=8,0,IF(L524&lt;=16,(L524-9)*0.425,0)),0)+IF(F524="PŽ",IF(L524=1,85,IF(L524=2,59.5,IF(L524=3,45,IF(L524=4,32.5,IF(L524=5,30,IF(L524=6,27.5,IF(L524=7,25,IF(L524=8,22.5,0))))))))+IF(L524&lt;=8,0,IF(L524&lt;=16,19,IF(L524&lt;=24,13,IF(L524&lt;=32,8,0))))-IF(L524&lt;=8,0,IF(L524&lt;=16,(L524-9)*0.425,IF(L524&lt;=24,(L524-17)*0.425,IF(L524&lt;=32,(L524-25)*0.425,0)))),0)+IF(F524="EČ",IF(L524=1,204,IF(L524=2,156.24,IF(L524=3,123.84,IF(L524=4,72,IF(L524=5,66,IF(L524=6,60,IF(L524=7,54,IF(L524=8,48,0))))))))+IF(L524&lt;=8,0,IF(L524&lt;=16,40,IF(L524&lt;=24,25,0)))-IF(L524&lt;=8,0,IF(L524&lt;=16,(L524-9)*1.02,IF(L524&lt;=24,(L524-17)*1.02,0))),0)+IF(F524="EČneol",IF(L524=1,68,IF(L524=2,51.69,IF(L524=3,40.61,IF(L524=4,13,IF(L524=5,12,IF(L524=6,11,IF(L524=7,10,IF(L524=8,9,0)))))))))+IF(F524="EŽ",IF(L524=1,68,IF(L524=2,47.6,IF(L524=3,36,IF(L524=4,18,IF(L524=5,16.5,IF(L524=6,15,IF(L524=7,13.5,IF(L524=8,12,0))))))))+IF(L524&lt;=8,0,IF(L524&lt;=16,10,IF(L524&lt;=24,6,0)))-IF(L524&lt;=8,0,IF(L524&lt;=16,(L524-9)*0.34,IF(L524&lt;=24,(L524-17)*0.34,0))),0)+IF(F524="PT",IF(L524=1,68,IF(L524=2,52.08,IF(L524=3,41.28,IF(L524=4,24,IF(L524=5,22,IF(L524=6,20,IF(L524=7,18,IF(L524=8,16,0))))))))+IF(L524&lt;=8,0,IF(L524&lt;=16,13,IF(L524&lt;=24,9,IF(L524&lt;=32,4,0))))-IF(L524&lt;=8,0,IF(L524&lt;=16,(L524-9)*0.34,IF(L524&lt;=24,(L524-17)*0.34,IF(L524&lt;=32,(L524-25)*0.34,0)))),0)+IF(F524="JOŽ",IF(L524=1,85,IF(L524=2,59.5,IF(L524=3,45,IF(L524=4,32.5,IF(L524=5,30,IF(L524=6,27.5,IF(L524=7,25,IF(L524=8,22.5,0))))))))+IF(L524&lt;=8,0,IF(L524&lt;=16,19,IF(L524&lt;=24,13,0)))-IF(L524&lt;=8,0,IF(L524&lt;=16,(L524-9)*0.425,IF(L524&lt;=24,(L524-17)*0.425,0))),0)+IF(F524="JPČ",IF(L524=1,68,IF(L524=2,47.6,IF(L524=3,36,IF(L524=4,26,IF(L524=5,24,IF(L524=6,22,IF(L524=7,20,IF(L524=8,18,0))))))))+IF(L524&lt;=8,0,IF(L524&lt;=16,13,IF(L524&lt;=24,9,0)))-IF(L524&lt;=8,0,IF(L524&lt;=16,(L524-9)*0.34,IF(L524&lt;=24,(L524-17)*0.34,0))),0)+IF(F524="JEČ",IF(L524=1,34,IF(L524=2,26.04,IF(L524=3,20.6,IF(L524=4,12,IF(L524=5,11,IF(L524=6,10,IF(L524=7,9,IF(L524=8,8,0))))))))+IF(L524&lt;=8,0,IF(L524&lt;=16,6,0))-IF(L524&lt;=8,0,IF(L524&lt;=16,(L524-9)*0.17,0)),0)+IF(F524="JEOF",IF(L524=1,34,IF(L524=2,26.04,IF(L524=3,20.6,IF(L524=4,12,IF(L524=5,11,IF(L524=6,10,IF(L524=7,9,IF(L524=8,8,0))))))))+IF(L524&lt;=8,0,IF(L524&lt;=16,6,0))-IF(L524&lt;=8,0,IF(L524&lt;=16,(L524-9)*0.17,0)),0)+IF(F524="JnPČ",IF(L524=1,51,IF(L524=2,35.7,IF(L524=3,27,IF(L524=4,19.5,IF(L524=5,18,IF(L524=6,16.5,IF(L524=7,15,IF(L524=8,13.5,0))))))))+IF(L524&lt;=8,0,IF(L524&lt;=16,10,0))-IF(L524&lt;=8,0,IF(L524&lt;=16,(L524-9)*0.255,0)),0)+IF(F524="JnEČ",IF(L524=1,25.5,IF(L524=2,19.53,IF(L524=3,15.48,IF(L524=4,9,IF(L524=5,8.25,IF(L524=6,7.5,IF(L524=7,6.75,IF(L524=8,6,0))))))))+IF(L524&lt;=8,0,IF(L524&lt;=16,5,0))-IF(L524&lt;=8,0,IF(L524&lt;=16,(L524-9)*0.1275,0)),0)+IF(F524="JčPČ",IF(L524=1,21.25,IF(L524=2,14.5,IF(L524=3,11.5,IF(L524=4,7,IF(L524=5,6.5,IF(L524=6,6,IF(L524=7,5.5,IF(L524=8,5,0))))))))+IF(L524&lt;=8,0,IF(L524&lt;=16,4,0))-IF(L524&lt;=8,0,IF(L524&lt;=16,(L524-9)*0.10625,0)),0)+IF(F524="JčEČ",IF(L524=1,17,IF(L524=2,13.02,IF(L524=3,10.32,IF(L524=4,6,IF(L524=5,5.5,IF(L524=6,5,IF(L524=7,4.5,IF(L524=8,4,0))))))))+IF(L524&lt;=8,0,IF(L524&lt;=16,3,0))-IF(L524&lt;=8,0,IF(L524&lt;=16,(L524-9)*0.085,0)),0)+IF(F524="NEAK",IF(L524=1,11.48,IF(L524=2,8.79,IF(L524=3,6.97,IF(L524=4,4.05,IF(L524=5,3.71,IF(L524=6,3.38,IF(L524=7,3.04,IF(L524=8,2.7,0))))))))+IF(L524&lt;=8,0,IF(L524&lt;=16,2,IF(L524&lt;=24,1.3,0)))-IF(L524&lt;=8,0,IF(L524&lt;=16,(L524-9)*0.0574,IF(L524&lt;=24,(L524-17)*0.0574,0))),0))*IF(L524&lt;0,1,IF(OR(F524="PČ",F524="PŽ",F524="PT"),IF(J524&lt;32,J524/32,1),1))* IF(L524&lt;0,1,IF(OR(F524="EČ",F524="EŽ",F524="JOŽ",F524="JPČ",F524="NEAK"),IF(J524&lt;24,J524/24,1),1))*IF(L524&lt;0,1,IF(OR(F524="PČneol",F524="JEČ",F524="JEOF",F524="JnPČ",F524="JnEČ",F524="JčPČ",F524="JčEČ"),IF(J524&lt;16,J524/16,1),1))*IF(L524&lt;0,1,IF(F524="EČneol",IF(J524&lt;8,J524/8,1),1))</f>
        <v>38.979999999999997</v>
      </c>
      <c r="O524" s="9">
        <f t="shared" ref="O524:O527" si="273">IF(F524="OŽ",N524,IF(H524="Ne",IF(J524*0.3&lt;J524-L524,N524,0),IF(J524*0.1&lt;J524-L524,N524,0)))</f>
        <v>38.979999999999997</v>
      </c>
      <c r="P524" s="4">
        <f t="shared" ref="P524:P527" si="274">IF(O524=0,0,IF(F524="OŽ",IF(L524&gt;35,0,IF(J524&gt;35,(36-L524)*1.836,((36-L524)-(36-J524))*1.836)),0)+IF(F524="PČ",IF(L524&gt;31,0,IF(J524&gt;31,(32-L524)*1.347,((32-L524)-(32-J524))*1.347)),0)+ IF(F524="PČneol",IF(L524&gt;15,0,IF(J524&gt;15,(16-L524)*0.255,((16-L524)-(16-J524))*0.255)),0)+IF(F524="PŽ",IF(L524&gt;31,0,IF(J524&gt;31,(32-L524)*0.255,((32-L524)-(32-J524))*0.255)),0)+IF(F524="EČ",IF(L524&gt;23,0,IF(J524&gt;23,(24-L524)*0.612,((24-L524)-(24-J524))*0.612)),0)+IF(F524="EČneol",IF(L524&gt;7,0,IF(J524&gt;7,(8-L524)*0.204,((8-L524)-(8-J524))*0.204)),0)+IF(F524="EŽ",IF(L524&gt;23,0,IF(J524&gt;23,(24-L524)*0.204,((24-L524)-(24-J524))*0.204)),0)+IF(F524="PT",IF(L524&gt;31,0,IF(J524&gt;31,(32-L524)*0.204,((32-L524)-(32-J524))*0.204)),0)+IF(F524="JOŽ",IF(L524&gt;23,0,IF(J524&gt;23,(24-L524)*0.255,((24-L524)-(24-J524))*0.255)),0)+IF(F524="JPČ",IF(L524&gt;23,0,IF(J524&gt;23,(24-L524)*0.204,((24-L524)-(24-J524))*0.204)),0)+IF(F524="JEČ",IF(L524&gt;15,0,IF(J524&gt;15,(16-L524)*0.102,((16-L524)-(16-J524))*0.102)),0)+IF(F524="JEOF",IF(L524&gt;15,0,IF(J524&gt;15,(16-L524)*0.102,((16-L524)-(16-J524))*0.102)),0)+IF(F524="JnPČ",IF(L524&gt;15,0,IF(J524&gt;15,(16-L524)*0.153,((16-L524)-(16-J524))*0.153)),0)+IF(F524="JnEČ",IF(L524&gt;15,0,IF(J524&gt;15,(16-L524)*0.0765,((16-L524)-(16-J524))*0.0765)),0)+IF(F524="JčPČ",IF(L524&gt;15,0,IF(J524&gt;15,(16-L524)*0.06375,((16-L524)-(16-J524))*0.06375)),0)+IF(F524="JčEČ",IF(L524&gt;15,0,IF(J524&gt;15,(16-L524)*0.051,((16-L524)-(16-J524))*0.051)),0)+IF(F524="NEAK",IF(L524&gt;23,0,IF(J524&gt;23,(24-L524)*0.03444,((24-L524)-(24-J524))*0.03444)),0))</f>
        <v>8.5679999999999996</v>
      </c>
      <c r="Q524" s="11">
        <f t="shared" ref="Q524:Q527" si="275">IF(ISERROR(P524*100/N524),0,(P524*100/N524))</f>
        <v>21.980502821959981</v>
      </c>
      <c r="R524" s="10">
        <f t="shared" ref="R524:R527" si="276">IF(Q524&lt;=30,O524+P524,O524+O524*0.3)*IF(G524=1,0.4,IF(G524=2,0.75,IF(G524="1 (kas 4 m. 1 k. nerengiamos)",0.52,1)))*IF(D524="olimpinė",1,IF(M524="Ne",0.5,1))*IF(OR(A$5="Lietuvos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federacija"),IF(OR(J524&lt;8,K524&lt;16),0,1),1)*E524*IF(I524&lt;=1,1,1/I524)*IF(OR(A$5="Lietuvos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19.61355</v>
      </c>
    </row>
    <row r="525" spans="1:18" s="8" customFormat="1">
      <c r="A525" s="68">
        <v>2</v>
      </c>
      <c r="B525" s="68" t="s">
        <v>264</v>
      </c>
      <c r="C525" s="12" t="s">
        <v>263</v>
      </c>
      <c r="D525" s="68" t="s">
        <v>32</v>
      </c>
      <c r="E525" s="68">
        <v>1</v>
      </c>
      <c r="F525" s="68" t="s">
        <v>33</v>
      </c>
      <c r="G525" s="68">
        <v>2</v>
      </c>
      <c r="H525" s="68" t="s">
        <v>34</v>
      </c>
      <c r="I525" s="68"/>
      <c r="J525" s="68">
        <v>31</v>
      </c>
      <c r="K525" s="68">
        <v>16</v>
      </c>
      <c r="L525" s="68">
        <v>12</v>
      </c>
      <c r="M525" s="68" t="s">
        <v>34</v>
      </c>
      <c r="N525" s="3">
        <f t="shared" si="272"/>
        <v>36.94</v>
      </c>
      <c r="O525" s="9">
        <f t="shared" si="273"/>
        <v>36.94</v>
      </c>
      <c r="P525" s="4">
        <f t="shared" si="274"/>
        <v>7.3439999999999994</v>
      </c>
      <c r="Q525" s="11">
        <f t="shared" si="275"/>
        <v>19.880887926367084</v>
      </c>
      <c r="R525" s="10">
        <f t="shared" si="276"/>
        <v>18.267150000000001</v>
      </c>
    </row>
    <row r="526" spans="1:18" s="8" customFormat="1">
      <c r="A526" s="68">
        <v>3</v>
      </c>
      <c r="B526" s="68" t="s">
        <v>265</v>
      </c>
      <c r="C526" s="12" t="s">
        <v>266</v>
      </c>
      <c r="D526" s="68" t="s">
        <v>32</v>
      </c>
      <c r="E526" s="68">
        <v>1</v>
      </c>
      <c r="F526" s="68" t="s">
        <v>33</v>
      </c>
      <c r="G526" s="68">
        <v>2</v>
      </c>
      <c r="H526" s="68" t="s">
        <v>34</v>
      </c>
      <c r="I526" s="68"/>
      <c r="J526" s="68">
        <v>29</v>
      </c>
      <c r="K526" s="68">
        <v>16</v>
      </c>
      <c r="L526" s="68">
        <v>26</v>
      </c>
      <c r="M526" s="68" t="s">
        <v>34</v>
      </c>
      <c r="N526" s="3">
        <f t="shared" si="272"/>
        <v>0</v>
      </c>
      <c r="O526" s="9">
        <f t="shared" si="273"/>
        <v>0</v>
      </c>
      <c r="P526" s="4">
        <f t="shared" si="274"/>
        <v>0</v>
      </c>
      <c r="Q526" s="11">
        <f t="shared" si="275"/>
        <v>0</v>
      </c>
      <c r="R526" s="10">
        <f t="shared" si="276"/>
        <v>0</v>
      </c>
    </row>
    <row r="527" spans="1:18" s="8" customFormat="1">
      <c r="A527" s="68">
        <v>4</v>
      </c>
      <c r="B527" s="68" t="s">
        <v>267</v>
      </c>
      <c r="C527" s="12" t="s">
        <v>268</v>
      </c>
      <c r="D527" s="68" t="s">
        <v>32</v>
      </c>
      <c r="E527" s="68">
        <v>1</v>
      </c>
      <c r="F527" s="68" t="s">
        <v>33</v>
      </c>
      <c r="G527" s="68">
        <v>2</v>
      </c>
      <c r="H527" s="68" t="s">
        <v>34</v>
      </c>
      <c r="I527" s="68"/>
      <c r="J527" s="68">
        <v>22</v>
      </c>
      <c r="K527" s="68">
        <v>16</v>
      </c>
      <c r="L527" s="68">
        <v>8</v>
      </c>
      <c r="M527" s="68" t="s">
        <v>43</v>
      </c>
      <c r="N527" s="3">
        <f t="shared" si="272"/>
        <v>44</v>
      </c>
      <c r="O527" s="9">
        <f t="shared" si="273"/>
        <v>44</v>
      </c>
      <c r="P527" s="4">
        <f t="shared" si="274"/>
        <v>8.5679999999999996</v>
      </c>
      <c r="Q527" s="11">
        <f t="shared" si="275"/>
        <v>19.472727272727273</v>
      </c>
      <c r="R527" s="10">
        <f t="shared" si="276"/>
        <v>43.368600000000008</v>
      </c>
    </row>
    <row r="528" spans="1:18" s="8" customFormat="1">
      <c r="A528" s="81" t="s">
        <v>37</v>
      </c>
      <c r="B528" s="82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3"/>
      <c r="R528" s="10">
        <f>SUM(R524:R527)</f>
        <v>81.249300000000005</v>
      </c>
    </row>
    <row r="529" spans="1:18" s="8" customFormat="1" ht="15.75">
      <c r="A529" s="24" t="s">
        <v>38</v>
      </c>
      <c r="B529" s="2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6"/>
    </row>
    <row r="530" spans="1:18" s="8" customFormat="1" ht="15" customHeight="1">
      <c r="A530" s="49" t="s">
        <v>45</v>
      </c>
      <c r="B530" s="49"/>
      <c r="C530" s="49"/>
      <c r="D530" s="49"/>
      <c r="E530" s="49"/>
      <c r="F530" s="49"/>
      <c r="G530" s="49"/>
      <c r="H530" s="49"/>
      <c r="I530" s="49"/>
      <c r="J530" s="15"/>
      <c r="K530" s="15"/>
      <c r="L530" s="15"/>
      <c r="M530" s="15"/>
      <c r="N530" s="15"/>
      <c r="O530" s="15"/>
      <c r="P530" s="15"/>
      <c r="Q530" s="15"/>
      <c r="R530" s="16"/>
    </row>
    <row r="531" spans="1:18" s="8" customFormat="1" ht="15" customHeight="1">
      <c r="A531" s="49"/>
      <c r="B531" s="49"/>
      <c r="C531" s="49"/>
      <c r="D531" s="49"/>
      <c r="E531" s="49"/>
      <c r="F531" s="49"/>
      <c r="G531" s="49"/>
      <c r="H531" s="49"/>
      <c r="I531" s="49"/>
      <c r="J531" s="15"/>
      <c r="K531" s="15"/>
      <c r="L531" s="15"/>
      <c r="M531" s="15"/>
      <c r="N531" s="15"/>
      <c r="O531" s="15"/>
      <c r="P531" s="15"/>
      <c r="Q531" s="15"/>
      <c r="R531" s="16"/>
    </row>
    <row r="532" spans="1:18" s="8" customFormat="1" ht="15" customHeight="1">
      <c r="A532" s="75" t="s">
        <v>269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64"/>
    </row>
    <row r="533" spans="1:18" s="8" customFormat="1" ht="18">
      <c r="A533" s="77" t="s">
        <v>28</v>
      </c>
      <c r="B533" s="78"/>
      <c r="C533" s="78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64"/>
    </row>
    <row r="534" spans="1:18" s="8" customFormat="1">
      <c r="A534" s="79" t="s">
        <v>270</v>
      </c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64"/>
    </row>
    <row r="535" spans="1:18" s="8" customFormat="1">
      <c r="A535" s="68">
        <v>1</v>
      </c>
      <c r="B535" s="68" t="s">
        <v>271</v>
      </c>
      <c r="C535" s="12" t="s">
        <v>272</v>
      </c>
      <c r="D535" s="68" t="s">
        <v>32</v>
      </c>
      <c r="E535" s="68">
        <v>2</v>
      </c>
      <c r="F535" s="68" t="s">
        <v>33</v>
      </c>
      <c r="G535" s="68">
        <v>2</v>
      </c>
      <c r="H535" s="68" t="s">
        <v>34</v>
      </c>
      <c r="I535" s="68"/>
      <c r="J535" s="68">
        <v>14</v>
      </c>
      <c r="K535" s="68">
        <v>16</v>
      </c>
      <c r="L535" s="68">
        <v>9</v>
      </c>
      <c r="M535" s="68" t="s">
        <v>43</v>
      </c>
      <c r="N535" s="3">
        <f t="shared" ref="N535:N536" si="277">(IF(F535="OŽ",IF(L535=1,550.8,IF(L535=2,426.38,IF(L535=3,342.14,IF(L535=4,181.44,IF(L535=5,168.48,IF(L535=6,155.52,IF(L535=7,148.5,IF(L535=8,144,0))))))))+IF(L535&lt;=8,0,IF(L535&lt;=16,137.7,IF(L535&lt;=24,108,IF(L535&lt;=32,80.1,IF(L535&lt;=36,52.2,0)))))-IF(L535&lt;=8,0,IF(L535&lt;=16,(L535-9)*2.754,IF(L535&lt;=24,(L535-17)* 2.754,IF(L535&lt;=32,(L535-25)* 2.754,IF(L535&lt;=36,(L535-33)*2.754,0))))),0)+IF(F535="PČ",IF(L535=1,449,IF(L535=2,314.6,IF(L535=3,238,IF(L535=4,172,IF(L535=5,159,IF(L535=6,145,IF(L535=7,132,IF(L535=8,119,0))))))))+IF(L535&lt;=8,0,IF(L535&lt;=16,88,IF(L535&lt;=24,55,IF(L535&lt;=32,22,0))))-IF(L535&lt;=8,0,IF(L535&lt;=16,(L535-9)*2.245,IF(L535&lt;=24,(L535-17)*2.245,IF(L535&lt;=32,(L535-25)*2.245,0)))),0)+IF(F535="PČneol",IF(L535=1,85,IF(L535=2,64.61,IF(L535=3,50.76,IF(L535=4,16.25,IF(L535=5,15,IF(L535=6,13.75,IF(L535=7,12.5,IF(L535=8,11.25,0))))))))+IF(L535&lt;=8,0,IF(L535&lt;=16,9,0))-IF(L535&lt;=8,0,IF(L535&lt;=16,(L535-9)*0.425,0)),0)+IF(F535="PŽ",IF(L535=1,85,IF(L535=2,59.5,IF(L535=3,45,IF(L535=4,32.5,IF(L535=5,30,IF(L535=6,27.5,IF(L535=7,25,IF(L535=8,22.5,0))))))))+IF(L535&lt;=8,0,IF(L535&lt;=16,19,IF(L535&lt;=24,13,IF(L535&lt;=32,8,0))))-IF(L535&lt;=8,0,IF(L535&lt;=16,(L535-9)*0.425,IF(L535&lt;=24,(L535-17)*0.425,IF(L535&lt;=32,(L535-25)*0.425,0)))),0)+IF(F535="EČ",IF(L535=1,204,IF(L535=2,156.24,IF(L535=3,123.84,IF(L535=4,72,IF(L535=5,66,IF(L535=6,60,IF(L535=7,54,IF(L535=8,48,0))))))))+IF(L535&lt;=8,0,IF(L535&lt;=16,40,IF(L535&lt;=24,25,0)))-IF(L535&lt;=8,0,IF(L535&lt;=16,(L535-9)*1.02,IF(L535&lt;=24,(L535-17)*1.02,0))),0)+IF(F535="EČneol",IF(L535=1,68,IF(L535=2,51.69,IF(L535=3,40.61,IF(L535=4,13,IF(L535=5,12,IF(L535=6,11,IF(L535=7,10,IF(L535=8,9,0)))))))))+IF(F535="EŽ",IF(L535=1,68,IF(L535=2,47.6,IF(L535=3,36,IF(L535=4,18,IF(L535=5,16.5,IF(L535=6,15,IF(L535=7,13.5,IF(L535=8,12,0))))))))+IF(L535&lt;=8,0,IF(L535&lt;=16,10,IF(L535&lt;=24,6,0)))-IF(L535&lt;=8,0,IF(L535&lt;=16,(L535-9)*0.34,IF(L535&lt;=24,(L535-17)*0.34,0))),0)+IF(F535="PT",IF(L535=1,68,IF(L535=2,52.08,IF(L535=3,41.28,IF(L535=4,24,IF(L535=5,22,IF(L535=6,20,IF(L535=7,18,IF(L535=8,16,0))))))))+IF(L535&lt;=8,0,IF(L535&lt;=16,13,IF(L535&lt;=24,9,IF(L535&lt;=32,4,0))))-IF(L535&lt;=8,0,IF(L535&lt;=16,(L535-9)*0.34,IF(L535&lt;=24,(L535-17)*0.34,IF(L535&lt;=32,(L535-25)*0.34,0)))),0)+IF(F535="JOŽ",IF(L535=1,85,IF(L535=2,59.5,IF(L535=3,45,IF(L535=4,32.5,IF(L535=5,30,IF(L535=6,27.5,IF(L535=7,25,IF(L535=8,22.5,0))))))))+IF(L535&lt;=8,0,IF(L535&lt;=16,19,IF(L535&lt;=24,13,0)))-IF(L535&lt;=8,0,IF(L535&lt;=16,(L535-9)*0.425,IF(L535&lt;=24,(L535-17)*0.425,0))),0)+IF(F535="JPČ",IF(L535=1,68,IF(L535=2,47.6,IF(L535=3,36,IF(L535=4,26,IF(L535=5,24,IF(L535=6,22,IF(L535=7,20,IF(L535=8,18,0))))))))+IF(L535&lt;=8,0,IF(L535&lt;=16,13,IF(L535&lt;=24,9,0)))-IF(L535&lt;=8,0,IF(L535&lt;=16,(L535-9)*0.34,IF(L535&lt;=24,(L535-17)*0.34,0))),0)+IF(F535="JEČ",IF(L535=1,34,IF(L535=2,26.04,IF(L535=3,20.6,IF(L535=4,12,IF(L535=5,11,IF(L535=6,10,IF(L535=7,9,IF(L535=8,8,0))))))))+IF(L535&lt;=8,0,IF(L535&lt;=16,6,0))-IF(L535&lt;=8,0,IF(L535&lt;=16,(L535-9)*0.17,0)),0)+IF(F535="JEOF",IF(L535=1,34,IF(L535=2,26.04,IF(L535=3,20.6,IF(L535=4,12,IF(L535=5,11,IF(L535=6,10,IF(L535=7,9,IF(L535=8,8,0))))))))+IF(L535&lt;=8,0,IF(L535&lt;=16,6,0))-IF(L535&lt;=8,0,IF(L535&lt;=16,(L535-9)*0.17,0)),0)+IF(F535="JnPČ",IF(L535=1,51,IF(L535=2,35.7,IF(L535=3,27,IF(L535=4,19.5,IF(L535=5,18,IF(L535=6,16.5,IF(L535=7,15,IF(L535=8,13.5,0))))))))+IF(L535&lt;=8,0,IF(L535&lt;=16,10,0))-IF(L535&lt;=8,0,IF(L535&lt;=16,(L535-9)*0.255,0)),0)+IF(F535="JnEČ",IF(L535=1,25.5,IF(L535=2,19.53,IF(L535=3,15.48,IF(L535=4,9,IF(L535=5,8.25,IF(L535=6,7.5,IF(L535=7,6.75,IF(L535=8,6,0))))))))+IF(L535&lt;=8,0,IF(L535&lt;=16,5,0))-IF(L535&lt;=8,0,IF(L535&lt;=16,(L535-9)*0.1275,0)),0)+IF(F535="JčPČ",IF(L535=1,21.25,IF(L535=2,14.5,IF(L535=3,11.5,IF(L535=4,7,IF(L535=5,6.5,IF(L535=6,6,IF(L535=7,5.5,IF(L535=8,5,0))))))))+IF(L535&lt;=8,0,IF(L535&lt;=16,4,0))-IF(L535&lt;=8,0,IF(L535&lt;=16,(L535-9)*0.10625,0)),0)+IF(F535="JčEČ",IF(L535=1,17,IF(L535=2,13.02,IF(L535=3,10.32,IF(L535=4,6,IF(L535=5,5.5,IF(L535=6,5,IF(L535=7,4.5,IF(L535=8,4,0))))))))+IF(L535&lt;=8,0,IF(L535&lt;=16,3,0))-IF(L535&lt;=8,0,IF(L535&lt;=16,(L535-9)*0.085,0)),0)+IF(F535="NEAK",IF(L535=1,11.48,IF(L535=2,8.79,IF(L535=3,6.97,IF(L535=4,4.05,IF(L535=5,3.71,IF(L535=6,3.38,IF(L535=7,3.04,IF(L535=8,2.7,0))))))))+IF(L535&lt;=8,0,IF(L535&lt;=16,2,IF(L535&lt;=24,1.3,0)))-IF(L535&lt;=8,0,IF(L535&lt;=16,(L535-9)*0.0574,IF(L535&lt;=24,(L535-17)*0.0574,0))),0))*IF(L535&lt;0,1,IF(OR(F535="PČ",F535="PŽ",F535="PT"),IF(J535&lt;32,J535/32,1),1))* IF(L535&lt;0,1,IF(OR(F535="EČ",F535="EŽ",F535="JOŽ",F535="JPČ",F535="NEAK"),IF(J535&lt;24,J535/24,1),1))*IF(L535&lt;0,1,IF(OR(F535="PČneol",F535="JEČ",F535="JEOF",F535="JnPČ",F535="JnEČ",F535="JčPČ",F535="JčEČ"),IF(J535&lt;16,J535/16,1),1))*IF(L535&lt;0,1,IF(F535="EČneol",IF(J535&lt;8,J535/8,1),1))</f>
        <v>23.333333333333336</v>
      </c>
      <c r="O535" s="9">
        <f t="shared" ref="O535:O536" si="278">IF(F535="OŽ",N535,IF(H535="Ne",IF(J535*0.3&lt;J535-L535,N535,0),IF(J535*0.1&lt;J535-L535,N535,0)))</f>
        <v>23.333333333333336</v>
      </c>
      <c r="P535" s="4">
        <f t="shared" ref="P535:P536" si="279">IF(O535=0,0,IF(F535="OŽ",IF(L535&gt;35,0,IF(J535&gt;35,(36-L535)*1.836,((36-L535)-(36-J535))*1.836)),0)+IF(F535="PČ",IF(L535&gt;31,0,IF(J535&gt;31,(32-L535)*1.347,((32-L535)-(32-J535))*1.347)),0)+ IF(F535="PČneol",IF(L535&gt;15,0,IF(J535&gt;15,(16-L535)*0.255,((16-L535)-(16-J535))*0.255)),0)+IF(F535="PŽ",IF(L535&gt;31,0,IF(J535&gt;31,(32-L535)*0.255,((32-L535)-(32-J535))*0.255)),0)+IF(F535="EČ",IF(L535&gt;23,0,IF(J535&gt;23,(24-L535)*0.612,((24-L535)-(24-J535))*0.612)),0)+IF(F535="EČneol",IF(L535&gt;7,0,IF(J535&gt;7,(8-L535)*0.204,((8-L535)-(8-J535))*0.204)),0)+IF(F535="EŽ",IF(L535&gt;23,0,IF(J535&gt;23,(24-L535)*0.204,((24-L535)-(24-J535))*0.204)),0)+IF(F535="PT",IF(L535&gt;31,0,IF(J535&gt;31,(32-L535)*0.204,((32-L535)-(32-J535))*0.204)),0)+IF(F535="JOŽ",IF(L535&gt;23,0,IF(J535&gt;23,(24-L535)*0.255,((24-L535)-(24-J535))*0.255)),0)+IF(F535="JPČ",IF(L535&gt;23,0,IF(J535&gt;23,(24-L535)*0.204,((24-L535)-(24-J535))*0.204)),0)+IF(F535="JEČ",IF(L535&gt;15,0,IF(J535&gt;15,(16-L535)*0.102,((16-L535)-(16-J535))*0.102)),0)+IF(F535="JEOF",IF(L535&gt;15,0,IF(J535&gt;15,(16-L535)*0.102,((16-L535)-(16-J535))*0.102)),0)+IF(F535="JnPČ",IF(L535&gt;15,0,IF(J535&gt;15,(16-L535)*0.153,((16-L535)-(16-J535))*0.153)),0)+IF(F535="JnEČ",IF(L535&gt;15,0,IF(J535&gt;15,(16-L535)*0.0765,((16-L535)-(16-J535))*0.0765)),0)+IF(F535="JčPČ",IF(L535&gt;15,0,IF(J535&gt;15,(16-L535)*0.06375,((16-L535)-(16-J535))*0.06375)),0)+IF(F535="JčEČ",IF(L535&gt;15,0,IF(J535&gt;15,(16-L535)*0.051,((16-L535)-(16-J535))*0.051)),0)+IF(F535="NEAK",IF(L535&gt;23,0,IF(J535&gt;23,(24-L535)*0.03444,((24-L535)-(24-J535))*0.03444)),0))</f>
        <v>3.06</v>
      </c>
      <c r="Q535" s="11">
        <f t="shared" ref="Q535:Q536" si="280">IF(ISERROR(P535*100/N535),0,(P535*100/N535))</f>
        <v>13.114285714285712</v>
      </c>
      <c r="R535" s="10">
        <f t="shared" ref="R535:R536" si="281">IF(Q535&lt;=30,O535+P535,O535+O535*0.3)*IF(G535=1,0.4,IF(G535=2,0.75,IF(G535="1 (kas 4 m. 1 k. nerengiamos)",0.52,1)))*IF(D535="olimpinė",1,IF(M535="Ne",0.5,1))*IF(OR(A$5="Lietuvos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federacija"),IF(OR(J535&lt;8,K535&lt;16),0,1),1)*E535*IF(I535&lt;=1,1,1/I535)*IF(OR(A$5="Lietuvos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43.549000000000007</v>
      </c>
    </row>
    <row r="536" spans="1:18" s="8" customFormat="1">
      <c r="A536" s="68">
        <v>2</v>
      </c>
      <c r="B536" s="68" t="s">
        <v>258</v>
      </c>
      <c r="C536" s="12" t="s">
        <v>273</v>
      </c>
      <c r="D536" s="68" t="s">
        <v>32</v>
      </c>
      <c r="E536" s="68">
        <v>1</v>
      </c>
      <c r="F536" s="68" t="s">
        <v>33</v>
      </c>
      <c r="G536" s="68">
        <v>2</v>
      </c>
      <c r="H536" s="68" t="s">
        <v>34</v>
      </c>
      <c r="I536" s="68"/>
      <c r="J536" s="68">
        <v>28</v>
      </c>
      <c r="K536" s="68">
        <v>16</v>
      </c>
      <c r="L536" s="68">
        <v>16</v>
      </c>
      <c r="M536" s="68" t="s">
        <v>43</v>
      </c>
      <c r="N536" s="3">
        <f t="shared" si="277"/>
        <v>32.86</v>
      </c>
      <c r="O536" s="9">
        <f t="shared" si="278"/>
        <v>32.86</v>
      </c>
      <c r="P536" s="4">
        <f t="shared" si="279"/>
        <v>4.8959999999999999</v>
      </c>
      <c r="Q536" s="11">
        <f t="shared" si="280"/>
        <v>14.899573950091296</v>
      </c>
      <c r="R536" s="10">
        <f t="shared" si="281"/>
        <v>31.148700000000002</v>
      </c>
    </row>
    <row r="537" spans="1:18" s="8" customFormat="1">
      <c r="A537" s="81" t="s">
        <v>37</v>
      </c>
      <c r="B537" s="82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3"/>
      <c r="R537" s="10">
        <f>SUM(R535:R536)</f>
        <v>74.697700000000012</v>
      </c>
    </row>
    <row r="538" spans="1:18" s="8" customFormat="1" ht="15.75">
      <c r="A538" s="24" t="s">
        <v>38</v>
      </c>
      <c r="B538" s="2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6"/>
    </row>
    <row r="539" spans="1:18" s="8" customFormat="1">
      <c r="A539" s="49" t="s">
        <v>45</v>
      </c>
      <c r="B539" s="49"/>
      <c r="C539" s="49"/>
      <c r="D539" s="49"/>
      <c r="E539" s="49"/>
      <c r="F539" s="49"/>
      <c r="G539" s="49"/>
      <c r="H539" s="49"/>
      <c r="I539" s="49"/>
      <c r="J539" s="15"/>
      <c r="K539" s="15"/>
      <c r="L539" s="15"/>
      <c r="M539" s="15"/>
      <c r="N539" s="15"/>
      <c r="O539" s="15"/>
      <c r="P539" s="15"/>
      <c r="Q539" s="15"/>
      <c r="R539" s="16"/>
    </row>
    <row r="540" spans="1:18" s="8" customFormat="1" ht="15" customHeight="1">
      <c r="A540" s="49"/>
      <c r="B540" s="49"/>
      <c r="C540" s="49"/>
      <c r="D540" s="49"/>
      <c r="E540" s="49"/>
      <c r="F540" s="49"/>
      <c r="G540" s="49"/>
      <c r="H540" s="49"/>
      <c r="I540" s="49"/>
      <c r="J540" s="15"/>
      <c r="K540" s="15"/>
      <c r="L540" s="15"/>
      <c r="M540" s="15"/>
      <c r="N540" s="15"/>
      <c r="O540" s="15"/>
      <c r="P540" s="15"/>
      <c r="Q540" s="15"/>
      <c r="R540" s="16"/>
    </row>
    <row r="541" spans="1:18" s="8" customFormat="1">
      <c r="A541" s="75" t="s">
        <v>274</v>
      </c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64"/>
    </row>
    <row r="542" spans="1:18" s="8" customFormat="1" ht="18">
      <c r="A542" s="77" t="s">
        <v>28</v>
      </c>
      <c r="B542" s="78"/>
      <c r="C542" s="78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64"/>
    </row>
    <row r="543" spans="1:18" s="8" customFormat="1">
      <c r="A543" s="79" t="s">
        <v>275</v>
      </c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64"/>
    </row>
    <row r="544" spans="1:18" s="8" customFormat="1">
      <c r="A544" s="68">
        <v>1</v>
      </c>
      <c r="B544" s="68" t="s">
        <v>276</v>
      </c>
      <c r="C544" s="12" t="s">
        <v>266</v>
      </c>
      <c r="D544" s="68" t="s">
        <v>32</v>
      </c>
      <c r="E544" s="68">
        <v>1</v>
      </c>
      <c r="F544" s="68" t="s">
        <v>199</v>
      </c>
      <c r="G544" s="68">
        <v>2</v>
      </c>
      <c r="H544" s="68" t="s">
        <v>34</v>
      </c>
      <c r="I544" s="68"/>
      <c r="J544" s="68">
        <v>36</v>
      </c>
      <c r="K544" s="68">
        <v>17</v>
      </c>
      <c r="L544" s="68">
        <v>11</v>
      </c>
      <c r="M544" s="68" t="s">
        <v>43</v>
      </c>
      <c r="N544" s="3">
        <f t="shared" ref="N544:N549" si="282">(IF(F544="OŽ",IF(L544=1,550.8,IF(L544=2,426.38,IF(L544=3,342.14,IF(L544=4,181.44,IF(L544=5,168.48,IF(L544=6,155.52,IF(L544=7,148.5,IF(L544=8,144,0))))))))+IF(L544&lt;=8,0,IF(L544&lt;=16,137.7,IF(L544&lt;=24,108,IF(L544&lt;=32,80.1,IF(L544&lt;=36,52.2,0)))))-IF(L544&lt;=8,0,IF(L544&lt;=16,(L544-9)*2.754,IF(L544&lt;=24,(L544-17)* 2.754,IF(L544&lt;=32,(L544-25)* 2.754,IF(L544&lt;=36,(L544-33)*2.754,0))))),0)+IF(F544="PČ",IF(L544=1,449,IF(L544=2,314.6,IF(L544=3,238,IF(L544=4,172,IF(L544=5,159,IF(L544=6,145,IF(L544=7,132,IF(L544=8,119,0))))))))+IF(L544&lt;=8,0,IF(L544&lt;=16,88,IF(L544&lt;=24,55,IF(L544&lt;=32,22,0))))-IF(L544&lt;=8,0,IF(L544&lt;=16,(L544-9)*2.245,IF(L544&lt;=24,(L544-17)*2.245,IF(L544&lt;=32,(L544-25)*2.245,0)))),0)+IF(F544="PČneol",IF(L544=1,85,IF(L544=2,64.61,IF(L544=3,50.76,IF(L544=4,16.25,IF(L544=5,15,IF(L544=6,13.75,IF(L544=7,12.5,IF(L544=8,11.25,0))))))))+IF(L544&lt;=8,0,IF(L544&lt;=16,9,0))-IF(L544&lt;=8,0,IF(L544&lt;=16,(L544-9)*0.425,0)),0)+IF(F544="PŽ",IF(L544=1,85,IF(L544=2,59.5,IF(L544=3,45,IF(L544=4,32.5,IF(L544=5,30,IF(L544=6,27.5,IF(L544=7,25,IF(L544=8,22.5,0))))))))+IF(L544&lt;=8,0,IF(L544&lt;=16,19,IF(L544&lt;=24,13,IF(L544&lt;=32,8,0))))-IF(L544&lt;=8,0,IF(L544&lt;=16,(L544-9)*0.425,IF(L544&lt;=24,(L544-17)*0.425,IF(L544&lt;=32,(L544-25)*0.425,0)))),0)+IF(F544="EČ",IF(L544=1,204,IF(L544=2,156.24,IF(L544=3,123.84,IF(L544=4,72,IF(L544=5,66,IF(L544=6,60,IF(L544=7,54,IF(L544=8,48,0))))))))+IF(L544&lt;=8,0,IF(L544&lt;=16,40,IF(L544&lt;=24,25,0)))-IF(L544&lt;=8,0,IF(L544&lt;=16,(L544-9)*1.02,IF(L544&lt;=24,(L544-17)*1.02,0))),0)+IF(F544="EČneol",IF(L544=1,68,IF(L544=2,51.69,IF(L544=3,40.61,IF(L544=4,13,IF(L544=5,12,IF(L544=6,11,IF(L544=7,10,IF(L544=8,9,0)))))))))+IF(F544="EŽ",IF(L544=1,68,IF(L544=2,47.6,IF(L544=3,36,IF(L544=4,18,IF(L544=5,16.5,IF(L544=6,15,IF(L544=7,13.5,IF(L544=8,12,0))))))))+IF(L544&lt;=8,0,IF(L544&lt;=16,10,IF(L544&lt;=24,6,0)))-IF(L544&lt;=8,0,IF(L544&lt;=16,(L544-9)*0.34,IF(L544&lt;=24,(L544-17)*0.34,0))),0)+IF(F544="PT",IF(L544=1,68,IF(L544=2,52.08,IF(L544=3,41.28,IF(L544=4,24,IF(L544=5,22,IF(L544=6,20,IF(L544=7,18,IF(L544=8,16,0))))))))+IF(L544&lt;=8,0,IF(L544&lt;=16,13,IF(L544&lt;=24,9,IF(L544&lt;=32,4,0))))-IF(L544&lt;=8,0,IF(L544&lt;=16,(L544-9)*0.34,IF(L544&lt;=24,(L544-17)*0.34,IF(L544&lt;=32,(L544-25)*0.34,0)))),0)+IF(F544="JOŽ",IF(L544=1,85,IF(L544=2,59.5,IF(L544=3,45,IF(L544=4,32.5,IF(L544=5,30,IF(L544=6,27.5,IF(L544=7,25,IF(L544=8,22.5,0))))))))+IF(L544&lt;=8,0,IF(L544&lt;=16,19,IF(L544&lt;=24,13,0)))-IF(L544&lt;=8,0,IF(L544&lt;=16,(L544-9)*0.425,IF(L544&lt;=24,(L544-17)*0.425,0))),0)+IF(F544="JPČ",IF(L544=1,68,IF(L544=2,47.6,IF(L544=3,36,IF(L544=4,26,IF(L544=5,24,IF(L544=6,22,IF(L544=7,20,IF(L544=8,18,0))))))))+IF(L544&lt;=8,0,IF(L544&lt;=16,13,IF(L544&lt;=24,9,0)))-IF(L544&lt;=8,0,IF(L544&lt;=16,(L544-9)*0.34,IF(L544&lt;=24,(L544-17)*0.34,0))),0)+IF(F544="JEČ",IF(L544=1,34,IF(L544=2,26.04,IF(L544=3,20.6,IF(L544=4,12,IF(L544=5,11,IF(L544=6,10,IF(L544=7,9,IF(L544=8,8,0))))))))+IF(L544&lt;=8,0,IF(L544&lt;=16,6,0))-IF(L544&lt;=8,0,IF(L544&lt;=16,(L544-9)*0.17,0)),0)+IF(F544="JEOF",IF(L544=1,34,IF(L544=2,26.04,IF(L544=3,20.6,IF(L544=4,12,IF(L544=5,11,IF(L544=6,10,IF(L544=7,9,IF(L544=8,8,0))))))))+IF(L544&lt;=8,0,IF(L544&lt;=16,6,0))-IF(L544&lt;=8,0,IF(L544&lt;=16,(L544-9)*0.17,0)),0)+IF(F544="JnPČ",IF(L544=1,51,IF(L544=2,35.7,IF(L544=3,27,IF(L544=4,19.5,IF(L544=5,18,IF(L544=6,16.5,IF(L544=7,15,IF(L544=8,13.5,0))))))))+IF(L544&lt;=8,0,IF(L544&lt;=16,10,0))-IF(L544&lt;=8,0,IF(L544&lt;=16,(L544-9)*0.255,0)),0)+IF(F544="JnEČ",IF(L544=1,25.5,IF(L544=2,19.53,IF(L544=3,15.48,IF(L544=4,9,IF(L544=5,8.25,IF(L544=6,7.5,IF(L544=7,6.75,IF(L544=8,6,0))))))))+IF(L544&lt;=8,0,IF(L544&lt;=16,5,0))-IF(L544&lt;=8,0,IF(L544&lt;=16,(L544-9)*0.1275,0)),0)+IF(F544="JčPČ",IF(L544=1,21.25,IF(L544=2,14.5,IF(L544=3,11.5,IF(L544=4,7,IF(L544=5,6.5,IF(L544=6,6,IF(L544=7,5.5,IF(L544=8,5,0))))))))+IF(L544&lt;=8,0,IF(L544&lt;=16,4,0))-IF(L544&lt;=8,0,IF(L544&lt;=16,(L544-9)*0.10625,0)),0)+IF(F544="JčEČ",IF(L544=1,17,IF(L544=2,13.02,IF(L544=3,10.32,IF(L544=4,6,IF(L544=5,5.5,IF(L544=6,5,IF(L544=7,4.5,IF(L544=8,4,0))))))))+IF(L544&lt;=8,0,IF(L544&lt;=16,3,0))-IF(L544&lt;=8,0,IF(L544&lt;=16,(L544-9)*0.085,0)),0)+IF(F544="NEAK",IF(L544=1,11.48,IF(L544=2,8.79,IF(L544=3,6.97,IF(L544=4,4.05,IF(L544=5,3.71,IF(L544=6,3.38,IF(L544=7,3.04,IF(L544=8,2.7,0))))))))+IF(L544&lt;=8,0,IF(L544&lt;=16,2,IF(L544&lt;=24,1.3,0)))-IF(L544&lt;=8,0,IF(L544&lt;=16,(L544-9)*0.0574,IF(L544&lt;=24,(L544-17)*0.0574,0))),0))*IF(L544&lt;0,1,IF(OR(F544="PČ",F544="PŽ",F544="PT"),IF(J544&lt;32,J544/32,1),1))* IF(L544&lt;0,1,IF(OR(F544="EČ",F544="EŽ",F544="JOŽ",F544="JPČ",F544="NEAK"),IF(J544&lt;24,J544/24,1),1))*IF(L544&lt;0,1,IF(OR(F544="PČneol",F544="JEČ",F544="JEOF",F544="JnPČ",F544="JnEČ",F544="JčPČ",F544="JčEČ"),IF(J544&lt;16,J544/16,1),1))*IF(L544&lt;0,1,IF(F544="EČneol",IF(J544&lt;8,J544/8,1),1))</f>
        <v>12.32</v>
      </c>
      <c r="O544" s="9">
        <f t="shared" ref="O544:O549" si="283">IF(F544="OŽ",N544,IF(H544="Ne",IF(J544*0.3&lt;J544-L544,N544,0),IF(J544*0.1&lt;J544-L544,N544,0)))</f>
        <v>12.32</v>
      </c>
      <c r="P544" s="4">
        <f t="shared" ref="P544:P549" si="284">IF(O544=0,0,IF(F544="OŽ",IF(L544&gt;35,0,IF(J544&gt;35,(36-L544)*1.836,((36-L544)-(36-J544))*1.836)),0)+IF(F544="PČ",IF(L544&gt;31,0,IF(J544&gt;31,(32-L544)*1.347,((32-L544)-(32-J544))*1.347)),0)+ IF(F544="PČneol",IF(L544&gt;15,0,IF(J544&gt;15,(16-L544)*0.255,((16-L544)-(16-J544))*0.255)),0)+IF(F544="PŽ",IF(L544&gt;31,0,IF(J544&gt;31,(32-L544)*0.255,((32-L544)-(32-J544))*0.255)),0)+IF(F544="EČ",IF(L544&gt;23,0,IF(J544&gt;23,(24-L544)*0.612,((24-L544)-(24-J544))*0.612)),0)+IF(F544="EČneol",IF(L544&gt;7,0,IF(J544&gt;7,(8-L544)*0.204,((8-L544)-(8-J544))*0.204)),0)+IF(F544="EŽ",IF(L544&gt;23,0,IF(J544&gt;23,(24-L544)*0.204,((24-L544)-(24-J544))*0.204)),0)+IF(F544="PT",IF(L544&gt;31,0,IF(J544&gt;31,(32-L544)*0.204,((32-L544)-(32-J544))*0.204)),0)+IF(F544="JOŽ",IF(L544&gt;23,0,IF(J544&gt;23,(24-L544)*0.255,((24-L544)-(24-J544))*0.255)),0)+IF(F544="JPČ",IF(L544&gt;23,0,IF(J544&gt;23,(24-L544)*0.204,((24-L544)-(24-J544))*0.204)),0)+IF(F544="JEČ",IF(L544&gt;15,0,IF(J544&gt;15,(16-L544)*0.102,((16-L544)-(16-J544))*0.102)),0)+IF(F544="JEOF",IF(L544&gt;15,0,IF(J544&gt;15,(16-L544)*0.102,((16-L544)-(16-J544))*0.102)),0)+IF(F544="JnPČ",IF(L544&gt;15,0,IF(J544&gt;15,(16-L544)*0.153,((16-L544)-(16-J544))*0.153)),0)+IF(F544="JnEČ",IF(L544&gt;15,0,IF(J544&gt;15,(16-L544)*0.0765,((16-L544)-(16-J544))*0.0765)),0)+IF(F544="JčPČ",IF(L544&gt;15,0,IF(J544&gt;15,(16-L544)*0.06375,((16-L544)-(16-J544))*0.06375)),0)+IF(F544="JčEČ",IF(L544&gt;15,0,IF(J544&gt;15,(16-L544)*0.051,((16-L544)-(16-J544))*0.051)),0)+IF(F544="NEAK",IF(L544&gt;23,0,IF(J544&gt;23,(24-L544)*0.03444,((24-L544)-(24-J544))*0.03444)),0))</f>
        <v>2.6519999999999997</v>
      </c>
      <c r="Q544" s="11">
        <f t="shared" ref="Q544:Q549" si="285">IF(ISERROR(P544*100/N544),0,(P544*100/N544))</f>
        <v>21.525974025974026</v>
      </c>
      <c r="R544" s="10">
        <f t="shared" ref="R544:R549" si="286">IF(Q544&lt;=30,O544+P544,O544+O544*0.3)*IF(G544=1,0.4,IF(G544=2,0.75,IF(G544="1 (kas 4 m. 1 k. nerengiamos)",0.52,1)))*IF(D544="olimpinė",1,IF(M544="Ne",0.5,1))*IF(OR(A$5="Lietuvos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federacija"),IF(OR(J544&lt;8,K544&lt;16),0,1),1)*E544*IF(I544&lt;=1,1,1/I544)*IF(OR(A$5="Lietuvos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12.351900000000001</v>
      </c>
    </row>
    <row r="545" spans="1:18" s="8" customFormat="1" ht="15" customHeight="1">
      <c r="A545" s="68">
        <v>2</v>
      </c>
      <c r="B545" s="68" t="s">
        <v>277</v>
      </c>
      <c r="C545" s="12" t="s">
        <v>266</v>
      </c>
      <c r="D545" s="68" t="s">
        <v>32</v>
      </c>
      <c r="E545" s="68">
        <v>1</v>
      </c>
      <c r="F545" s="68" t="s">
        <v>199</v>
      </c>
      <c r="G545" s="68">
        <v>2</v>
      </c>
      <c r="H545" s="68" t="s">
        <v>34</v>
      </c>
      <c r="I545" s="68"/>
      <c r="J545" s="68">
        <v>36</v>
      </c>
      <c r="K545" s="68">
        <v>17</v>
      </c>
      <c r="L545" s="68">
        <v>14</v>
      </c>
      <c r="M545" s="68" t="s">
        <v>43</v>
      </c>
      <c r="N545" s="3">
        <f t="shared" si="282"/>
        <v>11.3</v>
      </c>
      <c r="O545" s="9">
        <f t="shared" si="283"/>
        <v>11.3</v>
      </c>
      <c r="P545" s="4">
        <f t="shared" si="284"/>
        <v>2.04</v>
      </c>
      <c r="Q545" s="11">
        <f t="shared" si="285"/>
        <v>18.053097345132741</v>
      </c>
      <c r="R545" s="10">
        <f t="shared" si="286"/>
        <v>11.0055</v>
      </c>
    </row>
    <row r="546" spans="1:18" s="8" customFormat="1" ht="15" customHeight="1">
      <c r="A546" s="68">
        <v>3</v>
      </c>
      <c r="B546" s="68" t="s">
        <v>278</v>
      </c>
      <c r="C546" s="12" t="s">
        <v>266</v>
      </c>
      <c r="D546" s="68" t="s">
        <v>32</v>
      </c>
      <c r="E546" s="68">
        <v>1</v>
      </c>
      <c r="F546" s="68" t="s">
        <v>199</v>
      </c>
      <c r="G546" s="68">
        <v>2</v>
      </c>
      <c r="H546" s="68" t="s">
        <v>34</v>
      </c>
      <c r="I546" s="68"/>
      <c r="J546" s="68">
        <v>36</v>
      </c>
      <c r="K546" s="68">
        <v>17</v>
      </c>
      <c r="L546" s="68">
        <v>32</v>
      </c>
      <c r="M546" s="68" t="s">
        <v>43</v>
      </c>
      <c r="N546" s="3">
        <f t="shared" si="282"/>
        <v>0</v>
      </c>
      <c r="O546" s="9">
        <f t="shared" si="283"/>
        <v>0</v>
      </c>
      <c r="P546" s="4">
        <f t="shared" si="284"/>
        <v>0</v>
      </c>
      <c r="Q546" s="11">
        <f t="shared" si="285"/>
        <v>0</v>
      </c>
      <c r="R546" s="10">
        <f t="shared" si="286"/>
        <v>0</v>
      </c>
    </row>
    <row r="547" spans="1:18" s="8" customFormat="1" ht="15" customHeight="1">
      <c r="A547" s="68">
        <v>4</v>
      </c>
      <c r="B547" s="68" t="s">
        <v>279</v>
      </c>
      <c r="C547" s="12" t="s">
        <v>263</v>
      </c>
      <c r="D547" s="68" t="s">
        <v>32</v>
      </c>
      <c r="E547" s="68">
        <v>1</v>
      </c>
      <c r="F547" s="68" t="s">
        <v>199</v>
      </c>
      <c r="G547" s="68">
        <v>2</v>
      </c>
      <c r="H547" s="68" t="s">
        <v>34</v>
      </c>
      <c r="I547" s="68"/>
      <c r="J547" s="68">
        <v>44</v>
      </c>
      <c r="K547" s="68">
        <v>17</v>
      </c>
      <c r="L547" s="68">
        <v>28</v>
      </c>
      <c r="M547" s="68" t="s">
        <v>43</v>
      </c>
      <c r="N547" s="3">
        <f t="shared" si="282"/>
        <v>0</v>
      </c>
      <c r="O547" s="9">
        <f t="shared" si="283"/>
        <v>0</v>
      </c>
      <c r="P547" s="4">
        <f t="shared" si="284"/>
        <v>0</v>
      </c>
      <c r="Q547" s="11">
        <f t="shared" si="285"/>
        <v>0</v>
      </c>
      <c r="R547" s="10">
        <f t="shared" si="286"/>
        <v>0</v>
      </c>
    </row>
    <row r="548" spans="1:18" s="8" customFormat="1">
      <c r="A548" s="68">
        <v>5</v>
      </c>
      <c r="B548" s="68" t="s">
        <v>280</v>
      </c>
      <c r="C548" s="12" t="s">
        <v>263</v>
      </c>
      <c r="D548" s="68" t="s">
        <v>32</v>
      </c>
      <c r="E548" s="68">
        <v>1</v>
      </c>
      <c r="F548" s="68" t="s">
        <v>199</v>
      </c>
      <c r="G548" s="68">
        <v>2</v>
      </c>
      <c r="H548" s="68" t="s">
        <v>34</v>
      </c>
      <c r="I548" s="68"/>
      <c r="J548" s="68">
        <v>44</v>
      </c>
      <c r="K548" s="68">
        <v>17</v>
      </c>
      <c r="L548" s="68">
        <v>31</v>
      </c>
      <c r="M548" s="68" t="s">
        <v>43</v>
      </c>
      <c r="N548" s="3">
        <f t="shared" si="282"/>
        <v>0</v>
      </c>
      <c r="O548" s="9">
        <f t="shared" si="283"/>
        <v>0</v>
      </c>
      <c r="P548" s="4">
        <f t="shared" si="284"/>
        <v>0</v>
      </c>
      <c r="Q548" s="11">
        <f t="shared" si="285"/>
        <v>0</v>
      </c>
      <c r="R548" s="10">
        <f t="shared" si="286"/>
        <v>0</v>
      </c>
    </row>
    <row r="549" spans="1:18" s="8" customFormat="1" ht="15" customHeight="1">
      <c r="A549" s="68">
        <v>6</v>
      </c>
      <c r="B549" s="68" t="s">
        <v>281</v>
      </c>
      <c r="C549" s="12" t="s">
        <v>263</v>
      </c>
      <c r="D549" s="68" t="s">
        <v>32</v>
      </c>
      <c r="E549" s="68">
        <v>1</v>
      </c>
      <c r="F549" s="68" t="s">
        <v>199</v>
      </c>
      <c r="G549" s="68">
        <v>2</v>
      </c>
      <c r="H549" s="68" t="s">
        <v>34</v>
      </c>
      <c r="I549" s="68"/>
      <c r="J549" s="68">
        <v>44</v>
      </c>
      <c r="K549" s="68">
        <v>17</v>
      </c>
      <c r="L549" s="68">
        <v>32</v>
      </c>
      <c r="M549" s="68" t="s">
        <v>43</v>
      </c>
      <c r="N549" s="3">
        <f t="shared" si="282"/>
        <v>0</v>
      </c>
      <c r="O549" s="9">
        <f t="shared" si="283"/>
        <v>0</v>
      </c>
      <c r="P549" s="4">
        <f t="shared" si="284"/>
        <v>0</v>
      </c>
      <c r="Q549" s="11">
        <f t="shared" si="285"/>
        <v>0</v>
      </c>
      <c r="R549" s="10">
        <f t="shared" si="286"/>
        <v>0</v>
      </c>
    </row>
    <row r="550" spans="1:18" s="8" customFormat="1">
      <c r="A550" s="81" t="s">
        <v>37</v>
      </c>
      <c r="B550" s="82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3"/>
      <c r="R550" s="10">
        <f>SUM(R544:R549)</f>
        <v>23.357399999999998</v>
      </c>
    </row>
    <row r="551" spans="1:18" s="8" customFormat="1" ht="15.75">
      <c r="A551" s="24" t="s">
        <v>38</v>
      </c>
      <c r="B551" s="2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6"/>
    </row>
    <row r="552" spans="1:18" s="8" customFormat="1">
      <c r="A552" s="49" t="s">
        <v>45</v>
      </c>
      <c r="B552" s="49"/>
      <c r="C552" s="49"/>
      <c r="D552" s="49"/>
      <c r="E552" s="49"/>
      <c r="F552" s="49"/>
      <c r="G552" s="49"/>
      <c r="H552" s="49"/>
      <c r="I552" s="49"/>
      <c r="J552" s="15"/>
      <c r="K552" s="15"/>
      <c r="L552" s="15"/>
      <c r="M552" s="15"/>
      <c r="N552" s="15"/>
      <c r="O552" s="15"/>
      <c r="P552" s="15"/>
      <c r="Q552" s="15"/>
      <c r="R552" s="16"/>
    </row>
    <row r="553" spans="1:18" s="8" customFormat="1">
      <c r="A553" s="49"/>
      <c r="B553" s="49"/>
      <c r="C553" s="49"/>
      <c r="D553" s="49"/>
      <c r="E553" s="49"/>
      <c r="F553" s="49"/>
      <c r="G553" s="49"/>
      <c r="H553" s="49"/>
      <c r="I553" s="49"/>
      <c r="J553" s="15"/>
      <c r="K553" s="15"/>
      <c r="L553" s="15"/>
      <c r="M553" s="15"/>
      <c r="N553" s="15"/>
      <c r="O553" s="15"/>
      <c r="P553" s="15"/>
      <c r="Q553" s="15"/>
      <c r="R553" s="16"/>
    </row>
    <row r="554" spans="1:18" s="8" customFormat="1">
      <c r="A554" s="75" t="s">
        <v>282</v>
      </c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64"/>
    </row>
    <row r="555" spans="1:18" s="8" customFormat="1" ht="18">
      <c r="A555" s="77" t="s">
        <v>28</v>
      </c>
      <c r="B555" s="78"/>
      <c r="C555" s="78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64"/>
    </row>
    <row r="556" spans="1:18" s="8" customFormat="1">
      <c r="A556" s="79" t="s">
        <v>283</v>
      </c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64"/>
    </row>
    <row r="557" spans="1:18" s="8" customFormat="1">
      <c r="A557" s="68">
        <v>1</v>
      </c>
      <c r="B557" s="68" t="s">
        <v>284</v>
      </c>
      <c r="C557" s="12" t="s">
        <v>285</v>
      </c>
      <c r="D557" s="68" t="s">
        <v>32</v>
      </c>
      <c r="E557" s="68">
        <v>1</v>
      </c>
      <c r="F557" s="68" t="s">
        <v>51</v>
      </c>
      <c r="G557" s="68">
        <v>2</v>
      </c>
      <c r="H557" s="68" t="s">
        <v>34</v>
      </c>
      <c r="I557" s="68"/>
      <c r="J557" s="68">
        <v>45</v>
      </c>
      <c r="K557" s="68">
        <v>22</v>
      </c>
      <c r="L557" s="68">
        <v>15</v>
      </c>
      <c r="M557" s="68" t="s">
        <v>43</v>
      </c>
      <c r="N557" s="3">
        <f t="shared" ref="N557:N560" si="287">(IF(F557="OŽ",IF(L557=1,550.8,IF(L557=2,426.38,IF(L557=3,342.14,IF(L557=4,181.44,IF(L557=5,168.48,IF(L557=6,155.52,IF(L557=7,148.5,IF(L557=8,144,0))))))))+IF(L557&lt;=8,0,IF(L557&lt;=16,137.7,IF(L557&lt;=24,108,IF(L557&lt;=32,80.1,IF(L557&lt;=36,52.2,0)))))-IF(L557&lt;=8,0,IF(L557&lt;=16,(L557-9)*2.754,IF(L557&lt;=24,(L557-17)* 2.754,IF(L557&lt;=32,(L557-25)* 2.754,IF(L557&lt;=36,(L557-33)*2.754,0))))),0)+IF(F557="PČ",IF(L557=1,449,IF(L557=2,314.6,IF(L557=3,238,IF(L557=4,172,IF(L557=5,159,IF(L557=6,145,IF(L557=7,132,IF(L557=8,119,0))))))))+IF(L557&lt;=8,0,IF(L557&lt;=16,88,IF(L557&lt;=24,55,IF(L557&lt;=32,22,0))))-IF(L557&lt;=8,0,IF(L557&lt;=16,(L557-9)*2.245,IF(L557&lt;=24,(L557-17)*2.245,IF(L557&lt;=32,(L557-25)*2.245,0)))),0)+IF(F557="PČneol",IF(L557=1,85,IF(L557=2,64.61,IF(L557=3,50.76,IF(L557=4,16.25,IF(L557=5,15,IF(L557=6,13.75,IF(L557=7,12.5,IF(L557=8,11.25,0))))))))+IF(L557&lt;=8,0,IF(L557&lt;=16,9,0))-IF(L557&lt;=8,0,IF(L557&lt;=16,(L557-9)*0.425,0)),0)+IF(F557="PŽ",IF(L557=1,85,IF(L557=2,59.5,IF(L557=3,45,IF(L557=4,32.5,IF(L557=5,30,IF(L557=6,27.5,IF(L557=7,25,IF(L557=8,22.5,0))))))))+IF(L557&lt;=8,0,IF(L557&lt;=16,19,IF(L557&lt;=24,13,IF(L557&lt;=32,8,0))))-IF(L557&lt;=8,0,IF(L557&lt;=16,(L557-9)*0.425,IF(L557&lt;=24,(L557-17)*0.425,IF(L557&lt;=32,(L557-25)*0.425,0)))),0)+IF(F557="EČ",IF(L557=1,204,IF(L557=2,156.24,IF(L557=3,123.84,IF(L557=4,72,IF(L557=5,66,IF(L557=6,60,IF(L557=7,54,IF(L557=8,48,0))))))))+IF(L557&lt;=8,0,IF(L557&lt;=16,40,IF(L557&lt;=24,25,0)))-IF(L557&lt;=8,0,IF(L557&lt;=16,(L557-9)*1.02,IF(L557&lt;=24,(L557-17)*1.02,0))),0)+IF(F557="EČneol",IF(L557=1,68,IF(L557=2,51.69,IF(L557=3,40.61,IF(L557=4,13,IF(L557=5,12,IF(L557=6,11,IF(L557=7,10,IF(L557=8,9,0)))))))))+IF(F557="EŽ",IF(L557=1,68,IF(L557=2,47.6,IF(L557=3,36,IF(L557=4,18,IF(L557=5,16.5,IF(L557=6,15,IF(L557=7,13.5,IF(L557=8,12,0))))))))+IF(L557&lt;=8,0,IF(L557&lt;=16,10,IF(L557&lt;=24,6,0)))-IF(L557&lt;=8,0,IF(L557&lt;=16,(L557-9)*0.34,IF(L557&lt;=24,(L557-17)*0.34,0))),0)+IF(F557="PT",IF(L557=1,68,IF(L557=2,52.08,IF(L557=3,41.28,IF(L557=4,24,IF(L557=5,22,IF(L557=6,20,IF(L557=7,18,IF(L557=8,16,0))))))))+IF(L557&lt;=8,0,IF(L557&lt;=16,13,IF(L557&lt;=24,9,IF(L557&lt;=32,4,0))))-IF(L557&lt;=8,0,IF(L557&lt;=16,(L557-9)*0.34,IF(L557&lt;=24,(L557-17)*0.34,IF(L557&lt;=32,(L557-25)*0.34,0)))),0)+IF(F557="JOŽ",IF(L557=1,85,IF(L557=2,59.5,IF(L557=3,45,IF(L557=4,32.5,IF(L557=5,30,IF(L557=6,27.5,IF(L557=7,25,IF(L557=8,22.5,0))))))))+IF(L557&lt;=8,0,IF(L557&lt;=16,19,IF(L557&lt;=24,13,0)))-IF(L557&lt;=8,0,IF(L557&lt;=16,(L557-9)*0.425,IF(L557&lt;=24,(L557-17)*0.425,0))),0)+IF(F557="JPČ",IF(L557=1,68,IF(L557=2,47.6,IF(L557=3,36,IF(L557=4,26,IF(L557=5,24,IF(L557=6,22,IF(L557=7,20,IF(L557=8,18,0))))))))+IF(L557&lt;=8,0,IF(L557&lt;=16,13,IF(L557&lt;=24,9,0)))-IF(L557&lt;=8,0,IF(L557&lt;=16,(L557-9)*0.34,IF(L557&lt;=24,(L557-17)*0.34,0))),0)+IF(F557="JEČ",IF(L557=1,34,IF(L557=2,26.04,IF(L557=3,20.6,IF(L557=4,12,IF(L557=5,11,IF(L557=6,10,IF(L557=7,9,IF(L557=8,8,0))))))))+IF(L557&lt;=8,0,IF(L557&lt;=16,6,0))-IF(L557&lt;=8,0,IF(L557&lt;=16,(L557-9)*0.17,0)),0)+IF(F557="JEOF",IF(L557=1,34,IF(L557=2,26.04,IF(L557=3,20.6,IF(L557=4,12,IF(L557=5,11,IF(L557=6,10,IF(L557=7,9,IF(L557=8,8,0))))))))+IF(L557&lt;=8,0,IF(L557&lt;=16,6,0))-IF(L557&lt;=8,0,IF(L557&lt;=16,(L557-9)*0.17,0)),0)+IF(F557="JnPČ",IF(L557=1,51,IF(L557=2,35.7,IF(L557=3,27,IF(L557=4,19.5,IF(L557=5,18,IF(L557=6,16.5,IF(L557=7,15,IF(L557=8,13.5,0))))))))+IF(L557&lt;=8,0,IF(L557&lt;=16,10,0))-IF(L557&lt;=8,0,IF(L557&lt;=16,(L557-9)*0.255,0)),0)+IF(F557="JnEČ",IF(L557=1,25.5,IF(L557=2,19.53,IF(L557=3,15.48,IF(L557=4,9,IF(L557=5,8.25,IF(L557=6,7.5,IF(L557=7,6.75,IF(L557=8,6,0))))))))+IF(L557&lt;=8,0,IF(L557&lt;=16,5,0))-IF(L557&lt;=8,0,IF(L557&lt;=16,(L557-9)*0.1275,0)),0)+IF(F557="JčPČ",IF(L557=1,21.25,IF(L557=2,14.5,IF(L557=3,11.5,IF(L557=4,7,IF(L557=5,6.5,IF(L557=6,6,IF(L557=7,5.5,IF(L557=8,5,0))))))))+IF(L557&lt;=8,0,IF(L557&lt;=16,4,0))-IF(L557&lt;=8,0,IF(L557&lt;=16,(L557-9)*0.10625,0)),0)+IF(F557="JčEČ",IF(L557=1,17,IF(L557=2,13.02,IF(L557=3,10.32,IF(L557=4,6,IF(L557=5,5.5,IF(L557=6,5,IF(L557=7,4.5,IF(L557=8,4,0))))))))+IF(L557&lt;=8,0,IF(L557&lt;=16,3,0))-IF(L557&lt;=8,0,IF(L557&lt;=16,(L557-9)*0.085,0)),0)+IF(F557="NEAK",IF(L557=1,11.48,IF(L557=2,8.79,IF(L557=3,6.97,IF(L557=4,4.05,IF(L557=5,3.71,IF(L557=6,3.38,IF(L557=7,3.04,IF(L557=8,2.7,0))))))))+IF(L557&lt;=8,0,IF(L557&lt;=16,2,IF(L557&lt;=24,1.3,0)))-IF(L557&lt;=8,0,IF(L557&lt;=16,(L557-9)*0.0574,IF(L557&lt;=24,(L557-17)*0.0574,0))),0))*IF(L557&lt;0,1,IF(OR(F557="PČ",F557="PŽ",F557="PT"),IF(J557&lt;32,J557/32,1),1))* IF(L557&lt;0,1,IF(OR(F557="EČ",F557="EŽ",F557="JOŽ",F557="JPČ",F557="NEAK"),IF(J557&lt;24,J557/24,1),1))*IF(L557&lt;0,1,IF(OR(F557="PČneol",F557="JEČ",F557="JEOF",F557="JnPČ",F557="JnEČ",F557="JčPČ",F557="JčEČ"),IF(J557&lt;16,J557/16,1),1))*IF(L557&lt;0,1,IF(F557="EČneol",IF(J557&lt;8,J557/8,1),1))</f>
        <v>74.53</v>
      </c>
      <c r="O557" s="9">
        <f t="shared" ref="O557:O560" si="288">IF(F557="OŽ",N557,IF(H557="Ne",IF(J557*0.3&lt;J557-L557,N557,0),IF(J557*0.1&lt;J557-L557,N557,0)))</f>
        <v>74.53</v>
      </c>
      <c r="P557" s="4">
        <f t="shared" ref="P557:P560" si="289">IF(O557=0,0,IF(F557="OŽ",IF(L557&gt;35,0,IF(J557&gt;35,(36-L557)*1.836,((36-L557)-(36-J557))*1.836)),0)+IF(F557="PČ",IF(L557&gt;31,0,IF(J557&gt;31,(32-L557)*1.347,((32-L557)-(32-J557))*1.347)),0)+ IF(F557="PČneol",IF(L557&gt;15,0,IF(J557&gt;15,(16-L557)*0.255,((16-L557)-(16-J557))*0.255)),0)+IF(F557="PŽ",IF(L557&gt;31,0,IF(J557&gt;31,(32-L557)*0.255,((32-L557)-(32-J557))*0.255)),0)+IF(F557="EČ",IF(L557&gt;23,0,IF(J557&gt;23,(24-L557)*0.612,((24-L557)-(24-J557))*0.612)),0)+IF(F557="EČneol",IF(L557&gt;7,0,IF(J557&gt;7,(8-L557)*0.204,((8-L557)-(8-J557))*0.204)),0)+IF(F557="EŽ",IF(L557&gt;23,0,IF(J557&gt;23,(24-L557)*0.204,((24-L557)-(24-J557))*0.204)),0)+IF(F557="PT",IF(L557&gt;31,0,IF(J557&gt;31,(32-L557)*0.204,((32-L557)-(32-J557))*0.204)),0)+IF(F557="JOŽ",IF(L557&gt;23,0,IF(J557&gt;23,(24-L557)*0.255,((24-L557)-(24-J557))*0.255)),0)+IF(F557="JPČ",IF(L557&gt;23,0,IF(J557&gt;23,(24-L557)*0.204,((24-L557)-(24-J557))*0.204)),0)+IF(F557="JEČ",IF(L557&gt;15,0,IF(J557&gt;15,(16-L557)*0.102,((16-L557)-(16-J557))*0.102)),0)+IF(F557="JEOF",IF(L557&gt;15,0,IF(J557&gt;15,(16-L557)*0.102,((16-L557)-(16-J557))*0.102)),0)+IF(F557="JnPČ",IF(L557&gt;15,0,IF(J557&gt;15,(16-L557)*0.153,((16-L557)-(16-J557))*0.153)),0)+IF(F557="JnEČ",IF(L557&gt;15,0,IF(J557&gt;15,(16-L557)*0.0765,((16-L557)-(16-J557))*0.0765)),0)+IF(F557="JčPČ",IF(L557&gt;15,0,IF(J557&gt;15,(16-L557)*0.06375,((16-L557)-(16-J557))*0.06375)),0)+IF(F557="JčEČ",IF(L557&gt;15,0,IF(J557&gt;15,(16-L557)*0.051,((16-L557)-(16-J557))*0.051)),0)+IF(F557="NEAK",IF(L557&gt;23,0,IF(J557&gt;23,(24-L557)*0.03444,((24-L557)-(24-J557))*0.03444)),0))</f>
        <v>22.899000000000001</v>
      </c>
      <c r="Q557" s="11">
        <f t="shared" ref="Q557:Q560" si="290">IF(ISERROR(P557*100/N557),0,(P557*100/N557))</f>
        <v>30.724540453508656</v>
      </c>
      <c r="R557" s="10">
        <f t="shared" ref="R557:R560" si="291">IF(Q557&lt;=30,O557+P557,O557+O557*0.3)*IF(G557=1,0.4,IF(G557=2,0.75,IF(G557="1 (kas 4 m. 1 k. nerengiamos)",0.52,1)))*IF(D557="olimpinė",1,IF(M557="Ne",0.5,1))*IF(OR(A$5="Lietuvos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federacija"),IF(OR(J557&lt;8,K557&lt;16),0,1),1)*E557*IF(I557&lt;=1,1,1/I557)*IF(OR(A$5="Lietuvos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79.933425</v>
      </c>
    </row>
    <row r="558" spans="1:18" s="8" customFormat="1">
      <c r="A558" s="68">
        <v>2</v>
      </c>
      <c r="B558" s="68" t="s">
        <v>286</v>
      </c>
      <c r="C558" s="12" t="s">
        <v>285</v>
      </c>
      <c r="D558" s="68" t="s">
        <v>32</v>
      </c>
      <c r="E558" s="68">
        <v>1</v>
      </c>
      <c r="F558" s="68" t="s">
        <v>51</v>
      </c>
      <c r="G558" s="68">
        <v>2</v>
      </c>
      <c r="H558" s="68" t="s">
        <v>34</v>
      </c>
      <c r="I558" s="68"/>
      <c r="J558" s="68">
        <v>45</v>
      </c>
      <c r="K558" s="68">
        <v>22</v>
      </c>
      <c r="L558" s="68">
        <v>42</v>
      </c>
      <c r="M558" s="68" t="s">
        <v>34</v>
      </c>
      <c r="N558" s="3">
        <f t="shared" si="287"/>
        <v>0</v>
      </c>
      <c r="O558" s="9">
        <f t="shared" si="288"/>
        <v>0</v>
      </c>
      <c r="P558" s="4">
        <f t="shared" si="289"/>
        <v>0</v>
      </c>
      <c r="Q558" s="11">
        <f t="shared" si="290"/>
        <v>0</v>
      </c>
      <c r="R558" s="10">
        <f t="shared" si="291"/>
        <v>0</v>
      </c>
    </row>
    <row r="559" spans="1:18" s="8" customFormat="1">
      <c r="A559" s="68">
        <v>3</v>
      </c>
      <c r="B559" s="68" t="s">
        <v>287</v>
      </c>
      <c r="C559" s="12" t="s">
        <v>288</v>
      </c>
      <c r="D559" s="68" t="s">
        <v>32</v>
      </c>
      <c r="E559" s="68">
        <v>1</v>
      </c>
      <c r="F559" s="68" t="s">
        <v>51</v>
      </c>
      <c r="G559" s="68">
        <v>2</v>
      </c>
      <c r="H559" s="68" t="s">
        <v>34</v>
      </c>
      <c r="I559" s="68"/>
      <c r="J559" s="68">
        <v>18</v>
      </c>
      <c r="K559" s="68">
        <v>18</v>
      </c>
      <c r="L559" s="68">
        <v>12</v>
      </c>
      <c r="M559" s="68" t="s">
        <v>43</v>
      </c>
      <c r="N559" s="3">
        <f t="shared" si="287"/>
        <v>45.711562499999999</v>
      </c>
      <c r="O559" s="9">
        <f t="shared" si="288"/>
        <v>45.711562499999999</v>
      </c>
      <c r="P559" s="4">
        <f t="shared" si="289"/>
        <v>8.0820000000000007</v>
      </c>
      <c r="Q559" s="11">
        <f t="shared" si="290"/>
        <v>17.680428228634714</v>
      </c>
      <c r="R559" s="10">
        <f t="shared" si="291"/>
        <v>44.379689062499999</v>
      </c>
    </row>
    <row r="560" spans="1:18" s="8" customFormat="1">
      <c r="A560" s="68">
        <v>4</v>
      </c>
      <c r="B560" s="68" t="s">
        <v>289</v>
      </c>
      <c r="C560" s="12" t="s">
        <v>288</v>
      </c>
      <c r="D560" s="68" t="s">
        <v>32</v>
      </c>
      <c r="E560" s="68">
        <v>1</v>
      </c>
      <c r="F560" s="68" t="s">
        <v>51</v>
      </c>
      <c r="G560" s="68">
        <v>2</v>
      </c>
      <c r="H560" s="68" t="s">
        <v>34</v>
      </c>
      <c r="I560" s="68"/>
      <c r="J560" s="68">
        <v>18</v>
      </c>
      <c r="K560" s="68">
        <v>18</v>
      </c>
      <c r="L560" s="68">
        <v>12</v>
      </c>
      <c r="M560" s="68" t="s">
        <v>43</v>
      </c>
      <c r="N560" s="3">
        <f t="shared" si="287"/>
        <v>45.711562499999999</v>
      </c>
      <c r="O560" s="9">
        <f t="shared" si="288"/>
        <v>45.711562499999999</v>
      </c>
      <c r="P560" s="4">
        <f t="shared" si="289"/>
        <v>8.0820000000000007</v>
      </c>
      <c r="Q560" s="11">
        <f t="shared" si="290"/>
        <v>17.680428228634714</v>
      </c>
      <c r="R560" s="10">
        <f t="shared" si="291"/>
        <v>44.379689062499999</v>
      </c>
    </row>
    <row r="561" spans="1:18" s="8" customFormat="1">
      <c r="A561" s="81" t="s">
        <v>37</v>
      </c>
      <c r="B561" s="82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3"/>
      <c r="R561" s="10">
        <f>SUM(R557:R560)</f>
        <v>168.69280312500001</v>
      </c>
    </row>
    <row r="562" spans="1:18" s="8" customFormat="1" ht="15.75">
      <c r="A562" s="24" t="s">
        <v>38</v>
      </c>
      <c r="B562" s="2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6"/>
    </row>
    <row r="563" spans="1:18" s="8" customFormat="1" ht="15" customHeight="1">
      <c r="A563" s="49" t="s">
        <v>45</v>
      </c>
      <c r="B563" s="49"/>
      <c r="C563" s="49"/>
      <c r="D563" s="49"/>
      <c r="E563" s="49"/>
      <c r="F563" s="49"/>
      <c r="G563" s="49"/>
      <c r="H563" s="49"/>
      <c r="I563" s="49"/>
      <c r="J563" s="15"/>
      <c r="K563" s="15"/>
      <c r="L563" s="15"/>
      <c r="M563" s="15"/>
      <c r="N563" s="15"/>
      <c r="O563" s="15"/>
      <c r="P563" s="15"/>
      <c r="Q563" s="15"/>
      <c r="R563" s="16"/>
    </row>
    <row r="564" spans="1:18" s="8" customFormat="1" ht="15" customHeight="1">
      <c r="A564" s="49"/>
      <c r="B564" s="49"/>
      <c r="C564" s="49"/>
      <c r="D564" s="49"/>
      <c r="E564" s="49"/>
      <c r="F564" s="49"/>
      <c r="G564" s="49"/>
      <c r="H564" s="49"/>
      <c r="I564" s="49"/>
      <c r="J564" s="15"/>
      <c r="K564" s="15"/>
      <c r="L564" s="15"/>
      <c r="M564" s="15"/>
      <c r="N564" s="15"/>
      <c r="O564" s="15"/>
      <c r="P564" s="15"/>
      <c r="Q564" s="15"/>
      <c r="R564" s="16"/>
    </row>
    <row r="565" spans="1:18" s="8" customFormat="1" ht="15" customHeight="1">
      <c r="A565" s="75" t="s">
        <v>290</v>
      </c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64"/>
    </row>
    <row r="566" spans="1:18" s="8" customFormat="1" ht="18">
      <c r="A566" s="77" t="s">
        <v>28</v>
      </c>
      <c r="B566" s="78"/>
      <c r="C566" s="78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64"/>
    </row>
    <row r="567" spans="1:18" s="8" customFormat="1">
      <c r="A567" s="79" t="s">
        <v>291</v>
      </c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64"/>
    </row>
    <row r="568" spans="1:18" s="8" customFormat="1">
      <c r="A568" s="68">
        <v>1</v>
      </c>
      <c r="B568" s="68" t="s">
        <v>292</v>
      </c>
      <c r="C568" s="12" t="s">
        <v>263</v>
      </c>
      <c r="D568" s="68" t="s">
        <v>32</v>
      </c>
      <c r="E568" s="68">
        <v>1</v>
      </c>
      <c r="F568" s="68" t="s">
        <v>51</v>
      </c>
      <c r="G568" s="68">
        <v>2</v>
      </c>
      <c r="H568" s="68" t="s">
        <v>34</v>
      </c>
      <c r="I568" s="68"/>
      <c r="J568" s="68">
        <v>48</v>
      </c>
      <c r="K568" s="68">
        <v>24</v>
      </c>
      <c r="L568" s="68">
        <v>10</v>
      </c>
      <c r="M568" s="68" t="s">
        <v>43</v>
      </c>
      <c r="N568" s="3">
        <f t="shared" ref="N568:N573" si="292">(IF(F568="OŽ",IF(L568=1,550.8,IF(L568=2,426.38,IF(L568=3,342.14,IF(L568=4,181.44,IF(L568=5,168.48,IF(L568=6,155.52,IF(L568=7,148.5,IF(L568=8,144,0))))))))+IF(L568&lt;=8,0,IF(L568&lt;=16,137.7,IF(L568&lt;=24,108,IF(L568&lt;=32,80.1,IF(L568&lt;=36,52.2,0)))))-IF(L568&lt;=8,0,IF(L568&lt;=16,(L568-9)*2.754,IF(L568&lt;=24,(L568-17)* 2.754,IF(L568&lt;=32,(L568-25)* 2.754,IF(L568&lt;=36,(L568-33)*2.754,0))))),0)+IF(F568="PČ",IF(L568=1,449,IF(L568=2,314.6,IF(L568=3,238,IF(L568=4,172,IF(L568=5,159,IF(L568=6,145,IF(L568=7,132,IF(L568=8,119,0))))))))+IF(L568&lt;=8,0,IF(L568&lt;=16,88,IF(L568&lt;=24,55,IF(L568&lt;=32,22,0))))-IF(L568&lt;=8,0,IF(L568&lt;=16,(L568-9)*2.245,IF(L568&lt;=24,(L568-17)*2.245,IF(L568&lt;=32,(L568-25)*2.245,0)))),0)+IF(F568="PČneol",IF(L568=1,85,IF(L568=2,64.61,IF(L568=3,50.76,IF(L568=4,16.25,IF(L568=5,15,IF(L568=6,13.75,IF(L568=7,12.5,IF(L568=8,11.25,0))))))))+IF(L568&lt;=8,0,IF(L568&lt;=16,9,0))-IF(L568&lt;=8,0,IF(L568&lt;=16,(L568-9)*0.425,0)),0)+IF(F568="PŽ",IF(L568=1,85,IF(L568=2,59.5,IF(L568=3,45,IF(L568=4,32.5,IF(L568=5,30,IF(L568=6,27.5,IF(L568=7,25,IF(L568=8,22.5,0))))))))+IF(L568&lt;=8,0,IF(L568&lt;=16,19,IF(L568&lt;=24,13,IF(L568&lt;=32,8,0))))-IF(L568&lt;=8,0,IF(L568&lt;=16,(L568-9)*0.425,IF(L568&lt;=24,(L568-17)*0.425,IF(L568&lt;=32,(L568-25)*0.425,0)))),0)+IF(F568="EČ",IF(L568=1,204,IF(L568=2,156.24,IF(L568=3,123.84,IF(L568=4,72,IF(L568=5,66,IF(L568=6,60,IF(L568=7,54,IF(L568=8,48,0))))))))+IF(L568&lt;=8,0,IF(L568&lt;=16,40,IF(L568&lt;=24,25,0)))-IF(L568&lt;=8,0,IF(L568&lt;=16,(L568-9)*1.02,IF(L568&lt;=24,(L568-17)*1.02,0))),0)+IF(F568="EČneol",IF(L568=1,68,IF(L568=2,51.69,IF(L568=3,40.61,IF(L568=4,13,IF(L568=5,12,IF(L568=6,11,IF(L568=7,10,IF(L568=8,9,0)))))))))+IF(F568="EŽ",IF(L568=1,68,IF(L568=2,47.6,IF(L568=3,36,IF(L568=4,18,IF(L568=5,16.5,IF(L568=6,15,IF(L568=7,13.5,IF(L568=8,12,0))))))))+IF(L568&lt;=8,0,IF(L568&lt;=16,10,IF(L568&lt;=24,6,0)))-IF(L568&lt;=8,0,IF(L568&lt;=16,(L568-9)*0.34,IF(L568&lt;=24,(L568-17)*0.34,0))),0)+IF(F568="PT",IF(L568=1,68,IF(L568=2,52.08,IF(L568=3,41.28,IF(L568=4,24,IF(L568=5,22,IF(L568=6,20,IF(L568=7,18,IF(L568=8,16,0))))))))+IF(L568&lt;=8,0,IF(L568&lt;=16,13,IF(L568&lt;=24,9,IF(L568&lt;=32,4,0))))-IF(L568&lt;=8,0,IF(L568&lt;=16,(L568-9)*0.34,IF(L568&lt;=24,(L568-17)*0.34,IF(L568&lt;=32,(L568-25)*0.34,0)))),0)+IF(F568="JOŽ",IF(L568=1,85,IF(L568=2,59.5,IF(L568=3,45,IF(L568=4,32.5,IF(L568=5,30,IF(L568=6,27.5,IF(L568=7,25,IF(L568=8,22.5,0))))))))+IF(L568&lt;=8,0,IF(L568&lt;=16,19,IF(L568&lt;=24,13,0)))-IF(L568&lt;=8,0,IF(L568&lt;=16,(L568-9)*0.425,IF(L568&lt;=24,(L568-17)*0.425,0))),0)+IF(F568="JPČ",IF(L568=1,68,IF(L568=2,47.6,IF(L568=3,36,IF(L568=4,26,IF(L568=5,24,IF(L568=6,22,IF(L568=7,20,IF(L568=8,18,0))))))))+IF(L568&lt;=8,0,IF(L568&lt;=16,13,IF(L568&lt;=24,9,0)))-IF(L568&lt;=8,0,IF(L568&lt;=16,(L568-9)*0.34,IF(L568&lt;=24,(L568-17)*0.34,0))),0)+IF(F568="JEČ",IF(L568=1,34,IF(L568=2,26.04,IF(L568=3,20.6,IF(L568=4,12,IF(L568=5,11,IF(L568=6,10,IF(L568=7,9,IF(L568=8,8,0))))))))+IF(L568&lt;=8,0,IF(L568&lt;=16,6,0))-IF(L568&lt;=8,0,IF(L568&lt;=16,(L568-9)*0.17,0)),0)+IF(F568="JEOF",IF(L568=1,34,IF(L568=2,26.04,IF(L568=3,20.6,IF(L568=4,12,IF(L568=5,11,IF(L568=6,10,IF(L568=7,9,IF(L568=8,8,0))))))))+IF(L568&lt;=8,0,IF(L568&lt;=16,6,0))-IF(L568&lt;=8,0,IF(L568&lt;=16,(L568-9)*0.17,0)),0)+IF(F568="JnPČ",IF(L568=1,51,IF(L568=2,35.7,IF(L568=3,27,IF(L568=4,19.5,IF(L568=5,18,IF(L568=6,16.5,IF(L568=7,15,IF(L568=8,13.5,0))))))))+IF(L568&lt;=8,0,IF(L568&lt;=16,10,0))-IF(L568&lt;=8,0,IF(L568&lt;=16,(L568-9)*0.255,0)),0)+IF(F568="JnEČ",IF(L568=1,25.5,IF(L568=2,19.53,IF(L568=3,15.48,IF(L568=4,9,IF(L568=5,8.25,IF(L568=6,7.5,IF(L568=7,6.75,IF(L568=8,6,0))))))))+IF(L568&lt;=8,0,IF(L568&lt;=16,5,0))-IF(L568&lt;=8,0,IF(L568&lt;=16,(L568-9)*0.1275,0)),0)+IF(F568="JčPČ",IF(L568=1,21.25,IF(L568=2,14.5,IF(L568=3,11.5,IF(L568=4,7,IF(L568=5,6.5,IF(L568=6,6,IF(L568=7,5.5,IF(L568=8,5,0))))))))+IF(L568&lt;=8,0,IF(L568&lt;=16,4,0))-IF(L568&lt;=8,0,IF(L568&lt;=16,(L568-9)*0.10625,0)),0)+IF(F568="JčEČ",IF(L568=1,17,IF(L568=2,13.02,IF(L568=3,10.32,IF(L568=4,6,IF(L568=5,5.5,IF(L568=6,5,IF(L568=7,4.5,IF(L568=8,4,0))))))))+IF(L568&lt;=8,0,IF(L568&lt;=16,3,0))-IF(L568&lt;=8,0,IF(L568&lt;=16,(L568-9)*0.085,0)),0)+IF(F568="NEAK",IF(L568=1,11.48,IF(L568=2,8.79,IF(L568=3,6.97,IF(L568=4,4.05,IF(L568=5,3.71,IF(L568=6,3.38,IF(L568=7,3.04,IF(L568=8,2.7,0))))))))+IF(L568&lt;=8,0,IF(L568&lt;=16,2,IF(L568&lt;=24,1.3,0)))-IF(L568&lt;=8,0,IF(L568&lt;=16,(L568-9)*0.0574,IF(L568&lt;=24,(L568-17)*0.0574,0))),0))*IF(L568&lt;0,1,IF(OR(F568="PČ",F568="PŽ",F568="PT"),IF(J568&lt;32,J568/32,1),1))* IF(L568&lt;0,1,IF(OR(F568="EČ",F568="EŽ",F568="JOŽ",F568="JPČ",F568="NEAK"),IF(J568&lt;24,J568/24,1),1))*IF(L568&lt;0,1,IF(OR(F568="PČneol",F568="JEČ",F568="JEOF",F568="JnPČ",F568="JnEČ",F568="JčPČ",F568="JčEČ"),IF(J568&lt;16,J568/16,1),1))*IF(L568&lt;0,1,IF(F568="EČneol",IF(J568&lt;8,J568/8,1),1))</f>
        <v>85.754999999999995</v>
      </c>
      <c r="O568" s="9">
        <f t="shared" ref="O568:O573" si="293">IF(F568="OŽ",N568,IF(H568="Ne",IF(J568*0.3&lt;J568-L568,N568,0),IF(J568*0.1&lt;J568-L568,N568,0)))</f>
        <v>85.754999999999995</v>
      </c>
      <c r="P568" s="4">
        <f t="shared" ref="P568:P573" si="294">IF(O568=0,0,IF(F568="OŽ",IF(L568&gt;35,0,IF(J568&gt;35,(36-L568)*1.836,((36-L568)-(36-J568))*1.836)),0)+IF(F568="PČ",IF(L568&gt;31,0,IF(J568&gt;31,(32-L568)*1.347,((32-L568)-(32-J568))*1.347)),0)+ IF(F568="PČneol",IF(L568&gt;15,0,IF(J568&gt;15,(16-L568)*0.255,((16-L568)-(16-J568))*0.255)),0)+IF(F568="PŽ",IF(L568&gt;31,0,IF(J568&gt;31,(32-L568)*0.255,((32-L568)-(32-J568))*0.255)),0)+IF(F568="EČ",IF(L568&gt;23,0,IF(J568&gt;23,(24-L568)*0.612,((24-L568)-(24-J568))*0.612)),0)+IF(F568="EČneol",IF(L568&gt;7,0,IF(J568&gt;7,(8-L568)*0.204,((8-L568)-(8-J568))*0.204)),0)+IF(F568="EŽ",IF(L568&gt;23,0,IF(J568&gt;23,(24-L568)*0.204,((24-L568)-(24-J568))*0.204)),0)+IF(F568="PT",IF(L568&gt;31,0,IF(J568&gt;31,(32-L568)*0.204,((32-L568)-(32-J568))*0.204)),0)+IF(F568="JOŽ",IF(L568&gt;23,0,IF(J568&gt;23,(24-L568)*0.255,((24-L568)-(24-J568))*0.255)),0)+IF(F568="JPČ",IF(L568&gt;23,0,IF(J568&gt;23,(24-L568)*0.204,((24-L568)-(24-J568))*0.204)),0)+IF(F568="JEČ",IF(L568&gt;15,0,IF(J568&gt;15,(16-L568)*0.102,((16-L568)-(16-J568))*0.102)),0)+IF(F568="JEOF",IF(L568&gt;15,0,IF(J568&gt;15,(16-L568)*0.102,((16-L568)-(16-J568))*0.102)),0)+IF(F568="JnPČ",IF(L568&gt;15,0,IF(J568&gt;15,(16-L568)*0.153,((16-L568)-(16-J568))*0.153)),0)+IF(F568="JnEČ",IF(L568&gt;15,0,IF(J568&gt;15,(16-L568)*0.0765,((16-L568)-(16-J568))*0.0765)),0)+IF(F568="JčPČ",IF(L568&gt;15,0,IF(J568&gt;15,(16-L568)*0.06375,((16-L568)-(16-J568))*0.06375)),0)+IF(F568="JčEČ",IF(L568&gt;15,0,IF(J568&gt;15,(16-L568)*0.051,((16-L568)-(16-J568))*0.051)),0)+IF(F568="NEAK",IF(L568&gt;23,0,IF(J568&gt;23,(24-L568)*0.03444,((24-L568)-(24-J568))*0.03444)),0))</f>
        <v>29.634</v>
      </c>
      <c r="Q568" s="11">
        <f t="shared" ref="Q568:Q573" si="295">IF(ISERROR(P568*100/N568),0,(P568*100/N568))</f>
        <v>34.556585621829633</v>
      </c>
      <c r="R568" s="10">
        <f t="shared" ref="R568:R573" si="296">IF(Q568&lt;=30,O568+P568,O568+O568*0.3)*IF(G568=1,0.4,IF(G568=2,0.75,IF(G568="1 (kas 4 m. 1 k. nerengiamos)",0.52,1)))*IF(D568="olimpinė",1,IF(M568="Ne",0.5,1))*IF(OR(A$5="Lietuvos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federacija"),IF(OR(J568&lt;8,K568&lt;16),0,1),1)*E568*IF(I568&lt;=1,1,1/I568)*IF(OR(A$5="Lietuvos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91.972237500000006</v>
      </c>
    </row>
    <row r="569" spans="1:18" s="8" customFormat="1">
      <c r="A569" s="68">
        <v>2</v>
      </c>
      <c r="B569" s="68" t="s">
        <v>293</v>
      </c>
      <c r="C569" s="12" t="s">
        <v>263</v>
      </c>
      <c r="D569" s="68" t="s">
        <v>32</v>
      </c>
      <c r="E569" s="68">
        <v>1</v>
      </c>
      <c r="F569" s="68" t="s">
        <v>51</v>
      </c>
      <c r="G569" s="68">
        <v>2</v>
      </c>
      <c r="H569" s="68" t="s">
        <v>34</v>
      </c>
      <c r="I569" s="68"/>
      <c r="J569" s="68">
        <v>48</v>
      </c>
      <c r="K569" s="68">
        <v>24</v>
      </c>
      <c r="L569" s="68">
        <v>7</v>
      </c>
      <c r="M569" s="68" t="s">
        <v>43</v>
      </c>
      <c r="N569" s="3">
        <f t="shared" si="292"/>
        <v>132</v>
      </c>
      <c r="O569" s="9">
        <f t="shared" si="293"/>
        <v>132</v>
      </c>
      <c r="P569" s="4">
        <f t="shared" si="294"/>
        <v>33.674999999999997</v>
      </c>
      <c r="Q569" s="11">
        <f t="shared" si="295"/>
        <v>25.511363636363633</v>
      </c>
      <c r="R569" s="10">
        <f t="shared" si="296"/>
        <v>136.68187500000002</v>
      </c>
    </row>
    <row r="570" spans="1:18" s="8" customFormat="1">
      <c r="A570" s="68">
        <v>3</v>
      </c>
      <c r="B570" s="68" t="s">
        <v>287</v>
      </c>
      <c r="C570" s="12" t="s">
        <v>266</v>
      </c>
      <c r="D570" s="68" t="s">
        <v>32</v>
      </c>
      <c r="E570" s="68">
        <v>1</v>
      </c>
      <c r="F570" s="68" t="s">
        <v>51</v>
      </c>
      <c r="G570" s="68">
        <v>2</v>
      </c>
      <c r="H570" s="68" t="s">
        <v>34</v>
      </c>
      <c r="I570" s="68"/>
      <c r="J570" s="68">
        <v>47</v>
      </c>
      <c r="K570" s="68">
        <v>24</v>
      </c>
      <c r="L570" s="68">
        <v>30</v>
      </c>
      <c r="M570" s="68" t="s">
        <v>34</v>
      </c>
      <c r="N570" s="3">
        <f t="shared" si="292"/>
        <v>10.774999999999999</v>
      </c>
      <c r="O570" s="9">
        <f t="shared" si="293"/>
        <v>10.774999999999999</v>
      </c>
      <c r="P570" s="4">
        <f t="shared" si="294"/>
        <v>2.694</v>
      </c>
      <c r="Q570" s="11">
        <f t="shared" si="295"/>
        <v>25.002320185614849</v>
      </c>
      <c r="R570" s="10">
        <f t="shared" si="296"/>
        <v>5.5559624999999997</v>
      </c>
    </row>
    <row r="571" spans="1:18" s="8" customFormat="1">
      <c r="A571" s="68">
        <v>4</v>
      </c>
      <c r="B571" s="68" t="s">
        <v>267</v>
      </c>
      <c r="C571" s="12" t="s">
        <v>266</v>
      </c>
      <c r="D571" s="68" t="s">
        <v>32</v>
      </c>
      <c r="E571" s="68">
        <v>1</v>
      </c>
      <c r="F571" s="68" t="s">
        <v>51</v>
      </c>
      <c r="G571" s="68">
        <v>2</v>
      </c>
      <c r="H571" s="68" t="s">
        <v>34</v>
      </c>
      <c r="I571" s="68"/>
      <c r="J571" s="68">
        <v>47</v>
      </c>
      <c r="K571" s="68">
        <v>24</v>
      </c>
      <c r="L571" s="68">
        <v>34</v>
      </c>
      <c r="M571" s="68" t="s">
        <v>34</v>
      </c>
      <c r="N571" s="3">
        <f t="shared" si="292"/>
        <v>0</v>
      </c>
      <c r="O571" s="9">
        <f t="shared" si="293"/>
        <v>0</v>
      </c>
      <c r="P571" s="4">
        <f t="shared" si="294"/>
        <v>0</v>
      </c>
      <c r="Q571" s="11">
        <f t="shared" si="295"/>
        <v>0</v>
      </c>
      <c r="R571" s="10">
        <f t="shared" si="296"/>
        <v>0</v>
      </c>
    </row>
    <row r="572" spans="1:18" s="8" customFormat="1">
      <c r="A572" s="68">
        <v>5</v>
      </c>
      <c r="B572" s="68" t="s">
        <v>294</v>
      </c>
      <c r="C572" s="12" t="s">
        <v>295</v>
      </c>
      <c r="D572" s="68" t="s">
        <v>32</v>
      </c>
      <c r="E572" s="68">
        <v>1</v>
      </c>
      <c r="F572" s="68" t="s">
        <v>51</v>
      </c>
      <c r="G572" s="68">
        <v>2</v>
      </c>
      <c r="H572" s="68" t="s">
        <v>34</v>
      </c>
      <c r="I572" s="68"/>
      <c r="J572" s="68">
        <v>37</v>
      </c>
      <c r="K572" s="68">
        <v>21</v>
      </c>
      <c r="L572" s="68">
        <v>24</v>
      </c>
      <c r="M572" s="68" t="s">
        <v>34</v>
      </c>
      <c r="N572" s="3">
        <f t="shared" si="292"/>
        <v>39.284999999999997</v>
      </c>
      <c r="O572" s="9">
        <f t="shared" si="293"/>
        <v>39.284999999999997</v>
      </c>
      <c r="P572" s="4">
        <f t="shared" si="294"/>
        <v>10.776</v>
      </c>
      <c r="Q572" s="11">
        <f t="shared" si="295"/>
        <v>27.430316914852998</v>
      </c>
      <c r="R572" s="10">
        <f t="shared" si="296"/>
        <v>20.6501625</v>
      </c>
    </row>
    <row r="573" spans="1:18" s="8" customFormat="1">
      <c r="A573" s="68">
        <v>6</v>
      </c>
      <c r="B573" s="68" t="s">
        <v>296</v>
      </c>
      <c r="C573" s="12" t="s">
        <v>295</v>
      </c>
      <c r="D573" s="68" t="s">
        <v>32</v>
      </c>
      <c r="E573" s="68">
        <v>1</v>
      </c>
      <c r="F573" s="68" t="s">
        <v>51</v>
      </c>
      <c r="G573" s="68">
        <v>2</v>
      </c>
      <c r="H573" s="68" t="s">
        <v>34</v>
      </c>
      <c r="I573" s="68"/>
      <c r="J573" s="68">
        <v>37</v>
      </c>
      <c r="K573" s="68">
        <v>21</v>
      </c>
      <c r="L573" s="68">
        <v>30</v>
      </c>
      <c r="M573" s="68" t="s">
        <v>34</v>
      </c>
      <c r="N573" s="3">
        <f t="shared" si="292"/>
        <v>10.774999999999999</v>
      </c>
      <c r="O573" s="9">
        <f t="shared" si="293"/>
        <v>0</v>
      </c>
      <c r="P573" s="4">
        <f t="shared" si="294"/>
        <v>0</v>
      </c>
      <c r="Q573" s="11">
        <f t="shared" si="295"/>
        <v>0</v>
      </c>
      <c r="R573" s="10">
        <f t="shared" si="296"/>
        <v>0</v>
      </c>
    </row>
    <row r="574" spans="1:18" s="8" customFormat="1">
      <c r="A574" s="81" t="s">
        <v>37</v>
      </c>
      <c r="B574" s="82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3"/>
      <c r="R574" s="10">
        <f>SUM(R568:R573)</f>
        <v>254.86023750000001</v>
      </c>
    </row>
    <row r="575" spans="1:18" s="8" customFormat="1" ht="15.75">
      <c r="A575" s="24" t="s">
        <v>38</v>
      </c>
      <c r="B575" s="24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6"/>
    </row>
    <row r="576" spans="1:18" s="8" customFormat="1">
      <c r="A576" s="49" t="s">
        <v>45</v>
      </c>
      <c r="B576" s="49"/>
      <c r="C576" s="49"/>
      <c r="D576" s="49"/>
      <c r="E576" s="49"/>
      <c r="F576" s="49"/>
      <c r="G576" s="49"/>
      <c r="H576" s="49"/>
      <c r="I576" s="49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 s="8" customFormat="1">
      <c r="A577" s="49"/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>
      <c r="A578" s="86" t="s">
        <v>297</v>
      </c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64"/>
    </row>
    <row r="579" spans="1:18" s="8" customFormat="1" ht="18">
      <c r="A579" s="77" t="s">
        <v>28</v>
      </c>
      <c r="B579" s="78"/>
      <c r="C579" s="78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64"/>
    </row>
    <row r="580" spans="1:18" s="8" customFormat="1">
      <c r="A580" s="79" t="s">
        <v>298</v>
      </c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64"/>
    </row>
    <row r="581" spans="1:18" s="8" customFormat="1">
      <c r="A581" s="68">
        <v>1</v>
      </c>
      <c r="B581" s="68" t="s">
        <v>296</v>
      </c>
      <c r="C581" s="12" t="s">
        <v>263</v>
      </c>
      <c r="D581" s="68" t="s">
        <v>32</v>
      </c>
      <c r="E581" s="68">
        <v>1</v>
      </c>
      <c r="F581" s="68" t="s">
        <v>33</v>
      </c>
      <c r="G581" s="68">
        <v>2</v>
      </c>
      <c r="H581" s="68" t="s">
        <v>34</v>
      </c>
      <c r="I581" s="68"/>
      <c r="J581" s="68">
        <v>31</v>
      </c>
      <c r="K581" s="68">
        <v>21</v>
      </c>
      <c r="L581" s="68">
        <v>17</v>
      </c>
      <c r="M581" s="68" t="s">
        <v>43</v>
      </c>
      <c r="N581" s="3">
        <f t="shared" ref="N581" si="297">(IF(F581="OŽ",IF(L581=1,550.8,IF(L581=2,426.38,IF(L581=3,342.14,IF(L581=4,181.44,IF(L581=5,168.48,IF(L581=6,155.52,IF(L581=7,148.5,IF(L581=8,144,0))))))))+IF(L581&lt;=8,0,IF(L581&lt;=16,137.7,IF(L581&lt;=24,108,IF(L581&lt;=32,80.1,IF(L581&lt;=36,52.2,0)))))-IF(L581&lt;=8,0,IF(L581&lt;=16,(L581-9)*2.754,IF(L581&lt;=24,(L581-17)* 2.754,IF(L581&lt;=32,(L581-25)* 2.754,IF(L581&lt;=36,(L581-33)*2.754,0))))),0)+IF(F581="PČ",IF(L581=1,449,IF(L581=2,314.6,IF(L581=3,238,IF(L581=4,172,IF(L581=5,159,IF(L581=6,145,IF(L581=7,132,IF(L581=8,119,0))))))))+IF(L581&lt;=8,0,IF(L581&lt;=16,88,IF(L581&lt;=24,55,IF(L581&lt;=32,22,0))))-IF(L581&lt;=8,0,IF(L581&lt;=16,(L581-9)*2.245,IF(L581&lt;=24,(L581-17)*2.245,IF(L581&lt;=32,(L581-25)*2.245,0)))),0)+IF(F581="PČneol",IF(L581=1,85,IF(L581=2,64.61,IF(L581=3,50.76,IF(L581=4,16.25,IF(L581=5,15,IF(L581=6,13.75,IF(L581=7,12.5,IF(L581=8,11.25,0))))))))+IF(L581&lt;=8,0,IF(L581&lt;=16,9,0))-IF(L581&lt;=8,0,IF(L581&lt;=16,(L581-9)*0.425,0)),0)+IF(F581="PŽ",IF(L581=1,85,IF(L581=2,59.5,IF(L581=3,45,IF(L581=4,32.5,IF(L581=5,30,IF(L581=6,27.5,IF(L581=7,25,IF(L581=8,22.5,0))))))))+IF(L581&lt;=8,0,IF(L581&lt;=16,19,IF(L581&lt;=24,13,IF(L581&lt;=32,8,0))))-IF(L581&lt;=8,0,IF(L581&lt;=16,(L581-9)*0.425,IF(L581&lt;=24,(L581-17)*0.425,IF(L581&lt;=32,(L581-25)*0.425,0)))),0)+IF(F581="EČ",IF(L581=1,204,IF(L581=2,156.24,IF(L581=3,123.84,IF(L581=4,72,IF(L581=5,66,IF(L581=6,60,IF(L581=7,54,IF(L581=8,48,0))))))))+IF(L581&lt;=8,0,IF(L581&lt;=16,40,IF(L581&lt;=24,25,0)))-IF(L581&lt;=8,0,IF(L581&lt;=16,(L581-9)*1.02,IF(L581&lt;=24,(L581-17)*1.02,0))),0)+IF(F581="EČneol",IF(L581=1,68,IF(L581=2,51.69,IF(L581=3,40.61,IF(L581=4,13,IF(L581=5,12,IF(L581=6,11,IF(L581=7,10,IF(L581=8,9,0)))))))))+IF(F581="EŽ",IF(L581=1,68,IF(L581=2,47.6,IF(L581=3,36,IF(L581=4,18,IF(L581=5,16.5,IF(L581=6,15,IF(L581=7,13.5,IF(L581=8,12,0))))))))+IF(L581&lt;=8,0,IF(L581&lt;=16,10,IF(L581&lt;=24,6,0)))-IF(L581&lt;=8,0,IF(L581&lt;=16,(L581-9)*0.34,IF(L581&lt;=24,(L581-17)*0.34,0))),0)+IF(F581="PT",IF(L581=1,68,IF(L581=2,52.08,IF(L581=3,41.28,IF(L581=4,24,IF(L581=5,22,IF(L581=6,20,IF(L581=7,18,IF(L581=8,16,0))))))))+IF(L581&lt;=8,0,IF(L581&lt;=16,13,IF(L581&lt;=24,9,IF(L581&lt;=32,4,0))))-IF(L581&lt;=8,0,IF(L581&lt;=16,(L581-9)*0.34,IF(L581&lt;=24,(L581-17)*0.34,IF(L581&lt;=32,(L581-25)*0.34,0)))),0)+IF(F581="JOŽ",IF(L581=1,85,IF(L581=2,59.5,IF(L581=3,45,IF(L581=4,32.5,IF(L581=5,30,IF(L581=6,27.5,IF(L581=7,25,IF(L581=8,22.5,0))))))))+IF(L581&lt;=8,0,IF(L581&lt;=16,19,IF(L581&lt;=24,13,0)))-IF(L581&lt;=8,0,IF(L581&lt;=16,(L581-9)*0.425,IF(L581&lt;=24,(L581-17)*0.425,0))),0)+IF(F581="JPČ",IF(L581=1,68,IF(L581=2,47.6,IF(L581=3,36,IF(L581=4,26,IF(L581=5,24,IF(L581=6,22,IF(L581=7,20,IF(L581=8,18,0))))))))+IF(L581&lt;=8,0,IF(L581&lt;=16,13,IF(L581&lt;=24,9,0)))-IF(L581&lt;=8,0,IF(L581&lt;=16,(L581-9)*0.34,IF(L581&lt;=24,(L581-17)*0.34,0))),0)+IF(F581="JEČ",IF(L581=1,34,IF(L581=2,26.04,IF(L581=3,20.6,IF(L581=4,12,IF(L581=5,11,IF(L581=6,10,IF(L581=7,9,IF(L581=8,8,0))))))))+IF(L581&lt;=8,0,IF(L581&lt;=16,6,0))-IF(L581&lt;=8,0,IF(L581&lt;=16,(L581-9)*0.17,0)),0)+IF(F581="JEOF",IF(L581=1,34,IF(L581=2,26.04,IF(L581=3,20.6,IF(L581=4,12,IF(L581=5,11,IF(L581=6,10,IF(L581=7,9,IF(L581=8,8,0))))))))+IF(L581&lt;=8,0,IF(L581&lt;=16,6,0))-IF(L581&lt;=8,0,IF(L581&lt;=16,(L581-9)*0.17,0)),0)+IF(F581="JnPČ",IF(L581=1,51,IF(L581=2,35.7,IF(L581=3,27,IF(L581=4,19.5,IF(L581=5,18,IF(L581=6,16.5,IF(L581=7,15,IF(L581=8,13.5,0))))))))+IF(L581&lt;=8,0,IF(L581&lt;=16,10,0))-IF(L581&lt;=8,0,IF(L581&lt;=16,(L581-9)*0.255,0)),0)+IF(F581="JnEČ",IF(L581=1,25.5,IF(L581=2,19.53,IF(L581=3,15.48,IF(L581=4,9,IF(L581=5,8.25,IF(L581=6,7.5,IF(L581=7,6.75,IF(L581=8,6,0))))))))+IF(L581&lt;=8,0,IF(L581&lt;=16,5,0))-IF(L581&lt;=8,0,IF(L581&lt;=16,(L581-9)*0.1275,0)),0)+IF(F581="JčPČ",IF(L581=1,21.25,IF(L581=2,14.5,IF(L581=3,11.5,IF(L581=4,7,IF(L581=5,6.5,IF(L581=6,6,IF(L581=7,5.5,IF(L581=8,5,0))))))))+IF(L581&lt;=8,0,IF(L581&lt;=16,4,0))-IF(L581&lt;=8,0,IF(L581&lt;=16,(L581-9)*0.10625,0)),0)+IF(F581="JčEČ",IF(L581=1,17,IF(L581=2,13.02,IF(L581=3,10.32,IF(L581=4,6,IF(L581=5,5.5,IF(L581=6,5,IF(L581=7,4.5,IF(L581=8,4,0))))))))+IF(L581&lt;=8,0,IF(L581&lt;=16,3,0))-IF(L581&lt;=8,0,IF(L581&lt;=16,(L581-9)*0.085,0)),0)+IF(F581="NEAK",IF(L581=1,11.48,IF(L581=2,8.79,IF(L581=3,6.97,IF(L581=4,4.05,IF(L581=5,3.71,IF(L581=6,3.38,IF(L581=7,3.04,IF(L581=8,2.7,0))))))))+IF(L581&lt;=8,0,IF(L581&lt;=16,2,IF(L581&lt;=24,1.3,0)))-IF(L581&lt;=8,0,IF(L581&lt;=16,(L581-9)*0.0574,IF(L581&lt;=24,(L581-17)*0.0574,0))),0))*IF(L581&lt;0,1,IF(OR(F581="PČ",F581="PŽ",F581="PT"),IF(J581&lt;32,J581/32,1),1))* IF(L581&lt;0,1,IF(OR(F581="EČ",F581="EŽ",F581="JOŽ",F581="JPČ",F581="NEAK"),IF(J581&lt;24,J581/24,1),1))*IF(L581&lt;0,1,IF(OR(F581="PČneol",F581="JEČ",F581="JEOF",F581="JnPČ",F581="JnEČ",F581="JčPČ",F581="JčEČ"),IF(J581&lt;16,J581/16,1),1))*IF(L581&lt;0,1,IF(F581="EČneol",IF(J581&lt;8,J581/8,1),1))</f>
        <v>25</v>
      </c>
      <c r="O581" s="9">
        <f t="shared" ref="O581" si="298">IF(F581="OŽ",N581,IF(H581="Ne",IF(J581*0.3&lt;J581-L581,N581,0),IF(J581*0.1&lt;J581-L581,N581,0)))</f>
        <v>25</v>
      </c>
      <c r="P581" s="4">
        <f t="shared" ref="P581" si="299">IF(O581=0,0,IF(F581="OŽ",IF(L581&gt;35,0,IF(J581&gt;35,(36-L581)*1.836,((36-L581)-(36-J581))*1.836)),0)+IF(F581="PČ",IF(L581&gt;31,0,IF(J581&gt;31,(32-L581)*1.347,((32-L581)-(32-J581))*1.347)),0)+ IF(F581="PČneol",IF(L581&gt;15,0,IF(J581&gt;15,(16-L581)*0.255,((16-L581)-(16-J581))*0.255)),0)+IF(F581="PŽ",IF(L581&gt;31,0,IF(J581&gt;31,(32-L581)*0.255,((32-L581)-(32-J581))*0.255)),0)+IF(F581="EČ",IF(L581&gt;23,0,IF(J581&gt;23,(24-L581)*0.612,((24-L581)-(24-J581))*0.612)),0)+IF(F581="EČneol",IF(L581&gt;7,0,IF(J581&gt;7,(8-L581)*0.204,((8-L581)-(8-J581))*0.204)),0)+IF(F581="EŽ",IF(L581&gt;23,0,IF(J581&gt;23,(24-L581)*0.204,((24-L581)-(24-J581))*0.204)),0)+IF(F581="PT",IF(L581&gt;31,0,IF(J581&gt;31,(32-L581)*0.204,((32-L581)-(32-J581))*0.204)),0)+IF(F581="JOŽ",IF(L581&gt;23,0,IF(J581&gt;23,(24-L581)*0.255,((24-L581)-(24-J581))*0.255)),0)+IF(F581="JPČ",IF(L581&gt;23,0,IF(J581&gt;23,(24-L581)*0.204,((24-L581)-(24-J581))*0.204)),0)+IF(F581="JEČ",IF(L581&gt;15,0,IF(J581&gt;15,(16-L581)*0.102,((16-L581)-(16-J581))*0.102)),0)+IF(F581="JEOF",IF(L581&gt;15,0,IF(J581&gt;15,(16-L581)*0.102,((16-L581)-(16-J581))*0.102)),0)+IF(F581="JnPČ",IF(L581&gt;15,0,IF(J581&gt;15,(16-L581)*0.153,((16-L581)-(16-J581))*0.153)),0)+IF(F581="JnEČ",IF(L581&gt;15,0,IF(J581&gt;15,(16-L581)*0.0765,((16-L581)-(16-J581))*0.0765)),0)+IF(F581="JčPČ",IF(L581&gt;15,0,IF(J581&gt;15,(16-L581)*0.06375,((16-L581)-(16-J581))*0.06375)),0)+IF(F581="JčEČ",IF(L581&gt;15,0,IF(J581&gt;15,(16-L581)*0.051,((16-L581)-(16-J581))*0.051)),0)+IF(F581="NEAK",IF(L581&gt;23,0,IF(J581&gt;23,(24-L581)*0.03444,((24-L581)-(24-J581))*0.03444)),0))</f>
        <v>4.2839999999999998</v>
      </c>
      <c r="Q581" s="11">
        <f t="shared" ref="Q581" si="300">IF(ISERROR(P581*100/N581),0,(P581*100/N581))</f>
        <v>17.135999999999999</v>
      </c>
      <c r="R581" s="10">
        <f t="shared" ref="R581" si="301">IF(Q581&lt;=30,O581+P581,O581+O581*0.3)*IF(G581=1,0.4,IF(G581=2,0.75,IF(G581="1 (kas 4 m. 1 k. nerengiamos)",0.52,1)))*IF(D581="olimpinė",1,IF(M581="Ne",0.5,1))*IF(OR(A$5="Lietuvos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federacija"),IF(OR(J581&lt;8,K581&lt;16),0,1),1)*E581*IF(I581&lt;=1,1,1/I581)*IF(OR(A$5="Lietuvos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24.159300000000002</v>
      </c>
    </row>
    <row r="582" spans="1:18" s="8" customFormat="1">
      <c r="A582" s="81" t="s">
        <v>37</v>
      </c>
      <c r="B582" s="82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3"/>
      <c r="R582" s="10">
        <f>SUM(R581:R581)</f>
        <v>24.159300000000002</v>
      </c>
    </row>
    <row r="583" spans="1:18" s="8" customFormat="1" ht="15.75">
      <c r="A583" s="24" t="s">
        <v>38</v>
      </c>
      <c r="B583" s="24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6"/>
    </row>
    <row r="584" spans="1:18" s="8" customFormat="1">
      <c r="A584" s="49" t="s">
        <v>45</v>
      </c>
      <c r="B584" s="49"/>
      <c r="C584" s="49"/>
      <c r="D584" s="49"/>
      <c r="E584" s="49"/>
      <c r="F584" s="49"/>
      <c r="G584" s="49"/>
      <c r="H584" s="49"/>
      <c r="I584" s="49"/>
      <c r="J584" s="15"/>
      <c r="K584" s="15"/>
      <c r="L584" s="15"/>
      <c r="M584" s="15"/>
      <c r="N584" s="15"/>
      <c r="O584" s="15"/>
      <c r="P584" s="15"/>
      <c r="Q584" s="15"/>
      <c r="R584" s="16"/>
    </row>
    <row r="585" spans="1:18" s="8" customFormat="1">
      <c r="A585" s="49"/>
      <c r="B585" s="49"/>
      <c r="C585" s="49"/>
      <c r="D585" s="49"/>
      <c r="E585" s="49"/>
      <c r="F585" s="49"/>
      <c r="G585" s="49"/>
      <c r="H585" s="49"/>
      <c r="I585" s="49"/>
      <c r="J585" s="15"/>
      <c r="K585" s="15"/>
      <c r="L585" s="15"/>
      <c r="M585" s="15"/>
      <c r="N585" s="15"/>
      <c r="O585" s="15"/>
      <c r="P585" s="15"/>
      <c r="Q585" s="15"/>
      <c r="R585" s="16"/>
    </row>
    <row r="586" spans="1:18" s="8" customFormat="1">
      <c r="A586" s="75" t="s">
        <v>299</v>
      </c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64"/>
    </row>
    <row r="587" spans="1:18" s="8" customFormat="1" ht="18">
      <c r="A587" s="77" t="s">
        <v>28</v>
      </c>
      <c r="B587" s="78"/>
      <c r="C587" s="78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64"/>
    </row>
    <row r="588" spans="1:18" s="8" customFormat="1">
      <c r="A588" s="79" t="s">
        <v>300</v>
      </c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64"/>
    </row>
    <row r="589" spans="1:18" s="8" customFormat="1">
      <c r="A589" s="68">
        <v>1</v>
      </c>
      <c r="B589" s="68" t="s">
        <v>277</v>
      </c>
      <c r="C589" s="12" t="s">
        <v>301</v>
      </c>
      <c r="D589" s="68" t="s">
        <v>32</v>
      </c>
      <c r="E589" s="68">
        <v>1</v>
      </c>
      <c r="F589" s="68" t="s">
        <v>199</v>
      </c>
      <c r="G589" s="68">
        <v>2</v>
      </c>
      <c r="H589" s="68" t="s">
        <v>34</v>
      </c>
      <c r="I589" s="68"/>
      <c r="J589" s="68">
        <v>32</v>
      </c>
      <c r="K589" s="68">
        <v>18</v>
      </c>
      <c r="L589" s="68">
        <v>2</v>
      </c>
      <c r="M589" s="68" t="s">
        <v>43</v>
      </c>
      <c r="N589" s="3">
        <f t="shared" ref="N589:N594" si="302">(IF(F589="OŽ",IF(L589=1,550.8,IF(L589=2,426.38,IF(L589=3,342.14,IF(L589=4,181.44,IF(L589=5,168.48,IF(L589=6,155.52,IF(L589=7,148.5,IF(L589=8,144,0))))))))+IF(L589&lt;=8,0,IF(L589&lt;=16,137.7,IF(L589&lt;=24,108,IF(L589&lt;=32,80.1,IF(L589&lt;=36,52.2,0)))))-IF(L589&lt;=8,0,IF(L589&lt;=16,(L589-9)*2.754,IF(L589&lt;=24,(L589-17)* 2.754,IF(L589&lt;=32,(L589-25)* 2.754,IF(L589&lt;=36,(L589-33)*2.754,0))))),0)+IF(F589="PČ",IF(L589=1,449,IF(L589=2,314.6,IF(L589=3,238,IF(L589=4,172,IF(L589=5,159,IF(L589=6,145,IF(L589=7,132,IF(L589=8,119,0))))))))+IF(L589&lt;=8,0,IF(L589&lt;=16,88,IF(L589&lt;=24,55,IF(L589&lt;=32,22,0))))-IF(L589&lt;=8,0,IF(L589&lt;=16,(L589-9)*2.245,IF(L589&lt;=24,(L589-17)*2.245,IF(L589&lt;=32,(L589-25)*2.245,0)))),0)+IF(F589="PČneol",IF(L589=1,85,IF(L589=2,64.61,IF(L589=3,50.76,IF(L589=4,16.25,IF(L589=5,15,IF(L589=6,13.75,IF(L589=7,12.5,IF(L589=8,11.25,0))))))))+IF(L589&lt;=8,0,IF(L589&lt;=16,9,0))-IF(L589&lt;=8,0,IF(L589&lt;=16,(L589-9)*0.425,0)),0)+IF(F589="PŽ",IF(L589=1,85,IF(L589=2,59.5,IF(L589=3,45,IF(L589=4,32.5,IF(L589=5,30,IF(L589=6,27.5,IF(L589=7,25,IF(L589=8,22.5,0))))))))+IF(L589&lt;=8,0,IF(L589&lt;=16,19,IF(L589&lt;=24,13,IF(L589&lt;=32,8,0))))-IF(L589&lt;=8,0,IF(L589&lt;=16,(L589-9)*0.425,IF(L589&lt;=24,(L589-17)*0.425,IF(L589&lt;=32,(L589-25)*0.425,0)))),0)+IF(F589="EČ",IF(L589=1,204,IF(L589=2,156.24,IF(L589=3,123.84,IF(L589=4,72,IF(L589=5,66,IF(L589=6,60,IF(L589=7,54,IF(L589=8,48,0))))))))+IF(L589&lt;=8,0,IF(L589&lt;=16,40,IF(L589&lt;=24,25,0)))-IF(L589&lt;=8,0,IF(L589&lt;=16,(L589-9)*1.02,IF(L589&lt;=24,(L589-17)*1.02,0))),0)+IF(F589="EČneol",IF(L589=1,68,IF(L589=2,51.69,IF(L589=3,40.61,IF(L589=4,13,IF(L589=5,12,IF(L589=6,11,IF(L589=7,10,IF(L589=8,9,0)))))))))+IF(F589="EŽ",IF(L589=1,68,IF(L589=2,47.6,IF(L589=3,36,IF(L589=4,18,IF(L589=5,16.5,IF(L589=6,15,IF(L589=7,13.5,IF(L589=8,12,0))))))))+IF(L589&lt;=8,0,IF(L589&lt;=16,10,IF(L589&lt;=24,6,0)))-IF(L589&lt;=8,0,IF(L589&lt;=16,(L589-9)*0.34,IF(L589&lt;=24,(L589-17)*0.34,0))),0)+IF(F589="PT",IF(L589=1,68,IF(L589=2,52.08,IF(L589=3,41.28,IF(L589=4,24,IF(L589=5,22,IF(L589=6,20,IF(L589=7,18,IF(L589=8,16,0))))))))+IF(L589&lt;=8,0,IF(L589&lt;=16,13,IF(L589&lt;=24,9,IF(L589&lt;=32,4,0))))-IF(L589&lt;=8,0,IF(L589&lt;=16,(L589-9)*0.34,IF(L589&lt;=24,(L589-17)*0.34,IF(L589&lt;=32,(L589-25)*0.34,0)))),0)+IF(F589="JOŽ",IF(L589=1,85,IF(L589=2,59.5,IF(L589=3,45,IF(L589=4,32.5,IF(L589=5,30,IF(L589=6,27.5,IF(L589=7,25,IF(L589=8,22.5,0))))))))+IF(L589&lt;=8,0,IF(L589&lt;=16,19,IF(L589&lt;=24,13,0)))-IF(L589&lt;=8,0,IF(L589&lt;=16,(L589-9)*0.425,IF(L589&lt;=24,(L589-17)*0.425,0))),0)+IF(F589="JPČ",IF(L589=1,68,IF(L589=2,47.6,IF(L589=3,36,IF(L589=4,26,IF(L589=5,24,IF(L589=6,22,IF(L589=7,20,IF(L589=8,18,0))))))))+IF(L589&lt;=8,0,IF(L589&lt;=16,13,IF(L589&lt;=24,9,0)))-IF(L589&lt;=8,0,IF(L589&lt;=16,(L589-9)*0.34,IF(L589&lt;=24,(L589-17)*0.34,0))),0)+IF(F589="JEČ",IF(L589=1,34,IF(L589=2,26.04,IF(L589=3,20.6,IF(L589=4,12,IF(L589=5,11,IF(L589=6,10,IF(L589=7,9,IF(L589=8,8,0))))))))+IF(L589&lt;=8,0,IF(L589&lt;=16,6,0))-IF(L589&lt;=8,0,IF(L589&lt;=16,(L589-9)*0.17,0)),0)+IF(F589="JEOF",IF(L589=1,34,IF(L589=2,26.04,IF(L589=3,20.6,IF(L589=4,12,IF(L589=5,11,IF(L589=6,10,IF(L589=7,9,IF(L589=8,8,0))))))))+IF(L589&lt;=8,0,IF(L589&lt;=16,6,0))-IF(L589&lt;=8,0,IF(L589&lt;=16,(L589-9)*0.17,0)),0)+IF(F589="JnPČ",IF(L589=1,51,IF(L589=2,35.7,IF(L589=3,27,IF(L589=4,19.5,IF(L589=5,18,IF(L589=6,16.5,IF(L589=7,15,IF(L589=8,13.5,0))))))))+IF(L589&lt;=8,0,IF(L589&lt;=16,10,0))-IF(L589&lt;=8,0,IF(L589&lt;=16,(L589-9)*0.255,0)),0)+IF(F589="JnEČ",IF(L589=1,25.5,IF(L589=2,19.53,IF(L589=3,15.48,IF(L589=4,9,IF(L589=5,8.25,IF(L589=6,7.5,IF(L589=7,6.75,IF(L589=8,6,0))))))))+IF(L589&lt;=8,0,IF(L589&lt;=16,5,0))-IF(L589&lt;=8,0,IF(L589&lt;=16,(L589-9)*0.1275,0)),0)+IF(F589="JčPČ",IF(L589=1,21.25,IF(L589=2,14.5,IF(L589=3,11.5,IF(L589=4,7,IF(L589=5,6.5,IF(L589=6,6,IF(L589=7,5.5,IF(L589=8,5,0))))))))+IF(L589&lt;=8,0,IF(L589&lt;=16,4,0))-IF(L589&lt;=8,0,IF(L589&lt;=16,(L589-9)*0.10625,0)),0)+IF(F589="JčEČ",IF(L589=1,17,IF(L589=2,13.02,IF(L589=3,10.32,IF(L589=4,6,IF(L589=5,5.5,IF(L589=6,5,IF(L589=7,4.5,IF(L589=8,4,0))))))))+IF(L589&lt;=8,0,IF(L589&lt;=16,3,0))-IF(L589&lt;=8,0,IF(L589&lt;=16,(L589-9)*0.085,0)),0)+IF(F589="NEAK",IF(L589=1,11.48,IF(L589=2,8.79,IF(L589=3,6.97,IF(L589=4,4.05,IF(L589=5,3.71,IF(L589=6,3.38,IF(L589=7,3.04,IF(L589=8,2.7,0))))))))+IF(L589&lt;=8,0,IF(L589&lt;=16,2,IF(L589&lt;=24,1.3,0)))-IF(L589&lt;=8,0,IF(L589&lt;=16,(L589-9)*0.0574,IF(L589&lt;=24,(L589-17)*0.0574,0))),0))*IF(L589&lt;0,1,IF(OR(F589="PČ",F589="PŽ",F589="PT"),IF(J589&lt;32,J589/32,1),1))* IF(L589&lt;0,1,IF(OR(F589="EČ",F589="EŽ",F589="JOŽ",F589="JPČ",F589="NEAK"),IF(J589&lt;24,J589/24,1),1))*IF(L589&lt;0,1,IF(OR(F589="PČneol",F589="JEČ",F589="JEOF",F589="JnPČ",F589="JnEČ",F589="JčPČ",F589="JčEČ"),IF(J589&lt;16,J589/16,1),1))*IF(L589&lt;0,1,IF(F589="EČneol",IF(J589&lt;8,J589/8,1),1))</f>
        <v>47.6</v>
      </c>
      <c r="O589" s="9">
        <f t="shared" ref="O589:O594" si="303">IF(F589="OŽ",N589,IF(H589="Ne",IF(J589*0.3&lt;J589-L589,N589,0),IF(J589*0.1&lt;J589-L589,N589,0)))</f>
        <v>47.6</v>
      </c>
      <c r="P589" s="4">
        <f t="shared" ref="P589:P594" si="304">IF(O589=0,0,IF(F589="OŽ",IF(L589&gt;35,0,IF(J589&gt;35,(36-L589)*1.836,((36-L589)-(36-J589))*1.836)),0)+IF(F589="PČ",IF(L589&gt;31,0,IF(J589&gt;31,(32-L589)*1.347,((32-L589)-(32-J589))*1.347)),0)+ IF(F589="PČneol",IF(L589&gt;15,0,IF(J589&gt;15,(16-L589)*0.255,((16-L589)-(16-J589))*0.255)),0)+IF(F589="PŽ",IF(L589&gt;31,0,IF(J589&gt;31,(32-L589)*0.255,((32-L589)-(32-J589))*0.255)),0)+IF(F589="EČ",IF(L589&gt;23,0,IF(J589&gt;23,(24-L589)*0.612,((24-L589)-(24-J589))*0.612)),0)+IF(F589="EČneol",IF(L589&gt;7,0,IF(J589&gt;7,(8-L589)*0.204,((8-L589)-(8-J589))*0.204)),0)+IF(F589="EŽ",IF(L589&gt;23,0,IF(J589&gt;23,(24-L589)*0.204,((24-L589)-(24-J589))*0.204)),0)+IF(F589="PT",IF(L589&gt;31,0,IF(J589&gt;31,(32-L589)*0.204,((32-L589)-(32-J589))*0.204)),0)+IF(F589="JOŽ",IF(L589&gt;23,0,IF(J589&gt;23,(24-L589)*0.255,((24-L589)-(24-J589))*0.255)),0)+IF(F589="JPČ",IF(L589&gt;23,0,IF(J589&gt;23,(24-L589)*0.204,((24-L589)-(24-J589))*0.204)),0)+IF(F589="JEČ",IF(L589&gt;15,0,IF(J589&gt;15,(16-L589)*0.102,((16-L589)-(16-J589))*0.102)),0)+IF(F589="JEOF",IF(L589&gt;15,0,IF(J589&gt;15,(16-L589)*0.102,((16-L589)-(16-J589))*0.102)),0)+IF(F589="JnPČ",IF(L589&gt;15,0,IF(J589&gt;15,(16-L589)*0.153,((16-L589)-(16-J589))*0.153)),0)+IF(F589="JnEČ",IF(L589&gt;15,0,IF(J589&gt;15,(16-L589)*0.0765,((16-L589)-(16-J589))*0.0765)),0)+IF(F589="JčPČ",IF(L589&gt;15,0,IF(J589&gt;15,(16-L589)*0.06375,((16-L589)-(16-J589))*0.06375)),0)+IF(F589="JčEČ",IF(L589&gt;15,0,IF(J589&gt;15,(16-L589)*0.051,((16-L589)-(16-J589))*0.051)),0)+IF(F589="NEAK",IF(L589&gt;23,0,IF(J589&gt;23,(24-L589)*0.03444,((24-L589)-(24-J589))*0.03444)),0))</f>
        <v>4.4879999999999995</v>
      </c>
      <c r="Q589" s="11">
        <f t="shared" ref="Q589:Q594" si="305">IF(ISERROR(P589*100/N589),0,(P589*100/N589))</f>
        <v>9.428571428571427</v>
      </c>
      <c r="R589" s="10">
        <f t="shared" ref="R589:R594" si="306">IF(Q589&lt;=30,O589+P589,O589+O589*0.3)*IF(G589=1,0.4,IF(G589=2,0.75,IF(G589="1 (kas 4 m. 1 k. nerengiamos)",0.52,1)))*IF(D589="olimpinė",1,IF(M589="Ne",0.5,1))*IF(OR(A$5="Lietuvos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federacija"),IF(OR(J589&lt;8,K589&lt;16),0,1),1)*E589*IF(I589&lt;=1,1,1/I589)*IF(OR(A$5="Lietuvos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42.972600000000007</v>
      </c>
    </row>
    <row r="590" spans="1:18" s="8" customFormat="1">
      <c r="A590" s="68">
        <v>2</v>
      </c>
      <c r="B590" s="68" t="s">
        <v>267</v>
      </c>
      <c r="C590" s="12" t="s">
        <v>301</v>
      </c>
      <c r="D590" s="68" t="s">
        <v>32</v>
      </c>
      <c r="E590" s="68">
        <v>1</v>
      </c>
      <c r="F590" s="68" t="s">
        <v>199</v>
      </c>
      <c r="G590" s="68">
        <v>2</v>
      </c>
      <c r="H590" s="68" t="s">
        <v>34</v>
      </c>
      <c r="I590" s="68"/>
      <c r="J590" s="68">
        <v>32</v>
      </c>
      <c r="K590" s="68">
        <v>18</v>
      </c>
      <c r="L590" s="68">
        <v>3</v>
      </c>
      <c r="M590" s="68" t="s">
        <v>43</v>
      </c>
      <c r="N590" s="3">
        <f t="shared" si="302"/>
        <v>36</v>
      </c>
      <c r="O590" s="9">
        <f t="shared" si="303"/>
        <v>36</v>
      </c>
      <c r="P590" s="4">
        <f t="shared" si="304"/>
        <v>4.2839999999999998</v>
      </c>
      <c r="Q590" s="11">
        <f t="shared" si="305"/>
        <v>11.899999999999999</v>
      </c>
      <c r="R590" s="10">
        <f t="shared" si="306"/>
        <v>33.234300000000005</v>
      </c>
    </row>
    <row r="591" spans="1:18" s="8" customFormat="1">
      <c r="A591" s="68">
        <v>3</v>
      </c>
      <c r="B591" s="68" t="s">
        <v>276</v>
      </c>
      <c r="C591" s="12" t="s">
        <v>301</v>
      </c>
      <c r="D591" s="68" t="s">
        <v>32</v>
      </c>
      <c r="E591" s="68">
        <v>1</v>
      </c>
      <c r="F591" s="68" t="s">
        <v>199</v>
      </c>
      <c r="G591" s="68">
        <v>2</v>
      </c>
      <c r="H591" s="68" t="s">
        <v>34</v>
      </c>
      <c r="I591" s="68"/>
      <c r="J591" s="68">
        <v>32</v>
      </c>
      <c r="K591" s="68">
        <v>18</v>
      </c>
      <c r="L591" s="68">
        <v>28</v>
      </c>
      <c r="M591" s="68" t="s">
        <v>43</v>
      </c>
      <c r="N591" s="3">
        <f t="shared" si="302"/>
        <v>0</v>
      </c>
      <c r="O591" s="9">
        <f t="shared" si="303"/>
        <v>0</v>
      </c>
      <c r="P591" s="4">
        <f t="shared" si="304"/>
        <v>0</v>
      </c>
      <c r="Q591" s="11">
        <f t="shared" si="305"/>
        <v>0</v>
      </c>
      <c r="R591" s="10">
        <f t="shared" si="306"/>
        <v>0</v>
      </c>
    </row>
    <row r="592" spans="1:18" s="8" customFormat="1">
      <c r="A592" s="68">
        <v>4</v>
      </c>
      <c r="B592" s="68" t="s">
        <v>302</v>
      </c>
      <c r="C592" s="12" t="s">
        <v>303</v>
      </c>
      <c r="D592" s="68" t="s">
        <v>32</v>
      </c>
      <c r="E592" s="68">
        <v>1</v>
      </c>
      <c r="F592" s="68" t="s">
        <v>199</v>
      </c>
      <c r="G592" s="68">
        <v>2</v>
      </c>
      <c r="H592" s="68" t="s">
        <v>34</v>
      </c>
      <c r="I592" s="68"/>
      <c r="J592" s="68">
        <v>38</v>
      </c>
      <c r="K592" s="68">
        <v>18</v>
      </c>
      <c r="L592" s="68">
        <v>13</v>
      </c>
      <c r="M592" s="68" t="s">
        <v>43</v>
      </c>
      <c r="N592" s="3">
        <f t="shared" si="302"/>
        <v>11.64</v>
      </c>
      <c r="O592" s="9">
        <f t="shared" si="303"/>
        <v>11.64</v>
      </c>
      <c r="P592" s="4">
        <f t="shared" si="304"/>
        <v>2.2439999999999998</v>
      </c>
      <c r="Q592" s="11">
        <f t="shared" si="305"/>
        <v>19.278350515463913</v>
      </c>
      <c r="R592" s="10">
        <f t="shared" si="306"/>
        <v>11.454300000000002</v>
      </c>
    </row>
    <row r="593" spans="1:18" s="8" customFormat="1">
      <c r="A593" s="68">
        <v>5</v>
      </c>
      <c r="B593" s="68" t="s">
        <v>278</v>
      </c>
      <c r="C593" s="12" t="s">
        <v>303</v>
      </c>
      <c r="D593" s="68" t="s">
        <v>32</v>
      </c>
      <c r="E593" s="68">
        <v>1</v>
      </c>
      <c r="F593" s="68" t="s">
        <v>199</v>
      </c>
      <c r="G593" s="68">
        <v>2</v>
      </c>
      <c r="H593" s="68" t="s">
        <v>34</v>
      </c>
      <c r="I593" s="68"/>
      <c r="J593" s="68">
        <v>38</v>
      </c>
      <c r="K593" s="68">
        <v>18</v>
      </c>
      <c r="L593" s="68">
        <v>21</v>
      </c>
      <c r="M593" s="68" t="s">
        <v>43</v>
      </c>
      <c r="N593" s="3">
        <f t="shared" si="302"/>
        <v>7.64</v>
      </c>
      <c r="O593" s="9">
        <f t="shared" si="303"/>
        <v>7.64</v>
      </c>
      <c r="P593" s="4">
        <f t="shared" si="304"/>
        <v>0.61199999999999999</v>
      </c>
      <c r="Q593" s="11">
        <f t="shared" si="305"/>
        <v>8.010471204188482</v>
      </c>
      <c r="R593" s="10">
        <f t="shared" si="306"/>
        <v>6.8079000000000001</v>
      </c>
    </row>
    <row r="594" spans="1:18" s="8" customFormat="1">
      <c r="A594" s="68">
        <v>6</v>
      </c>
      <c r="B594" s="68" t="s">
        <v>280</v>
      </c>
      <c r="C594" s="12" t="s">
        <v>303</v>
      </c>
      <c r="D594" s="68" t="s">
        <v>32</v>
      </c>
      <c r="E594" s="68">
        <v>1</v>
      </c>
      <c r="F594" s="68" t="s">
        <v>199</v>
      </c>
      <c r="G594" s="68">
        <v>2</v>
      </c>
      <c r="H594" s="68" t="s">
        <v>34</v>
      </c>
      <c r="I594" s="68"/>
      <c r="J594" s="68">
        <v>38</v>
      </c>
      <c r="K594" s="68">
        <v>18</v>
      </c>
      <c r="L594" s="68">
        <v>31</v>
      </c>
      <c r="M594" s="68" t="s">
        <v>43</v>
      </c>
      <c r="N594" s="3">
        <f t="shared" si="302"/>
        <v>0</v>
      </c>
      <c r="O594" s="9">
        <f t="shared" si="303"/>
        <v>0</v>
      </c>
      <c r="P594" s="4">
        <f t="shared" si="304"/>
        <v>0</v>
      </c>
      <c r="Q594" s="11">
        <f t="shared" si="305"/>
        <v>0</v>
      </c>
      <c r="R594" s="10">
        <f t="shared" si="306"/>
        <v>0</v>
      </c>
    </row>
    <row r="595" spans="1:18" s="8" customFormat="1">
      <c r="A595" s="81" t="s">
        <v>37</v>
      </c>
      <c r="B595" s="82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3"/>
      <c r="R595" s="10">
        <f>SUM(R589:R594)</f>
        <v>94.469100000000026</v>
      </c>
    </row>
    <row r="596" spans="1:18" s="8" customFormat="1" ht="15.75">
      <c r="A596" s="24" t="s">
        <v>38</v>
      </c>
      <c r="B596" s="24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6"/>
    </row>
    <row r="597" spans="1:18" s="8" customFormat="1">
      <c r="A597" s="49" t="s">
        <v>45</v>
      </c>
      <c r="B597" s="49"/>
      <c r="C597" s="49"/>
      <c r="D597" s="49"/>
      <c r="E597" s="49"/>
      <c r="F597" s="49"/>
      <c r="G597" s="49"/>
      <c r="H597" s="49"/>
      <c r="I597" s="49"/>
      <c r="J597" s="15"/>
      <c r="K597" s="15"/>
      <c r="L597" s="15"/>
      <c r="M597" s="15"/>
      <c r="N597" s="15"/>
      <c r="O597" s="15"/>
      <c r="P597" s="15"/>
      <c r="Q597" s="15"/>
      <c r="R597" s="16"/>
    </row>
    <row r="598" spans="1:18" s="8" customFormat="1">
      <c r="A598" s="49"/>
      <c r="B598" s="49"/>
      <c r="C598" s="49"/>
      <c r="D598" s="49"/>
      <c r="E598" s="49"/>
      <c r="F598" s="49"/>
      <c r="G598" s="49"/>
      <c r="H598" s="49"/>
      <c r="I598" s="49"/>
      <c r="J598" s="15"/>
      <c r="K598" s="15"/>
      <c r="L598" s="15"/>
      <c r="M598" s="15"/>
      <c r="N598" s="15"/>
      <c r="O598" s="15"/>
      <c r="P598" s="15"/>
      <c r="Q598" s="15"/>
      <c r="R598" s="16"/>
    </row>
    <row r="599" spans="1:18" s="8" customFormat="1">
      <c r="A599" s="49"/>
      <c r="B599" s="49"/>
      <c r="C599" s="49"/>
      <c r="D599" s="49"/>
      <c r="E599" s="49"/>
      <c r="F599" s="49"/>
      <c r="G599" s="49"/>
      <c r="H599" s="49"/>
      <c r="I599" s="49"/>
      <c r="J599" s="15"/>
      <c r="K599" s="15"/>
      <c r="L599" s="15"/>
      <c r="M599" s="15"/>
      <c r="N599" s="15"/>
      <c r="O599" s="15"/>
      <c r="P599" s="15"/>
      <c r="Q599" s="15"/>
      <c r="R599" s="16"/>
    </row>
    <row r="600" spans="1:18" s="8" customFormat="1">
      <c r="A600" s="75" t="s">
        <v>304</v>
      </c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64"/>
    </row>
    <row r="601" spans="1:18" s="8" customFormat="1" ht="18">
      <c r="A601" s="77" t="s">
        <v>28</v>
      </c>
      <c r="B601" s="78"/>
      <c r="C601" s="78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64"/>
    </row>
    <row r="602" spans="1:18" s="8" customFormat="1">
      <c r="A602" s="79" t="s">
        <v>305</v>
      </c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64"/>
    </row>
    <row r="603" spans="1:18" s="8" customFormat="1">
      <c r="A603" s="68">
        <v>1</v>
      </c>
      <c r="B603" s="68" t="s">
        <v>287</v>
      </c>
      <c r="C603" s="12" t="s">
        <v>306</v>
      </c>
      <c r="D603" s="68" t="s">
        <v>32</v>
      </c>
      <c r="E603" s="68">
        <v>1</v>
      </c>
      <c r="F603" s="68" t="s">
        <v>51</v>
      </c>
      <c r="G603" s="68">
        <v>2</v>
      </c>
      <c r="H603" s="68" t="s">
        <v>34</v>
      </c>
      <c r="I603" s="68"/>
      <c r="J603" s="68">
        <v>14</v>
      </c>
      <c r="K603" s="68">
        <v>16</v>
      </c>
      <c r="L603" s="68">
        <v>4</v>
      </c>
      <c r="M603" s="68" t="s">
        <v>43</v>
      </c>
      <c r="N603" s="3">
        <f t="shared" ref="N603" si="307">(IF(F603="OŽ",IF(L603=1,550.8,IF(L603=2,426.38,IF(L603=3,342.14,IF(L603=4,181.44,IF(L603=5,168.48,IF(L603=6,155.52,IF(L603=7,148.5,IF(L603=8,144,0))))))))+IF(L603&lt;=8,0,IF(L603&lt;=16,137.7,IF(L603&lt;=24,108,IF(L603&lt;=32,80.1,IF(L603&lt;=36,52.2,0)))))-IF(L603&lt;=8,0,IF(L603&lt;=16,(L603-9)*2.754,IF(L603&lt;=24,(L603-17)* 2.754,IF(L603&lt;=32,(L603-25)* 2.754,IF(L603&lt;=36,(L603-33)*2.754,0))))),0)+IF(F603="PČ",IF(L603=1,449,IF(L603=2,314.6,IF(L603=3,238,IF(L603=4,172,IF(L603=5,159,IF(L603=6,145,IF(L603=7,132,IF(L603=8,119,0))))))))+IF(L603&lt;=8,0,IF(L603&lt;=16,88,IF(L603&lt;=24,55,IF(L603&lt;=32,22,0))))-IF(L603&lt;=8,0,IF(L603&lt;=16,(L603-9)*2.245,IF(L603&lt;=24,(L603-17)*2.245,IF(L603&lt;=32,(L603-25)*2.245,0)))),0)+IF(F603="PČneol",IF(L603=1,85,IF(L603=2,64.61,IF(L603=3,50.76,IF(L603=4,16.25,IF(L603=5,15,IF(L603=6,13.75,IF(L603=7,12.5,IF(L603=8,11.25,0))))))))+IF(L603&lt;=8,0,IF(L603&lt;=16,9,0))-IF(L603&lt;=8,0,IF(L603&lt;=16,(L603-9)*0.425,0)),0)+IF(F603="PŽ",IF(L603=1,85,IF(L603=2,59.5,IF(L603=3,45,IF(L603=4,32.5,IF(L603=5,30,IF(L603=6,27.5,IF(L603=7,25,IF(L603=8,22.5,0))))))))+IF(L603&lt;=8,0,IF(L603&lt;=16,19,IF(L603&lt;=24,13,IF(L603&lt;=32,8,0))))-IF(L603&lt;=8,0,IF(L603&lt;=16,(L603-9)*0.425,IF(L603&lt;=24,(L603-17)*0.425,IF(L603&lt;=32,(L603-25)*0.425,0)))),0)+IF(F603="EČ",IF(L603=1,204,IF(L603=2,156.24,IF(L603=3,123.84,IF(L603=4,72,IF(L603=5,66,IF(L603=6,60,IF(L603=7,54,IF(L603=8,48,0))))))))+IF(L603&lt;=8,0,IF(L603&lt;=16,40,IF(L603&lt;=24,25,0)))-IF(L603&lt;=8,0,IF(L603&lt;=16,(L603-9)*1.02,IF(L603&lt;=24,(L603-17)*1.02,0))),0)+IF(F603="EČneol",IF(L603=1,68,IF(L603=2,51.69,IF(L603=3,40.61,IF(L603=4,13,IF(L603=5,12,IF(L603=6,11,IF(L603=7,10,IF(L603=8,9,0)))))))))+IF(F603="EŽ",IF(L603=1,68,IF(L603=2,47.6,IF(L603=3,36,IF(L603=4,18,IF(L603=5,16.5,IF(L603=6,15,IF(L603=7,13.5,IF(L603=8,12,0))))))))+IF(L603&lt;=8,0,IF(L603&lt;=16,10,IF(L603&lt;=24,6,0)))-IF(L603&lt;=8,0,IF(L603&lt;=16,(L603-9)*0.34,IF(L603&lt;=24,(L603-17)*0.34,0))),0)+IF(F603="PT",IF(L603=1,68,IF(L603=2,52.08,IF(L603=3,41.28,IF(L603=4,24,IF(L603=5,22,IF(L603=6,20,IF(L603=7,18,IF(L603=8,16,0))))))))+IF(L603&lt;=8,0,IF(L603&lt;=16,13,IF(L603&lt;=24,9,IF(L603&lt;=32,4,0))))-IF(L603&lt;=8,0,IF(L603&lt;=16,(L603-9)*0.34,IF(L603&lt;=24,(L603-17)*0.34,IF(L603&lt;=32,(L603-25)*0.34,0)))),0)+IF(F603="JOŽ",IF(L603=1,85,IF(L603=2,59.5,IF(L603=3,45,IF(L603=4,32.5,IF(L603=5,30,IF(L603=6,27.5,IF(L603=7,25,IF(L603=8,22.5,0))))))))+IF(L603&lt;=8,0,IF(L603&lt;=16,19,IF(L603&lt;=24,13,0)))-IF(L603&lt;=8,0,IF(L603&lt;=16,(L603-9)*0.425,IF(L603&lt;=24,(L603-17)*0.425,0))),0)+IF(F603="JPČ",IF(L603=1,68,IF(L603=2,47.6,IF(L603=3,36,IF(L603=4,26,IF(L603=5,24,IF(L603=6,22,IF(L603=7,20,IF(L603=8,18,0))))))))+IF(L603&lt;=8,0,IF(L603&lt;=16,13,IF(L603&lt;=24,9,0)))-IF(L603&lt;=8,0,IF(L603&lt;=16,(L603-9)*0.34,IF(L603&lt;=24,(L603-17)*0.34,0))),0)+IF(F603="JEČ",IF(L603=1,34,IF(L603=2,26.04,IF(L603=3,20.6,IF(L603=4,12,IF(L603=5,11,IF(L603=6,10,IF(L603=7,9,IF(L603=8,8,0))))))))+IF(L603&lt;=8,0,IF(L603&lt;=16,6,0))-IF(L603&lt;=8,0,IF(L603&lt;=16,(L603-9)*0.17,0)),0)+IF(F603="JEOF",IF(L603=1,34,IF(L603=2,26.04,IF(L603=3,20.6,IF(L603=4,12,IF(L603=5,11,IF(L603=6,10,IF(L603=7,9,IF(L603=8,8,0))))))))+IF(L603&lt;=8,0,IF(L603&lt;=16,6,0))-IF(L603&lt;=8,0,IF(L603&lt;=16,(L603-9)*0.17,0)),0)+IF(F603="JnPČ",IF(L603=1,51,IF(L603=2,35.7,IF(L603=3,27,IF(L603=4,19.5,IF(L603=5,18,IF(L603=6,16.5,IF(L603=7,15,IF(L603=8,13.5,0))))))))+IF(L603&lt;=8,0,IF(L603&lt;=16,10,0))-IF(L603&lt;=8,0,IF(L603&lt;=16,(L603-9)*0.255,0)),0)+IF(F603="JnEČ",IF(L603=1,25.5,IF(L603=2,19.53,IF(L603=3,15.48,IF(L603=4,9,IF(L603=5,8.25,IF(L603=6,7.5,IF(L603=7,6.75,IF(L603=8,6,0))))))))+IF(L603&lt;=8,0,IF(L603&lt;=16,5,0))-IF(L603&lt;=8,0,IF(L603&lt;=16,(L603-9)*0.1275,0)),0)+IF(F603="JčPČ",IF(L603=1,21.25,IF(L603=2,14.5,IF(L603=3,11.5,IF(L603=4,7,IF(L603=5,6.5,IF(L603=6,6,IF(L603=7,5.5,IF(L603=8,5,0))))))))+IF(L603&lt;=8,0,IF(L603&lt;=16,4,0))-IF(L603&lt;=8,0,IF(L603&lt;=16,(L603-9)*0.10625,0)),0)+IF(F603="JčEČ",IF(L603=1,17,IF(L603=2,13.02,IF(L603=3,10.32,IF(L603=4,6,IF(L603=5,5.5,IF(L603=6,5,IF(L603=7,4.5,IF(L603=8,4,0))))))))+IF(L603&lt;=8,0,IF(L603&lt;=16,3,0))-IF(L603&lt;=8,0,IF(L603&lt;=16,(L603-9)*0.085,0)),0)+IF(F603="NEAK",IF(L603=1,11.48,IF(L603=2,8.79,IF(L603=3,6.97,IF(L603=4,4.05,IF(L603=5,3.71,IF(L603=6,3.38,IF(L603=7,3.04,IF(L603=8,2.7,0))))))))+IF(L603&lt;=8,0,IF(L603&lt;=16,2,IF(L603&lt;=24,1.3,0)))-IF(L603&lt;=8,0,IF(L603&lt;=16,(L603-9)*0.0574,IF(L603&lt;=24,(L603-17)*0.0574,0))),0))*IF(L603&lt;0,1,IF(OR(F603="PČ",F603="PŽ",F603="PT"),IF(J603&lt;32,J603/32,1),1))* IF(L603&lt;0,1,IF(OR(F603="EČ",F603="EŽ",F603="JOŽ",F603="JPČ",F603="NEAK"),IF(J603&lt;24,J603/24,1),1))*IF(L603&lt;0,1,IF(OR(F603="PČneol",F603="JEČ",F603="JEOF",F603="JnPČ",F603="JnEČ",F603="JčPČ",F603="JčEČ"),IF(J603&lt;16,J603/16,1),1))*IF(L603&lt;0,1,IF(F603="EČneol",IF(J603&lt;8,J603/8,1),1))</f>
        <v>75.25</v>
      </c>
      <c r="O603" s="9">
        <f t="shared" ref="O603" si="308">IF(F603="OŽ",N603,IF(H603="Ne",IF(J603*0.3&lt;J603-L603,N603,0),IF(J603*0.1&lt;J603-L603,N603,0)))</f>
        <v>75.25</v>
      </c>
      <c r="P603" s="4">
        <f t="shared" ref="P603" si="309">IF(O603=0,0,IF(F603="OŽ",IF(L603&gt;35,0,IF(J603&gt;35,(36-L603)*1.836,((36-L603)-(36-J603))*1.836)),0)+IF(F603="PČ",IF(L603&gt;31,0,IF(J603&gt;31,(32-L603)*1.347,((32-L603)-(32-J603))*1.347)),0)+ IF(F603="PČneol",IF(L603&gt;15,0,IF(J603&gt;15,(16-L603)*0.255,((16-L603)-(16-J603))*0.255)),0)+IF(F603="PŽ",IF(L603&gt;31,0,IF(J603&gt;31,(32-L603)*0.255,((32-L603)-(32-J603))*0.255)),0)+IF(F603="EČ",IF(L603&gt;23,0,IF(J603&gt;23,(24-L603)*0.612,((24-L603)-(24-J603))*0.612)),0)+IF(F603="EČneol",IF(L603&gt;7,0,IF(J603&gt;7,(8-L603)*0.204,((8-L603)-(8-J603))*0.204)),0)+IF(F603="EŽ",IF(L603&gt;23,0,IF(J603&gt;23,(24-L603)*0.204,((24-L603)-(24-J603))*0.204)),0)+IF(F603="PT",IF(L603&gt;31,0,IF(J603&gt;31,(32-L603)*0.204,((32-L603)-(32-J603))*0.204)),0)+IF(F603="JOŽ",IF(L603&gt;23,0,IF(J603&gt;23,(24-L603)*0.255,((24-L603)-(24-J603))*0.255)),0)+IF(F603="JPČ",IF(L603&gt;23,0,IF(J603&gt;23,(24-L603)*0.204,((24-L603)-(24-J603))*0.204)),0)+IF(F603="JEČ",IF(L603&gt;15,0,IF(J603&gt;15,(16-L603)*0.102,((16-L603)-(16-J603))*0.102)),0)+IF(F603="JEOF",IF(L603&gt;15,0,IF(J603&gt;15,(16-L603)*0.102,((16-L603)-(16-J603))*0.102)),0)+IF(F603="JnPČ",IF(L603&gt;15,0,IF(J603&gt;15,(16-L603)*0.153,((16-L603)-(16-J603))*0.153)),0)+IF(F603="JnEČ",IF(L603&gt;15,0,IF(J603&gt;15,(16-L603)*0.0765,((16-L603)-(16-J603))*0.0765)),0)+IF(F603="JčPČ",IF(L603&gt;15,0,IF(J603&gt;15,(16-L603)*0.06375,((16-L603)-(16-J603))*0.06375)),0)+IF(F603="JčEČ",IF(L603&gt;15,0,IF(J603&gt;15,(16-L603)*0.051,((16-L603)-(16-J603))*0.051)),0)+IF(F603="NEAK",IF(L603&gt;23,0,IF(J603&gt;23,(24-L603)*0.03444,((24-L603)-(24-J603))*0.03444)),0))</f>
        <v>13.469999999999999</v>
      </c>
      <c r="Q603" s="11">
        <f t="shared" ref="Q603" si="310">IF(ISERROR(P603*100/N603),0,(P603*100/N603))</f>
        <v>17.900332225913623</v>
      </c>
      <c r="R603" s="10">
        <f t="shared" ref="R603" si="311">IF(Q603&lt;=30,O603+P603,O603+O603*0.3)*IF(G603=1,0.4,IF(G603=2,0.75,IF(G603="1 (kas 4 m. 1 k. nerengiamos)",0.52,1)))*IF(D603="olimpinė",1,IF(M603="Ne",0.5,1))*IF(OR(A$5="Lietuvos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federacija"),IF(OR(J603&lt;8,K603&lt;16),0,1),1)*E603*IF(I603&lt;=1,1,1/I603)*IF(OR(A$5="Lietuvos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73.194000000000003</v>
      </c>
    </row>
    <row r="604" spans="1:18" s="8" customFormat="1">
      <c r="A604" s="81" t="s">
        <v>37</v>
      </c>
      <c r="B604" s="82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3"/>
      <c r="R604" s="10">
        <f>SUM(R603:R603)</f>
        <v>73.194000000000003</v>
      </c>
    </row>
    <row r="605" spans="1:18" s="8" customFormat="1" ht="15.75">
      <c r="A605" s="24" t="s">
        <v>38</v>
      </c>
      <c r="B605" s="24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6"/>
    </row>
    <row r="606" spans="1:18" s="8" customFormat="1">
      <c r="A606" s="49" t="s">
        <v>45</v>
      </c>
      <c r="B606" s="49"/>
      <c r="C606" s="49"/>
      <c r="D606" s="49"/>
      <c r="E606" s="49"/>
      <c r="F606" s="49"/>
      <c r="G606" s="49"/>
      <c r="H606" s="49"/>
      <c r="I606" s="49"/>
      <c r="J606" s="15"/>
      <c r="K606" s="15"/>
      <c r="L606" s="15"/>
      <c r="M606" s="15"/>
      <c r="N606" s="15"/>
      <c r="O606" s="15"/>
      <c r="P606" s="15"/>
      <c r="Q606" s="15"/>
      <c r="R606" s="16"/>
    </row>
    <row r="607" spans="1:18" s="8" customFormat="1">
      <c r="A607" s="49"/>
      <c r="B607" s="49"/>
      <c r="C607" s="49"/>
      <c r="D607" s="49"/>
      <c r="E607" s="49"/>
      <c r="F607" s="49"/>
      <c r="G607" s="49"/>
      <c r="H607" s="49"/>
      <c r="I607" s="49"/>
      <c r="J607" s="15"/>
      <c r="K607" s="15"/>
      <c r="L607" s="15"/>
      <c r="M607" s="15"/>
      <c r="N607" s="15"/>
      <c r="O607" s="15"/>
      <c r="P607" s="15"/>
      <c r="Q607" s="15"/>
      <c r="R607" s="16"/>
    </row>
    <row r="608" spans="1:18" s="8" customFormat="1">
      <c r="A608" s="75" t="s">
        <v>307</v>
      </c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64"/>
    </row>
    <row r="609" spans="1:18" s="8" customFormat="1" ht="18">
      <c r="A609" s="77" t="s">
        <v>28</v>
      </c>
      <c r="B609" s="78"/>
      <c r="C609" s="78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64"/>
    </row>
    <row r="610" spans="1:18" s="8" customFormat="1">
      <c r="A610" s="79" t="s">
        <v>308</v>
      </c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64"/>
    </row>
    <row r="611" spans="1:18" s="8" customFormat="1">
      <c r="A611" s="68">
        <v>1</v>
      </c>
      <c r="B611" s="68" t="s">
        <v>309</v>
      </c>
      <c r="C611" s="12" t="s">
        <v>295</v>
      </c>
      <c r="D611" s="68" t="s">
        <v>32</v>
      </c>
      <c r="E611" s="68">
        <v>1</v>
      </c>
      <c r="F611" s="68" t="s">
        <v>51</v>
      </c>
      <c r="G611" s="68">
        <v>2</v>
      </c>
      <c r="H611" s="68" t="s">
        <v>34</v>
      </c>
      <c r="I611" s="68"/>
      <c r="J611" s="68">
        <v>37</v>
      </c>
      <c r="K611" s="68">
        <v>22</v>
      </c>
      <c r="L611" s="68">
        <v>14</v>
      </c>
      <c r="M611" s="68" t="s">
        <v>43</v>
      </c>
      <c r="N611" s="3">
        <f t="shared" ref="N611:N613" si="312">(IF(F611="OŽ",IF(L611=1,550.8,IF(L611=2,426.38,IF(L611=3,342.14,IF(L611=4,181.44,IF(L611=5,168.48,IF(L611=6,155.52,IF(L611=7,148.5,IF(L611=8,144,0))))))))+IF(L611&lt;=8,0,IF(L611&lt;=16,137.7,IF(L611&lt;=24,108,IF(L611&lt;=32,80.1,IF(L611&lt;=36,52.2,0)))))-IF(L611&lt;=8,0,IF(L611&lt;=16,(L611-9)*2.754,IF(L611&lt;=24,(L611-17)* 2.754,IF(L611&lt;=32,(L611-25)* 2.754,IF(L611&lt;=36,(L611-33)*2.754,0))))),0)+IF(F611="PČ",IF(L611=1,449,IF(L611=2,314.6,IF(L611=3,238,IF(L611=4,172,IF(L611=5,159,IF(L611=6,145,IF(L611=7,132,IF(L611=8,119,0))))))))+IF(L611&lt;=8,0,IF(L611&lt;=16,88,IF(L611&lt;=24,55,IF(L611&lt;=32,22,0))))-IF(L611&lt;=8,0,IF(L611&lt;=16,(L611-9)*2.245,IF(L611&lt;=24,(L611-17)*2.245,IF(L611&lt;=32,(L611-25)*2.245,0)))),0)+IF(F611="PČneol",IF(L611=1,85,IF(L611=2,64.61,IF(L611=3,50.76,IF(L611=4,16.25,IF(L611=5,15,IF(L611=6,13.75,IF(L611=7,12.5,IF(L611=8,11.25,0))))))))+IF(L611&lt;=8,0,IF(L611&lt;=16,9,0))-IF(L611&lt;=8,0,IF(L611&lt;=16,(L611-9)*0.425,0)),0)+IF(F611="PŽ",IF(L611=1,85,IF(L611=2,59.5,IF(L611=3,45,IF(L611=4,32.5,IF(L611=5,30,IF(L611=6,27.5,IF(L611=7,25,IF(L611=8,22.5,0))))))))+IF(L611&lt;=8,0,IF(L611&lt;=16,19,IF(L611&lt;=24,13,IF(L611&lt;=32,8,0))))-IF(L611&lt;=8,0,IF(L611&lt;=16,(L611-9)*0.425,IF(L611&lt;=24,(L611-17)*0.425,IF(L611&lt;=32,(L611-25)*0.425,0)))),0)+IF(F611="EČ",IF(L611=1,204,IF(L611=2,156.24,IF(L611=3,123.84,IF(L611=4,72,IF(L611=5,66,IF(L611=6,60,IF(L611=7,54,IF(L611=8,48,0))))))))+IF(L611&lt;=8,0,IF(L611&lt;=16,40,IF(L611&lt;=24,25,0)))-IF(L611&lt;=8,0,IF(L611&lt;=16,(L611-9)*1.02,IF(L611&lt;=24,(L611-17)*1.02,0))),0)+IF(F611="EČneol",IF(L611=1,68,IF(L611=2,51.69,IF(L611=3,40.61,IF(L611=4,13,IF(L611=5,12,IF(L611=6,11,IF(L611=7,10,IF(L611=8,9,0)))))))))+IF(F611="EŽ",IF(L611=1,68,IF(L611=2,47.6,IF(L611=3,36,IF(L611=4,18,IF(L611=5,16.5,IF(L611=6,15,IF(L611=7,13.5,IF(L611=8,12,0))))))))+IF(L611&lt;=8,0,IF(L611&lt;=16,10,IF(L611&lt;=24,6,0)))-IF(L611&lt;=8,0,IF(L611&lt;=16,(L611-9)*0.34,IF(L611&lt;=24,(L611-17)*0.34,0))),0)+IF(F611="PT",IF(L611=1,68,IF(L611=2,52.08,IF(L611=3,41.28,IF(L611=4,24,IF(L611=5,22,IF(L611=6,20,IF(L611=7,18,IF(L611=8,16,0))))))))+IF(L611&lt;=8,0,IF(L611&lt;=16,13,IF(L611&lt;=24,9,IF(L611&lt;=32,4,0))))-IF(L611&lt;=8,0,IF(L611&lt;=16,(L611-9)*0.34,IF(L611&lt;=24,(L611-17)*0.34,IF(L611&lt;=32,(L611-25)*0.34,0)))),0)+IF(F611="JOŽ",IF(L611=1,85,IF(L611=2,59.5,IF(L611=3,45,IF(L611=4,32.5,IF(L611=5,30,IF(L611=6,27.5,IF(L611=7,25,IF(L611=8,22.5,0))))))))+IF(L611&lt;=8,0,IF(L611&lt;=16,19,IF(L611&lt;=24,13,0)))-IF(L611&lt;=8,0,IF(L611&lt;=16,(L611-9)*0.425,IF(L611&lt;=24,(L611-17)*0.425,0))),0)+IF(F611="JPČ",IF(L611=1,68,IF(L611=2,47.6,IF(L611=3,36,IF(L611=4,26,IF(L611=5,24,IF(L611=6,22,IF(L611=7,20,IF(L611=8,18,0))))))))+IF(L611&lt;=8,0,IF(L611&lt;=16,13,IF(L611&lt;=24,9,0)))-IF(L611&lt;=8,0,IF(L611&lt;=16,(L611-9)*0.34,IF(L611&lt;=24,(L611-17)*0.34,0))),0)+IF(F611="JEČ",IF(L611=1,34,IF(L611=2,26.04,IF(L611=3,20.6,IF(L611=4,12,IF(L611=5,11,IF(L611=6,10,IF(L611=7,9,IF(L611=8,8,0))))))))+IF(L611&lt;=8,0,IF(L611&lt;=16,6,0))-IF(L611&lt;=8,0,IF(L611&lt;=16,(L611-9)*0.17,0)),0)+IF(F611="JEOF",IF(L611=1,34,IF(L611=2,26.04,IF(L611=3,20.6,IF(L611=4,12,IF(L611=5,11,IF(L611=6,10,IF(L611=7,9,IF(L611=8,8,0))))))))+IF(L611&lt;=8,0,IF(L611&lt;=16,6,0))-IF(L611&lt;=8,0,IF(L611&lt;=16,(L611-9)*0.17,0)),0)+IF(F611="JnPČ",IF(L611=1,51,IF(L611=2,35.7,IF(L611=3,27,IF(L611=4,19.5,IF(L611=5,18,IF(L611=6,16.5,IF(L611=7,15,IF(L611=8,13.5,0))))))))+IF(L611&lt;=8,0,IF(L611&lt;=16,10,0))-IF(L611&lt;=8,0,IF(L611&lt;=16,(L611-9)*0.255,0)),0)+IF(F611="JnEČ",IF(L611=1,25.5,IF(L611=2,19.53,IF(L611=3,15.48,IF(L611=4,9,IF(L611=5,8.25,IF(L611=6,7.5,IF(L611=7,6.75,IF(L611=8,6,0))))))))+IF(L611&lt;=8,0,IF(L611&lt;=16,5,0))-IF(L611&lt;=8,0,IF(L611&lt;=16,(L611-9)*0.1275,0)),0)+IF(F611="JčPČ",IF(L611=1,21.25,IF(L611=2,14.5,IF(L611=3,11.5,IF(L611=4,7,IF(L611=5,6.5,IF(L611=6,6,IF(L611=7,5.5,IF(L611=8,5,0))))))))+IF(L611&lt;=8,0,IF(L611&lt;=16,4,0))-IF(L611&lt;=8,0,IF(L611&lt;=16,(L611-9)*0.10625,0)),0)+IF(F611="JčEČ",IF(L611=1,17,IF(L611=2,13.02,IF(L611=3,10.32,IF(L611=4,6,IF(L611=5,5.5,IF(L611=6,5,IF(L611=7,4.5,IF(L611=8,4,0))))))))+IF(L611&lt;=8,0,IF(L611&lt;=16,3,0))-IF(L611&lt;=8,0,IF(L611&lt;=16,(L611-9)*0.085,0)),0)+IF(F611="NEAK",IF(L611=1,11.48,IF(L611=2,8.79,IF(L611=3,6.97,IF(L611=4,4.05,IF(L611=5,3.71,IF(L611=6,3.38,IF(L611=7,3.04,IF(L611=8,2.7,0))))))))+IF(L611&lt;=8,0,IF(L611&lt;=16,2,IF(L611&lt;=24,1.3,0)))-IF(L611&lt;=8,0,IF(L611&lt;=16,(L611-9)*0.0574,IF(L611&lt;=24,(L611-17)*0.0574,0))),0))*IF(L611&lt;0,1,IF(OR(F611="PČ",F611="PŽ",F611="PT"),IF(J611&lt;32,J611/32,1),1))* IF(L611&lt;0,1,IF(OR(F611="EČ",F611="EŽ",F611="JOŽ",F611="JPČ",F611="NEAK"),IF(J611&lt;24,J611/24,1),1))*IF(L611&lt;0,1,IF(OR(F611="PČneol",F611="JEČ",F611="JEOF",F611="JnPČ",F611="JnEČ",F611="JčPČ",F611="JčEČ"),IF(J611&lt;16,J611/16,1),1))*IF(L611&lt;0,1,IF(F611="EČneol",IF(J611&lt;8,J611/8,1),1))</f>
        <v>76.775000000000006</v>
      </c>
      <c r="O611" s="9">
        <f t="shared" ref="O611:O613" si="313">IF(F611="OŽ",N611,IF(H611="Ne",IF(J611*0.3&lt;J611-L611,N611,0),IF(J611*0.1&lt;J611-L611,N611,0)))</f>
        <v>76.775000000000006</v>
      </c>
      <c r="P611" s="4">
        <f t="shared" ref="P611:P613" si="314">IF(O611=0,0,IF(F611="OŽ",IF(L611&gt;35,0,IF(J611&gt;35,(36-L611)*1.836,((36-L611)-(36-J611))*1.836)),0)+IF(F611="PČ",IF(L611&gt;31,0,IF(J611&gt;31,(32-L611)*1.347,((32-L611)-(32-J611))*1.347)),0)+ IF(F611="PČneol",IF(L611&gt;15,0,IF(J611&gt;15,(16-L611)*0.255,((16-L611)-(16-J611))*0.255)),0)+IF(F611="PŽ",IF(L611&gt;31,0,IF(J611&gt;31,(32-L611)*0.255,((32-L611)-(32-J611))*0.255)),0)+IF(F611="EČ",IF(L611&gt;23,0,IF(J611&gt;23,(24-L611)*0.612,((24-L611)-(24-J611))*0.612)),0)+IF(F611="EČneol",IF(L611&gt;7,0,IF(J611&gt;7,(8-L611)*0.204,((8-L611)-(8-J611))*0.204)),0)+IF(F611="EŽ",IF(L611&gt;23,0,IF(J611&gt;23,(24-L611)*0.204,((24-L611)-(24-J611))*0.204)),0)+IF(F611="PT",IF(L611&gt;31,0,IF(J611&gt;31,(32-L611)*0.204,((32-L611)-(32-J611))*0.204)),0)+IF(F611="JOŽ",IF(L611&gt;23,0,IF(J611&gt;23,(24-L611)*0.255,((24-L611)-(24-J611))*0.255)),0)+IF(F611="JPČ",IF(L611&gt;23,0,IF(J611&gt;23,(24-L611)*0.204,((24-L611)-(24-J611))*0.204)),0)+IF(F611="JEČ",IF(L611&gt;15,0,IF(J611&gt;15,(16-L611)*0.102,((16-L611)-(16-J611))*0.102)),0)+IF(F611="JEOF",IF(L611&gt;15,0,IF(J611&gt;15,(16-L611)*0.102,((16-L611)-(16-J611))*0.102)),0)+IF(F611="JnPČ",IF(L611&gt;15,0,IF(J611&gt;15,(16-L611)*0.153,((16-L611)-(16-J611))*0.153)),0)+IF(F611="JnEČ",IF(L611&gt;15,0,IF(J611&gt;15,(16-L611)*0.0765,((16-L611)-(16-J611))*0.0765)),0)+IF(F611="JčPČ",IF(L611&gt;15,0,IF(J611&gt;15,(16-L611)*0.06375,((16-L611)-(16-J611))*0.06375)),0)+IF(F611="JčEČ",IF(L611&gt;15,0,IF(J611&gt;15,(16-L611)*0.051,((16-L611)-(16-J611))*0.051)),0)+IF(F611="NEAK",IF(L611&gt;23,0,IF(J611&gt;23,(24-L611)*0.03444,((24-L611)-(24-J611))*0.03444)),0))</f>
        <v>24.245999999999999</v>
      </c>
      <c r="Q611" s="11">
        <f t="shared" ref="Q611:Q613" si="315">IF(ISERROR(P611*100/N611),0,(P611*100/N611))</f>
        <v>31.580592640833601</v>
      </c>
      <c r="R611" s="10">
        <f t="shared" ref="R611:R613" si="316">IF(Q611&lt;=30,O611+P611,O611+O611*0.3)*IF(G611=1,0.4,IF(G611=2,0.75,IF(G611="1 (kas 4 m. 1 k. nerengiamos)",0.52,1)))*IF(D611="olimpinė",1,IF(M611="Ne",0.5,1))*IF(OR(A$5="Lietuvos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federacija"),IF(OR(J611&lt;8,K611&lt;16),0,1),1)*E611*IF(I611&lt;=1,1,1/I611)*IF(OR(A$5="Lietuvos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82.341187500000004</v>
      </c>
    </row>
    <row r="612" spans="1:18" s="8" customFormat="1">
      <c r="A612" s="68">
        <v>2</v>
      </c>
      <c r="B612" s="68" t="s">
        <v>310</v>
      </c>
      <c r="C612" s="12" t="s">
        <v>295</v>
      </c>
      <c r="D612" s="68" t="s">
        <v>32</v>
      </c>
      <c r="E612" s="68">
        <v>1</v>
      </c>
      <c r="F612" s="68" t="s">
        <v>51</v>
      </c>
      <c r="G612" s="68">
        <v>2</v>
      </c>
      <c r="H612" s="68" t="s">
        <v>34</v>
      </c>
      <c r="I612" s="68"/>
      <c r="J612" s="68">
        <v>37</v>
      </c>
      <c r="K612" s="68">
        <v>22</v>
      </c>
      <c r="L612" s="68">
        <v>30</v>
      </c>
      <c r="M612" s="68" t="s">
        <v>43</v>
      </c>
      <c r="N612" s="3">
        <f t="shared" si="312"/>
        <v>10.774999999999999</v>
      </c>
      <c r="O612" s="9">
        <f t="shared" si="313"/>
        <v>0</v>
      </c>
      <c r="P612" s="4">
        <f t="shared" si="314"/>
        <v>0</v>
      </c>
      <c r="Q612" s="11">
        <f t="shared" si="315"/>
        <v>0</v>
      </c>
      <c r="R612" s="10">
        <f t="shared" si="316"/>
        <v>0</v>
      </c>
    </row>
    <row r="613" spans="1:18" s="8" customFormat="1">
      <c r="A613" s="68">
        <v>3</v>
      </c>
      <c r="B613" s="68" t="s">
        <v>284</v>
      </c>
      <c r="C613" s="12" t="s">
        <v>285</v>
      </c>
      <c r="D613" s="68" t="s">
        <v>32</v>
      </c>
      <c r="E613" s="68">
        <v>1</v>
      </c>
      <c r="F613" s="68" t="s">
        <v>51</v>
      </c>
      <c r="G613" s="68">
        <v>2</v>
      </c>
      <c r="H613" s="68" t="s">
        <v>34</v>
      </c>
      <c r="I613" s="68"/>
      <c r="J613" s="68">
        <v>43</v>
      </c>
      <c r="K613" s="68">
        <v>22</v>
      </c>
      <c r="L613" s="68">
        <v>32</v>
      </c>
      <c r="M613" s="68" t="s">
        <v>43</v>
      </c>
      <c r="N613" s="3">
        <f t="shared" si="312"/>
        <v>6.2850000000000001</v>
      </c>
      <c r="O613" s="9">
        <f t="shared" si="313"/>
        <v>0</v>
      </c>
      <c r="P613" s="4">
        <f t="shared" si="314"/>
        <v>0</v>
      </c>
      <c r="Q613" s="11">
        <f t="shared" si="315"/>
        <v>0</v>
      </c>
      <c r="R613" s="10">
        <f t="shared" si="316"/>
        <v>0</v>
      </c>
    </row>
    <row r="614" spans="1:18" s="8" customFormat="1">
      <c r="A614" s="81" t="s">
        <v>37</v>
      </c>
      <c r="B614" s="82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3"/>
      <c r="R614" s="10">
        <f>SUM(R611:R613)</f>
        <v>82.341187500000004</v>
      </c>
    </row>
    <row r="615" spans="1:18" s="8" customFormat="1" ht="15.75">
      <c r="A615" s="24" t="s">
        <v>38</v>
      </c>
      <c r="B615" s="24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6"/>
    </row>
    <row r="616" spans="1:18" s="8" customFormat="1">
      <c r="A616" s="49" t="s">
        <v>45</v>
      </c>
      <c r="B616" s="49"/>
      <c r="C616" s="49"/>
      <c r="D616" s="49"/>
      <c r="E616" s="49"/>
      <c r="F616" s="49"/>
      <c r="G616" s="49"/>
      <c r="H616" s="49"/>
      <c r="I616" s="49"/>
      <c r="J616" s="15"/>
      <c r="K616" s="15"/>
      <c r="L616" s="15"/>
      <c r="M616" s="15"/>
      <c r="N616" s="15"/>
      <c r="O616" s="15"/>
      <c r="P616" s="15"/>
      <c r="Q616" s="15"/>
      <c r="R616" s="16"/>
    </row>
    <row r="617" spans="1:18" s="8" customFormat="1">
      <c r="A617" s="49"/>
      <c r="B617" s="49"/>
      <c r="C617" s="49"/>
      <c r="D617" s="49"/>
      <c r="E617" s="49"/>
      <c r="F617" s="49"/>
      <c r="G617" s="49"/>
      <c r="H617" s="49"/>
      <c r="I617" s="49"/>
      <c r="J617" s="15"/>
      <c r="K617" s="15"/>
      <c r="L617" s="15"/>
      <c r="M617" s="15"/>
      <c r="N617" s="15"/>
      <c r="O617" s="15"/>
      <c r="P617" s="15"/>
      <c r="Q617" s="15"/>
      <c r="R617" s="16"/>
    </row>
    <row r="618" spans="1:18" s="8" customFormat="1">
      <c r="A618" s="75" t="s">
        <v>311</v>
      </c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64"/>
    </row>
    <row r="619" spans="1:18" s="8" customFormat="1" ht="15" customHeight="1">
      <c r="A619" s="77" t="s">
        <v>28</v>
      </c>
      <c r="B619" s="78"/>
      <c r="C619" s="78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64"/>
    </row>
    <row r="620" spans="1:18" s="8" customFormat="1" ht="15" customHeight="1">
      <c r="A620" s="79" t="s">
        <v>312</v>
      </c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64"/>
    </row>
    <row r="621" spans="1:18" s="8" customFormat="1" ht="15" customHeight="1">
      <c r="A621" s="68">
        <v>1</v>
      </c>
      <c r="B621" s="68" t="s">
        <v>287</v>
      </c>
      <c r="C621" s="12" t="s">
        <v>301</v>
      </c>
      <c r="D621" s="68" t="s">
        <v>32</v>
      </c>
      <c r="E621" s="68">
        <v>1</v>
      </c>
      <c r="F621" s="68" t="s">
        <v>51</v>
      </c>
      <c r="G621" s="68">
        <v>2</v>
      </c>
      <c r="H621" s="68" t="s">
        <v>34</v>
      </c>
      <c r="I621" s="68"/>
      <c r="J621" s="68">
        <v>40</v>
      </c>
      <c r="K621" s="68">
        <v>28</v>
      </c>
      <c r="L621" s="68">
        <v>8</v>
      </c>
      <c r="M621" s="68" t="s">
        <v>43</v>
      </c>
      <c r="N621" s="3">
        <f t="shared" ref="N621" si="317">(IF(F621="OŽ",IF(L621=1,550.8,IF(L621=2,426.38,IF(L621=3,342.14,IF(L621=4,181.44,IF(L621=5,168.48,IF(L621=6,155.52,IF(L621=7,148.5,IF(L621=8,144,0))))))))+IF(L621&lt;=8,0,IF(L621&lt;=16,137.7,IF(L621&lt;=24,108,IF(L621&lt;=32,80.1,IF(L621&lt;=36,52.2,0)))))-IF(L621&lt;=8,0,IF(L621&lt;=16,(L621-9)*2.754,IF(L621&lt;=24,(L621-17)* 2.754,IF(L621&lt;=32,(L621-25)* 2.754,IF(L621&lt;=36,(L621-33)*2.754,0))))),0)+IF(F621="PČ",IF(L621=1,449,IF(L621=2,314.6,IF(L621=3,238,IF(L621=4,172,IF(L621=5,159,IF(L621=6,145,IF(L621=7,132,IF(L621=8,119,0))))))))+IF(L621&lt;=8,0,IF(L621&lt;=16,88,IF(L621&lt;=24,55,IF(L621&lt;=32,22,0))))-IF(L621&lt;=8,0,IF(L621&lt;=16,(L621-9)*2.245,IF(L621&lt;=24,(L621-17)*2.245,IF(L621&lt;=32,(L621-25)*2.245,0)))),0)+IF(F621="PČneol",IF(L621=1,85,IF(L621=2,64.61,IF(L621=3,50.76,IF(L621=4,16.25,IF(L621=5,15,IF(L621=6,13.75,IF(L621=7,12.5,IF(L621=8,11.25,0))))))))+IF(L621&lt;=8,0,IF(L621&lt;=16,9,0))-IF(L621&lt;=8,0,IF(L621&lt;=16,(L621-9)*0.425,0)),0)+IF(F621="PŽ",IF(L621=1,85,IF(L621=2,59.5,IF(L621=3,45,IF(L621=4,32.5,IF(L621=5,30,IF(L621=6,27.5,IF(L621=7,25,IF(L621=8,22.5,0))))))))+IF(L621&lt;=8,0,IF(L621&lt;=16,19,IF(L621&lt;=24,13,IF(L621&lt;=32,8,0))))-IF(L621&lt;=8,0,IF(L621&lt;=16,(L621-9)*0.425,IF(L621&lt;=24,(L621-17)*0.425,IF(L621&lt;=32,(L621-25)*0.425,0)))),0)+IF(F621="EČ",IF(L621=1,204,IF(L621=2,156.24,IF(L621=3,123.84,IF(L621=4,72,IF(L621=5,66,IF(L621=6,60,IF(L621=7,54,IF(L621=8,48,0))))))))+IF(L621&lt;=8,0,IF(L621&lt;=16,40,IF(L621&lt;=24,25,0)))-IF(L621&lt;=8,0,IF(L621&lt;=16,(L621-9)*1.02,IF(L621&lt;=24,(L621-17)*1.02,0))),0)+IF(F621="EČneol",IF(L621=1,68,IF(L621=2,51.69,IF(L621=3,40.61,IF(L621=4,13,IF(L621=5,12,IF(L621=6,11,IF(L621=7,10,IF(L621=8,9,0)))))))))+IF(F621="EŽ",IF(L621=1,68,IF(L621=2,47.6,IF(L621=3,36,IF(L621=4,18,IF(L621=5,16.5,IF(L621=6,15,IF(L621=7,13.5,IF(L621=8,12,0))))))))+IF(L621&lt;=8,0,IF(L621&lt;=16,10,IF(L621&lt;=24,6,0)))-IF(L621&lt;=8,0,IF(L621&lt;=16,(L621-9)*0.34,IF(L621&lt;=24,(L621-17)*0.34,0))),0)+IF(F621="PT",IF(L621=1,68,IF(L621=2,52.08,IF(L621=3,41.28,IF(L621=4,24,IF(L621=5,22,IF(L621=6,20,IF(L621=7,18,IF(L621=8,16,0))))))))+IF(L621&lt;=8,0,IF(L621&lt;=16,13,IF(L621&lt;=24,9,IF(L621&lt;=32,4,0))))-IF(L621&lt;=8,0,IF(L621&lt;=16,(L621-9)*0.34,IF(L621&lt;=24,(L621-17)*0.34,IF(L621&lt;=32,(L621-25)*0.34,0)))),0)+IF(F621="JOŽ",IF(L621=1,85,IF(L621=2,59.5,IF(L621=3,45,IF(L621=4,32.5,IF(L621=5,30,IF(L621=6,27.5,IF(L621=7,25,IF(L621=8,22.5,0))))))))+IF(L621&lt;=8,0,IF(L621&lt;=16,19,IF(L621&lt;=24,13,0)))-IF(L621&lt;=8,0,IF(L621&lt;=16,(L621-9)*0.425,IF(L621&lt;=24,(L621-17)*0.425,0))),0)+IF(F621="JPČ",IF(L621=1,68,IF(L621=2,47.6,IF(L621=3,36,IF(L621=4,26,IF(L621=5,24,IF(L621=6,22,IF(L621=7,20,IF(L621=8,18,0))))))))+IF(L621&lt;=8,0,IF(L621&lt;=16,13,IF(L621&lt;=24,9,0)))-IF(L621&lt;=8,0,IF(L621&lt;=16,(L621-9)*0.34,IF(L621&lt;=24,(L621-17)*0.34,0))),0)+IF(F621="JEČ",IF(L621=1,34,IF(L621=2,26.04,IF(L621=3,20.6,IF(L621=4,12,IF(L621=5,11,IF(L621=6,10,IF(L621=7,9,IF(L621=8,8,0))))))))+IF(L621&lt;=8,0,IF(L621&lt;=16,6,0))-IF(L621&lt;=8,0,IF(L621&lt;=16,(L621-9)*0.17,0)),0)+IF(F621="JEOF",IF(L621=1,34,IF(L621=2,26.04,IF(L621=3,20.6,IF(L621=4,12,IF(L621=5,11,IF(L621=6,10,IF(L621=7,9,IF(L621=8,8,0))))))))+IF(L621&lt;=8,0,IF(L621&lt;=16,6,0))-IF(L621&lt;=8,0,IF(L621&lt;=16,(L621-9)*0.17,0)),0)+IF(F621="JnPČ",IF(L621=1,51,IF(L621=2,35.7,IF(L621=3,27,IF(L621=4,19.5,IF(L621=5,18,IF(L621=6,16.5,IF(L621=7,15,IF(L621=8,13.5,0))))))))+IF(L621&lt;=8,0,IF(L621&lt;=16,10,0))-IF(L621&lt;=8,0,IF(L621&lt;=16,(L621-9)*0.255,0)),0)+IF(F621="JnEČ",IF(L621=1,25.5,IF(L621=2,19.53,IF(L621=3,15.48,IF(L621=4,9,IF(L621=5,8.25,IF(L621=6,7.5,IF(L621=7,6.75,IF(L621=8,6,0))))))))+IF(L621&lt;=8,0,IF(L621&lt;=16,5,0))-IF(L621&lt;=8,0,IF(L621&lt;=16,(L621-9)*0.1275,0)),0)+IF(F621="JčPČ",IF(L621=1,21.25,IF(L621=2,14.5,IF(L621=3,11.5,IF(L621=4,7,IF(L621=5,6.5,IF(L621=6,6,IF(L621=7,5.5,IF(L621=8,5,0))))))))+IF(L621&lt;=8,0,IF(L621&lt;=16,4,0))-IF(L621&lt;=8,0,IF(L621&lt;=16,(L621-9)*0.10625,0)),0)+IF(F621="JčEČ",IF(L621=1,17,IF(L621=2,13.02,IF(L621=3,10.32,IF(L621=4,6,IF(L621=5,5.5,IF(L621=6,5,IF(L621=7,4.5,IF(L621=8,4,0))))))))+IF(L621&lt;=8,0,IF(L621&lt;=16,3,0))-IF(L621&lt;=8,0,IF(L621&lt;=16,(L621-9)*0.085,0)),0)+IF(F621="NEAK",IF(L621=1,11.48,IF(L621=2,8.79,IF(L621=3,6.97,IF(L621=4,4.05,IF(L621=5,3.71,IF(L621=6,3.38,IF(L621=7,3.04,IF(L621=8,2.7,0))))))))+IF(L621&lt;=8,0,IF(L621&lt;=16,2,IF(L621&lt;=24,1.3,0)))-IF(L621&lt;=8,0,IF(L621&lt;=16,(L621-9)*0.0574,IF(L621&lt;=24,(L621-17)*0.0574,0))),0))*IF(L621&lt;0,1,IF(OR(F621="PČ",F621="PŽ",F621="PT"),IF(J621&lt;32,J621/32,1),1))* IF(L621&lt;0,1,IF(OR(F621="EČ",F621="EŽ",F621="JOŽ",F621="JPČ",F621="NEAK"),IF(J621&lt;24,J621/24,1),1))*IF(L621&lt;0,1,IF(OR(F621="PČneol",F621="JEČ",F621="JEOF",F621="JnPČ",F621="JnEČ",F621="JčPČ",F621="JčEČ"),IF(J621&lt;16,J621/16,1),1))*IF(L621&lt;0,1,IF(F621="EČneol",IF(J621&lt;8,J621/8,1),1))</f>
        <v>119</v>
      </c>
      <c r="O621" s="9">
        <f t="shared" ref="O621" si="318">IF(F621="OŽ",N621,IF(H621="Ne",IF(J621*0.3&lt;J621-L621,N621,0),IF(J621*0.1&lt;J621-L621,N621,0)))</f>
        <v>119</v>
      </c>
      <c r="P621" s="4">
        <f t="shared" ref="P621" si="319">IF(O621=0,0,IF(F621="OŽ",IF(L621&gt;35,0,IF(J621&gt;35,(36-L621)*1.836,((36-L621)-(36-J621))*1.836)),0)+IF(F621="PČ",IF(L621&gt;31,0,IF(J621&gt;31,(32-L621)*1.347,((32-L621)-(32-J621))*1.347)),0)+ IF(F621="PČneol",IF(L621&gt;15,0,IF(J621&gt;15,(16-L621)*0.255,((16-L621)-(16-J621))*0.255)),0)+IF(F621="PŽ",IF(L621&gt;31,0,IF(J621&gt;31,(32-L621)*0.255,((32-L621)-(32-J621))*0.255)),0)+IF(F621="EČ",IF(L621&gt;23,0,IF(J621&gt;23,(24-L621)*0.612,((24-L621)-(24-J621))*0.612)),0)+IF(F621="EČneol",IF(L621&gt;7,0,IF(J621&gt;7,(8-L621)*0.204,((8-L621)-(8-J621))*0.204)),0)+IF(F621="EŽ",IF(L621&gt;23,0,IF(J621&gt;23,(24-L621)*0.204,((24-L621)-(24-J621))*0.204)),0)+IF(F621="PT",IF(L621&gt;31,0,IF(J621&gt;31,(32-L621)*0.204,((32-L621)-(32-J621))*0.204)),0)+IF(F621="JOŽ",IF(L621&gt;23,0,IF(J621&gt;23,(24-L621)*0.255,((24-L621)-(24-J621))*0.255)),0)+IF(F621="JPČ",IF(L621&gt;23,0,IF(J621&gt;23,(24-L621)*0.204,((24-L621)-(24-J621))*0.204)),0)+IF(F621="JEČ",IF(L621&gt;15,0,IF(J621&gt;15,(16-L621)*0.102,((16-L621)-(16-J621))*0.102)),0)+IF(F621="JEOF",IF(L621&gt;15,0,IF(J621&gt;15,(16-L621)*0.102,((16-L621)-(16-J621))*0.102)),0)+IF(F621="JnPČ",IF(L621&gt;15,0,IF(J621&gt;15,(16-L621)*0.153,((16-L621)-(16-J621))*0.153)),0)+IF(F621="JnEČ",IF(L621&gt;15,0,IF(J621&gt;15,(16-L621)*0.0765,((16-L621)-(16-J621))*0.0765)),0)+IF(F621="JčPČ",IF(L621&gt;15,0,IF(J621&gt;15,(16-L621)*0.06375,((16-L621)-(16-J621))*0.06375)),0)+IF(F621="JčEČ",IF(L621&gt;15,0,IF(J621&gt;15,(16-L621)*0.051,((16-L621)-(16-J621))*0.051)),0)+IF(F621="NEAK",IF(L621&gt;23,0,IF(J621&gt;23,(24-L621)*0.03444,((24-L621)-(24-J621))*0.03444)),0))</f>
        <v>32.328000000000003</v>
      </c>
      <c r="Q621" s="11">
        <f t="shared" ref="Q621" si="320">IF(ISERROR(P621*100/N621),0,(P621*100/N621))</f>
        <v>27.166386554621852</v>
      </c>
      <c r="R621" s="10">
        <f t="shared" ref="R621" si="321">IF(Q621&lt;=30,O621+P621,O621+O621*0.3)*IF(G621=1,0.4,IF(G621=2,0.75,IF(G621="1 (kas 4 m. 1 k. nerengiamos)",0.52,1)))*IF(D621="olimpinė",1,IF(M621="Ne",0.5,1))*IF(OR(A$5="Lietuvos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federacija"),IF(OR(J621&lt;8,K621&lt;16),0,1),1)*E621*IF(I621&lt;=1,1,1/I621)*IF(OR(A$5="Lietuvos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124.84560000000002</v>
      </c>
    </row>
    <row r="622" spans="1:18" s="8" customFormat="1">
      <c r="A622" s="68">
        <v>2</v>
      </c>
      <c r="B622" s="68" t="s">
        <v>313</v>
      </c>
      <c r="C622" s="12" t="s">
        <v>301</v>
      </c>
      <c r="D622" s="68" t="s">
        <v>32</v>
      </c>
      <c r="E622" s="68">
        <v>1</v>
      </c>
      <c r="F622" s="68" t="s">
        <v>51</v>
      </c>
      <c r="G622" s="68">
        <v>2</v>
      </c>
      <c r="H622" s="68" t="s">
        <v>34</v>
      </c>
      <c r="I622" s="68"/>
      <c r="J622" s="68">
        <v>40</v>
      </c>
      <c r="K622" s="68">
        <v>28</v>
      </c>
      <c r="L622" s="68">
        <v>32</v>
      </c>
      <c r="M622" s="68" t="s">
        <v>43</v>
      </c>
      <c r="N622" s="3">
        <f t="shared" ref="N622:N626" si="322">(IF(F622="OŽ",IF(L622=1,550.8,IF(L622=2,426.38,IF(L622=3,342.14,IF(L622=4,181.44,IF(L622=5,168.48,IF(L622=6,155.52,IF(L622=7,148.5,IF(L622=8,144,0))))))))+IF(L622&lt;=8,0,IF(L622&lt;=16,137.7,IF(L622&lt;=24,108,IF(L622&lt;=32,80.1,IF(L622&lt;=36,52.2,0)))))-IF(L622&lt;=8,0,IF(L622&lt;=16,(L622-9)*2.754,IF(L622&lt;=24,(L622-17)* 2.754,IF(L622&lt;=32,(L622-25)* 2.754,IF(L622&lt;=36,(L622-33)*2.754,0))))),0)+IF(F622="PČ",IF(L622=1,449,IF(L622=2,314.6,IF(L622=3,238,IF(L622=4,172,IF(L622=5,159,IF(L622=6,145,IF(L622=7,132,IF(L622=8,119,0))))))))+IF(L622&lt;=8,0,IF(L622&lt;=16,88,IF(L622&lt;=24,55,IF(L622&lt;=32,22,0))))-IF(L622&lt;=8,0,IF(L622&lt;=16,(L622-9)*2.245,IF(L622&lt;=24,(L622-17)*2.245,IF(L622&lt;=32,(L622-25)*2.245,0)))),0)+IF(F622="PČneol",IF(L622=1,85,IF(L622=2,64.61,IF(L622=3,50.76,IF(L622=4,16.25,IF(L622=5,15,IF(L622=6,13.75,IF(L622=7,12.5,IF(L622=8,11.25,0))))))))+IF(L622&lt;=8,0,IF(L622&lt;=16,9,0))-IF(L622&lt;=8,0,IF(L622&lt;=16,(L622-9)*0.425,0)),0)+IF(F622="PŽ",IF(L622=1,85,IF(L622=2,59.5,IF(L622=3,45,IF(L622=4,32.5,IF(L622=5,30,IF(L622=6,27.5,IF(L622=7,25,IF(L622=8,22.5,0))))))))+IF(L622&lt;=8,0,IF(L622&lt;=16,19,IF(L622&lt;=24,13,IF(L622&lt;=32,8,0))))-IF(L622&lt;=8,0,IF(L622&lt;=16,(L622-9)*0.425,IF(L622&lt;=24,(L622-17)*0.425,IF(L622&lt;=32,(L622-25)*0.425,0)))),0)+IF(F622="EČ",IF(L622=1,204,IF(L622=2,156.24,IF(L622=3,123.84,IF(L622=4,72,IF(L622=5,66,IF(L622=6,60,IF(L622=7,54,IF(L622=8,48,0))))))))+IF(L622&lt;=8,0,IF(L622&lt;=16,40,IF(L622&lt;=24,25,0)))-IF(L622&lt;=8,0,IF(L622&lt;=16,(L622-9)*1.02,IF(L622&lt;=24,(L622-17)*1.02,0))),0)+IF(F622="EČneol",IF(L622=1,68,IF(L622=2,51.69,IF(L622=3,40.61,IF(L622=4,13,IF(L622=5,12,IF(L622=6,11,IF(L622=7,10,IF(L622=8,9,0)))))))))+IF(F622="EŽ",IF(L622=1,68,IF(L622=2,47.6,IF(L622=3,36,IF(L622=4,18,IF(L622=5,16.5,IF(L622=6,15,IF(L622=7,13.5,IF(L622=8,12,0))))))))+IF(L622&lt;=8,0,IF(L622&lt;=16,10,IF(L622&lt;=24,6,0)))-IF(L622&lt;=8,0,IF(L622&lt;=16,(L622-9)*0.34,IF(L622&lt;=24,(L622-17)*0.34,0))),0)+IF(F622="PT",IF(L622=1,68,IF(L622=2,52.08,IF(L622=3,41.28,IF(L622=4,24,IF(L622=5,22,IF(L622=6,20,IF(L622=7,18,IF(L622=8,16,0))))))))+IF(L622&lt;=8,0,IF(L622&lt;=16,13,IF(L622&lt;=24,9,IF(L622&lt;=32,4,0))))-IF(L622&lt;=8,0,IF(L622&lt;=16,(L622-9)*0.34,IF(L622&lt;=24,(L622-17)*0.34,IF(L622&lt;=32,(L622-25)*0.34,0)))),0)+IF(F622="JOŽ",IF(L622=1,85,IF(L622=2,59.5,IF(L622=3,45,IF(L622=4,32.5,IF(L622=5,30,IF(L622=6,27.5,IF(L622=7,25,IF(L622=8,22.5,0))))))))+IF(L622&lt;=8,0,IF(L622&lt;=16,19,IF(L622&lt;=24,13,0)))-IF(L622&lt;=8,0,IF(L622&lt;=16,(L622-9)*0.425,IF(L622&lt;=24,(L622-17)*0.425,0))),0)+IF(F622="JPČ",IF(L622=1,68,IF(L622=2,47.6,IF(L622=3,36,IF(L622=4,26,IF(L622=5,24,IF(L622=6,22,IF(L622=7,20,IF(L622=8,18,0))))))))+IF(L622&lt;=8,0,IF(L622&lt;=16,13,IF(L622&lt;=24,9,0)))-IF(L622&lt;=8,0,IF(L622&lt;=16,(L622-9)*0.34,IF(L622&lt;=24,(L622-17)*0.34,0))),0)+IF(F622="JEČ",IF(L622=1,34,IF(L622=2,26.04,IF(L622=3,20.6,IF(L622=4,12,IF(L622=5,11,IF(L622=6,10,IF(L622=7,9,IF(L622=8,8,0))))))))+IF(L622&lt;=8,0,IF(L622&lt;=16,6,0))-IF(L622&lt;=8,0,IF(L622&lt;=16,(L622-9)*0.17,0)),0)+IF(F622="JEOF",IF(L622=1,34,IF(L622=2,26.04,IF(L622=3,20.6,IF(L622=4,12,IF(L622=5,11,IF(L622=6,10,IF(L622=7,9,IF(L622=8,8,0))))))))+IF(L622&lt;=8,0,IF(L622&lt;=16,6,0))-IF(L622&lt;=8,0,IF(L622&lt;=16,(L622-9)*0.17,0)),0)+IF(F622="JnPČ",IF(L622=1,51,IF(L622=2,35.7,IF(L622=3,27,IF(L622=4,19.5,IF(L622=5,18,IF(L622=6,16.5,IF(L622=7,15,IF(L622=8,13.5,0))))))))+IF(L622&lt;=8,0,IF(L622&lt;=16,10,0))-IF(L622&lt;=8,0,IF(L622&lt;=16,(L622-9)*0.255,0)),0)+IF(F622="JnEČ",IF(L622=1,25.5,IF(L622=2,19.53,IF(L622=3,15.48,IF(L622=4,9,IF(L622=5,8.25,IF(L622=6,7.5,IF(L622=7,6.75,IF(L622=8,6,0))))))))+IF(L622&lt;=8,0,IF(L622&lt;=16,5,0))-IF(L622&lt;=8,0,IF(L622&lt;=16,(L622-9)*0.1275,0)),0)+IF(F622="JčPČ",IF(L622=1,21.25,IF(L622=2,14.5,IF(L622=3,11.5,IF(L622=4,7,IF(L622=5,6.5,IF(L622=6,6,IF(L622=7,5.5,IF(L622=8,5,0))))))))+IF(L622&lt;=8,0,IF(L622&lt;=16,4,0))-IF(L622&lt;=8,0,IF(L622&lt;=16,(L622-9)*0.10625,0)),0)+IF(F622="JčEČ",IF(L622=1,17,IF(L622=2,13.02,IF(L622=3,10.32,IF(L622=4,6,IF(L622=5,5.5,IF(L622=6,5,IF(L622=7,4.5,IF(L622=8,4,0))))))))+IF(L622&lt;=8,0,IF(L622&lt;=16,3,0))-IF(L622&lt;=8,0,IF(L622&lt;=16,(L622-9)*0.085,0)),0)+IF(F622="NEAK",IF(L622=1,11.48,IF(L622=2,8.79,IF(L622=3,6.97,IF(L622=4,4.05,IF(L622=5,3.71,IF(L622=6,3.38,IF(L622=7,3.04,IF(L622=8,2.7,0))))))))+IF(L622&lt;=8,0,IF(L622&lt;=16,2,IF(L622&lt;=24,1.3,0)))-IF(L622&lt;=8,0,IF(L622&lt;=16,(L622-9)*0.0574,IF(L622&lt;=24,(L622-17)*0.0574,0))),0))*IF(L622&lt;0,1,IF(OR(F622="PČ",F622="PŽ",F622="PT"),IF(J622&lt;32,J622/32,1),1))* IF(L622&lt;0,1,IF(OR(F622="EČ",F622="EŽ",F622="JOŽ",F622="JPČ",F622="NEAK"),IF(J622&lt;24,J622/24,1),1))*IF(L622&lt;0,1,IF(OR(F622="PČneol",F622="JEČ",F622="JEOF",F622="JnPČ",F622="JnEČ",F622="JčPČ",F622="JčEČ"),IF(J622&lt;16,J622/16,1),1))*IF(L622&lt;0,1,IF(F622="EČneol",IF(J622&lt;8,J622/8,1),1))</f>
        <v>6.2850000000000001</v>
      </c>
      <c r="O622" s="9">
        <f t="shared" ref="O622:O626" si="323">IF(F622="OŽ",N622,IF(H622="Ne",IF(J622*0.3&lt;J622-L622,N622,0),IF(J622*0.1&lt;J622-L622,N622,0)))</f>
        <v>0</v>
      </c>
      <c r="P622" s="4">
        <f t="shared" ref="P622:P626" si="324">IF(O622=0,0,IF(F622="OŽ",IF(L622&gt;35,0,IF(J622&gt;35,(36-L622)*1.836,((36-L622)-(36-J622))*1.836)),0)+IF(F622="PČ",IF(L622&gt;31,0,IF(J622&gt;31,(32-L622)*1.347,((32-L622)-(32-J622))*1.347)),0)+ IF(F622="PČneol",IF(L622&gt;15,0,IF(J622&gt;15,(16-L622)*0.255,((16-L622)-(16-J622))*0.255)),0)+IF(F622="PŽ",IF(L622&gt;31,0,IF(J622&gt;31,(32-L622)*0.255,((32-L622)-(32-J622))*0.255)),0)+IF(F622="EČ",IF(L622&gt;23,0,IF(J622&gt;23,(24-L622)*0.612,((24-L622)-(24-J622))*0.612)),0)+IF(F622="EČneol",IF(L622&gt;7,0,IF(J622&gt;7,(8-L622)*0.204,((8-L622)-(8-J622))*0.204)),0)+IF(F622="EŽ",IF(L622&gt;23,0,IF(J622&gt;23,(24-L622)*0.204,((24-L622)-(24-J622))*0.204)),0)+IF(F622="PT",IF(L622&gt;31,0,IF(J622&gt;31,(32-L622)*0.204,((32-L622)-(32-J622))*0.204)),0)+IF(F622="JOŽ",IF(L622&gt;23,0,IF(J622&gt;23,(24-L622)*0.255,((24-L622)-(24-J622))*0.255)),0)+IF(F622="JPČ",IF(L622&gt;23,0,IF(J622&gt;23,(24-L622)*0.204,((24-L622)-(24-J622))*0.204)),0)+IF(F622="JEČ",IF(L622&gt;15,0,IF(J622&gt;15,(16-L622)*0.102,((16-L622)-(16-J622))*0.102)),0)+IF(F622="JEOF",IF(L622&gt;15,0,IF(J622&gt;15,(16-L622)*0.102,((16-L622)-(16-J622))*0.102)),0)+IF(F622="JnPČ",IF(L622&gt;15,0,IF(J622&gt;15,(16-L622)*0.153,((16-L622)-(16-J622))*0.153)),0)+IF(F622="JnEČ",IF(L622&gt;15,0,IF(J622&gt;15,(16-L622)*0.0765,((16-L622)-(16-J622))*0.0765)),0)+IF(F622="JčPČ",IF(L622&gt;15,0,IF(J622&gt;15,(16-L622)*0.06375,((16-L622)-(16-J622))*0.06375)),0)+IF(F622="JčEČ",IF(L622&gt;15,0,IF(J622&gt;15,(16-L622)*0.051,((16-L622)-(16-J622))*0.051)),0)+IF(F622="NEAK",IF(L622&gt;23,0,IF(J622&gt;23,(24-L622)*0.03444,((24-L622)-(24-J622))*0.03444)),0))</f>
        <v>0</v>
      </c>
      <c r="Q622" s="11">
        <f t="shared" ref="Q622:Q626" si="325">IF(ISERROR(P622*100/N622),0,(P622*100/N622))</f>
        <v>0</v>
      </c>
      <c r="R622" s="10">
        <f t="shared" ref="R622:R626" si="326">IF(Q622&lt;=30,O622+P622,O622+O622*0.3)*IF(G622=1,0.4,IF(G622=2,0.75,IF(G622="1 (kas 4 m. 1 k. nerengiamos)",0.52,1)))*IF(D622="olimpinė",1,IF(M622="Ne",0.5,1))*IF(OR(A$5="Lietuvos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federacija"),IF(OR(J622&lt;8,K622&lt;16),0,1),1)*E622*IF(I622&lt;=1,1,1/I622)*IF(OR(A$5="Lietuvos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23" spans="1:18" s="8" customFormat="1">
      <c r="A623" s="68">
        <v>3</v>
      </c>
      <c r="B623" s="68" t="s">
        <v>314</v>
      </c>
      <c r="C623" s="12" t="s">
        <v>303</v>
      </c>
      <c r="D623" s="68" t="s">
        <v>32</v>
      </c>
      <c r="E623" s="68">
        <v>1</v>
      </c>
      <c r="F623" s="68" t="s">
        <v>51</v>
      </c>
      <c r="G623" s="68">
        <v>2</v>
      </c>
      <c r="H623" s="68" t="s">
        <v>34</v>
      </c>
      <c r="I623" s="68"/>
      <c r="J623" s="68">
        <v>49</v>
      </c>
      <c r="K623" s="68">
        <v>28</v>
      </c>
      <c r="L623" s="68">
        <v>24</v>
      </c>
      <c r="M623" s="68" t="s">
        <v>43</v>
      </c>
      <c r="N623" s="3">
        <f t="shared" si="322"/>
        <v>39.284999999999997</v>
      </c>
      <c r="O623" s="9">
        <f t="shared" si="323"/>
        <v>39.284999999999997</v>
      </c>
      <c r="P623" s="4">
        <f t="shared" si="324"/>
        <v>10.776</v>
      </c>
      <c r="Q623" s="11">
        <f t="shared" si="325"/>
        <v>27.430316914852998</v>
      </c>
      <c r="R623" s="10">
        <f t="shared" si="326"/>
        <v>41.300325000000001</v>
      </c>
    </row>
    <row r="624" spans="1:18" s="8" customFormat="1">
      <c r="A624" s="68">
        <v>4</v>
      </c>
      <c r="B624" s="68" t="s">
        <v>310</v>
      </c>
      <c r="C624" s="12" t="s">
        <v>303</v>
      </c>
      <c r="D624" s="68" t="s">
        <v>32</v>
      </c>
      <c r="E624" s="68">
        <v>1</v>
      </c>
      <c r="F624" s="68" t="s">
        <v>51</v>
      </c>
      <c r="G624" s="68">
        <v>2</v>
      </c>
      <c r="H624" s="68" t="s">
        <v>34</v>
      </c>
      <c r="I624" s="68"/>
      <c r="J624" s="68">
        <v>49</v>
      </c>
      <c r="K624" s="68">
        <v>28</v>
      </c>
      <c r="L624" s="68">
        <v>31</v>
      </c>
      <c r="M624" s="68" t="s">
        <v>43</v>
      </c>
      <c r="N624" s="3">
        <f t="shared" si="322"/>
        <v>8.5299999999999994</v>
      </c>
      <c r="O624" s="9">
        <f t="shared" si="323"/>
        <v>8.5299999999999994</v>
      </c>
      <c r="P624" s="4">
        <f t="shared" si="324"/>
        <v>1.347</v>
      </c>
      <c r="Q624" s="11">
        <f t="shared" si="325"/>
        <v>15.791324736225087</v>
      </c>
      <c r="R624" s="10">
        <f t="shared" si="326"/>
        <v>8.1485249999999994</v>
      </c>
    </row>
    <row r="625" spans="1:18" s="8" customFormat="1">
      <c r="A625" s="68">
        <v>5</v>
      </c>
      <c r="B625" s="68" t="s">
        <v>315</v>
      </c>
      <c r="C625" s="12" t="s">
        <v>288</v>
      </c>
      <c r="D625" s="68" t="s">
        <v>32</v>
      </c>
      <c r="E625" s="68">
        <v>1</v>
      </c>
      <c r="F625" s="68" t="s">
        <v>51</v>
      </c>
      <c r="G625" s="68">
        <v>2</v>
      </c>
      <c r="H625" s="68" t="s">
        <v>34</v>
      </c>
      <c r="I625" s="68"/>
      <c r="J625" s="68">
        <v>22</v>
      </c>
      <c r="K625" s="68">
        <v>28</v>
      </c>
      <c r="L625" s="68">
        <v>15</v>
      </c>
      <c r="M625" s="68" t="s">
        <v>43</v>
      </c>
      <c r="N625" s="3">
        <f t="shared" si="322"/>
        <v>51.239375000000003</v>
      </c>
      <c r="O625" s="9">
        <f t="shared" si="323"/>
        <v>51.239375000000003</v>
      </c>
      <c r="P625" s="4">
        <f t="shared" si="324"/>
        <v>9.4290000000000003</v>
      </c>
      <c r="Q625" s="11">
        <f t="shared" si="325"/>
        <v>18.401863801031919</v>
      </c>
      <c r="R625" s="10">
        <f t="shared" si="326"/>
        <v>50.051409375000013</v>
      </c>
    </row>
    <row r="626" spans="1:18" s="8" customFormat="1">
      <c r="A626" s="68">
        <v>6</v>
      </c>
      <c r="B626" s="68" t="s">
        <v>292</v>
      </c>
      <c r="C626" s="12" t="s">
        <v>288</v>
      </c>
      <c r="D626" s="68" t="s">
        <v>32</v>
      </c>
      <c r="E626" s="68">
        <v>1</v>
      </c>
      <c r="F626" s="68" t="s">
        <v>51</v>
      </c>
      <c r="G626" s="68">
        <v>2</v>
      </c>
      <c r="H626" s="68" t="s">
        <v>34</v>
      </c>
      <c r="I626" s="68"/>
      <c r="J626" s="68">
        <v>22</v>
      </c>
      <c r="K626" s="68">
        <v>28</v>
      </c>
      <c r="L626" s="68">
        <v>15</v>
      </c>
      <c r="M626" s="68" t="s">
        <v>43</v>
      </c>
      <c r="N626" s="3">
        <f t="shared" si="322"/>
        <v>51.239375000000003</v>
      </c>
      <c r="O626" s="9">
        <f t="shared" si="323"/>
        <v>51.239375000000003</v>
      </c>
      <c r="P626" s="4">
        <f t="shared" si="324"/>
        <v>9.4290000000000003</v>
      </c>
      <c r="Q626" s="11">
        <f t="shared" si="325"/>
        <v>18.401863801031919</v>
      </c>
      <c r="R626" s="10">
        <f t="shared" si="326"/>
        <v>50.051409375000013</v>
      </c>
    </row>
    <row r="627" spans="1:18" s="8" customFormat="1">
      <c r="A627" s="81" t="s">
        <v>37</v>
      </c>
      <c r="B627" s="82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3"/>
      <c r="R627" s="10">
        <f>SUM(R621:R626)</f>
        <v>274.39726875000008</v>
      </c>
    </row>
    <row r="628" spans="1:18" s="8" customFormat="1" ht="15.75">
      <c r="A628" s="24" t="s">
        <v>38</v>
      </c>
      <c r="B628" s="24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6"/>
    </row>
    <row r="629" spans="1:18" s="8" customFormat="1">
      <c r="A629" s="49" t="s">
        <v>45</v>
      </c>
      <c r="B629" s="49"/>
      <c r="C629" s="49"/>
      <c r="D629" s="49"/>
      <c r="E629" s="49"/>
      <c r="F629" s="49"/>
      <c r="G629" s="49"/>
      <c r="H629" s="49"/>
      <c r="I629" s="49"/>
      <c r="J629" s="15"/>
      <c r="K629" s="15"/>
      <c r="L629" s="15"/>
      <c r="M629" s="15"/>
      <c r="N629" s="15"/>
      <c r="O629" s="15"/>
      <c r="P629" s="15"/>
      <c r="Q629" s="15"/>
      <c r="R629" s="16"/>
    </row>
    <row r="630" spans="1:18" s="8" customFormat="1">
      <c r="A630" s="49"/>
      <c r="B630" s="49"/>
      <c r="C630" s="49"/>
      <c r="D630" s="49"/>
      <c r="E630" s="49"/>
      <c r="F630" s="49"/>
      <c r="G630" s="49"/>
      <c r="H630" s="49"/>
      <c r="I630" s="49"/>
      <c r="J630" s="15"/>
      <c r="K630" s="15"/>
      <c r="L630" s="15"/>
      <c r="M630" s="15"/>
      <c r="N630" s="15"/>
      <c r="O630" s="15"/>
      <c r="P630" s="15"/>
      <c r="Q630" s="15"/>
      <c r="R630" s="16"/>
    </row>
    <row r="631" spans="1:18" s="8" customFormat="1">
      <c r="A631" s="88" t="s">
        <v>316</v>
      </c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</row>
    <row r="632" spans="1:18" s="8" customFormat="1" ht="15" customHeight="1">
      <c r="A632" s="49"/>
      <c r="B632" s="49"/>
      <c r="C632" s="49"/>
      <c r="D632" s="49"/>
      <c r="E632" s="49"/>
      <c r="F632" s="49"/>
      <c r="G632" s="49"/>
      <c r="H632" s="49"/>
      <c r="I632" s="49"/>
      <c r="J632" s="15"/>
      <c r="K632" s="15"/>
      <c r="L632" s="15"/>
      <c r="M632" s="15"/>
      <c r="N632" s="15"/>
      <c r="O632" s="15"/>
      <c r="P632" s="15"/>
      <c r="Q632" s="15"/>
      <c r="R632" s="16"/>
    </row>
    <row r="633" spans="1:18" s="8" customFormat="1">
      <c r="A633" s="75" t="s">
        <v>317</v>
      </c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64"/>
    </row>
    <row r="634" spans="1:18" s="8" customFormat="1" ht="18">
      <c r="A634" s="77" t="s">
        <v>318</v>
      </c>
      <c r="B634" s="78"/>
      <c r="C634" s="78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64"/>
    </row>
    <row r="635" spans="1:18" s="8" customFormat="1">
      <c r="A635" s="79" t="s">
        <v>319</v>
      </c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64"/>
    </row>
    <row r="636" spans="1:18" s="8" customFormat="1">
      <c r="A636" s="68">
        <v>1</v>
      </c>
      <c r="B636" s="68" t="s">
        <v>320</v>
      </c>
      <c r="C636" s="12" t="s">
        <v>321</v>
      </c>
      <c r="D636" s="68" t="s">
        <v>32</v>
      </c>
      <c r="E636" s="68">
        <v>150</v>
      </c>
      <c r="F636" s="68" t="s">
        <v>51</v>
      </c>
      <c r="G636" s="68">
        <v>2</v>
      </c>
      <c r="H636" s="68" t="s">
        <v>43</v>
      </c>
      <c r="I636" s="68"/>
      <c r="J636" s="68">
        <v>150</v>
      </c>
      <c r="K636" s="68">
        <v>48</v>
      </c>
      <c r="L636" s="68">
        <v>132</v>
      </c>
      <c r="M636" s="68" t="s">
        <v>43</v>
      </c>
      <c r="N636" s="3">
        <f t="shared" ref="N636" si="327">(IF(F636="OŽ",IF(L636=1,550.8,IF(L636=2,426.38,IF(L636=3,342.14,IF(L636=4,181.44,IF(L636=5,168.48,IF(L636=6,155.52,IF(L636=7,148.5,IF(L636=8,144,0))))))))+IF(L636&lt;=8,0,IF(L636&lt;=16,137.7,IF(L636&lt;=24,108,IF(L636&lt;=32,80.1,IF(L636&lt;=36,52.2,0)))))-IF(L636&lt;=8,0,IF(L636&lt;=16,(L636-9)*2.754,IF(L636&lt;=24,(L636-17)* 2.754,IF(L636&lt;=32,(L636-25)* 2.754,IF(L636&lt;=36,(L636-33)*2.754,0))))),0)+IF(F636="PČ",IF(L636=1,449,IF(L636=2,314.6,IF(L636=3,238,IF(L636=4,172,IF(L636=5,159,IF(L636=6,145,IF(L636=7,132,IF(L636=8,119,0))))))))+IF(L636&lt;=8,0,IF(L636&lt;=16,88,IF(L636&lt;=24,55,IF(L636&lt;=32,22,0))))-IF(L636&lt;=8,0,IF(L636&lt;=16,(L636-9)*2.245,IF(L636&lt;=24,(L636-17)*2.245,IF(L636&lt;=32,(L636-25)*2.245,0)))),0)+IF(F636="PČneol",IF(L636=1,85,IF(L636=2,64.61,IF(L636=3,50.76,IF(L636=4,16.25,IF(L636=5,15,IF(L636=6,13.75,IF(L636=7,12.5,IF(L636=8,11.25,0))))))))+IF(L636&lt;=8,0,IF(L636&lt;=16,9,0))-IF(L636&lt;=8,0,IF(L636&lt;=16,(L636-9)*0.425,0)),0)+IF(F636="PŽ",IF(L636=1,85,IF(L636=2,59.5,IF(L636=3,45,IF(L636=4,32.5,IF(L636=5,30,IF(L636=6,27.5,IF(L636=7,25,IF(L636=8,22.5,0))))))))+IF(L636&lt;=8,0,IF(L636&lt;=16,19,IF(L636&lt;=24,13,IF(L636&lt;=32,8,0))))-IF(L636&lt;=8,0,IF(L636&lt;=16,(L636-9)*0.425,IF(L636&lt;=24,(L636-17)*0.425,IF(L636&lt;=32,(L636-25)*0.425,0)))),0)+IF(F636="EČ",IF(L636=1,204,IF(L636=2,156.24,IF(L636=3,123.84,IF(L636=4,72,IF(L636=5,66,IF(L636=6,60,IF(L636=7,54,IF(L636=8,48,0))))))))+IF(L636&lt;=8,0,IF(L636&lt;=16,40,IF(L636&lt;=24,25,0)))-IF(L636&lt;=8,0,IF(L636&lt;=16,(L636-9)*1.02,IF(L636&lt;=24,(L636-17)*1.02,0))),0)+IF(F636="EČneol",IF(L636=1,68,IF(L636=2,51.69,IF(L636=3,40.61,IF(L636=4,13,IF(L636=5,12,IF(L636=6,11,IF(L636=7,10,IF(L636=8,9,0)))))))))+IF(F636="EŽ",IF(L636=1,68,IF(L636=2,47.6,IF(L636=3,36,IF(L636=4,18,IF(L636=5,16.5,IF(L636=6,15,IF(L636=7,13.5,IF(L636=8,12,0))))))))+IF(L636&lt;=8,0,IF(L636&lt;=16,10,IF(L636&lt;=24,6,0)))-IF(L636&lt;=8,0,IF(L636&lt;=16,(L636-9)*0.34,IF(L636&lt;=24,(L636-17)*0.34,0))),0)+IF(F636="PT",IF(L636=1,68,IF(L636=2,52.08,IF(L636=3,41.28,IF(L636=4,24,IF(L636=5,22,IF(L636=6,20,IF(L636=7,18,IF(L636=8,16,0))))))))+IF(L636&lt;=8,0,IF(L636&lt;=16,13,IF(L636&lt;=24,9,IF(L636&lt;=32,4,0))))-IF(L636&lt;=8,0,IF(L636&lt;=16,(L636-9)*0.34,IF(L636&lt;=24,(L636-17)*0.34,IF(L636&lt;=32,(L636-25)*0.34,0)))),0)+IF(F636="JOŽ",IF(L636=1,85,IF(L636=2,59.5,IF(L636=3,45,IF(L636=4,32.5,IF(L636=5,30,IF(L636=6,27.5,IF(L636=7,25,IF(L636=8,22.5,0))))))))+IF(L636&lt;=8,0,IF(L636&lt;=16,19,IF(L636&lt;=24,13,0)))-IF(L636&lt;=8,0,IF(L636&lt;=16,(L636-9)*0.425,IF(L636&lt;=24,(L636-17)*0.425,0))),0)+IF(F636="JPČ",IF(L636=1,68,IF(L636=2,47.6,IF(L636=3,36,IF(L636=4,26,IF(L636=5,24,IF(L636=6,22,IF(L636=7,20,IF(L636=8,18,0))))))))+IF(L636&lt;=8,0,IF(L636&lt;=16,13,IF(L636&lt;=24,9,0)))-IF(L636&lt;=8,0,IF(L636&lt;=16,(L636-9)*0.34,IF(L636&lt;=24,(L636-17)*0.34,0))),0)+IF(F636="JEČ",IF(L636=1,34,IF(L636=2,26.04,IF(L636=3,20.6,IF(L636=4,12,IF(L636=5,11,IF(L636=6,10,IF(L636=7,9,IF(L636=8,8,0))))))))+IF(L636&lt;=8,0,IF(L636&lt;=16,6,0))-IF(L636&lt;=8,0,IF(L636&lt;=16,(L636-9)*0.17,0)),0)+IF(F636="JEOF",IF(L636=1,34,IF(L636=2,26.04,IF(L636=3,20.6,IF(L636=4,12,IF(L636=5,11,IF(L636=6,10,IF(L636=7,9,IF(L636=8,8,0))))))))+IF(L636&lt;=8,0,IF(L636&lt;=16,6,0))-IF(L636&lt;=8,0,IF(L636&lt;=16,(L636-9)*0.17,0)),0)+IF(F636="JnPČ",IF(L636=1,51,IF(L636=2,35.7,IF(L636=3,27,IF(L636=4,19.5,IF(L636=5,18,IF(L636=6,16.5,IF(L636=7,15,IF(L636=8,13.5,0))))))))+IF(L636&lt;=8,0,IF(L636&lt;=16,10,0))-IF(L636&lt;=8,0,IF(L636&lt;=16,(L636-9)*0.255,0)),0)+IF(F636="JnEČ",IF(L636=1,25.5,IF(L636=2,19.53,IF(L636=3,15.48,IF(L636=4,9,IF(L636=5,8.25,IF(L636=6,7.5,IF(L636=7,6.75,IF(L636=8,6,0))))))))+IF(L636&lt;=8,0,IF(L636&lt;=16,5,0))-IF(L636&lt;=8,0,IF(L636&lt;=16,(L636-9)*0.1275,0)),0)+IF(F636="JčPČ",IF(L636=1,21.25,IF(L636=2,14.5,IF(L636=3,11.5,IF(L636=4,7,IF(L636=5,6.5,IF(L636=6,6,IF(L636=7,5.5,IF(L636=8,5,0))))))))+IF(L636&lt;=8,0,IF(L636&lt;=16,4,0))-IF(L636&lt;=8,0,IF(L636&lt;=16,(L636-9)*0.10625,0)),0)+IF(F636="JčEČ",IF(L636=1,17,IF(L636=2,13.02,IF(L636=3,10.32,IF(L636=4,6,IF(L636=5,5.5,IF(L636=6,5,IF(L636=7,4.5,IF(L636=8,4,0))))))))+IF(L636&lt;=8,0,IF(L636&lt;=16,3,0))-IF(L636&lt;=8,0,IF(L636&lt;=16,(L636-9)*0.085,0)),0)+IF(F636="NEAK",IF(L636=1,11.48,IF(L636=2,8.79,IF(L636=3,6.97,IF(L636=4,4.05,IF(L636=5,3.71,IF(L636=6,3.38,IF(L636=7,3.04,IF(L636=8,2.7,0))))))))+IF(L636&lt;=8,0,IF(L636&lt;=16,2,IF(L636&lt;=24,1.3,0)))-IF(L636&lt;=8,0,IF(L636&lt;=16,(L636-9)*0.0574,IF(L636&lt;=24,(L636-17)*0.0574,0))),0))*IF(L636&lt;0,1,IF(OR(F636="PČ",F636="PŽ",F636="PT"),IF(J636&lt;32,J636/32,1),1))* IF(L636&lt;0,1,IF(OR(F636="EČ",F636="EŽ",F636="JOŽ",F636="JPČ",F636="NEAK"),IF(J636&lt;24,J636/24,1),1))*IF(L636&lt;0,1,IF(OR(F636="PČneol",F636="JEČ",F636="JEOF",F636="JnPČ",F636="JnEČ",F636="JčPČ",F636="JčEČ"),IF(J636&lt;16,J636/16,1),1))*IF(L636&lt;0,1,IF(F636="EČneol",IF(J636&lt;8,J636/8,1),1))</f>
        <v>0</v>
      </c>
      <c r="O636" s="9">
        <f t="shared" ref="O636" si="328">IF(F636="OŽ",N636,IF(H636="Ne",IF(J636*0.3&lt;J636-L636,N636,0),IF(J636*0.1&lt;J636-L636,N636,0)))</f>
        <v>0</v>
      </c>
      <c r="P636" s="4">
        <f t="shared" ref="P636" si="329">IF(O636=0,0,IF(F636="OŽ",IF(L636&gt;35,0,IF(J636&gt;35,(36-L636)*1.836,((36-L636)-(36-J636))*1.836)),0)+IF(F636="PČ",IF(L636&gt;31,0,IF(J636&gt;31,(32-L636)*1.347,((32-L636)-(32-J636))*1.347)),0)+ IF(F636="PČneol",IF(L636&gt;15,0,IF(J636&gt;15,(16-L636)*0.255,((16-L636)-(16-J636))*0.255)),0)+IF(F636="PŽ",IF(L636&gt;31,0,IF(J636&gt;31,(32-L636)*0.255,((32-L636)-(32-J636))*0.255)),0)+IF(F636="EČ",IF(L636&gt;23,0,IF(J636&gt;23,(24-L636)*0.612,((24-L636)-(24-J636))*0.612)),0)+IF(F636="EČneol",IF(L636&gt;7,0,IF(J636&gt;7,(8-L636)*0.204,((8-L636)-(8-J636))*0.204)),0)+IF(F636="EŽ",IF(L636&gt;23,0,IF(J636&gt;23,(24-L636)*0.204,((24-L636)-(24-J636))*0.204)),0)+IF(F636="PT",IF(L636&gt;31,0,IF(J636&gt;31,(32-L636)*0.204,((32-L636)-(32-J636))*0.204)),0)+IF(F636="JOŽ",IF(L636&gt;23,0,IF(J636&gt;23,(24-L636)*0.255,((24-L636)-(24-J636))*0.255)),0)+IF(F636="JPČ",IF(L636&gt;23,0,IF(J636&gt;23,(24-L636)*0.204,((24-L636)-(24-J636))*0.204)),0)+IF(F636="JEČ",IF(L636&gt;15,0,IF(J636&gt;15,(16-L636)*0.102,((16-L636)-(16-J636))*0.102)),0)+IF(F636="JEOF",IF(L636&gt;15,0,IF(J636&gt;15,(16-L636)*0.102,((16-L636)-(16-J636))*0.102)),0)+IF(F636="JnPČ",IF(L636&gt;15,0,IF(J636&gt;15,(16-L636)*0.153,((16-L636)-(16-J636))*0.153)),0)+IF(F636="JnEČ",IF(L636&gt;15,0,IF(J636&gt;15,(16-L636)*0.0765,((16-L636)-(16-J636))*0.0765)),0)+IF(F636="JčPČ",IF(L636&gt;15,0,IF(J636&gt;15,(16-L636)*0.06375,((16-L636)-(16-J636))*0.06375)),0)+IF(F636="JčEČ",IF(L636&gt;15,0,IF(J636&gt;15,(16-L636)*0.051,((16-L636)-(16-J636))*0.051)),0)+IF(F636="NEAK",IF(L636&gt;23,0,IF(J636&gt;23,(24-L636)*0.03444,((24-L636)-(24-J636))*0.03444)),0))</f>
        <v>0</v>
      </c>
      <c r="Q636" s="11">
        <f t="shared" ref="Q636" si="330">IF(ISERROR(P636*100/N636),0,(P636*100/N636))</f>
        <v>0</v>
      </c>
      <c r="R636" s="10">
        <f t="shared" ref="R636" si="331">IF(Q636&lt;=30,O636+P636,O636+O636*0.3)*IF(G636=1,0.4,IF(G636=2,0.75,IF(G636="1 (kas 4 m. 1 k. nerengiamos)",0.52,1)))*IF(D636="olimpinė",1,IF(M636="Ne",0.5,1))*IF(OR(A$5="Lietuvos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federacija"),IF(OR(J636&lt;8,K636&lt;16),0,1),1)*E636*IF(I636&lt;=1,1,1/I636)*IF(OR(A$5="Lietuvos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37" spans="1:18" s="8" customFormat="1">
      <c r="A637" s="68">
        <v>2</v>
      </c>
      <c r="B637" s="68" t="s">
        <v>322</v>
      </c>
      <c r="C637" s="12" t="s">
        <v>321</v>
      </c>
      <c r="D637" s="68" t="s">
        <v>32</v>
      </c>
      <c r="E637" s="68">
        <v>150</v>
      </c>
      <c r="F637" s="68" t="s">
        <v>51</v>
      </c>
      <c r="G637" s="68">
        <v>2</v>
      </c>
      <c r="H637" s="68" t="s">
        <v>43</v>
      </c>
      <c r="I637" s="68"/>
      <c r="J637" s="68">
        <v>150</v>
      </c>
      <c r="K637" s="68">
        <v>48</v>
      </c>
      <c r="L637" s="68">
        <v>149</v>
      </c>
      <c r="M637" s="68" t="s">
        <v>34</v>
      </c>
      <c r="N637" s="3">
        <f t="shared" ref="N637" si="332">(IF(F637="OŽ",IF(L637=1,550.8,IF(L637=2,426.38,IF(L637=3,342.14,IF(L637=4,181.44,IF(L637=5,168.48,IF(L637=6,155.52,IF(L637=7,148.5,IF(L637=8,144,0))))))))+IF(L637&lt;=8,0,IF(L637&lt;=16,137.7,IF(L637&lt;=24,108,IF(L637&lt;=32,80.1,IF(L637&lt;=36,52.2,0)))))-IF(L637&lt;=8,0,IF(L637&lt;=16,(L637-9)*2.754,IF(L637&lt;=24,(L637-17)* 2.754,IF(L637&lt;=32,(L637-25)* 2.754,IF(L637&lt;=36,(L637-33)*2.754,0))))),0)+IF(F637="PČ",IF(L637=1,449,IF(L637=2,314.6,IF(L637=3,238,IF(L637=4,172,IF(L637=5,159,IF(L637=6,145,IF(L637=7,132,IF(L637=8,119,0))))))))+IF(L637&lt;=8,0,IF(L637&lt;=16,88,IF(L637&lt;=24,55,IF(L637&lt;=32,22,0))))-IF(L637&lt;=8,0,IF(L637&lt;=16,(L637-9)*2.245,IF(L637&lt;=24,(L637-17)*2.245,IF(L637&lt;=32,(L637-25)*2.245,0)))),0)+IF(F637="PČneol",IF(L637=1,85,IF(L637=2,64.61,IF(L637=3,50.76,IF(L637=4,16.25,IF(L637=5,15,IF(L637=6,13.75,IF(L637=7,12.5,IF(L637=8,11.25,0))))))))+IF(L637&lt;=8,0,IF(L637&lt;=16,9,0))-IF(L637&lt;=8,0,IF(L637&lt;=16,(L637-9)*0.425,0)),0)+IF(F637="PŽ",IF(L637=1,85,IF(L637=2,59.5,IF(L637=3,45,IF(L637=4,32.5,IF(L637=5,30,IF(L637=6,27.5,IF(L637=7,25,IF(L637=8,22.5,0))))))))+IF(L637&lt;=8,0,IF(L637&lt;=16,19,IF(L637&lt;=24,13,IF(L637&lt;=32,8,0))))-IF(L637&lt;=8,0,IF(L637&lt;=16,(L637-9)*0.425,IF(L637&lt;=24,(L637-17)*0.425,IF(L637&lt;=32,(L637-25)*0.425,0)))),0)+IF(F637="EČ",IF(L637=1,204,IF(L637=2,156.24,IF(L637=3,123.84,IF(L637=4,72,IF(L637=5,66,IF(L637=6,60,IF(L637=7,54,IF(L637=8,48,0))))))))+IF(L637&lt;=8,0,IF(L637&lt;=16,40,IF(L637&lt;=24,25,0)))-IF(L637&lt;=8,0,IF(L637&lt;=16,(L637-9)*1.02,IF(L637&lt;=24,(L637-17)*1.02,0))),0)+IF(F637="EČneol",IF(L637=1,68,IF(L637=2,51.69,IF(L637=3,40.61,IF(L637=4,13,IF(L637=5,12,IF(L637=6,11,IF(L637=7,10,IF(L637=8,9,0)))))))))+IF(F637="EŽ",IF(L637=1,68,IF(L637=2,47.6,IF(L637=3,36,IF(L637=4,18,IF(L637=5,16.5,IF(L637=6,15,IF(L637=7,13.5,IF(L637=8,12,0))))))))+IF(L637&lt;=8,0,IF(L637&lt;=16,10,IF(L637&lt;=24,6,0)))-IF(L637&lt;=8,0,IF(L637&lt;=16,(L637-9)*0.34,IF(L637&lt;=24,(L637-17)*0.34,0))),0)+IF(F637="PT",IF(L637=1,68,IF(L637=2,52.08,IF(L637=3,41.28,IF(L637=4,24,IF(L637=5,22,IF(L637=6,20,IF(L637=7,18,IF(L637=8,16,0))))))))+IF(L637&lt;=8,0,IF(L637&lt;=16,13,IF(L637&lt;=24,9,IF(L637&lt;=32,4,0))))-IF(L637&lt;=8,0,IF(L637&lt;=16,(L637-9)*0.34,IF(L637&lt;=24,(L637-17)*0.34,IF(L637&lt;=32,(L637-25)*0.34,0)))),0)+IF(F637="JOŽ",IF(L637=1,85,IF(L637=2,59.5,IF(L637=3,45,IF(L637=4,32.5,IF(L637=5,30,IF(L637=6,27.5,IF(L637=7,25,IF(L637=8,22.5,0))))))))+IF(L637&lt;=8,0,IF(L637&lt;=16,19,IF(L637&lt;=24,13,0)))-IF(L637&lt;=8,0,IF(L637&lt;=16,(L637-9)*0.425,IF(L637&lt;=24,(L637-17)*0.425,0))),0)+IF(F637="JPČ",IF(L637=1,68,IF(L637=2,47.6,IF(L637=3,36,IF(L637=4,26,IF(L637=5,24,IF(L637=6,22,IF(L637=7,20,IF(L637=8,18,0))))))))+IF(L637&lt;=8,0,IF(L637&lt;=16,13,IF(L637&lt;=24,9,0)))-IF(L637&lt;=8,0,IF(L637&lt;=16,(L637-9)*0.34,IF(L637&lt;=24,(L637-17)*0.34,0))),0)+IF(F637="JEČ",IF(L637=1,34,IF(L637=2,26.04,IF(L637=3,20.6,IF(L637=4,12,IF(L637=5,11,IF(L637=6,10,IF(L637=7,9,IF(L637=8,8,0))))))))+IF(L637&lt;=8,0,IF(L637&lt;=16,6,0))-IF(L637&lt;=8,0,IF(L637&lt;=16,(L637-9)*0.17,0)),0)+IF(F637="JEOF",IF(L637=1,34,IF(L637=2,26.04,IF(L637=3,20.6,IF(L637=4,12,IF(L637=5,11,IF(L637=6,10,IF(L637=7,9,IF(L637=8,8,0))))))))+IF(L637&lt;=8,0,IF(L637&lt;=16,6,0))-IF(L637&lt;=8,0,IF(L637&lt;=16,(L637-9)*0.17,0)),0)+IF(F637="JnPČ",IF(L637=1,51,IF(L637=2,35.7,IF(L637=3,27,IF(L637=4,19.5,IF(L637=5,18,IF(L637=6,16.5,IF(L637=7,15,IF(L637=8,13.5,0))))))))+IF(L637&lt;=8,0,IF(L637&lt;=16,10,0))-IF(L637&lt;=8,0,IF(L637&lt;=16,(L637-9)*0.255,0)),0)+IF(F637="JnEČ",IF(L637=1,25.5,IF(L637=2,19.53,IF(L637=3,15.48,IF(L637=4,9,IF(L637=5,8.25,IF(L637=6,7.5,IF(L637=7,6.75,IF(L637=8,6,0))))))))+IF(L637&lt;=8,0,IF(L637&lt;=16,5,0))-IF(L637&lt;=8,0,IF(L637&lt;=16,(L637-9)*0.1275,0)),0)+IF(F637="JčPČ",IF(L637=1,21.25,IF(L637=2,14.5,IF(L637=3,11.5,IF(L637=4,7,IF(L637=5,6.5,IF(L637=6,6,IF(L637=7,5.5,IF(L637=8,5,0))))))))+IF(L637&lt;=8,0,IF(L637&lt;=16,4,0))-IF(L637&lt;=8,0,IF(L637&lt;=16,(L637-9)*0.10625,0)),0)+IF(F637="JčEČ",IF(L637=1,17,IF(L637=2,13.02,IF(L637=3,10.32,IF(L637=4,6,IF(L637=5,5.5,IF(L637=6,5,IF(L637=7,4.5,IF(L637=8,4,0))))))))+IF(L637&lt;=8,0,IF(L637&lt;=16,3,0))-IF(L637&lt;=8,0,IF(L637&lt;=16,(L637-9)*0.085,0)),0)+IF(F637="NEAK",IF(L637=1,11.48,IF(L637=2,8.79,IF(L637=3,6.97,IF(L637=4,4.05,IF(L637=5,3.71,IF(L637=6,3.38,IF(L637=7,3.04,IF(L637=8,2.7,0))))))))+IF(L637&lt;=8,0,IF(L637&lt;=16,2,IF(L637&lt;=24,1.3,0)))-IF(L637&lt;=8,0,IF(L637&lt;=16,(L637-9)*0.0574,IF(L637&lt;=24,(L637-17)*0.0574,0))),0))*IF(L637&lt;0,1,IF(OR(F637="PČ",F637="PŽ",F637="PT"),IF(J637&lt;32,J637/32,1),1))* IF(L637&lt;0,1,IF(OR(F637="EČ",F637="EŽ",F637="JOŽ",F637="JPČ",F637="NEAK"),IF(J637&lt;24,J637/24,1),1))*IF(L637&lt;0,1,IF(OR(F637="PČneol",F637="JEČ",F637="JEOF",F637="JnPČ",F637="JnEČ",F637="JčPČ",F637="JčEČ"),IF(J637&lt;16,J637/16,1),1))*IF(L637&lt;0,1,IF(F637="EČneol",IF(J637&lt;8,J637/8,1),1))</f>
        <v>0</v>
      </c>
      <c r="O637" s="9">
        <f t="shared" ref="O637" si="333">IF(F637="OŽ",N637,IF(H637="Ne",IF(J637*0.3&lt;J637-L637,N637,0),IF(J637*0.1&lt;J637-L637,N637,0)))</f>
        <v>0</v>
      </c>
      <c r="P637" s="4">
        <f t="shared" ref="P637" si="334">IF(O637=0,0,IF(F637="OŽ",IF(L637&gt;35,0,IF(J637&gt;35,(36-L637)*1.836,((36-L637)-(36-J637))*1.836)),0)+IF(F637="PČ",IF(L637&gt;31,0,IF(J637&gt;31,(32-L637)*1.347,((32-L637)-(32-J637))*1.347)),0)+ IF(F637="PČneol",IF(L637&gt;15,0,IF(J637&gt;15,(16-L637)*0.255,((16-L637)-(16-J637))*0.255)),0)+IF(F637="PŽ",IF(L637&gt;31,0,IF(J637&gt;31,(32-L637)*0.255,((32-L637)-(32-J637))*0.255)),0)+IF(F637="EČ",IF(L637&gt;23,0,IF(J637&gt;23,(24-L637)*0.612,((24-L637)-(24-J637))*0.612)),0)+IF(F637="EČneol",IF(L637&gt;7,0,IF(J637&gt;7,(8-L637)*0.204,((8-L637)-(8-J637))*0.204)),0)+IF(F637="EŽ",IF(L637&gt;23,0,IF(J637&gt;23,(24-L637)*0.204,((24-L637)-(24-J637))*0.204)),0)+IF(F637="PT",IF(L637&gt;31,0,IF(J637&gt;31,(32-L637)*0.204,((32-L637)-(32-J637))*0.204)),0)+IF(F637="JOŽ",IF(L637&gt;23,0,IF(J637&gt;23,(24-L637)*0.255,((24-L637)-(24-J637))*0.255)),0)+IF(F637="JPČ",IF(L637&gt;23,0,IF(J637&gt;23,(24-L637)*0.204,((24-L637)-(24-J637))*0.204)),0)+IF(F637="JEČ",IF(L637&gt;15,0,IF(J637&gt;15,(16-L637)*0.102,((16-L637)-(16-J637))*0.102)),0)+IF(F637="JEOF",IF(L637&gt;15,0,IF(J637&gt;15,(16-L637)*0.102,((16-L637)-(16-J637))*0.102)),0)+IF(F637="JnPČ",IF(L637&gt;15,0,IF(J637&gt;15,(16-L637)*0.153,((16-L637)-(16-J637))*0.153)),0)+IF(F637="JnEČ",IF(L637&gt;15,0,IF(J637&gt;15,(16-L637)*0.0765,((16-L637)-(16-J637))*0.0765)),0)+IF(F637="JčPČ",IF(L637&gt;15,0,IF(J637&gt;15,(16-L637)*0.06375,((16-L637)-(16-J637))*0.06375)),0)+IF(F637="JčEČ",IF(L637&gt;15,0,IF(J637&gt;15,(16-L637)*0.051,((16-L637)-(16-J637))*0.051)),0)+IF(F637="NEAK",IF(L637&gt;23,0,IF(J637&gt;23,(24-L637)*0.03444,((24-L637)-(24-J637))*0.03444)),0))</f>
        <v>0</v>
      </c>
      <c r="Q637" s="11">
        <f t="shared" ref="Q637" si="335">IF(ISERROR(P637*100/N637),0,(P637*100/N637))</f>
        <v>0</v>
      </c>
      <c r="R637" s="10">
        <f t="shared" ref="R637" si="336">IF(Q637&lt;=30,O637+P637,O637+O637*0.3)*IF(G637=1,0.4,IF(G637=2,0.75,IF(G637="1 (kas 4 m. 1 k. nerengiamos)",0.52,1)))*IF(D637="olimpinė",1,IF(M637="Ne",0.5,1))*IF(OR(A$5="Lietuvos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federacija"),IF(OR(J637&lt;8,K637&lt;16),0,1),1)*E637*IF(I637&lt;=1,1,1/I637)*IF(OR(A$5="Lietuvos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38" spans="1:18" s="8" customFormat="1">
      <c r="A638" s="81" t="s">
        <v>37</v>
      </c>
      <c r="B638" s="82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3"/>
      <c r="R638" s="10">
        <f>SUM(R636:R637)</f>
        <v>0</v>
      </c>
    </row>
    <row r="639" spans="1:18" s="8" customFormat="1" ht="15.75">
      <c r="A639" s="24" t="s">
        <v>38</v>
      </c>
      <c r="B639" s="24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6"/>
    </row>
    <row r="640" spans="1:18" s="8" customFormat="1">
      <c r="A640" s="49" t="s">
        <v>45</v>
      </c>
      <c r="B640" s="49"/>
      <c r="C640" s="49"/>
      <c r="D640" s="49"/>
      <c r="E640" s="49"/>
      <c r="F640" s="49"/>
      <c r="G640" s="49"/>
      <c r="H640" s="49"/>
      <c r="I640" s="49"/>
      <c r="J640" s="15"/>
      <c r="K640" s="15"/>
      <c r="L640" s="15"/>
      <c r="M640" s="15"/>
      <c r="N640" s="15"/>
      <c r="O640" s="15"/>
      <c r="P640" s="15"/>
      <c r="Q640" s="15"/>
      <c r="R640" s="16"/>
    </row>
    <row r="641" spans="1:18" s="8" customFormat="1">
      <c r="A641" s="49"/>
      <c r="B641" s="49"/>
      <c r="C641" s="49"/>
      <c r="D641" s="49"/>
      <c r="E641" s="49"/>
      <c r="F641" s="49"/>
      <c r="G641" s="49"/>
      <c r="H641" s="49"/>
      <c r="I641" s="49"/>
      <c r="J641" s="15"/>
      <c r="K641" s="15"/>
      <c r="L641" s="15"/>
      <c r="M641" s="15"/>
      <c r="N641" s="15"/>
      <c r="O641" s="15"/>
      <c r="P641" s="15"/>
      <c r="Q641" s="15"/>
      <c r="R641" s="16"/>
    </row>
    <row r="642" spans="1:18" s="8" customFormat="1">
      <c r="A642" s="75" t="s">
        <v>323</v>
      </c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64"/>
    </row>
    <row r="643" spans="1:18" s="8" customFormat="1" ht="18">
      <c r="A643" s="77" t="s">
        <v>28</v>
      </c>
      <c r="B643" s="78"/>
      <c r="C643" s="78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64"/>
    </row>
    <row r="644" spans="1:18" s="8" customFormat="1">
      <c r="A644" s="84" t="s">
        <v>324</v>
      </c>
      <c r="B644" s="85"/>
      <c r="C644" s="85"/>
      <c r="D644" s="85"/>
      <c r="E644" s="85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5"/>
      <c r="Q644" s="64"/>
    </row>
    <row r="645" spans="1:18" s="8" customFormat="1">
      <c r="A645" s="68">
        <v>1</v>
      </c>
      <c r="B645" s="68" t="s">
        <v>325</v>
      </c>
      <c r="C645" s="12" t="s">
        <v>326</v>
      </c>
      <c r="D645" s="68" t="s">
        <v>32</v>
      </c>
      <c r="E645" s="68">
        <v>131</v>
      </c>
      <c r="F645" s="68" t="s">
        <v>51</v>
      </c>
      <c r="G645" s="68">
        <v>2</v>
      </c>
      <c r="H645" s="68" t="s">
        <v>43</v>
      </c>
      <c r="I645" s="68"/>
      <c r="J645" s="68">
        <v>131</v>
      </c>
      <c r="K645" s="68">
        <v>23</v>
      </c>
      <c r="L645" s="68">
        <v>91</v>
      </c>
      <c r="M645" s="68" t="s">
        <v>34</v>
      </c>
      <c r="N645" s="3">
        <f t="shared" ref="N645" si="337">(IF(F645="OŽ",IF(L645=1,550.8,IF(L645=2,426.38,IF(L645=3,342.14,IF(L645=4,181.44,IF(L645=5,168.48,IF(L645=6,155.52,IF(L645=7,148.5,IF(L645=8,144,0))))))))+IF(L645&lt;=8,0,IF(L645&lt;=16,137.7,IF(L645&lt;=24,108,IF(L645&lt;=32,80.1,IF(L645&lt;=36,52.2,0)))))-IF(L645&lt;=8,0,IF(L645&lt;=16,(L645-9)*2.754,IF(L645&lt;=24,(L645-17)* 2.754,IF(L645&lt;=32,(L645-25)* 2.754,IF(L645&lt;=36,(L645-33)*2.754,0))))),0)+IF(F645="PČ",IF(L645=1,449,IF(L645=2,314.6,IF(L645=3,238,IF(L645=4,172,IF(L645=5,159,IF(L645=6,145,IF(L645=7,132,IF(L645=8,119,0))))))))+IF(L645&lt;=8,0,IF(L645&lt;=16,88,IF(L645&lt;=24,55,IF(L645&lt;=32,22,0))))-IF(L645&lt;=8,0,IF(L645&lt;=16,(L645-9)*2.245,IF(L645&lt;=24,(L645-17)*2.245,IF(L645&lt;=32,(L645-25)*2.245,0)))),0)+IF(F645="PČneol",IF(L645=1,85,IF(L645=2,64.61,IF(L645=3,50.76,IF(L645=4,16.25,IF(L645=5,15,IF(L645=6,13.75,IF(L645=7,12.5,IF(L645=8,11.25,0))))))))+IF(L645&lt;=8,0,IF(L645&lt;=16,9,0))-IF(L645&lt;=8,0,IF(L645&lt;=16,(L645-9)*0.425,0)),0)+IF(F645="PŽ",IF(L645=1,85,IF(L645=2,59.5,IF(L645=3,45,IF(L645=4,32.5,IF(L645=5,30,IF(L645=6,27.5,IF(L645=7,25,IF(L645=8,22.5,0))))))))+IF(L645&lt;=8,0,IF(L645&lt;=16,19,IF(L645&lt;=24,13,IF(L645&lt;=32,8,0))))-IF(L645&lt;=8,0,IF(L645&lt;=16,(L645-9)*0.425,IF(L645&lt;=24,(L645-17)*0.425,IF(L645&lt;=32,(L645-25)*0.425,0)))),0)+IF(F645="EČ",IF(L645=1,204,IF(L645=2,156.24,IF(L645=3,123.84,IF(L645=4,72,IF(L645=5,66,IF(L645=6,60,IF(L645=7,54,IF(L645=8,48,0))))))))+IF(L645&lt;=8,0,IF(L645&lt;=16,40,IF(L645&lt;=24,25,0)))-IF(L645&lt;=8,0,IF(L645&lt;=16,(L645-9)*1.02,IF(L645&lt;=24,(L645-17)*1.02,0))),0)+IF(F645="EČneol",IF(L645=1,68,IF(L645=2,51.69,IF(L645=3,40.61,IF(L645=4,13,IF(L645=5,12,IF(L645=6,11,IF(L645=7,10,IF(L645=8,9,0)))))))))+IF(F645="EŽ",IF(L645=1,68,IF(L645=2,47.6,IF(L645=3,36,IF(L645=4,18,IF(L645=5,16.5,IF(L645=6,15,IF(L645=7,13.5,IF(L645=8,12,0))))))))+IF(L645&lt;=8,0,IF(L645&lt;=16,10,IF(L645&lt;=24,6,0)))-IF(L645&lt;=8,0,IF(L645&lt;=16,(L645-9)*0.34,IF(L645&lt;=24,(L645-17)*0.34,0))),0)+IF(F645="PT",IF(L645=1,68,IF(L645=2,52.08,IF(L645=3,41.28,IF(L645=4,24,IF(L645=5,22,IF(L645=6,20,IF(L645=7,18,IF(L645=8,16,0))))))))+IF(L645&lt;=8,0,IF(L645&lt;=16,13,IF(L645&lt;=24,9,IF(L645&lt;=32,4,0))))-IF(L645&lt;=8,0,IF(L645&lt;=16,(L645-9)*0.34,IF(L645&lt;=24,(L645-17)*0.34,IF(L645&lt;=32,(L645-25)*0.34,0)))),0)+IF(F645="JOŽ",IF(L645=1,85,IF(L645=2,59.5,IF(L645=3,45,IF(L645=4,32.5,IF(L645=5,30,IF(L645=6,27.5,IF(L645=7,25,IF(L645=8,22.5,0))))))))+IF(L645&lt;=8,0,IF(L645&lt;=16,19,IF(L645&lt;=24,13,0)))-IF(L645&lt;=8,0,IF(L645&lt;=16,(L645-9)*0.425,IF(L645&lt;=24,(L645-17)*0.425,0))),0)+IF(F645="JPČ",IF(L645=1,68,IF(L645=2,47.6,IF(L645=3,36,IF(L645=4,26,IF(L645=5,24,IF(L645=6,22,IF(L645=7,20,IF(L645=8,18,0))))))))+IF(L645&lt;=8,0,IF(L645&lt;=16,13,IF(L645&lt;=24,9,0)))-IF(L645&lt;=8,0,IF(L645&lt;=16,(L645-9)*0.34,IF(L645&lt;=24,(L645-17)*0.34,0))),0)+IF(F645="JEČ",IF(L645=1,34,IF(L645=2,26.04,IF(L645=3,20.6,IF(L645=4,12,IF(L645=5,11,IF(L645=6,10,IF(L645=7,9,IF(L645=8,8,0))))))))+IF(L645&lt;=8,0,IF(L645&lt;=16,6,0))-IF(L645&lt;=8,0,IF(L645&lt;=16,(L645-9)*0.17,0)),0)+IF(F645="JEOF",IF(L645=1,34,IF(L645=2,26.04,IF(L645=3,20.6,IF(L645=4,12,IF(L645=5,11,IF(L645=6,10,IF(L645=7,9,IF(L645=8,8,0))))))))+IF(L645&lt;=8,0,IF(L645&lt;=16,6,0))-IF(L645&lt;=8,0,IF(L645&lt;=16,(L645-9)*0.17,0)),0)+IF(F645="JnPČ",IF(L645=1,51,IF(L645=2,35.7,IF(L645=3,27,IF(L645=4,19.5,IF(L645=5,18,IF(L645=6,16.5,IF(L645=7,15,IF(L645=8,13.5,0))))))))+IF(L645&lt;=8,0,IF(L645&lt;=16,10,0))-IF(L645&lt;=8,0,IF(L645&lt;=16,(L645-9)*0.255,0)),0)+IF(F645="JnEČ",IF(L645=1,25.5,IF(L645=2,19.53,IF(L645=3,15.48,IF(L645=4,9,IF(L645=5,8.25,IF(L645=6,7.5,IF(L645=7,6.75,IF(L645=8,6,0))))))))+IF(L645&lt;=8,0,IF(L645&lt;=16,5,0))-IF(L645&lt;=8,0,IF(L645&lt;=16,(L645-9)*0.1275,0)),0)+IF(F645="JčPČ",IF(L645=1,21.25,IF(L645=2,14.5,IF(L645=3,11.5,IF(L645=4,7,IF(L645=5,6.5,IF(L645=6,6,IF(L645=7,5.5,IF(L645=8,5,0))))))))+IF(L645&lt;=8,0,IF(L645&lt;=16,4,0))-IF(L645&lt;=8,0,IF(L645&lt;=16,(L645-9)*0.10625,0)),0)+IF(F645="JčEČ",IF(L645=1,17,IF(L645=2,13.02,IF(L645=3,10.32,IF(L645=4,6,IF(L645=5,5.5,IF(L645=6,5,IF(L645=7,4.5,IF(L645=8,4,0))))))))+IF(L645&lt;=8,0,IF(L645&lt;=16,3,0))-IF(L645&lt;=8,0,IF(L645&lt;=16,(L645-9)*0.085,0)),0)+IF(F645="NEAK",IF(L645=1,11.48,IF(L645=2,8.79,IF(L645=3,6.97,IF(L645=4,4.05,IF(L645=5,3.71,IF(L645=6,3.38,IF(L645=7,3.04,IF(L645=8,2.7,0))))))))+IF(L645&lt;=8,0,IF(L645&lt;=16,2,IF(L645&lt;=24,1.3,0)))-IF(L645&lt;=8,0,IF(L645&lt;=16,(L645-9)*0.0574,IF(L645&lt;=24,(L645-17)*0.0574,0))),0))*IF(L645&lt;0,1,IF(OR(F645="PČ",F645="PŽ",F645="PT"),IF(J645&lt;32,J645/32,1),1))* IF(L645&lt;0,1,IF(OR(F645="EČ",F645="EŽ",F645="JOŽ",F645="JPČ",F645="NEAK"),IF(J645&lt;24,J645/24,1),1))*IF(L645&lt;0,1,IF(OR(F645="PČneol",F645="JEČ",F645="JEOF",F645="JnPČ",F645="JnEČ",F645="JčPČ",F645="JčEČ"),IF(J645&lt;16,J645/16,1),1))*IF(L645&lt;0,1,IF(F645="EČneol",IF(J645&lt;8,J645/8,1),1))</f>
        <v>0</v>
      </c>
      <c r="O645" s="9">
        <f t="shared" ref="O645" si="338">IF(F645="OŽ",N645,IF(H645="Ne",IF(J645*0.3&lt;J645-L645,N645,0),IF(J645*0.1&lt;J645-L645,N645,0)))</f>
        <v>0</v>
      </c>
      <c r="P645" s="4">
        <f t="shared" ref="P645" si="339">IF(O645=0,0,IF(F645="OŽ",IF(L645&gt;35,0,IF(J645&gt;35,(36-L645)*1.836,((36-L645)-(36-J645))*1.836)),0)+IF(F645="PČ",IF(L645&gt;31,0,IF(J645&gt;31,(32-L645)*1.347,((32-L645)-(32-J645))*1.347)),0)+ IF(F645="PČneol",IF(L645&gt;15,0,IF(J645&gt;15,(16-L645)*0.255,((16-L645)-(16-J645))*0.255)),0)+IF(F645="PŽ",IF(L645&gt;31,0,IF(J645&gt;31,(32-L645)*0.255,((32-L645)-(32-J645))*0.255)),0)+IF(F645="EČ",IF(L645&gt;23,0,IF(J645&gt;23,(24-L645)*0.612,((24-L645)-(24-J645))*0.612)),0)+IF(F645="EČneol",IF(L645&gt;7,0,IF(J645&gt;7,(8-L645)*0.204,((8-L645)-(8-J645))*0.204)),0)+IF(F645="EŽ",IF(L645&gt;23,0,IF(J645&gt;23,(24-L645)*0.204,((24-L645)-(24-J645))*0.204)),0)+IF(F645="PT",IF(L645&gt;31,0,IF(J645&gt;31,(32-L645)*0.204,((32-L645)-(32-J645))*0.204)),0)+IF(F645="JOŽ",IF(L645&gt;23,0,IF(J645&gt;23,(24-L645)*0.255,((24-L645)-(24-J645))*0.255)),0)+IF(F645="JPČ",IF(L645&gt;23,0,IF(J645&gt;23,(24-L645)*0.204,((24-L645)-(24-J645))*0.204)),0)+IF(F645="JEČ",IF(L645&gt;15,0,IF(J645&gt;15,(16-L645)*0.102,((16-L645)-(16-J645))*0.102)),0)+IF(F645="JEOF",IF(L645&gt;15,0,IF(J645&gt;15,(16-L645)*0.102,((16-L645)-(16-J645))*0.102)),0)+IF(F645="JnPČ",IF(L645&gt;15,0,IF(J645&gt;15,(16-L645)*0.153,((16-L645)-(16-J645))*0.153)),0)+IF(F645="JnEČ",IF(L645&gt;15,0,IF(J645&gt;15,(16-L645)*0.0765,((16-L645)-(16-J645))*0.0765)),0)+IF(F645="JčPČ",IF(L645&gt;15,0,IF(J645&gt;15,(16-L645)*0.06375,((16-L645)-(16-J645))*0.06375)),0)+IF(F645="JčEČ",IF(L645&gt;15,0,IF(J645&gt;15,(16-L645)*0.051,((16-L645)-(16-J645))*0.051)),0)+IF(F645="NEAK",IF(L645&gt;23,0,IF(J645&gt;23,(24-L645)*0.03444,((24-L645)-(24-J645))*0.03444)),0))</f>
        <v>0</v>
      </c>
      <c r="Q645" s="11">
        <f t="shared" ref="Q645" si="340">IF(ISERROR(P645*100/N645),0,(P645*100/N645))</f>
        <v>0</v>
      </c>
      <c r="R645" s="10">
        <f t="shared" ref="R645" si="341">IF(Q645&lt;=30,O645+P645,O645+O645*0.3)*IF(G645=1,0.4,IF(G645=2,0.75,IF(G645="1 (kas 4 m. 1 k. nerengiamos)",0.52,1)))*IF(D645="olimpinė",1,IF(M645="Ne",0.5,1))*IF(OR(A$5="Lietuvos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federacija"),IF(OR(J645&lt;8,K645&lt;16),0,1),1)*E645*IF(I645&lt;=1,1,1/I645)*IF(OR(A$5="Lietuvos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46" spans="1:18" s="8" customFormat="1">
      <c r="A646" s="68">
        <v>2</v>
      </c>
      <c r="B646" s="68" t="s">
        <v>327</v>
      </c>
      <c r="C646" s="12" t="s">
        <v>326</v>
      </c>
      <c r="D646" s="68" t="s">
        <v>32</v>
      </c>
      <c r="E646" s="68">
        <v>131</v>
      </c>
      <c r="F646" s="68" t="s">
        <v>51</v>
      </c>
      <c r="G646" s="68">
        <v>2</v>
      </c>
      <c r="H646" s="68" t="s">
        <v>43</v>
      </c>
      <c r="I646" s="68"/>
      <c r="J646" s="68">
        <v>131</v>
      </c>
      <c r="K646" s="68">
        <v>23</v>
      </c>
      <c r="L646" s="68">
        <v>109</v>
      </c>
      <c r="M646" s="68" t="s">
        <v>34</v>
      </c>
      <c r="N646" s="3">
        <f t="shared" ref="N646" si="342">(IF(F646="OŽ",IF(L646=1,550.8,IF(L646=2,426.38,IF(L646=3,342.14,IF(L646=4,181.44,IF(L646=5,168.48,IF(L646=6,155.52,IF(L646=7,148.5,IF(L646=8,144,0))))))))+IF(L646&lt;=8,0,IF(L646&lt;=16,137.7,IF(L646&lt;=24,108,IF(L646&lt;=32,80.1,IF(L646&lt;=36,52.2,0)))))-IF(L646&lt;=8,0,IF(L646&lt;=16,(L646-9)*2.754,IF(L646&lt;=24,(L646-17)* 2.754,IF(L646&lt;=32,(L646-25)* 2.754,IF(L646&lt;=36,(L646-33)*2.754,0))))),0)+IF(F646="PČ",IF(L646=1,449,IF(L646=2,314.6,IF(L646=3,238,IF(L646=4,172,IF(L646=5,159,IF(L646=6,145,IF(L646=7,132,IF(L646=8,119,0))))))))+IF(L646&lt;=8,0,IF(L646&lt;=16,88,IF(L646&lt;=24,55,IF(L646&lt;=32,22,0))))-IF(L646&lt;=8,0,IF(L646&lt;=16,(L646-9)*2.245,IF(L646&lt;=24,(L646-17)*2.245,IF(L646&lt;=32,(L646-25)*2.245,0)))),0)+IF(F646="PČneol",IF(L646=1,85,IF(L646=2,64.61,IF(L646=3,50.76,IF(L646=4,16.25,IF(L646=5,15,IF(L646=6,13.75,IF(L646=7,12.5,IF(L646=8,11.25,0))))))))+IF(L646&lt;=8,0,IF(L646&lt;=16,9,0))-IF(L646&lt;=8,0,IF(L646&lt;=16,(L646-9)*0.425,0)),0)+IF(F646="PŽ",IF(L646=1,85,IF(L646=2,59.5,IF(L646=3,45,IF(L646=4,32.5,IF(L646=5,30,IF(L646=6,27.5,IF(L646=7,25,IF(L646=8,22.5,0))))))))+IF(L646&lt;=8,0,IF(L646&lt;=16,19,IF(L646&lt;=24,13,IF(L646&lt;=32,8,0))))-IF(L646&lt;=8,0,IF(L646&lt;=16,(L646-9)*0.425,IF(L646&lt;=24,(L646-17)*0.425,IF(L646&lt;=32,(L646-25)*0.425,0)))),0)+IF(F646="EČ",IF(L646=1,204,IF(L646=2,156.24,IF(L646=3,123.84,IF(L646=4,72,IF(L646=5,66,IF(L646=6,60,IF(L646=7,54,IF(L646=8,48,0))))))))+IF(L646&lt;=8,0,IF(L646&lt;=16,40,IF(L646&lt;=24,25,0)))-IF(L646&lt;=8,0,IF(L646&lt;=16,(L646-9)*1.02,IF(L646&lt;=24,(L646-17)*1.02,0))),0)+IF(F646="EČneol",IF(L646=1,68,IF(L646=2,51.69,IF(L646=3,40.61,IF(L646=4,13,IF(L646=5,12,IF(L646=6,11,IF(L646=7,10,IF(L646=8,9,0)))))))))+IF(F646="EŽ",IF(L646=1,68,IF(L646=2,47.6,IF(L646=3,36,IF(L646=4,18,IF(L646=5,16.5,IF(L646=6,15,IF(L646=7,13.5,IF(L646=8,12,0))))))))+IF(L646&lt;=8,0,IF(L646&lt;=16,10,IF(L646&lt;=24,6,0)))-IF(L646&lt;=8,0,IF(L646&lt;=16,(L646-9)*0.34,IF(L646&lt;=24,(L646-17)*0.34,0))),0)+IF(F646="PT",IF(L646=1,68,IF(L646=2,52.08,IF(L646=3,41.28,IF(L646=4,24,IF(L646=5,22,IF(L646=6,20,IF(L646=7,18,IF(L646=8,16,0))))))))+IF(L646&lt;=8,0,IF(L646&lt;=16,13,IF(L646&lt;=24,9,IF(L646&lt;=32,4,0))))-IF(L646&lt;=8,0,IF(L646&lt;=16,(L646-9)*0.34,IF(L646&lt;=24,(L646-17)*0.34,IF(L646&lt;=32,(L646-25)*0.34,0)))),0)+IF(F646="JOŽ",IF(L646=1,85,IF(L646=2,59.5,IF(L646=3,45,IF(L646=4,32.5,IF(L646=5,30,IF(L646=6,27.5,IF(L646=7,25,IF(L646=8,22.5,0))))))))+IF(L646&lt;=8,0,IF(L646&lt;=16,19,IF(L646&lt;=24,13,0)))-IF(L646&lt;=8,0,IF(L646&lt;=16,(L646-9)*0.425,IF(L646&lt;=24,(L646-17)*0.425,0))),0)+IF(F646="JPČ",IF(L646=1,68,IF(L646=2,47.6,IF(L646=3,36,IF(L646=4,26,IF(L646=5,24,IF(L646=6,22,IF(L646=7,20,IF(L646=8,18,0))))))))+IF(L646&lt;=8,0,IF(L646&lt;=16,13,IF(L646&lt;=24,9,0)))-IF(L646&lt;=8,0,IF(L646&lt;=16,(L646-9)*0.34,IF(L646&lt;=24,(L646-17)*0.34,0))),0)+IF(F646="JEČ",IF(L646=1,34,IF(L646=2,26.04,IF(L646=3,20.6,IF(L646=4,12,IF(L646=5,11,IF(L646=6,10,IF(L646=7,9,IF(L646=8,8,0))))))))+IF(L646&lt;=8,0,IF(L646&lt;=16,6,0))-IF(L646&lt;=8,0,IF(L646&lt;=16,(L646-9)*0.17,0)),0)+IF(F646="JEOF",IF(L646=1,34,IF(L646=2,26.04,IF(L646=3,20.6,IF(L646=4,12,IF(L646=5,11,IF(L646=6,10,IF(L646=7,9,IF(L646=8,8,0))))))))+IF(L646&lt;=8,0,IF(L646&lt;=16,6,0))-IF(L646&lt;=8,0,IF(L646&lt;=16,(L646-9)*0.17,0)),0)+IF(F646="JnPČ",IF(L646=1,51,IF(L646=2,35.7,IF(L646=3,27,IF(L646=4,19.5,IF(L646=5,18,IF(L646=6,16.5,IF(L646=7,15,IF(L646=8,13.5,0))))))))+IF(L646&lt;=8,0,IF(L646&lt;=16,10,0))-IF(L646&lt;=8,0,IF(L646&lt;=16,(L646-9)*0.255,0)),0)+IF(F646="JnEČ",IF(L646=1,25.5,IF(L646=2,19.53,IF(L646=3,15.48,IF(L646=4,9,IF(L646=5,8.25,IF(L646=6,7.5,IF(L646=7,6.75,IF(L646=8,6,0))))))))+IF(L646&lt;=8,0,IF(L646&lt;=16,5,0))-IF(L646&lt;=8,0,IF(L646&lt;=16,(L646-9)*0.1275,0)),0)+IF(F646="JčPČ",IF(L646=1,21.25,IF(L646=2,14.5,IF(L646=3,11.5,IF(L646=4,7,IF(L646=5,6.5,IF(L646=6,6,IF(L646=7,5.5,IF(L646=8,5,0))))))))+IF(L646&lt;=8,0,IF(L646&lt;=16,4,0))-IF(L646&lt;=8,0,IF(L646&lt;=16,(L646-9)*0.10625,0)),0)+IF(F646="JčEČ",IF(L646=1,17,IF(L646=2,13.02,IF(L646=3,10.32,IF(L646=4,6,IF(L646=5,5.5,IF(L646=6,5,IF(L646=7,4.5,IF(L646=8,4,0))))))))+IF(L646&lt;=8,0,IF(L646&lt;=16,3,0))-IF(L646&lt;=8,0,IF(L646&lt;=16,(L646-9)*0.085,0)),0)+IF(F646="NEAK",IF(L646=1,11.48,IF(L646=2,8.79,IF(L646=3,6.97,IF(L646=4,4.05,IF(L646=5,3.71,IF(L646=6,3.38,IF(L646=7,3.04,IF(L646=8,2.7,0))))))))+IF(L646&lt;=8,0,IF(L646&lt;=16,2,IF(L646&lt;=24,1.3,0)))-IF(L646&lt;=8,0,IF(L646&lt;=16,(L646-9)*0.0574,IF(L646&lt;=24,(L646-17)*0.0574,0))),0))*IF(L646&lt;0,1,IF(OR(F646="PČ",F646="PŽ",F646="PT"),IF(J646&lt;32,J646/32,1),1))* IF(L646&lt;0,1,IF(OR(F646="EČ",F646="EŽ",F646="JOŽ",F646="JPČ",F646="NEAK"),IF(J646&lt;24,J646/24,1),1))*IF(L646&lt;0,1,IF(OR(F646="PČneol",F646="JEČ",F646="JEOF",F646="JnPČ",F646="JnEČ",F646="JčPČ",F646="JčEČ"),IF(J646&lt;16,J646/16,1),1))*IF(L646&lt;0,1,IF(F646="EČneol",IF(J646&lt;8,J646/8,1),1))</f>
        <v>0</v>
      </c>
      <c r="O646" s="9">
        <f t="shared" ref="O646" si="343">IF(F646="OŽ",N646,IF(H646="Ne",IF(J646*0.3&lt;J646-L646,N646,0),IF(J646*0.1&lt;J646-L646,N646,0)))</f>
        <v>0</v>
      </c>
      <c r="P646" s="4">
        <f t="shared" ref="P646" si="344">IF(O646=0,0,IF(F646="OŽ",IF(L646&gt;35,0,IF(J646&gt;35,(36-L646)*1.836,((36-L646)-(36-J646))*1.836)),0)+IF(F646="PČ",IF(L646&gt;31,0,IF(J646&gt;31,(32-L646)*1.347,((32-L646)-(32-J646))*1.347)),0)+ IF(F646="PČneol",IF(L646&gt;15,0,IF(J646&gt;15,(16-L646)*0.255,((16-L646)-(16-J646))*0.255)),0)+IF(F646="PŽ",IF(L646&gt;31,0,IF(J646&gt;31,(32-L646)*0.255,((32-L646)-(32-J646))*0.255)),0)+IF(F646="EČ",IF(L646&gt;23,0,IF(J646&gt;23,(24-L646)*0.612,((24-L646)-(24-J646))*0.612)),0)+IF(F646="EČneol",IF(L646&gt;7,0,IF(J646&gt;7,(8-L646)*0.204,((8-L646)-(8-J646))*0.204)),0)+IF(F646="EŽ",IF(L646&gt;23,0,IF(J646&gt;23,(24-L646)*0.204,((24-L646)-(24-J646))*0.204)),0)+IF(F646="PT",IF(L646&gt;31,0,IF(J646&gt;31,(32-L646)*0.204,((32-L646)-(32-J646))*0.204)),0)+IF(F646="JOŽ",IF(L646&gt;23,0,IF(J646&gt;23,(24-L646)*0.255,((24-L646)-(24-J646))*0.255)),0)+IF(F646="JPČ",IF(L646&gt;23,0,IF(J646&gt;23,(24-L646)*0.204,((24-L646)-(24-J646))*0.204)),0)+IF(F646="JEČ",IF(L646&gt;15,0,IF(J646&gt;15,(16-L646)*0.102,((16-L646)-(16-J646))*0.102)),0)+IF(F646="JEOF",IF(L646&gt;15,0,IF(J646&gt;15,(16-L646)*0.102,((16-L646)-(16-J646))*0.102)),0)+IF(F646="JnPČ",IF(L646&gt;15,0,IF(J646&gt;15,(16-L646)*0.153,((16-L646)-(16-J646))*0.153)),0)+IF(F646="JnEČ",IF(L646&gt;15,0,IF(J646&gt;15,(16-L646)*0.0765,((16-L646)-(16-J646))*0.0765)),0)+IF(F646="JčPČ",IF(L646&gt;15,0,IF(J646&gt;15,(16-L646)*0.06375,((16-L646)-(16-J646))*0.06375)),0)+IF(F646="JčEČ",IF(L646&gt;15,0,IF(J646&gt;15,(16-L646)*0.051,((16-L646)-(16-J646))*0.051)),0)+IF(F646="NEAK",IF(L646&gt;23,0,IF(J646&gt;23,(24-L646)*0.03444,((24-L646)-(24-J646))*0.03444)),0))</f>
        <v>0</v>
      </c>
      <c r="Q646" s="11">
        <f t="shared" ref="Q646" si="345">IF(ISERROR(P646*100/N646),0,(P646*100/N646))</f>
        <v>0</v>
      </c>
      <c r="R646" s="10">
        <f t="shared" ref="R646" si="346">IF(Q646&lt;=30,O646+P646,O646+O646*0.3)*IF(G646=1,0.4,IF(G646=2,0.75,IF(G646="1 (kas 4 m. 1 k. nerengiamos)",0.52,1)))*IF(D646="olimpinė",1,IF(M646="Ne",0.5,1))*IF(OR(A$5="Lietuvos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federacija"),IF(OR(J646&lt;8,K646&lt;16),0,1),1)*E646*IF(I646&lt;=1,1,1/I646)*IF(OR(A$5="Lietuvos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47" spans="1:18" s="8" customFormat="1">
      <c r="A647" s="81" t="s">
        <v>37</v>
      </c>
      <c r="B647" s="82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3"/>
      <c r="R647" s="10">
        <f>SUM(R645:R646)</f>
        <v>0</v>
      </c>
    </row>
    <row r="648" spans="1:18" s="8" customFormat="1" ht="15.75">
      <c r="A648" s="24" t="s">
        <v>38</v>
      </c>
      <c r="B648" s="24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6"/>
    </row>
    <row r="649" spans="1:18" s="8" customFormat="1">
      <c r="A649" s="49" t="s">
        <v>45</v>
      </c>
      <c r="B649" s="49"/>
      <c r="C649" s="49"/>
      <c r="D649" s="49"/>
      <c r="E649" s="49"/>
      <c r="F649" s="49"/>
      <c r="G649" s="49"/>
      <c r="H649" s="49"/>
      <c r="I649" s="49"/>
      <c r="J649" s="15"/>
      <c r="K649" s="15"/>
      <c r="L649" s="15"/>
      <c r="M649" s="15"/>
      <c r="N649" s="15"/>
      <c r="O649" s="15"/>
      <c r="P649" s="15"/>
      <c r="Q649" s="15"/>
      <c r="R649" s="16"/>
    </row>
    <row r="650" spans="1:18" s="8" customFormat="1" ht="15" customHeight="1">
      <c r="A650" s="49"/>
      <c r="B650" s="49"/>
      <c r="C650" s="49"/>
      <c r="D650" s="49"/>
      <c r="E650" s="49"/>
      <c r="F650" s="49"/>
      <c r="G650" s="49"/>
      <c r="H650" s="49"/>
      <c r="I650" s="49"/>
      <c r="J650" s="15"/>
      <c r="K650" s="15"/>
      <c r="L650" s="15"/>
      <c r="M650" s="15"/>
      <c r="N650" s="15"/>
      <c r="O650" s="15"/>
      <c r="P650" s="15"/>
      <c r="Q650" s="15"/>
      <c r="R650" s="16"/>
    </row>
    <row r="651" spans="1:18" s="8" customFormat="1" ht="15" customHeight="1">
      <c r="A651" s="86" t="s">
        <v>328</v>
      </c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64"/>
    </row>
    <row r="652" spans="1:18" s="8" customFormat="1" ht="15" customHeight="1">
      <c r="A652" s="77" t="s">
        <v>28</v>
      </c>
      <c r="B652" s="78"/>
      <c r="C652" s="78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64"/>
    </row>
    <row r="653" spans="1:18" s="8" customFormat="1">
      <c r="A653" s="84" t="s">
        <v>329</v>
      </c>
      <c r="B653" s="85"/>
      <c r="C653" s="85"/>
      <c r="D653" s="85"/>
      <c r="E653" s="85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5"/>
      <c r="Q653" s="64"/>
    </row>
    <row r="654" spans="1:18" s="8" customFormat="1">
      <c r="A654" s="68">
        <v>1</v>
      </c>
      <c r="B654" s="68" t="s">
        <v>330</v>
      </c>
      <c r="C654" s="12" t="s">
        <v>331</v>
      </c>
      <c r="D654" s="68" t="s">
        <v>32</v>
      </c>
      <c r="E654" s="68">
        <v>1</v>
      </c>
      <c r="F654" s="68" t="s">
        <v>33</v>
      </c>
      <c r="G654" s="68">
        <v>2</v>
      </c>
      <c r="H654" s="68" t="s">
        <v>43</v>
      </c>
      <c r="I654" s="68"/>
      <c r="J654" s="68">
        <v>89</v>
      </c>
      <c r="K654" s="68">
        <v>19</v>
      </c>
      <c r="L654" s="68">
        <v>68</v>
      </c>
      <c r="M654" s="68" t="s">
        <v>43</v>
      </c>
      <c r="N654" s="3">
        <f t="shared" ref="N654" si="347">(IF(F654="OŽ",IF(L654=1,550.8,IF(L654=2,426.38,IF(L654=3,342.14,IF(L654=4,181.44,IF(L654=5,168.48,IF(L654=6,155.52,IF(L654=7,148.5,IF(L654=8,144,0))))))))+IF(L654&lt;=8,0,IF(L654&lt;=16,137.7,IF(L654&lt;=24,108,IF(L654&lt;=32,80.1,IF(L654&lt;=36,52.2,0)))))-IF(L654&lt;=8,0,IF(L654&lt;=16,(L654-9)*2.754,IF(L654&lt;=24,(L654-17)* 2.754,IF(L654&lt;=32,(L654-25)* 2.754,IF(L654&lt;=36,(L654-33)*2.754,0))))),0)+IF(F654="PČ",IF(L654=1,449,IF(L654=2,314.6,IF(L654=3,238,IF(L654=4,172,IF(L654=5,159,IF(L654=6,145,IF(L654=7,132,IF(L654=8,119,0))))))))+IF(L654&lt;=8,0,IF(L654&lt;=16,88,IF(L654&lt;=24,55,IF(L654&lt;=32,22,0))))-IF(L654&lt;=8,0,IF(L654&lt;=16,(L654-9)*2.245,IF(L654&lt;=24,(L654-17)*2.245,IF(L654&lt;=32,(L654-25)*2.245,0)))),0)+IF(F654="PČneol",IF(L654=1,85,IF(L654=2,64.61,IF(L654=3,50.76,IF(L654=4,16.25,IF(L654=5,15,IF(L654=6,13.75,IF(L654=7,12.5,IF(L654=8,11.25,0))))))))+IF(L654&lt;=8,0,IF(L654&lt;=16,9,0))-IF(L654&lt;=8,0,IF(L654&lt;=16,(L654-9)*0.425,0)),0)+IF(F654="PŽ",IF(L654=1,85,IF(L654=2,59.5,IF(L654=3,45,IF(L654=4,32.5,IF(L654=5,30,IF(L654=6,27.5,IF(L654=7,25,IF(L654=8,22.5,0))))))))+IF(L654&lt;=8,0,IF(L654&lt;=16,19,IF(L654&lt;=24,13,IF(L654&lt;=32,8,0))))-IF(L654&lt;=8,0,IF(L654&lt;=16,(L654-9)*0.425,IF(L654&lt;=24,(L654-17)*0.425,IF(L654&lt;=32,(L654-25)*0.425,0)))),0)+IF(F654="EČ",IF(L654=1,204,IF(L654=2,156.24,IF(L654=3,123.84,IF(L654=4,72,IF(L654=5,66,IF(L654=6,60,IF(L654=7,54,IF(L654=8,48,0))))))))+IF(L654&lt;=8,0,IF(L654&lt;=16,40,IF(L654&lt;=24,25,0)))-IF(L654&lt;=8,0,IF(L654&lt;=16,(L654-9)*1.02,IF(L654&lt;=24,(L654-17)*1.02,0))),0)+IF(F654="EČneol",IF(L654=1,68,IF(L654=2,51.69,IF(L654=3,40.61,IF(L654=4,13,IF(L654=5,12,IF(L654=6,11,IF(L654=7,10,IF(L654=8,9,0)))))))))+IF(F654="EŽ",IF(L654=1,68,IF(L654=2,47.6,IF(L654=3,36,IF(L654=4,18,IF(L654=5,16.5,IF(L654=6,15,IF(L654=7,13.5,IF(L654=8,12,0))))))))+IF(L654&lt;=8,0,IF(L654&lt;=16,10,IF(L654&lt;=24,6,0)))-IF(L654&lt;=8,0,IF(L654&lt;=16,(L654-9)*0.34,IF(L654&lt;=24,(L654-17)*0.34,0))),0)+IF(F654="PT",IF(L654=1,68,IF(L654=2,52.08,IF(L654=3,41.28,IF(L654=4,24,IF(L654=5,22,IF(L654=6,20,IF(L654=7,18,IF(L654=8,16,0))))))))+IF(L654&lt;=8,0,IF(L654&lt;=16,13,IF(L654&lt;=24,9,IF(L654&lt;=32,4,0))))-IF(L654&lt;=8,0,IF(L654&lt;=16,(L654-9)*0.34,IF(L654&lt;=24,(L654-17)*0.34,IF(L654&lt;=32,(L654-25)*0.34,0)))),0)+IF(F654="JOŽ",IF(L654=1,85,IF(L654=2,59.5,IF(L654=3,45,IF(L654=4,32.5,IF(L654=5,30,IF(L654=6,27.5,IF(L654=7,25,IF(L654=8,22.5,0))))))))+IF(L654&lt;=8,0,IF(L654&lt;=16,19,IF(L654&lt;=24,13,0)))-IF(L654&lt;=8,0,IF(L654&lt;=16,(L654-9)*0.425,IF(L654&lt;=24,(L654-17)*0.425,0))),0)+IF(F654="JPČ",IF(L654=1,68,IF(L654=2,47.6,IF(L654=3,36,IF(L654=4,26,IF(L654=5,24,IF(L654=6,22,IF(L654=7,20,IF(L654=8,18,0))))))))+IF(L654&lt;=8,0,IF(L654&lt;=16,13,IF(L654&lt;=24,9,0)))-IF(L654&lt;=8,0,IF(L654&lt;=16,(L654-9)*0.34,IF(L654&lt;=24,(L654-17)*0.34,0))),0)+IF(F654="JEČ",IF(L654=1,34,IF(L654=2,26.04,IF(L654=3,20.6,IF(L654=4,12,IF(L654=5,11,IF(L654=6,10,IF(L654=7,9,IF(L654=8,8,0))))))))+IF(L654&lt;=8,0,IF(L654&lt;=16,6,0))-IF(L654&lt;=8,0,IF(L654&lt;=16,(L654-9)*0.17,0)),0)+IF(F654="JEOF",IF(L654=1,34,IF(L654=2,26.04,IF(L654=3,20.6,IF(L654=4,12,IF(L654=5,11,IF(L654=6,10,IF(L654=7,9,IF(L654=8,8,0))))))))+IF(L654&lt;=8,0,IF(L654&lt;=16,6,0))-IF(L654&lt;=8,0,IF(L654&lt;=16,(L654-9)*0.17,0)),0)+IF(F654="JnPČ",IF(L654=1,51,IF(L654=2,35.7,IF(L654=3,27,IF(L654=4,19.5,IF(L654=5,18,IF(L654=6,16.5,IF(L654=7,15,IF(L654=8,13.5,0))))))))+IF(L654&lt;=8,0,IF(L654&lt;=16,10,0))-IF(L654&lt;=8,0,IF(L654&lt;=16,(L654-9)*0.255,0)),0)+IF(F654="JnEČ",IF(L654=1,25.5,IF(L654=2,19.53,IF(L654=3,15.48,IF(L654=4,9,IF(L654=5,8.25,IF(L654=6,7.5,IF(L654=7,6.75,IF(L654=8,6,0))))))))+IF(L654&lt;=8,0,IF(L654&lt;=16,5,0))-IF(L654&lt;=8,0,IF(L654&lt;=16,(L654-9)*0.1275,0)),0)+IF(F654="JčPČ",IF(L654=1,21.25,IF(L654=2,14.5,IF(L654=3,11.5,IF(L654=4,7,IF(L654=5,6.5,IF(L654=6,6,IF(L654=7,5.5,IF(L654=8,5,0))))))))+IF(L654&lt;=8,0,IF(L654&lt;=16,4,0))-IF(L654&lt;=8,0,IF(L654&lt;=16,(L654-9)*0.10625,0)),0)+IF(F654="JčEČ",IF(L654=1,17,IF(L654=2,13.02,IF(L654=3,10.32,IF(L654=4,6,IF(L654=5,5.5,IF(L654=6,5,IF(L654=7,4.5,IF(L654=8,4,0))))))))+IF(L654&lt;=8,0,IF(L654&lt;=16,3,0))-IF(L654&lt;=8,0,IF(L654&lt;=16,(L654-9)*0.085,0)),0)+IF(F654="NEAK",IF(L654=1,11.48,IF(L654=2,8.79,IF(L654=3,6.97,IF(L654=4,4.05,IF(L654=5,3.71,IF(L654=6,3.38,IF(L654=7,3.04,IF(L654=8,2.7,0))))))))+IF(L654&lt;=8,0,IF(L654&lt;=16,2,IF(L654&lt;=24,1.3,0)))-IF(L654&lt;=8,0,IF(L654&lt;=16,(L654-9)*0.0574,IF(L654&lt;=24,(L654-17)*0.0574,0))),0))*IF(L654&lt;0,1,IF(OR(F654="PČ",F654="PŽ",F654="PT"),IF(J654&lt;32,J654/32,1),1))* IF(L654&lt;0,1,IF(OR(F654="EČ",F654="EŽ",F654="JOŽ",F654="JPČ",F654="NEAK"),IF(J654&lt;24,J654/24,1),1))*IF(L654&lt;0,1,IF(OR(F654="PČneol",F654="JEČ",F654="JEOF",F654="JnPČ",F654="JnEČ",F654="JčPČ",F654="JčEČ"),IF(J654&lt;16,J654/16,1),1))*IF(L654&lt;0,1,IF(F654="EČneol",IF(J654&lt;8,J654/8,1),1))</f>
        <v>0</v>
      </c>
      <c r="O654" s="9">
        <f t="shared" ref="O654" si="348">IF(F654="OŽ",N654,IF(H654="Ne",IF(J654*0.3&lt;J654-L654,N654,0),IF(J654*0.1&lt;J654-L654,N654,0)))</f>
        <v>0</v>
      </c>
      <c r="P654" s="4">
        <f t="shared" ref="P654" si="349">IF(O654=0,0,IF(F654="OŽ",IF(L654&gt;35,0,IF(J654&gt;35,(36-L654)*1.836,((36-L654)-(36-J654))*1.836)),0)+IF(F654="PČ",IF(L654&gt;31,0,IF(J654&gt;31,(32-L654)*1.347,((32-L654)-(32-J654))*1.347)),0)+ IF(F654="PČneol",IF(L654&gt;15,0,IF(J654&gt;15,(16-L654)*0.255,((16-L654)-(16-J654))*0.255)),0)+IF(F654="PŽ",IF(L654&gt;31,0,IF(J654&gt;31,(32-L654)*0.255,((32-L654)-(32-J654))*0.255)),0)+IF(F654="EČ",IF(L654&gt;23,0,IF(J654&gt;23,(24-L654)*0.612,((24-L654)-(24-J654))*0.612)),0)+IF(F654="EČneol",IF(L654&gt;7,0,IF(J654&gt;7,(8-L654)*0.204,((8-L654)-(8-J654))*0.204)),0)+IF(F654="EŽ",IF(L654&gt;23,0,IF(J654&gt;23,(24-L654)*0.204,((24-L654)-(24-J654))*0.204)),0)+IF(F654="PT",IF(L654&gt;31,0,IF(J654&gt;31,(32-L654)*0.204,((32-L654)-(32-J654))*0.204)),0)+IF(F654="JOŽ",IF(L654&gt;23,0,IF(J654&gt;23,(24-L654)*0.255,((24-L654)-(24-J654))*0.255)),0)+IF(F654="JPČ",IF(L654&gt;23,0,IF(J654&gt;23,(24-L654)*0.204,((24-L654)-(24-J654))*0.204)),0)+IF(F654="JEČ",IF(L654&gt;15,0,IF(J654&gt;15,(16-L654)*0.102,((16-L654)-(16-J654))*0.102)),0)+IF(F654="JEOF",IF(L654&gt;15,0,IF(J654&gt;15,(16-L654)*0.102,((16-L654)-(16-J654))*0.102)),0)+IF(F654="JnPČ",IF(L654&gt;15,0,IF(J654&gt;15,(16-L654)*0.153,((16-L654)-(16-J654))*0.153)),0)+IF(F654="JnEČ",IF(L654&gt;15,0,IF(J654&gt;15,(16-L654)*0.0765,((16-L654)-(16-J654))*0.0765)),0)+IF(F654="JčPČ",IF(L654&gt;15,0,IF(J654&gt;15,(16-L654)*0.06375,((16-L654)-(16-J654))*0.06375)),0)+IF(F654="JčEČ",IF(L654&gt;15,0,IF(J654&gt;15,(16-L654)*0.051,((16-L654)-(16-J654))*0.051)),0)+IF(F654="NEAK",IF(L654&gt;23,0,IF(J654&gt;23,(24-L654)*0.03444,((24-L654)-(24-J654))*0.03444)),0))</f>
        <v>0</v>
      </c>
      <c r="Q654" s="11">
        <f t="shared" ref="Q654" si="350">IF(ISERROR(P654*100/N654),0,(P654*100/N654))</f>
        <v>0</v>
      </c>
      <c r="R654" s="10">
        <f t="shared" ref="R654" si="351">IF(Q654&lt;=30,O654+P654,O654+O654*0.3)*IF(G654=1,0.4,IF(G654=2,0.75,IF(G654="1 (kas 4 m. 1 k. nerengiamos)",0.52,1)))*IF(D654="olimpinė",1,IF(M654="Ne",0.5,1))*IF(OR(A$5="Lietuvos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federacija"),IF(OR(J654&lt;8,K654&lt;16),0,1),1)*E654*IF(I654&lt;=1,1,1/I654)*IF(OR(A$5="Lietuvos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55" spans="1:18" s="8" customFormat="1">
      <c r="A655" s="68">
        <v>2</v>
      </c>
      <c r="B655" s="68" t="s">
        <v>332</v>
      </c>
      <c r="C655" s="12" t="s">
        <v>331</v>
      </c>
      <c r="D655" s="68" t="s">
        <v>32</v>
      </c>
      <c r="E655" s="68">
        <v>1</v>
      </c>
      <c r="F655" s="68" t="s">
        <v>33</v>
      </c>
      <c r="G655" s="68">
        <v>2</v>
      </c>
      <c r="H655" s="68" t="s">
        <v>43</v>
      </c>
      <c r="I655" s="68"/>
      <c r="J655" s="68">
        <v>89</v>
      </c>
      <c r="K655" s="68">
        <v>19</v>
      </c>
      <c r="L655" s="68">
        <v>48</v>
      </c>
      <c r="M655" s="68" t="s">
        <v>43</v>
      </c>
      <c r="N655" s="3">
        <f t="shared" ref="N655" si="352">(IF(F655="OŽ",IF(L655=1,550.8,IF(L655=2,426.38,IF(L655=3,342.14,IF(L655=4,181.44,IF(L655=5,168.48,IF(L655=6,155.52,IF(L655=7,148.5,IF(L655=8,144,0))))))))+IF(L655&lt;=8,0,IF(L655&lt;=16,137.7,IF(L655&lt;=24,108,IF(L655&lt;=32,80.1,IF(L655&lt;=36,52.2,0)))))-IF(L655&lt;=8,0,IF(L655&lt;=16,(L655-9)*2.754,IF(L655&lt;=24,(L655-17)* 2.754,IF(L655&lt;=32,(L655-25)* 2.754,IF(L655&lt;=36,(L655-33)*2.754,0))))),0)+IF(F655="PČ",IF(L655=1,449,IF(L655=2,314.6,IF(L655=3,238,IF(L655=4,172,IF(L655=5,159,IF(L655=6,145,IF(L655=7,132,IF(L655=8,119,0))))))))+IF(L655&lt;=8,0,IF(L655&lt;=16,88,IF(L655&lt;=24,55,IF(L655&lt;=32,22,0))))-IF(L655&lt;=8,0,IF(L655&lt;=16,(L655-9)*2.245,IF(L655&lt;=24,(L655-17)*2.245,IF(L655&lt;=32,(L655-25)*2.245,0)))),0)+IF(F655="PČneol",IF(L655=1,85,IF(L655=2,64.61,IF(L655=3,50.76,IF(L655=4,16.25,IF(L655=5,15,IF(L655=6,13.75,IF(L655=7,12.5,IF(L655=8,11.25,0))))))))+IF(L655&lt;=8,0,IF(L655&lt;=16,9,0))-IF(L655&lt;=8,0,IF(L655&lt;=16,(L655-9)*0.425,0)),0)+IF(F655="PŽ",IF(L655=1,85,IF(L655=2,59.5,IF(L655=3,45,IF(L655=4,32.5,IF(L655=5,30,IF(L655=6,27.5,IF(L655=7,25,IF(L655=8,22.5,0))))))))+IF(L655&lt;=8,0,IF(L655&lt;=16,19,IF(L655&lt;=24,13,IF(L655&lt;=32,8,0))))-IF(L655&lt;=8,0,IF(L655&lt;=16,(L655-9)*0.425,IF(L655&lt;=24,(L655-17)*0.425,IF(L655&lt;=32,(L655-25)*0.425,0)))),0)+IF(F655="EČ",IF(L655=1,204,IF(L655=2,156.24,IF(L655=3,123.84,IF(L655=4,72,IF(L655=5,66,IF(L655=6,60,IF(L655=7,54,IF(L655=8,48,0))))))))+IF(L655&lt;=8,0,IF(L655&lt;=16,40,IF(L655&lt;=24,25,0)))-IF(L655&lt;=8,0,IF(L655&lt;=16,(L655-9)*1.02,IF(L655&lt;=24,(L655-17)*1.02,0))),0)+IF(F655="EČneol",IF(L655=1,68,IF(L655=2,51.69,IF(L655=3,40.61,IF(L655=4,13,IF(L655=5,12,IF(L655=6,11,IF(L655=7,10,IF(L655=8,9,0)))))))))+IF(F655="EŽ",IF(L655=1,68,IF(L655=2,47.6,IF(L655=3,36,IF(L655=4,18,IF(L655=5,16.5,IF(L655=6,15,IF(L655=7,13.5,IF(L655=8,12,0))))))))+IF(L655&lt;=8,0,IF(L655&lt;=16,10,IF(L655&lt;=24,6,0)))-IF(L655&lt;=8,0,IF(L655&lt;=16,(L655-9)*0.34,IF(L655&lt;=24,(L655-17)*0.34,0))),0)+IF(F655="PT",IF(L655=1,68,IF(L655=2,52.08,IF(L655=3,41.28,IF(L655=4,24,IF(L655=5,22,IF(L655=6,20,IF(L655=7,18,IF(L655=8,16,0))))))))+IF(L655&lt;=8,0,IF(L655&lt;=16,13,IF(L655&lt;=24,9,IF(L655&lt;=32,4,0))))-IF(L655&lt;=8,0,IF(L655&lt;=16,(L655-9)*0.34,IF(L655&lt;=24,(L655-17)*0.34,IF(L655&lt;=32,(L655-25)*0.34,0)))),0)+IF(F655="JOŽ",IF(L655=1,85,IF(L655=2,59.5,IF(L655=3,45,IF(L655=4,32.5,IF(L655=5,30,IF(L655=6,27.5,IF(L655=7,25,IF(L655=8,22.5,0))))))))+IF(L655&lt;=8,0,IF(L655&lt;=16,19,IF(L655&lt;=24,13,0)))-IF(L655&lt;=8,0,IF(L655&lt;=16,(L655-9)*0.425,IF(L655&lt;=24,(L655-17)*0.425,0))),0)+IF(F655="JPČ",IF(L655=1,68,IF(L655=2,47.6,IF(L655=3,36,IF(L655=4,26,IF(L655=5,24,IF(L655=6,22,IF(L655=7,20,IF(L655=8,18,0))))))))+IF(L655&lt;=8,0,IF(L655&lt;=16,13,IF(L655&lt;=24,9,0)))-IF(L655&lt;=8,0,IF(L655&lt;=16,(L655-9)*0.34,IF(L655&lt;=24,(L655-17)*0.34,0))),0)+IF(F655="JEČ",IF(L655=1,34,IF(L655=2,26.04,IF(L655=3,20.6,IF(L655=4,12,IF(L655=5,11,IF(L655=6,10,IF(L655=7,9,IF(L655=8,8,0))))))))+IF(L655&lt;=8,0,IF(L655&lt;=16,6,0))-IF(L655&lt;=8,0,IF(L655&lt;=16,(L655-9)*0.17,0)),0)+IF(F655="JEOF",IF(L655=1,34,IF(L655=2,26.04,IF(L655=3,20.6,IF(L655=4,12,IF(L655=5,11,IF(L655=6,10,IF(L655=7,9,IF(L655=8,8,0))))))))+IF(L655&lt;=8,0,IF(L655&lt;=16,6,0))-IF(L655&lt;=8,0,IF(L655&lt;=16,(L655-9)*0.17,0)),0)+IF(F655="JnPČ",IF(L655=1,51,IF(L655=2,35.7,IF(L655=3,27,IF(L655=4,19.5,IF(L655=5,18,IF(L655=6,16.5,IF(L655=7,15,IF(L655=8,13.5,0))))))))+IF(L655&lt;=8,0,IF(L655&lt;=16,10,0))-IF(L655&lt;=8,0,IF(L655&lt;=16,(L655-9)*0.255,0)),0)+IF(F655="JnEČ",IF(L655=1,25.5,IF(L655=2,19.53,IF(L655=3,15.48,IF(L655=4,9,IF(L655=5,8.25,IF(L655=6,7.5,IF(L655=7,6.75,IF(L655=8,6,0))))))))+IF(L655&lt;=8,0,IF(L655&lt;=16,5,0))-IF(L655&lt;=8,0,IF(L655&lt;=16,(L655-9)*0.1275,0)),0)+IF(F655="JčPČ",IF(L655=1,21.25,IF(L655=2,14.5,IF(L655=3,11.5,IF(L655=4,7,IF(L655=5,6.5,IF(L655=6,6,IF(L655=7,5.5,IF(L655=8,5,0))))))))+IF(L655&lt;=8,0,IF(L655&lt;=16,4,0))-IF(L655&lt;=8,0,IF(L655&lt;=16,(L655-9)*0.10625,0)),0)+IF(F655="JčEČ",IF(L655=1,17,IF(L655=2,13.02,IF(L655=3,10.32,IF(L655=4,6,IF(L655=5,5.5,IF(L655=6,5,IF(L655=7,4.5,IF(L655=8,4,0))))))))+IF(L655&lt;=8,0,IF(L655&lt;=16,3,0))-IF(L655&lt;=8,0,IF(L655&lt;=16,(L655-9)*0.085,0)),0)+IF(F655="NEAK",IF(L655=1,11.48,IF(L655=2,8.79,IF(L655=3,6.97,IF(L655=4,4.05,IF(L655=5,3.71,IF(L655=6,3.38,IF(L655=7,3.04,IF(L655=8,2.7,0))))))))+IF(L655&lt;=8,0,IF(L655&lt;=16,2,IF(L655&lt;=24,1.3,0)))-IF(L655&lt;=8,0,IF(L655&lt;=16,(L655-9)*0.0574,IF(L655&lt;=24,(L655-17)*0.0574,0))),0))*IF(L655&lt;0,1,IF(OR(F655="PČ",F655="PŽ",F655="PT"),IF(J655&lt;32,J655/32,1),1))* IF(L655&lt;0,1,IF(OR(F655="EČ",F655="EŽ",F655="JOŽ",F655="JPČ",F655="NEAK"),IF(J655&lt;24,J655/24,1),1))*IF(L655&lt;0,1,IF(OR(F655="PČneol",F655="JEČ",F655="JEOF",F655="JnPČ",F655="JnEČ",F655="JčPČ",F655="JčEČ"),IF(J655&lt;16,J655/16,1),1))*IF(L655&lt;0,1,IF(F655="EČneol",IF(J655&lt;8,J655/8,1),1))</f>
        <v>0</v>
      </c>
      <c r="O655" s="9">
        <f t="shared" ref="O655" si="353">IF(F655="OŽ",N655,IF(H655="Ne",IF(J655*0.3&lt;J655-L655,N655,0),IF(J655*0.1&lt;J655-L655,N655,0)))</f>
        <v>0</v>
      </c>
      <c r="P655" s="4">
        <f t="shared" ref="P655" si="354">IF(O655=0,0,IF(F655="OŽ",IF(L655&gt;35,0,IF(J655&gt;35,(36-L655)*1.836,((36-L655)-(36-J655))*1.836)),0)+IF(F655="PČ",IF(L655&gt;31,0,IF(J655&gt;31,(32-L655)*1.347,((32-L655)-(32-J655))*1.347)),0)+ IF(F655="PČneol",IF(L655&gt;15,0,IF(J655&gt;15,(16-L655)*0.255,((16-L655)-(16-J655))*0.255)),0)+IF(F655="PŽ",IF(L655&gt;31,0,IF(J655&gt;31,(32-L655)*0.255,((32-L655)-(32-J655))*0.255)),0)+IF(F655="EČ",IF(L655&gt;23,0,IF(J655&gt;23,(24-L655)*0.612,((24-L655)-(24-J655))*0.612)),0)+IF(F655="EČneol",IF(L655&gt;7,0,IF(J655&gt;7,(8-L655)*0.204,((8-L655)-(8-J655))*0.204)),0)+IF(F655="EŽ",IF(L655&gt;23,0,IF(J655&gt;23,(24-L655)*0.204,((24-L655)-(24-J655))*0.204)),0)+IF(F655="PT",IF(L655&gt;31,0,IF(J655&gt;31,(32-L655)*0.204,((32-L655)-(32-J655))*0.204)),0)+IF(F655="JOŽ",IF(L655&gt;23,0,IF(J655&gt;23,(24-L655)*0.255,((24-L655)-(24-J655))*0.255)),0)+IF(F655="JPČ",IF(L655&gt;23,0,IF(J655&gt;23,(24-L655)*0.204,((24-L655)-(24-J655))*0.204)),0)+IF(F655="JEČ",IF(L655&gt;15,0,IF(J655&gt;15,(16-L655)*0.102,((16-L655)-(16-J655))*0.102)),0)+IF(F655="JEOF",IF(L655&gt;15,0,IF(J655&gt;15,(16-L655)*0.102,((16-L655)-(16-J655))*0.102)),0)+IF(F655="JnPČ",IF(L655&gt;15,0,IF(J655&gt;15,(16-L655)*0.153,((16-L655)-(16-J655))*0.153)),0)+IF(F655="JnEČ",IF(L655&gt;15,0,IF(J655&gt;15,(16-L655)*0.0765,((16-L655)-(16-J655))*0.0765)),0)+IF(F655="JčPČ",IF(L655&gt;15,0,IF(J655&gt;15,(16-L655)*0.06375,((16-L655)-(16-J655))*0.06375)),0)+IF(F655="JčEČ",IF(L655&gt;15,0,IF(J655&gt;15,(16-L655)*0.051,((16-L655)-(16-J655))*0.051)),0)+IF(F655="NEAK",IF(L655&gt;23,0,IF(J655&gt;23,(24-L655)*0.03444,((24-L655)-(24-J655))*0.03444)),0))</f>
        <v>0</v>
      </c>
      <c r="Q655" s="11">
        <f t="shared" ref="Q655" si="355">IF(ISERROR(P655*100/N655),0,(P655*100/N655))</f>
        <v>0</v>
      </c>
      <c r="R655" s="10">
        <f t="shared" ref="R655" si="356">IF(Q655&lt;=30,O655+P655,O655+O655*0.3)*IF(G655=1,0.4,IF(G655=2,0.75,IF(G655="1 (kas 4 m. 1 k. nerengiamos)",0.52,1)))*IF(D655="olimpinė",1,IF(M655="Ne",0.5,1))*IF(OR(A$5="Lietuvos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federacija"),IF(OR(J655&lt;8,K655&lt;16),0,1),1)*E655*IF(I655&lt;=1,1,1/I655)*IF(OR(A$5="Lietuvos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56" spans="1:18" s="8" customFormat="1" ht="15" customHeight="1">
      <c r="A656" s="81" t="s">
        <v>37</v>
      </c>
      <c r="B656" s="82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3"/>
      <c r="R656" s="10">
        <f>SUM(R654:R655)</f>
        <v>0</v>
      </c>
    </row>
    <row r="657" spans="1:18" s="8" customFormat="1" ht="15.75">
      <c r="A657" s="24" t="s">
        <v>38</v>
      </c>
      <c r="B657" s="24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6"/>
    </row>
    <row r="658" spans="1:18" s="8" customFormat="1">
      <c r="A658" s="49" t="s">
        <v>45</v>
      </c>
      <c r="B658" s="49"/>
      <c r="C658" s="49"/>
      <c r="D658" s="49"/>
      <c r="E658" s="49"/>
      <c r="F658" s="49"/>
      <c r="G658" s="49"/>
      <c r="H658" s="49"/>
      <c r="I658" s="49"/>
      <c r="J658" s="15"/>
      <c r="K658" s="15"/>
      <c r="L658" s="15"/>
      <c r="M658" s="15"/>
      <c r="N658" s="15"/>
      <c r="O658" s="15"/>
      <c r="P658" s="15"/>
      <c r="Q658" s="15"/>
      <c r="R658" s="16"/>
    </row>
    <row r="659" spans="1:18" s="8" customFormat="1">
      <c r="A659" s="49"/>
      <c r="B659" s="49"/>
      <c r="C659" s="49"/>
      <c r="D659" s="49"/>
      <c r="E659" s="49"/>
      <c r="F659" s="49"/>
      <c r="G659" s="49"/>
      <c r="H659" s="49"/>
      <c r="I659" s="49"/>
      <c r="J659" s="15"/>
      <c r="K659" s="15"/>
      <c r="L659" s="15"/>
      <c r="M659" s="15"/>
      <c r="N659" s="15"/>
      <c r="O659" s="15"/>
      <c r="P659" s="15"/>
      <c r="Q659" s="15"/>
      <c r="R659" s="16"/>
    </row>
    <row r="660" spans="1:18" s="8" customFormat="1">
      <c r="A660" s="86" t="s">
        <v>333</v>
      </c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64"/>
    </row>
    <row r="661" spans="1:18" s="8" customFormat="1" ht="18">
      <c r="A661" s="77" t="s">
        <v>28</v>
      </c>
      <c r="B661" s="78"/>
      <c r="C661" s="78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64"/>
    </row>
    <row r="662" spans="1:18" s="8" customFormat="1">
      <c r="A662" s="84" t="s">
        <v>334</v>
      </c>
      <c r="B662" s="85"/>
      <c r="C662" s="85"/>
      <c r="D662" s="85"/>
      <c r="E662" s="85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5"/>
      <c r="Q662" s="64"/>
    </row>
    <row r="663" spans="1:18" s="8" customFormat="1">
      <c r="A663" s="68">
        <v>1</v>
      </c>
      <c r="B663" s="68" t="s">
        <v>325</v>
      </c>
      <c r="C663" s="12" t="s">
        <v>326</v>
      </c>
      <c r="D663" s="68" t="s">
        <v>32</v>
      </c>
      <c r="E663" s="68">
        <v>1</v>
      </c>
      <c r="F663" s="68" t="s">
        <v>33</v>
      </c>
      <c r="G663" s="68">
        <v>2</v>
      </c>
      <c r="H663" s="68" t="s">
        <v>43</v>
      </c>
      <c r="I663" s="68"/>
      <c r="J663" s="68">
        <v>111</v>
      </c>
      <c r="K663" s="68">
        <v>23</v>
      </c>
      <c r="L663" s="68">
        <v>56</v>
      </c>
      <c r="M663" s="68" t="s">
        <v>43</v>
      </c>
      <c r="N663" s="3">
        <f t="shared" ref="N663" si="357">(IF(F663="OŽ",IF(L663=1,550.8,IF(L663=2,426.38,IF(L663=3,342.14,IF(L663=4,181.44,IF(L663=5,168.48,IF(L663=6,155.52,IF(L663=7,148.5,IF(L663=8,144,0))))))))+IF(L663&lt;=8,0,IF(L663&lt;=16,137.7,IF(L663&lt;=24,108,IF(L663&lt;=32,80.1,IF(L663&lt;=36,52.2,0)))))-IF(L663&lt;=8,0,IF(L663&lt;=16,(L663-9)*2.754,IF(L663&lt;=24,(L663-17)* 2.754,IF(L663&lt;=32,(L663-25)* 2.754,IF(L663&lt;=36,(L663-33)*2.754,0))))),0)+IF(F663="PČ",IF(L663=1,449,IF(L663=2,314.6,IF(L663=3,238,IF(L663=4,172,IF(L663=5,159,IF(L663=6,145,IF(L663=7,132,IF(L663=8,119,0))))))))+IF(L663&lt;=8,0,IF(L663&lt;=16,88,IF(L663&lt;=24,55,IF(L663&lt;=32,22,0))))-IF(L663&lt;=8,0,IF(L663&lt;=16,(L663-9)*2.245,IF(L663&lt;=24,(L663-17)*2.245,IF(L663&lt;=32,(L663-25)*2.245,0)))),0)+IF(F663="PČneol",IF(L663=1,85,IF(L663=2,64.61,IF(L663=3,50.76,IF(L663=4,16.25,IF(L663=5,15,IF(L663=6,13.75,IF(L663=7,12.5,IF(L663=8,11.25,0))))))))+IF(L663&lt;=8,0,IF(L663&lt;=16,9,0))-IF(L663&lt;=8,0,IF(L663&lt;=16,(L663-9)*0.425,0)),0)+IF(F663="PŽ",IF(L663=1,85,IF(L663=2,59.5,IF(L663=3,45,IF(L663=4,32.5,IF(L663=5,30,IF(L663=6,27.5,IF(L663=7,25,IF(L663=8,22.5,0))))))))+IF(L663&lt;=8,0,IF(L663&lt;=16,19,IF(L663&lt;=24,13,IF(L663&lt;=32,8,0))))-IF(L663&lt;=8,0,IF(L663&lt;=16,(L663-9)*0.425,IF(L663&lt;=24,(L663-17)*0.425,IF(L663&lt;=32,(L663-25)*0.425,0)))),0)+IF(F663="EČ",IF(L663=1,204,IF(L663=2,156.24,IF(L663=3,123.84,IF(L663=4,72,IF(L663=5,66,IF(L663=6,60,IF(L663=7,54,IF(L663=8,48,0))))))))+IF(L663&lt;=8,0,IF(L663&lt;=16,40,IF(L663&lt;=24,25,0)))-IF(L663&lt;=8,0,IF(L663&lt;=16,(L663-9)*1.02,IF(L663&lt;=24,(L663-17)*1.02,0))),0)+IF(F663="EČneol",IF(L663=1,68,IF(L663=2,51.69,IF(L663=3,40.61,IF(L663=4,13,IF(L663=5,12,IF(L663=6,11,IF(L663=7,10,IF(L663=8,9,0)))))))))+IF(F663="EŽ",IF(L663=1,68,IF(L663=2,47.6,IF(L663=3,36,IF(L663=4,18,IF(L663=5,16.5,IF(L663=6,15,IF(L663=7,13.5,IF(L663=8,12,0))))))))+IF(L663&lt;=8,0,IF(L663&lt;=16,10,IF(L663&lt;=24,6,0)))-IF(L663&lt;=8,0,IF(L663&lt;=16,(L663-9)*0.34,IF(L663&lt;=24,(L663-17)*0.34,0))),0)+IF(F663="PT",IF(L663=1,68,IF(L663=2,52.08,IF(L663=3,41.28,IF(L663=4,24,IF(L663=5,22,IF(L663=6,20,IF(L663=7,18,IF(L663=8,16,0))))))))+IF(L663&lt;=8,0,IF(L663&lt;=16,13,IF(L663&lt;=24,9,IF(L663&lt;=32,4,0))))-IF(L663&lt;=8,0,IF(L663&lt;=16,(L663-9)*0.34,IF(L663&lt;=24,(L663-17)*0.34,IF(L663&lt;=32,(L663-25)*0.34,0)))),0)+IF(F663="JOŽ",IF(L663=1,85,IF(L663=2,59.5,IF(L663=3,45,IF(L663=4,32.5,IF(L663=5,30,IF(L663=6,27.5,IF(L663=7,25,IF(L663=8,22.5,0))))))))+IF(L663&lt;=8,0,IF(L663&lt;=16,19,IF(L663&lt;=24,13,0)))-IF(L663&lt;=8,0,IF(L663&lt;=16,(L663-9)*0.425,IF(L663&lt;=24,(L663-17)*0.425,0))),0)+IF(F663="JPČ",IF(L663=1,68,IF(L663=2,47.6,IF(L663=3,36,IF(L663=4,26,IF(L663=5,24,IF(L663=6,22,IF(L663=7,20,IF(L663=8,18,0))))))))+IF(L663&lt;=8,0,IF(L663&lt;=16,13,IF(L663&lt;=24,9,0)))-IF(L663&lt;=8,0,IF(L663&lt;=16,(L663-9)*0.34,IF(L663&lt;=24,(L663-17)*0.34,0))),0)+IF(F663="JEČ",IF(L663=1,34,IF(L663=2,26.04,IF(L663=3,20.6,IF(L663=4,12,IF(L663=5,11,IF(L663=6,10,IF(L663=7,9,IF(L663=8,8,0))))))))+IF(L663&lt;=8,0,IF(L663&lt;=16,6,0))-IF(L663&lt;=8,0,IF(L663&lt;=16,(L663-9)*0.17,0)),0)+IF(F663="JEOF",IF(L663=1,34,IF(L663=2,26.04,IF(L663=3,20.6,IF(L663=4,12,IF(L663=5,11,IF(L663=6,10,IF(L663=7,9,IF(L663=8,8,0))))))))+IF(L663&lt;=8,0,IF(L663&lt;=16,6,0))-IF(L663&lt;=8,0,IF(L663&lt;=16,(L663-9)*0.17,0)),0)+IF(F663="JnPČ",IF(L663=1,51,IF(L663=2,35.7,IF(L663=3,27,IF(L663=4,19.5,IF(L663=5,18,IF(L663=6,16.5,IF(L663=7,15,IF(L663=8,13.5,0))))))))+IF(L663&lt;=8,0,IF(L663&lt;=16,10,0))-IF(L663&lt;=8,0,IF(L663&lt;=16,(L663-9)*0.255,0)),0)+IF(F663="JnEČ",IF(L663=1,25.5,IF(L663=2,19.53,IF(L663=3,15.48,IF(L663=4,9,IF(L663=5,8.25,IF(L663=6,7.5,IF(L663=7,6.75,IF(L663=8,6,0))))))))+IF(L663&lt;=8,0,IF(L663&lt;=16,5,0))-IF(L663&lt;=8,0,IF(L663&lt;=16,(L663-9)*0.1275,0)),0)+IF(F663="JčPČ",IF(L663=1,21.25,IF(L663=2,14.5,IF(L663=3,11.5,IF(L663=4,7,IF(L663=5,6.5,IF(L663=6,6,IF(L663=7,5.5,IF(L663=8,5,0))))))))+IF(L663&lt;=8,0,IF(L663&lt;=16,4,0))-IF(L663&lt;=8,0,IF(L663&lt;=16,(L663-9)*0.10625,0)),0)+IF(F663="JčEČ",IF(L663=1,17,IF(L663=2,13.02,IF(L663=3,10.32,IF(L663=4,6,IF(L663=5,5.5,IF(L663=6,5,IF(L663=7,4.5,IF(L663=8,4,0))))))))+IF(L663&lt;=8,0,IF(L663&lt;=16,3,0))-IF(L663&lt;=8,0,IF(L663&lt;=16,(L663-9)*0.085,0)),0)+IF(F663="NEAK",IF(L663=1,11.48,IF(L663=2,8.79,IF(L663=3,6.97,IF(L663=4,4.05,IF(L663=5,3.71,IF(L663=6,3.38,IF(L663=7,3.04,IF(L663=8,2.7,0))))))))+IF(L663&lt;=8,0,IF(L663&lt;=16,2,IF(L663&lt;=24,1.3,0)))-IF(L663&lt;=8,0,IF(L663&lt;=16,(L663-9)*0.0574,IF(L663&lt;=24,(L663-17)*0.0574,0))),0))*IF(L663&lt;0,1,IF(OR(F663="PČ",F663="PŽ",F663="PT"),IF(J663&lt;32,J663/32,1),1))* IF(L663&lt;0,1,IF(OR(F663="EČ",F663="EŽ",F663="JOŽ",F663="JPČ",F663="NEAK"),IF(J663&lt;24,J663/24,1),1))*IF(L663&lt;0,1,IF(OR(F663="PČneol",F663="JEČ",F663="JEOF",F663="JnPČ",F663="JnEČ",F663="JčPČ",F663="JčEČ"),IF(J663&lt;16,J663/16,1),1))*IF(L663&lt;0,1,IF(F663="EČneol",IF(J663&lt;8,J663/8,1),1))</f>
        <v>0</v>
      </c>
      <c r="O663" s="9">
        <f t="shared" ref="O663" si="358">IF(F663="OŽ",N663,IF(H663="Ne",IF(J663*0.3&lt;J663-L663,N663,0),IF(J663*0.1&lt;J663-L663,N663,0)))</f>
        <v>0</v>
      </c>
      <c r="P663" s="4">
        <f t="shared" ref="P663" si="359">IF(O663=0,0,IF(F663="OŽ",IF(L663&gt;35,0,IF(J663&gt;35,(36-L663)*1.836,((36-L663)-(36-J663))*1.836)),0)+IF(F663="PČ",IF(L663&gt;31,0,IF(J663&gt;31,(32-L663)*1.347,((32-L663)-(32-J663))*1.347)),0)+ IF(F663="PČneol",IF(L663&gt;15,0,IF(J663&gt;15,(16-L663)*0.255,((16-L663)-(16-J663))*0.255)),0)+IF(F663="PŽ",IF(L663&gt;31,0,IF(J663&gt;31,(32-L663)*0.255,((32-L663)-(32-J663))*0.255)),0)+IF(F663="EČ",IF(L663&gt;23,0,IF(J663&gt;23,(24-L663)*0.612,((24-L663)-(24-J663))*0.612)),0)+IF(F663="EČneol",IF(L663&gt;7,0,IF(J663&gt;7,(8-L663)*0.204,((8-L663)-(8-J663))*0.204)),0)+IF(F663="EŽ",IF(L663&gt;23,0,IF(J663&gt;23,(24-L663)*0.204,((24-L663)-(24-J663))*0.204)),0)+IF(F663="PT",IF(L663&gt;31,0,IF(J663&gt;31,(32-L663)*0.204,((32-L663)-(32-J663))*0.204)),0)+IF(F663="JOŽ",IF(L663&gt;23,0,IF(J663&gt;23,(24-L663)*0.255,((24-L663)-(24-J663))*0.255)),0)+IF(F663="JPČ",IF(L663&gt;23,0,IF(J663&gt;23,(24-L663)*0.204,((24-L663)-(24-J663))*0.204)),0)+IF(F663="JEČ",IF(L663&gt;15,0,IF(J663&gt;15,(16-L663)*0.102,((16-L663)-(16-J663))*0.102)),0)+IF(F663="JEOF",IF(L663&gt;15,0,IF(J663&gt;15,(16-L663)*0.102,((16-L663)-(16-J663))*0.102)),0)+IF(F663="JnPČ",IF(L663&gt;15,0,IF(J663&gt;15,(16-L663)*0.153,((16-L663)-(16-J663))*0.153)),0)+IF(F663="JnEČ",IF(L663&gt;15,0,IF(J663&gt;15,(16-L663)*0.0765,((16-L663)-(16-J663))*0.0765)),0)+IF(F663="JčPČ",IF(L663&gt;15,0,IF(J663&gt;15,(16-L663)*0.06375,((16-L663)-(16-J663))*0.06375)),0)+IF(F663="JčEČ",IF(L663&gt;15,0,IF(J663&gt;15,(16-L663)*0.051,((16-L663)-(16-J663))*0.051)),0)+IF(F663="NEAK",IF(L663&gt;23,0,IF(J663&gt;23,(24-L663)*0.03444,((24-L663)-(24-J663))*0.03444)),0))</f>
        <v>0</v>
      </c>
      <c r="Q663" s="11">
        <f t="shared" ref="Q663" si="360">IF(ISERROR(P663*100/N663),0,(P663*100/N663))</f>
        <v>0</v>
      </c>
      <c r="R663" s="10">
        <f t="shared" ref="R663" si="361">IF(Q663&lt;=30,O663+P663,O663+O663*0.3)*IF(G663=1,0.4,IF(G663=2,0.75,IF(G663="1 (kas 4 m. 1 k. nerengiamos)",0.52,1)))*IF(D663="olimpinė",1,IF(M663="Ne",0.5,1))*IF(OR(A$5="Lietuvos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federacija"),IF(OR(J663&lt;8,K663&lt;16),0,1),1)*E663*IF(I663&lt;=1,1,1/I663)*IF(OR(A$5="Lietuvos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64" spans="1:18" s="8" customFormat="1">
      <c r="A664" s="68">
        <v>2</v>
      </c>
      <c r="B664" s="68" t="s">
        <v>327</v>
      </c>
      <c r="C664" s="12" t="s">
        <v>326</v>
      </c>
      <c r="D664" s="68" t="s">
        <v>32</v>
      </c>
      <c r="E664" s="68">
        <v>1</v>
      </c>
      <c r="F664" s="68" t="s">
        <v>33</v>
      </c>
      <c r="G664" s="68">
        <v>2</v>
      </c>
      <c r="H664" s="68" t="s">
        <v>43</v>
      </c>
      <c r="I664" s="68"/>
      <c r="J664" s="68">
        <v>111</v>
      </c>
      <c r="K664" s="68">
        <v>23</v>
      </c>
      <c r="L664" s="68">
        <v>46</v>
      </c>
      <c r="M664" s="68" t="s">
        <v>43</v>
      </c>
      <c r="N664" s="3">
        <f t="shared" ref="N664:N665" si="362">(IF(F664="OŽ",IF(L664=1,550.8,IF(L664=2,426.38,IF(L664=3,342.14,IF(L664=4,181.44,IF(L664=5,168.48,IF(L664=6,155.52,IF(L664=7,148.5,IF(L664=8,144,0))))))))+IF(L664&lt;=8,0,IF(L664&lt;=16,137.7,IF(L664&lt;=24,108,IF(L664&lt;=32,80.1,IF(L664&lt;=36,52.2,0)))))-IF(L664&lt;=8,0,IF(L664&lt;=16,(L664-9)*2.754,IF(L664&lt;=24,(L664-17)* 2.754,IF(L664&lt;=32,(L664-25)* 2.754,IF(L664&lt;=36,(L664-33)*2.754,0))))),0)+IF(F664="PČ",IF(L664=1,449,IF(L664=2,314.6,IF(L664=3,238,IF(L664=4,172,IF(L664=5,159,IF(L664=6,145,IF(L664=7,132,IF(L664=8,119,0))))))))+IF(L664&lt;=8,0,IF(L664&lt;=16,88,IF(L664&lt;=24,55,IF(L664&lt;=32,22,0))))-IF(L664&lt;=8,0,IF(L664&lt;=16,(L664-9)*2.245,IF(L664&lt;=24,(L664-17)*2.245,IF(L664&lt;=32,(L664-25)*2.245,0)))),0)+IF(F664="PČneol",IF(L664=1,85,IF(L664=2,64.61,IF(L664=3,50.76,IF(L664=4,16.25,IF(L664=5,15,IF(L664=6,13.75,IF(L664=7,12.5,IF(L664=8,11.25,0))))))))+IF(L664&lt;=8,0,IF(L664&lt;=16,9,0))-IF(L664&lt;=8,0,IF(L664&lt;=16,(L664-9)*0.425,0)),0)+IF(F664="PŽ",IF(L664=1,85,IF(L664=2,59.5,IF(L664=3,45,IF(L664=4,32.5,IF(L664=5,30,IF(L664=6,27.5,IF(L664=7,25,IF(L664=8,22.5,0))))))))+IF(L664&lt;=8,0,IF(L664&lt;=16,19,IF(L664&lt;=24,13,IF(L664&lt;=32,8,0))))-IF(L664&lt;=8,0,IF(L664&lt;=16,(L664-9)*0.425,IF(L664&lt;=24,(L664-17)*0.425,IF(L664&lt;=32,(L664-25)*0.425,0)))),0)+IF(F664="EČ",IF(L664=1,204,IF(L664=2,156.24,IF(L664=3,123.84,IF(L664=4,72,IF(L664=5,66,IF(L664=6,60,IF(L664=7,54,IF(L664=8,48,0))))))))+IF(L664&lt;=8,0,IF(L664&lt;=16,40,IF(L664&lt;=24,25,0)))-IF(L664&lt;=8,0,IF(L664&lt;=16,(L664-9)*1.02,IF(L664&lt;=24,(L664-17)*1.02,0))),0)+IF(F664="EČneol",IF(L664=1,68,IF(L664=2,51.69,IF(L664=3,40.61,IF(L664=4,13,IF(L664=5,12,IF(L664=6,11,IF(L664=7,10,IF(L664=8,9,0)))))))))+IF(F664="EŽ",IF(L664=1,68,IF(L664=2,47.6,IF(L664=3,36,IF(L664=4,18,IF(L664=5,16.5,IF(L664=6,15,IF(L664=7,13.5,IF(L664=8,12,0))))))))+IF(L664&lt;=8,0,IF(L664&lt;=16,10,IF(L664&lt;=24,6,0)))-IF(L664&lt;=8,0,IF(L664&lt;=16,(L664-9)*0.34,IF(L664&lt;=24,(L664-17)*0.34,0))),0)+IF(F664="PT",IF(L664=1,68,IF(L664=2,52.08,IF(L664=3,41.28,IF(L664=4,24,IF(L664=5,22,IF(L664=6,20,IF(L664=7,18,IF(L664=8,16,0))))))))+IF(L664&lt;=8,0,IF(L664&lt;=16,13,IF(L664&lt;=24,9,IF(L664&lt;=32,4,0))))-IF(L664&lt;=8,0,IF(L664&lt;=16,(L664-9)*0.34,IF(L664&lt;=24,(L664-17)*0.34,IF(L664&lt;=32,(L664-25)*0.34,0)))),0)+IF(F664="JOŽ",IF(L664=1,85,IF(L664=2,59.5,IF(L664=3,45,IF(L664=4,32.5,IF(L664=5,30,IF(L664=6,27.5,IF(L664=7,25,IF(L664=8,22.5,0))))))))+IF(L664&lt;=8,0,IF(L664&lt;=16,19,IF(L664&lt;=24,13,0)))-IF(L664&lt;=8,0,IF(L664&lt;=16,(L664-9)*0.425,IF(L664&lt;=24,(L664-17)*0.425,0))),0)+IF(F664="JPČ",IF(L664=1,68,IF(L664=2,47.6,IF(L664=3,36,IF(L664=4,26,IF(L664=5,24,IF(L664=6,22,IF(L664=7,20,IF(L664=8,18,0))))))))+IF(L664&lt;=8,0,IF(L664&lt;=16,13,IF(L664&lt;=24,9,0)))-IF(L664&lt;=8,0,IF(L664&lt;=16,(L664-9)*0.34,IF(L664&lt;=24,(L664-17)*0.34,0))),0)+IF(F664="JEČ",IF(L664=1,34,IF(L664=2,26.04,IF(L664=3,20.6,IF(L664=4,12,IF(L664=5,11,IF(L664=6,10,IF(L664=7,9,IF(L664=8,8,0))))))))+IF(L664&lt;=8,0,IF(L664&lt;=16,6,0))-IF(L664&lt;=8,0,IF(L664&lt;=16,(L664-9)*0.17,0)),0)+IF(F664="JEOF",IF(L664=1,34,IF(L664=2,26.04,IF(L664=3,20.6,IF(L664=4,12,IF(L664=5,11,IF(L664=6,10,IF(L664=7,9,IF(L664=8,8,0))))))))+IF(L664&lt;=8,0,IF(L664&lt;=16,6,0))-IF(L664&lt;=8,0,IF(L664&lt;=16,(L664-9)*0.17,0)),0)+IF(F664="JnPČ",IF(L664=1,51,IF(L664=2,35.7,IF(L664=3,27,IF(L664=4,19.5,IF(L664=5,18,IF(L664=6,16.5,IF(L664=7,15,IF(L664=8,13.5,0))))))))+IF(L664&lt;=8,0,IF(L664&lt;=16,10,0))-IF(L664&lt;=8,0,IF(L664&lt;=16,(L664-9)*0.255,0)),0)+IF(F664="JnEČ",IF(L664=1,25.5,IF(L664=2,19.53,IF(L664=3,15.48,IF(L664=4,9,IF(L664=5,8.25,IF(L664=6,7.5,IF(L664=7,6.75,IF(L664=8,6,0))))))))+IF(L664&lt;=8,0,IF(L664&lt;=16,5,0))-IF(L664&lt;=8,0,IF(L664&lt;=16,(L664-9)*0.1275,0)),0)+IF(F664="JčPČ",IF(L664=1,21.25,IF(L664=2,14.5,IF(L664=3,11.5,IF(L664=4,7,IF(L664=5,6.5,IF(L664=6,6,IF(L664=7,5.5,IF(L664=8,5,0))))))))+IF(L664&lt;=8,0,IF(L664&lt;=16,4,0))-IF(L664&lt;=8,0,IF(L664&lt;=16,(L664-9)*0.10625,0)),0)+IF(F664="JčEČ",IF(L664=1,17,IF(L664=2,13.02,IF(L664=3,10.32,IF(L664=4,6,IF(L664=5,5.5,IF(L664=6,5,IF(L664=7,4.5,IF(L664=8,4,0))))))))+IF(L664&lt;=8,0,IF(L664&lt;=16,3,0))-IF(L664&lt;=8,0,IF(L664&lt;=16,(L664-9)*0.085,0)),0)+IF(F664="NEAK",IF(L664=1,11.48,IF(L664=2,8.79,IF(L664=3,6.97,IF(L664=4,4.05,IF(L664=5,3.71,IF(L664=6,3.38,IF(L664=7,3.04,IF(L664=8,2.7,0))))))))+IF(L664&lt;=8,0,IF(L664&lt;=16,2,IF(L664&lt;=24,1.3,0)))-IF(L664&lt;=8,0,IF(L664&lt;=16,(L664-9)*0.0574,IF(L664&lt;=24,(L664-17)*0.0574,0))),0))*IF(L664&lt;0,1,IF(OR(F664="PČ",F664="PŽ",F664="PT"),IF(J664&lt;32,J664/32,1),1))* IF(L664&lt;0,1,IF(OR(F664="EČ",F664="EŽ",F664="JOŽ",F664="JPČ",F664="NEAK"),IF(J664&lt;24,J664/24,1),1))*IF(L664&lt;0,1,IF(OR(F664="PČneol",F664="JEČ",F664="JEOF",F664="JnPČ",F664="JnEČ",F664="JčPČ",F664="JčEČ"),IF(J664&lt;16,J664/16,1),1))*IF(L664&lt;0,1,IF(F664="EČneol",IF(J664&lt;8,J664/8,1),1))</f>
        <v>0</v>
      </c>
      <c r="O664" s="9">
        <f t="shared" ref="O664:O665" si="363">IF(F664="OŽ",N664,IF(H664="Ne",IF(J664*0.3&lt;J664-L664,N664,0),IF(J664*0.1&lt;J664-L664,N664,0)))</f>
        <v>0</v>
      </c>
      <c r="P664" s="4">
        <f t="shared" ref="P664:P665" si="364">IF(O664=0,0,IF(F664="OŽ",IF(L664&gt;35,0,IF(J664&gt;35,(36-L664)*1.836,((36-L664)-(36-J664))*1.836)),0)+IF(F664="PČ",IF(L664&gt;31,0,IF(J664&gt;31,(32-L664)*1.347,((32-L664)-(32-J664))*1.347)),0)+ IF(F664="PČneol",IF(L664&gt;15,0,IF(J664&gt;15,(16-L664)*0.255,((16-L664)-(16-J664))*0.255)),0)+IF(F664="PŽ",IF(L664&gt;31,0,IF(J664&gt;31,(32-L664)*0.255,((32-L664)-(32-J664))*0.255)),0)+IF(F664="EČ",IF(L664&gt;23,0,IF(J664&gt;23,(24-L664)*0.612,((24-L664)-(24-J664))*0.612)),0)+IF(F664="EČneol",IF(L664&gt;7,0,IF(J664&gt;7,(8-L664)*0.204,((8-L664)-(8-J664))*0.204)),0)+IF(F664="EŽ",IF(L664&gt;23,0,IF(J664&gt;23,(24-L664)*0.204,((24-L664)-(24-J664))*0.204)),0)+IF(F664="PT",IF(L664&gt;31,0,IF(J664&gt;31,(32-L664)*0.204,((32-L664)-(32-J664))*0.204)),0)+IF(F664="JOŽ",IF(L664&gt;23,0,IF(J664&gt;23,(24-L664)*0.255,((24-L664)-(24-J664))*0.255)),0)+IF(F664="JPČ",IF(L664&gt;23,0,IF(J664&gt;23,(24-L664)*0.204,((24-L664)-(24-J664))*0.204)),0)+IF(F664="JEČ",IF(L664&gt;15,0,IF(J664&gt;15,(16-L664)*0.102,((16-L664)-(16-J664))*0.102)),0)+IF(F664="JEOF",IF(L664&gt;15,0,IF(J664&gt;15,(16-L664)*0.102,((16-L664)-(16-J664))*0.102)),0)+IF(F664="JnPČ",IF(L664&gt;15,0,IF(J664&gt;15,(16-L664)*0.153,((16-L664)-(16-J664))*0.153)),0)+IF(F664="JnEČ",IF(L664&gt;15,0,IF(J664&gt;15,(16-L664)*0.0765,((16-L664)-(16-J664))*0.0765)),0)+IF(F664="JčPČ",IF(L664&gt;15,0,IF(J664&gt;15,(16-L664)*0.06375,((16-L664)-(16-J664))*0.06375)),0)+IF(F664="JčEČ",IF(L664&gt;15,0,IF(J664&gt;15,(16-L664)*0.051,((16-L664)-(16-J664))*0.051)),0)+IF(F664="NEAK",IF(L664&gt;23,0,IF(J664&gt;23,(24-L664)*0.03444,((24-L664)-(24-J664))*0.03444)),0))</f>
        <v>0</v>
      </c>
      <c r="Q664" s="11">
        <f t="shared" ref="Q664:Q665" si="365">IF(ISERROR(P664*100/N664),0,(P664*100/N664))</f>
        <v>0</v>
      </c>
      <c r="R664" s="10">
        <f t="shared" ref="R664:R665" si="366">IF(Q664&lt;=30,O664+P664,O664+O664*0.3)*IF(G664=1,0.4,IF(G664=2,0.75,IF(G664="1 (kas 4 m. 1 k. nerengiamos)",0.52,1)))*IF(D664="olimpinė",1,IF(M664="Ne",0.5,1))*IF(OR(A$5="Lietuvos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federacija"),IF(OR(J664&lt;8,K664&lt;16),0,1),1)*E664*IF(I664&lt;=1,1,1/I664)*IF(OR(A$5="Lietuvos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65" spans="1:18" s="8" customFormat="1">
      <c r="A665" s="68">
        <v>3</v>
      </c>
      <c r="B665" s="68" t="s">
        <v>335</v>
      </c>
      <c r="C665" s="12" t="s">
        <v>326</v>
      </c>
      <c r="D665" s="68" t="s">
        <v>32</v>
      </c>
      <c r="E665" s="68">
        <v>1</v>
      </c>
      <c r="F665" s="68" t="s">
        <v>33</v>
      </c>
      <c r="G665" s="68">
        <v>2</v>
      </c>
      <c r="H665" s="68" t="s">
        <v>43</v>
      </c>
      <c r="I665" s="68"/>
      <c r="J665" s="68">
        <v>16</v>
      </c>
      <c r="K665" s="68">
        <v>15</v>
      </c>
      <c r="L665" s="68">
        <v>10</v>
      </c>
      <c r="M665" s="68" t="s">
        <v>43</v>
      </c>
      <c r="N665" s="3">
        <f t="shared" si="362"/>
        <v>25.986666666666665</v>
      </c>
      <c r="O665" s="9">
        <f t="shared" si="363"/>
        <v>25.986666666666665</v>
      </c>
      <c r="P665" s="4">
        <f t="shared" si="364"/>
        <v>3.6719999999999997</v>
      </c>
      <c r="Q665" s="11">
        <f t="shared" si="365"/>
        <v>14.13032324268856</v>
      </c>
      <c r="R665" s="10">
        <f t="shared" si="366"/>
        <v>0</v>
      </c>
    </row>
    <row r="666" spans="1:18" s="8" customFormat="1">
      <c r="A666" s="81" t="s">
        <v>37</v>
      </c>
      <c r="B666" s="82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3"/>
      <c r="R666" s="10">
        <f>SUM(R663:R665)</f>
        <v>0</v>
      </c>
    </row>
    <row r="667" spans="1:18" s="8" customFormat="1" ht="15.75">
      <c r="A667" s="24" t="s">
        <v>38</v>
      </c>
      <c r="B667" s="24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6"/>
    </row>
    <row r="668" spans="1:18" s="8" customFormat="1">
      <c r="A668" s="49" t="s">
        <v>45</v>
      </c>
      <c r="B668" s="49"/>
      <c r="C668" s="49"/>
      <c r="D668" s="49"/>
      <c r="E668" s="49"/>
      <c r="F668" s="49"/>
      <c r="G668" s="49"/>
      <c r="H668" s="49"/>
      <c r="I668" s="49"/>
      <c r="J668" s="15"/>
      <c r="K668" s="15"/>
      <c r="L668" s="15"/>
      <c r="M668" s="15"/>
      <c r="N668" s="15"/>
      <c r="O668" s="15"/>
      <c r="P668" s="15"/>
      <c r="Q668" s="15"/>
      <c r="R668" s="16"/>
    </row>
    <row r="669" spans="1:18" s="8" customFormat="1">
      <c r="A669" s="49"/>
      <c r="B669" s="49"/>
      <c r="C669" s="49"/>
      <c r="D669" s="49"/>
      <c r="E669" s="49"/>
      <c r="F669" s="49"/>
      <c r="G669" s="49"/>
      <c r="H669" s="49"/>
      <c r="I669" s="49"/>
      <c r="J669" s="15"/>
      <c r="K669" s="15"/>
      <c r="L669" s="15"/>
      <c r="M669" s="15"/>
      <c r="N669" s="15"/>
      <c r="O669" s="15"/>
      <c r="P669" s="15"/>
      <c r="Q669" s="15"/>
      <c r="R669" s="16"/>
    </row>
    <row r="670" spans="1:18" s="8" customFormat="1">
      <c r="A670" s="75" t="s">
        <v>336</v>
      </c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64"/>
    </row>
    <row r="671" spans="1:18" s="8" customFormat="1" ht="18">
      <c r="A671" s="77" t="s">
        <v>28</v>
      </c>
      <c r="B671" s="78"/>
      <c r="C671" s="78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64"/>
    </row>
    <row r="672" spans="1:18" s="8" customFormat="1">
      <c r="A672" s="79" t="s">
        <v>337</v>
      </c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64"/>
    </row>
    <row r="673" spans="1:18" s="8" customFormat="1">
      <c r="A673" s="68">
        <v>1</v>
      </c>
      <c r="B673" s="68" t="s">
        <v>338</v>
      </c>
      <c r="C673" s="12" t="s">
        <v>321</v>
      </c>
      <c r="D673" s="68" t="s">
        <v>32</v>
      </c>
      <c r="E673" s="68">
        <v>1</v>
      </c>
      <c r="F673" s="68" t="s">
        <v>33</v>
      </c>
      <c r="G673" s="68">
        <v>2</v>
      </c>
      <c r="H673" s="68" t="s">
        <v>43</v>
      </c>
      <c r="I673" s="68"/>
      <c r="J673" s="68">
        <v>150</v>
      </c>
      <c r="K673" s="68">
        <v>29</v>
      </c>
      <c r="L673" s="68">
        <v>135</v>
      </c>
      <c r="M673" s="68" t="s">
        <v>43</v>
      </c>
      <c r="N673" s="3">
        <f t="shared" ref="N673" si="367">(IF(F673="OŽ",IF(L673=1,550.8,IF(L673=2,426.38,IF(L673=3,342.14,IF(L673=4,181.44,IF(L673=5,168.48,IF(L673=6,155.52,IF(L673=7,148.5,IF(L673=8,144,0))))))))+IF(L673&lt;=8,0,IF(L673&lt;=16,137.7,IF(L673&lt;=24,108,IF(L673&lt;=32,80.1,IF(L673&lt;=36,52.2,0)))))-IF(L673&lt;=8,0,IF(L673&lt;=16,(L673-9)*2.754,IF(L673&lt;=24,(L673-17)* 2.754,IF(L673&lt;=32,(L673-25)* 2.754,IF(L673&lt;=36,(L673-33)*2.754,0))))),0)+IF(F673="PČ",IF(L673=1,449,IF(L673=2,314.6,IF(L673=3,238,IF(L673=4,172,IF(L673=5,159,IF(L673=6,145,IF(L673=7,132,IF(L673=8,119,0))))))))+IF(L673&lt;=8,0,IF(L673&lt;=16,88,IF(L673&lt;=24,55,IF(L673&lt;=32,22,0))))-IF(L673&lt;=8,0,IF(L673&lt;=16,(L673-9)*2.245,IF(L673&lt;=24,(L673-17)*2.245,IF(L673&lt;=32,(L673-25)*2.245,0)))),0)+IF(F673="PČneol",IF(L673=1,85,IF(L673=2,64.61,IF(L673=3,50.76,IF(L673=4,16.25,IF(L673=5,15,IF(L673=6,13.75,IF(L673=7,12.5,IF(L673=8,11.25,0))))))))+IF(L673&lt;=8,0,IF(L673&lt;=16,9,0))-IF(L673&lt;=8,0,IF(L673&lt;=16,(L673-9)*0.425,0)),0)+IF(F673="PŽ",IF(L673=1,85,IF(L673=2,59.5,IF(L673=3,45,IF(L673=4,32.5,IF(L673=5,30,IF(L673=6,27.5,IF(L673=7,25,IF(L673=8,22.5,0))))))))+IF(L673&lt;=8,0,IF(L673&lt;=16,19,IF(L673&lt;=24,13,IF(L673&lt;=32,8,0))))-IF(L673&lt;=8,0,IF(L673&lt;=16,(L673-9)*0.425,IF(L673&lt;=24,(L673-17)*0.425,IF(L673&lt;=32,(L673-25)*0.425,0)))),0)+IF(F673="EČ",IF(L673=1,204,IF(L673=2,156.24,IF(L673=3,123.84,IF(L673=4,72,IF(L673=5,66,IF(L673=6,60,IF(L673=7,54,IF(L673=8,48,0))))))))+IF(L673&lt;=8,0,IF(L673&lt;=16,40,IF(L673&lt;=24,25,0)))-IF(L673&lt;=8,0,IF(L673&lt;=16,(L673-9)*1.02,IF(L673&lt;=24,(L673-17)*1.02,0))),0)+IF(F673="EČneol",IF(L673=1,68,IF(L673=2,51.69,IF(L673=3,40.61,IF(L673=4,13,IF(L673=5,12,IF(L673=6,11,IF(L673=7,10,IF(L673=8,9,0)))))))))+IF(F673="EŽ",IF(L673=1,68,IF(L673=2,47.6,IF(L673=3,36,IF(L673=4,18,IF(L673=5,16.5,IF(L673=6,15,IF(L673=7,13.5,IF(L673=8,12,0))))))))+IF(L673&lt;=8,0,IF(L673&lt;=16,10,IF(L673&lt;=24,6,0)))-IF(L673&lt;=8,0,IF(L673&lt;=16,(L673-9)*0.34,IF(L673&lt;=24,(L673-17)*0.34,0))),0)+IF(F673="PT",IF(L673=1,68,IF(L673=2,52.08,IF(L673=3,41.28,IF(L673=4,24,IF(L673=5,22,IF(L673=6,20,IF(L673=7,18,IF(L673=8,16,0))))))))+IF(L673&lt;=8,0,IF(L673&lt;=16,13,IF(L673&lt;=24,9,IF(L673&lt;=32,4,0))))-IF(L673&lt;=8,0,IF(L673&lt;=16,(L673-9)*0.34,IF(L673&lt;=24,(L673-17)*0.34,IF(L673&lt;=32,(L673-25)*0.34,0)))),0)+IF(F673="JOŽ",IF(L673=1,85,IF(L673=2,59.5,IF(L673=3,45,IF(L673=4,32.5,IF(L673=5,30,IF(L673=6,27.5,IF(L673=7,25,IF(L673=8,22.5,0))))))))+IF(L673&lt;=8,0,IF(L673&lt;=16,19,IF(L673&lt;=24,13,0)))-IF(L673&lt;=8,0,IF(L673&lt;=16,(L673-9)*0.425,IF(L673&lt;=24,(L673-17)*0.425,0))),0)+IF(F673="JPČ",IF(L673=1,68,IF(L673=2,47.6,IF(L673=3,36,IF(L673=4,26,IF(L673=5,24,IF(L673=6,22,IF(L673=7,20,IF(L673=8,18,0))))))))+IF(L673&lt;=8,0,IF(L673&lt;=16,13,IF(L673&lt;=24,9,0)))-IF(L673&lt;=8,0,IF(L673&lt;=16,(L673-9)*0.34,IF(L673&lt;=24,(L673-17)*0.34,0))),0)+IF(F673="JEČ",IF(L673=1,34,IF(L673=2,26.04,IF(L673=3,20.6,IF(L673=4,12,IF(L673=5,11,IF(L673=6,10,IF(L673=7,9,IF(L673=8,8,0))))))))+IF(L673&lt;=8,0,IF(L673&lt;=16,6,0))-IF(L673&lt;=8,0,IF(L673&lt;=16,(L673-9)*0.17,0)),0)+IF(F673="JEOF",IF(L673=1,34,IF(L673=2,26.04,IF(L673=3,20.6,IF(L673=4,12,IF(L673=5,11,IF(L673=6,10,IF(L673=7,9,IF(L673=8,8,0))))))))+IF(L673&lt;=8,0,IF(L673&lt;=16,6,0))-IF(L673&lt;=8,0,IF(L673&lt;=16,(L673-9)*0.17,0)),0)+IF(F673="JnPČ",IF(L673=1,51,IF(L673=2,35.7,IF(L673=3,27,IF(L673=4,19.5,IF(L673=5,18,IF(L673=6,16.5,IF(L673=7,15,IF(L673=8,13.5,0))))))))+IF(L673&lt;=8,0,IF(L673&lt;=16,10,0))-IF(L673&lt;=8,0,IF(L673&lt;=16,(L673-9)*0.255,0)),0)+IF(F673="JnEČ",IF(L673=1,25.5,IF(L673=2,19.53,IF(L673=3,15.48,IF(L673=4,9,IF(L673=5,8.25,IF(L673=6,7.5,IF(L673=7,6.75,IF(L673=8,6,0))))))))+IF(L673&lt;=8,0,IF(L673&lt;=16,5,0))-IF(L673&lt;=8,0,IF(L673&lt;=16,(L673-9)*0.1275,0)),0)+IF(F673="JčPČ",IF(L673=1,21.25,IF(L673=2,14.5,IF(L673=3,11.5,IF(L673=4,7,IF(L673=5,6.5,IF(L673=6,6,IF(L673=7,5.5,IF(L673=8,5,0))))))))+IF(L673&lt;=8,0,IF(L673&lt;=16,4,0))-IF(L673&lt;=8,0,IF(L673&lt;=16,(L673-9)*0.10625,0)),0)+IF(F673="JčEČ",IF(L673=1,17,IF(L673=2,13.02,IF(L673=3,10.32,IF(L673=4,6,IF(L673=5,5.5,IF(L673=6,5,IF(L673=7,4.5,IF(L673=8,4,0))))))))+IF(L673&lt;=8,0,IF(L673&lt;=16,3,0))-IF(L673&lt;=8,0,IF(L673&lt;=16,(L673-9)*0.085,0)),0)+IF(F673="NEAK",IF(L673=1,11.48,IF(L673=2,8.79,IF(L673=3,6.97,IF(L673=4,4.05,IF(L673=5,3.71,IF(L673=6,3.38,IF(L673=7,3.04,IF(L673=8,2.7,0))))))))+IF(L673&lt;=8,0,IF(L673&lt;=16,2,IF(L673&lt;=24,1.3,0)))-IF(L673&lt;=8,0,IF(L673&lt;=16,(L673-9)*0.0574,IF(L673&lt;=24,(L673-17)*0.0574,0))),0))*IF(L673&lt;0,1,IF(OR(F673="PČ",F673="PŽ",F673="PT"),IF(J673&lt;32,J673/32,1),1))* IF(L673&lt;0,1,IF(OR(F673="EČ",F673="EŽ",F673="JOŽ",F673="JPČ",F673="NEAK"),IF(J673&lt;24,J673/24,1),1))*IF(L673&lt;0,1,IF(OR(F673="PČneol",F673="JEČ",F673="JEOF",F673="JnPČ",F673="JnEČ",F673="JčPČ",F673="JčEČ"),IF(J673&lt;16,J673/16,1),1))*IF(L673&lt;0,1,IF(F673="EČneol",IF(J673&lt;8,J673/8,1),1))</f>
        <v>0</v>
      </c>
      <c r="O673" s="9">
        <f t="shared" ref="O673" si="368">IF(F673="OŽ",N673,IF(H673="Ne",IF(J673*0.3&lt;J673-L673,N673,0),IF(J673*0.1&lt;J673-L673,N673,0)))</f>
        <v>0</v>
      </c>
      <c r="P673" s="4">
        <f t="shared" ref="P673" si="369">IF(O673=0,0,IF(F673="OŽ",IF(L673&gt;35,0,IF(J673&gt;35,(36-L673)*1.836,((36-L673)-(36-J673))*1.836)),0)+IF(F673="PČ",IF(L673&gt;31,0,IF(J673&gt;31,(32-L673)*1.347,((32-L673)-(32-J673))*1.347)),0)+ IF(F673="PČneol",IF(L673&gt;15,0,IF(J673&gt;15,(16-L673)*0.255,((16-L673)-(16-J673))*0.255)),0)+IF(F673="PŽ",IF(L673&gt;31,0,IF(J673&gt;31,(32-L673)*0.255,((32-L673)-(32-J673))*0.255)),0)+IF(F673="EČ",IF(L673&gt;23,0,IF(J673&gt;23,(24-L673)*0.612,((24-L673)-(24-J673))*0.612)),0)+IF(F673="EČneol",IF(L673&gt;7,0,IF(J673&gt;7,(8-L673)*0.204,((8-L673)-(8-J673))*0.204)),0)+IF(F673="EŽ",IF(L673&gt;23,0,IF(J673&gt;23,(24-L673)*0.204,((24-L673)-(24-J673))*0.204)),0)+IF(F673="PT",IF(L673&gt;31,0,IF(J673&gt;31,(32-L673)*0.204,((32-L673)-(32-J673))*0.204)),0)+IF(F673="JOŽ",IF(L673&gt;23,0,IF(J673&gt;23,(24-L673)*0.255,((24-L673)-(24-J673))*0.255)),0)+IF(F673="JPČ",IF(L673&gt;23,0,IF(J673&gt;23,(24-L673)*0.204,((24-L673)-(24-J673))*0.204)),0)+IF(F673="JEČ",IF(L673&gt;15,0,IF(J673&gt;15,(16-L673)*0.102,((16-L673)-(16-J673))*0.102)),0)+IF(F673="JEOF",IF(L673&gt;15,0,IF(J673&gt;15,(16-L673)*0.102,((16-L673)-(16-J673))*0.102)),0)+IF(F673="JnPČ",IF(L673&gt;15,0,IF(J673&gt;15,(16-L673)*0.153,((16-L673)-(16-J673))*0.153)),0)+IF(F673="JnEČ",IF(L673&gt;15,0,IF(J673&gt;15,(16-L673)*0.0765,((16-L673)-(16-J673))*0.0765)),0)+IF(F673="JčPČ",IF(L673&gt;15,0,IF(J673&gt;15,(16-L673)*0.06375,((16-L673)-(16-J673))*0.06375)),0)+IF(F673="JčEČ",IF(L673&gt;15,0,IF(J673&gt;15,(16-L673)*0.051,((16-L673)-(16-J673))*0.051)),0)+IF(F673="NEAK",IF(L673&gt;23,0,IF(J673&gt;23,(24-L673)*0.03444,((24-L673)-(24-J673))*0.03444)),0))</f>
        <v>0</v>
      </c>
      <c r="Q673" s="11">
        <f t="shared" ref="Q673" si="370">IF(ISERROR(P673*100/N673),0,(P673*100/N673))</f>
        <v>0</v>
      </c>
      <c r="R673" s="10">
        <f t="shared" ref="R673" si="371">IF(Q673&lt;=30,O673+P673,O673+O673*0.3)*IF(G673=1,0.4,IF(G673=2,0.75,IF(G673="1 (kas 4 m. 1 k. nerengiamos)",0.52,1)))*IF(D673="olimpinė",1,IF(M673="Ne",0.5,1))*IF(OR(A$5="Lietuvos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federacija"),IF(OR(J673&lt;8,K673&lt;16),0,1),1)*E673*IF(I673&lt;=1,1,1/I673)*IF(OR(A$5="Lietuvos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74" spans="1:18" s="8" customFormat="1">
      <c r="A674" s="68">
        <v>2</v>
      </c>
      <c r="B674" s="68" t="s">
        <v>339</v>
      </c>
      <c r="C674" s="12" t="s">
        <v>321</v>
      </c>
      <c r="D674" s="68" t="s">
        <v>32</v>
      </c>
      <c r="E674" s="68">
        <v>1</v>
      </c>
      <c r="F674" s="68" t="s">
        <v>33</v>
      </c>
      <c r="G674" s="68">
        <v>2</v>
      </c>
      <c r="H674" s="68" t="s">
        <v>43</v>
      </c>
      <c r="I674" s="68"/>
      <c r="J674" s="68">
        <v>21</v>
      </c>
      <c r="K674" s="68">
        <v>16</v>
      </c>
      <c r="L674" s="68">
        <v>11</v>
      </c>
      <c r="M674" s="68" t="s">
        <v>43</v>
      </c>
      <c r="N674" s="3">
        <f t="shared" ref="N674" si="372">(IF(F674="OŽ",IF(L674=1,550.8,IF(L674=2,426.38,IF(L674=3,342.14,IF(L674=4,181.44,IF(L674=5,168.48,IF(L674=6,155.52,IF(L674=7,148.5,IF(L674=8,144,0))))))))+IF(L674&lt;=8,0,IF(L674&lt;=16,137.7,IF(L674&lt;=24,108,IF(L674&lt;=32,80.1,IF(L674&lt;=36,52.2,0)))))-IF(L674&lt;=8,0,IF(L674&lt;=16,(L674-9)*2.754,IF(L674&lt;=24,(L674-17)* 2.754,IF(L674&lt;=32,(L674-25)* 2.754,IF(L674&lt;=36,(L674-33)*2.754,0))))),0)+IF(F674="PČ",IF(L674=1,449,IF(L674=2,314.6,IF(L674=3,238,IF(L674=4,172,IF(L674=5,159,IF(L674=6,145,IF(L674=7,132,IF(L674=8,119,0))))))))+IF(L674&lt;=8,0,IF(L674&lt;=16,88,IF(L674&lt;=24,55,IF(L674&lt;=32,22,0))))-IF(L674&lt;=8,0,IF(L674&lt;=16,(L674-9)*2.245,IF(L674&lt;=24,(L674-17)*2.245,IF(L674&lt;=32,(L674-25)*2.245,0)))),0)+IF(F674="PČneol",IF(L674=1,85,IF(L674=2,64.61,IF(L674=3,50.76,IF(L674=4,16.25,IF(L674=5,15,IF(L674=6,13.75,IF(L674=7,12.5,IF(L674=8,11.25,0))))))))+IF(L674&lt;=8,0,IF(L674&lt;=16,9,0))-IF(L674&lt;=8,0,IF(L674&lt;=16,(L674-9)*0.425,0)),0)+IF(F674="PŽ",IF(L674=1,85,IF(L674=2,59.5,IF(L674=3,45,IF(L674=4,32.5,IF(L674=5,30,IF(L674=6,27.5,IF(L674=7,25,IF(L674=8,22.5,0))))))))+IF(L674&lt;=8,0,IF(L674&lt;=16,19,IF(L674&lt;=24,13,IF(L674&lt;=32,8,0))))-IF(L674&lt;=8,0,IF(L674&lt;=16,(L674-9)*0.425,IF(L674&lt;=24,(L674-17)*0.425,IF(L674&lt;=32,(L674-25)*0.425,0)))),0)+IF(F674="EČ",IF(L674=1,204,IF(L674=2,156.24,IF(L674=3,123.84,IF(L674=4,72,IF(L674=5,66,IF(L674=6,60,IF(L674=7,54,IF(L674=8,48,0))))))))+IF(L674&lt;=8,0,IF(L674&lt;=16,40,IF(L674&lt;=24,25,0)))-IF(L674&lt;=8,0,IF(L674&lt;=16,(L674-9)*1.02,IF(L674&lt;=24,(L674-17)*1.02,0))),0)+IF(F674="EČneol",IF(L674=1,68,IF(L674=2,51.69,IF(L674=3,40.61,IF(L674=4,13,IF(L674=5,12,IF(L674=6,11,IF(L674=7,10,IF(L674=8,9,0)))))))))+IF(F674="EŽ",IF(L674=1,68,IF(L674=2,47.6,IF(L674=3,36,IF(L674=4,18,IF(L674=5,16.5,IF(L674=6,15,IF(L674=7,13.5,IF(L674=8,12,0))))))))+IF(L674&lt;=8,0,IF(L674&lt;=16,10,IF(L674&lt;=24,6,0)))-IF(L674&lt;=8,0,IF(L674&lt;=16,(L674-9)*0.34,IF(L674&lt;=24,(L674-17)*0.34,0))),0)+IF(F674="PT",IF(L674=1,68,IF(L674=2,52.08,IF(L674=3,41.28,IF(L674=4,24,IF(L674=5,22,IF(L674=6,20,IF(L674=7,18,IF(L674=8,16,0))))))))+IF(L674&lt;=8,0,IF(L674&lt;=16,13,IF(L674&lt;=24,9,IF(L674&lt;=32,4,0))))-IF(L674&lt;=8,0,IF(L674&lt;=16,(L674-9)*0.34,IF(L674&lt;=24,(L674-17)*0.34,IF(L674&lt;=32,(L674-25)*0.34,0)))),0)+IF(F674="JOŽ",IF(L674=1,85,IF(L674=2,59.5,IF(L674=3,45,IF(L674=4,32.5,IF(L674=5,30,IF(L674=6,27.5,IF(L674=7,25,IF(L674=8,22.5,0))))))))+IF(L674&lt;=8,0,IF(L674&lt;=16,19,IF(L674&lt;=24,13,0)))-IF(L674&lt;=8,0,IF(L674&lt;=16,(L674-9)*0.425,IF(L674&lt;=24,(L674-17)*0.425,0))),0)+IF(F674="JPČ",IF(L674=1,68,IF(L674=2,47.6,IF(L674=3,36,IF(L674=4,26,IF(L674=5,24,IF(L674=6,22,IF(L674=7,20,IF(L674=8,18,0))))))))+IF(L674&lt;=8,0,IF(L674&lt;=16,13,IF(L674&lt;=24,9,0)))-IF(L674&lt;=8,0,IF(L674&lt;=16,(L674-9)*0.34,IF(L674&lt;=24,(L674-17)*0.34,0))),0)+IF(F674="JEČ",IF(L674=1,34,IF(L674=2,26.04,IF(L674=3,20.6,IF(L674=4,12,IF(L674=5,11,IF(L674=6,10,IF(L674=7,9,IF(L674=8,8,0))))))))+IF(L674&lt;=8,0,IF(L674&lt;=16,6,0))-IF(L674&lt;=8,0,IF(L674&lt;=16,(L674-9)*0.17,0)),0)+IF(F674="JEOF",IF(L674=1,34,IF(L674=2,26.04,IF(L674=3,20.6,IF(L674=4,12,IF(L674=5,11,IF(L674=6,10,IF(L674=7,9,IF(L674=8,8,0))))))))+IF(L674&lt;=8,0,IF(L674&lt;=16,6,0))-IF(L674&lt;=8,0,IF(L674&lt;=16,(L674-9)*0.17,0)),0)+IF(F674="JnPČ",IF(L674=1,51,IF(L674=2,35.7,IF(L674=3,27,IF(L674=4,19.5,IF(L674=5,18,IF(L674=6,16.5,IF(L674=7,15,IF(L674=8,13.5,0))))))))+IF(L674&lt;=8,0,IF(L674&lt;=16,10,0))-IF(L674&lt;=8,0,IF(L674&lt;=16,(L674-9)*0.255,0)),0)+IF(F674="JnEČ",IF(L674=1,25.5,IF(L674=2,19.53,IF(L674=3,15.48,IF(L674=4,9,IF(L674=5,8.25,IF(L674=6,7.5,IF(L674=7,6.75,IF(L674=8,6,0))))))))+IF(L674&lt;=8,0,IF(L674&lt;=16,5,0))-IF(L674&lt;=8,0,IF(L674&lt;=16,(L674-9)*0.1275,0)),0)+IF(F674="JčPČ",IF(L674=1,21.25,IF(L674=2,14.5,IF(L674=3,11.5,IF(L674=4,7,IF(L674=5,6.5,IF(L674=6,6,IF(L674=7,5.5,IF(L674=8,5,0))))))))+IF(L674&lt;=8,0,IF(L674&lt;=16,4,0))-IF(L674&lt;=8,0,IF(L674&lt;=16,(L674-9)*0.10625,0)),0)+IF(F674="JčEČ",IF(L674=1,17,IF(L674=2,13.02,IF(L674=3,10.32,IF(L674=4,6,IF(L674=5,5.5,IF(L674=6,5,IF(L674=7,4.5,IF(L674=8,4,0))))))))+IF(L674&lt;=8,0,IF(L674&lt;=16,3,0))-IF(L674&lt;=8,0,IF(L674&lt;=16,(L674-9)*0.085,0)),0)+IF(F674="NEAK",IF(L674=1,11.48,IF(L674=2,8.79,IF(L674=3,6.97,IF(L674=4,4.05,IF(L674=5,3.71,IF(L674=6,3.38,IF(L674=7,3.04,IF(L674=8,2.7,0))))))))+IF(L674&lt;=8,0,IF(L674&lt;=16,2,IF(L674&lt;=24,1.3,0)))-IF(L674&lt;=8,0,IF(L674&lt;=16,(L674-9)*0.0574,IF(L674&lt;=24,(L674-17)*0.0574,0))),0))*IF(L674&lt;0,1,IF(OR(F674="PČ",F674="PŽ",F674="PT"),IF(J674&lt;32,J674/32,1),1))* IF(L674&lt;0,1,IF(OR(F674="EČ",F674="EŽ",F674="JOŽ",F674="JPČ",F674="NEAK"),IF(J674&lt;24,J674/24,1),1))*IF(L674&lt;0,1,IF(OR(F674="PČneol",F674="JEČ",F674="JEOF",F674="JnPČ",F674="JnEČ",F674="JčPČ",F674="JčEČ"),IF(J674&lt;16,J674/16,1),1))*IF(L674&lt;0,1,IF(F674="EČneol",IF(J674&lt;8,J674/8,1),1))</f>
        <v>33.215000000000003</v>
      </c>
      <c r="O674" s="9">
        <f t="shared" ref="O674" si="373">IF(F674="OŽ",N674,IF(H674="Ne",IF(J674*0.3&lt;J674-L674,N674,0),IF(J674*0.1&lt;J674-L674,N674,0)))</f>
        <v>33.215000000000003</v>
      </c>
      <c r="P674" s="4">
        <f t="shared" ref="P674" si="374">IF(O674=0,0,IF(F674="OŽ",IF(L674&gt;35,0,IF(J674&gt;35,(36-L674)*1.836,((36-L674)-(36-J674))*1.836)),0)+IF(F674="PČ",IF(L674&gt;31,0,IF(J674&gt;31,(32-L674)*1.347,((32-L674)-(32-J674))*1.347)),0)+ IF(F674="PČneol",IF(L674&gt;15,0,IF(J674&gt;15,(16-L674)*0.255,((16-L674)-(16-J674))*0.255)),0)+IF(F674="PŽ",IF(L674&gt;31,0,IF(J674&gt;31,(32-L674)*0.255,((32-L674)-(32-J674))*0.255)),0)+IF(F674="EČ",IF(L674&gt;23,0,IF(J674&gt;23,(24-L674)*0.612,((24-L674)-(24-J674))*0.612)),0)+IF(F674="EČneol",IF(L674&gt;7,0,IF(J674&gt;7,(8-L674)*0.204,((8-L674)-(8-J674))*0.204)),0)+IF(F674="EŽ",IF(L674&gt;23,0,IF(J674&gt;23,(24-L674)*0.204,((24-L674)-(24-J674))*0.204)),0)+IF(F674="PT",IF(L674&gt;31,0,IF(J674&gt;31,(32-L674)*0.204,((32-L674)-(32-J674))*0.204)),0)+IF(F674="JOŽ",IF(L674&gt;23,0,IF(J674&gt;23,(24-L674)*0.255,((24-L674)-(24-J674))*0.255)),0)+IF(F674="JPČ",IF(L674&gt;23,0,IF(J674&gt;23,(24-L674)*0.204,((24-L674)-(24-J674))*0.204)),0)+IF(F674="JEČ",IF(L674&gt;15,0,IF(J674&gt;15,(16-L674)*0.102,((16-L674)-(16-J674))*0.102)),0)+IF(F674="JEOF",IF(L674&gt;15,0,IF(J674&gt;15,(16-L674)*0.102,((16-L674)-(16-J674))*0.102)),0)+IF(F674="JnPČ",IF(L674&gt;15,0,IF(J674&gt;15,(16-L674)*0.153,((16-L674)-(16-J674))*0.153)),0)+IF(F674="JnEČ",IF(L674&gt;15,0,IF(J674&gt;15,(16-L674)*0.0765,((16-L674)-(16-J674))*0.0765)),0)+IF(F674="JčPČ",IF(L674&gt;15,0,IF(J674&gt;15,(16-L674)*0.06375,((16-L674)-(16-J674))*0.06375)),0)+IF(F674="JčEČ",IF(L674&gt;15,0,IF(J674&gt;15,(16-L674)*0.051,((16-L674)-(16-J674))*0.051)),0)+IF(F674="NEAK",IF(L674&gt;23,0,IF(J674&gt;23,(24-L674)*0.03444,((24-L674)-(24-J674))*0.03444)),0))</f>
        <v>6.12</v>
      </c>
      <c r="Q674" s="11">
        <f t="shared" ref="Q674" si="375">IF(ISERROR(P674*100/N674),0,(P674*100/N674))</f>
        <v>18.425410206232122</v>
      </c>
      <c r="R674" s="10">
        <f t="shared" ref="R674" si="376">IF(Q674&lt;=30,O674+P674,O674+O674*0.3)*IF(G674=1,0.4,IF(G674=2,0.75,IF(G674="1 (kas 4 m. 1 k. nerengiamos)",0.52,1)))*IF(D674="olimpinė",1,IF(M674="Ne",0.5,1))*IF(OR(A$5="Lietuvos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federacija"),IF(OR(J674&lt;8,K674&lt;16),0,1),1)*E674*IF(I674&lt;=1,1,1/I674)*IF(OR(A$5="Lietuvos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32.451374999999999</v>
      </c>
    </row>
    <row r="675" spans="1:18" s="8" customFormat="1">
      <c r="A675" s="81" t="s">
        <v>37</v>
      </c>
      <c r="B675" s="82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3"/>
      <c r="R675" s="10">
        <f>SUM(R673:R674)</f>
        <v>32.451374999999999</v>
      </c>
    </row>
    <row r="676" spans="1:18" s="8" customFormat="1" ht="15.75">
      <c r="A676" s="24" t="s">
        <v>38</v>
      </c>
      <c r="B676" s="24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6"/>
    </row>
    <row r="677" spans="1:18" s="8" customFormat="1">
      <c r="A677" s="49" t="s">
        <v>45</v>
      </c>
      <c r="B677" s="49"/>
      <c r="C677" s="49"/>
      <c r="D677" s="49"/>
      <c r="E677" s="49"/>
      <c r="F677" s="49"/>
      <c r="G677" s="49"/>
      <c r="H677" s="49"/>
      <c r="I677" s="49"/>
      <c r="J677" s="15"/>
      <c r="K677" s="15"/>
      <c r="L677" s="15"/>
      <c r="M677" s="15"/>
      <c r="N677" s="15"/>
      <c r="O677" s="15"/>
      <c r="P677" s="15"/>
      <c r="Q677" s="15"/>
      <c r="R677" s="16"/>
    </row>
    <row r="678" spans="1:18" s="8" customFormat="1">
      <c r="A678" s="49"/>
      <c r="B678" s="49"/>
      <c r="C678" s="49"/>
      <c r="D678" s="49"/>
      <c r="E678" s="49"/>
      <c r="F678" s="49"/>
      <c r="G678" s="49"/>
      <c r="H678" s="49"/>
      <c r="I678" s="49"/>
      <c r="J678" s="15"/>
      <c r="K678" s="15"/>
      <c r="L678" s="15"/>
      <c r="M678" s="15"/>
      <c r="N678" s="15"/>
      <c r="O678" s="15"/>
      <c r="P678" s="15"/>
      <c r="Q678" s="15"/>
      <c r="R678" s="16"/>
    </row>
    <row r="679" spans="1:18" s="8" customFormat="1">
      <c r="A679" s="86" t="s">
        <v>340</v>
      </c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64"/>
    </row>
    <row r="680" spans="1:18" s="8" customFormat="1" ht="18">
      <c r="A680" s="77" t="s">
        <v>28</v>
      </c>
      <c r="B680" s="78"/>
      <c r="C680" s="78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64"/>
    </row>
    <row r="681" spans="1:18" s="8" customFormat="1">
      <c r="A681" s="84" t="s">
        <v>341</v>
      </c>
      <c r="B681" s="85"/>
      <c r="C681" s="85"/>
      <c r="D681" s="85"/>
      <c r="E681" s="85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  <c r="Q681" s="64"/>
    </row>
    <row r="682" spans="1:18" s="8" customFormat="1">
      <c r="A682" s="68">
        <v>1</v>
      </c>
      <c r="B682" s="68" t="s">
        <v>342</v>
      </c>
      <c r="C682" s="59" t="s">
        <v>326</v>
      </c>
      <c r="D682" s="68" t="s">
        <v>32</v>
      </c>
      <c r="E682" s="68">
        <v>1</v>
      </c>
      <c r="F682" s="68" t="s">
        <v>51</v>
      </c>
      <c r="G682" s="68">
        <v>2</v>
      </c>
      <c r="H682" s="68" t="s">
        <v>34</v>
      </c>
      <c r="I682" s="68"/>
      <c r="J682" s="61">
        <v>31</v>
      </c>
      <c r="K682" s="61">
        <v>19</v>
      </c>
      <c r="L682" s="61">
        <v>5</v>
      </c>
      <c r="M682" s="68" t="s">
        <v>43</v>
      </c>
      <c r="N682" s="3">
        <f t="shared" ref="N682" si="377">(IF(F682="OŽ",IF(L682=1,550.8,IF(L682=2,426.38,IF(L682=3,342.14,IF(L682=4,181.44,IF(L682=5,168.48,IF(L682=6,155.52,IF(L682=7,148.5,IF(L682=8,144,0))))))))+IF(L682&lt;=8,0,IF(L682&lt;=16,137.7,IF(L682&lt;=24,108,IF(L682&lt;=32,80.1,IF(L682&lt;=36,52.2,0)))))-IF(L682&lt;=8,0,IF(L682&lt;=16,(L682-9)*2.754,IF(L682&lt;=24,(L682-17)* 2.754,IF(L682&lt;=32,(L682-25)* 2.754,IF(L682&lt;=36,(L682-33)*2.754,0))))),0)+IF(F682="PČ",IF(L682=1,449,IF(L682=2,314.6,IF(L682=3,238,IF(L682=4,172,IF(L682=5,159,IF(L682=6,145,IF(L682=7,132,IF(L682=8,119,0))))))))+IF(L682&lt;=8,0,IF(L682&lt;=16,88,IF(L682&lt;=24,55,IF(L682&lt;=32,22,0))))-IF(L682&lt;=8,0,IF(L682&lt;=16,(L682-9)*2.245,IF(L682&lt;=24,(L682-17)*2.245,IF(L682&lt;=32,(L682-25)*2.245,0)))),0)+IF(F682="PČneol",IF(L682=1,85,IF(L682=2,64.61,IF(L682=3,50.76,IF(L682=4,16.25,IF(L682=5,15,IF(L682=6,13.75,IF(L682=7,12.5,IF(L682=8,11.25,0))))))))+IF(L682&lt;=8,0,IF(L682&lt;=16,9,0))-IF(L682&lt;=8,0,IF(L682&lt;=16,(L682-9)*0.425,0)),0)+IF(F682="PŽ",IF(L682=1,85,IF(L682=2,59.5,IF(L682=3,45,IF(L682=4,32.5,IF(L682=5,30,IF(L682=6,27.5,IF(L682=7,25,IF(L682=8,22.5,0))))))))+IF(L682&lt;=8,0,IF(L682&lt;=16,19,IF(L682&lt;=24,13,IF(L682&lt;=32,8,0))))-IF(L682&lt;=8,0,IF(L682&lt;=16,(L682-9)*0.425,IF(L682&lt;=24,(L682-17)*0.425,IF(L682&lt;=32,(L682-25)*0.425,0)))),0)+IF(F682="EČ",IF(L682=1,204,IF(L682=2,156.24,IF(L682=3,123.84,IF(L682=4,72,IF(L682=5,66,IF(L682=6,60,IF(L682=7,54,IF(L682=8,48,0))))))))+IF(L682&lt;=8,0,IF(L682&lt;=16,40,IF(L682&lt;=24,25,0)))-IF(L682&lt;=8,0,IF(L682&lt;=16,(L682-9)*1.02,IF(L682&lt;=24,(L682-17)*1.02,0))),0)+IF(F682="EČneol",IF(L682=1,68,IF(L682=2,51.69,IF(L682=3,40.61,IF(L682=4,13,IF(L682=5,12,IF(L682=6,11,IF(L682=7,10,IF(L682=8,9,0)))))))))+IF(F682="EŽ",IF(L682=1,68,IF(L682=2,47.6,IF(L682=3,36,IF(L682=4,18,IF(L682=5,16.5,IF(L682=6,15,IF(L682=7,13.5,IF(L682=8,12,0))))))))+IF(L682&lt;=8,0,IF(L682&lt;=16,10,IF(L682&lt;=24,6,0)))-IF(L682&lt;=8,0,IF(L682&lt;=16,(L682-9)*0.34,IF(L682&lt;=24,(L682-17)*0.34,0))),0)+IF(F682="PT",IF(L682=1,68,IF(L682=2,52.08,IF(L682=3,41.28,IF(L682=4,24,IF(L682=5,22,IF(L682=6,20,IF(L682=7,18,IF(L682=8,16,0))))))))+IF(L682&lt;=8,0,IF(L682&lt;=16,13,IF(L682&lt;=24,9,IF(L682&lt;=32,4,0))))-IF(L682&lt;=8,0,IF(L682&lt;=16,(L682-9)*0.34,IF(L682&lt;=24,(L682-17)*0.34,IF(L682&lt;=32,(L682-25)*0.34,0)))),0)+IF(F682="JOŽ",IF(L682=1,85,IF(L682=2,59.5,IF(L682=3,45,IF(L682=4,32.5,IF(L682=5,30,IF(L682=6,27.5,IF(L682=7,25,IF(L682=8,22.5,0))))))))+IF(L682&lt;=8,0,IF(L682&lt;=16,19,IF(L682&lt;=24,13,0)))-IF(L682&lt;=8,0,IF(L682&lt;=16,(L682-9)*0.425,IF(L682&lt;=24,(L682-17)*0.425,0))),0)+IF(F682="JPČ",IF(L682=1,68,IF(L682=2,47.6,IF(L682=3,36,IF(L682=4,26,IF(L682=5,24,IF(L682=6,22,IF(L682=7,20,IF(L682=8,18,0))))))))+IF(L682&lt;=8,0,IF(L682&lt;=16,13,IF(L682&lt;=24,9,0)))-IF(L682&lt;=8,0,IF(L682&lt;=16,(L682-9)*0.34,IF(L682&lt;=24,(L682-17)*0.34,0))),0)+IF(F682="JEČ",IF(L682=1,34,IF(L682=2,26.04,IF(L682=3,20.6,IF(L682=4,12,IF(L682=5,11,IF(L682=6,10,IF(L682=7,9,IF(L682=8,8,0))))))))+IF(L682&lt;=8,0,IF(L682&lt;=16,6,0))-IF(L682&lt;=8,0,IF(L682&lt;=16,(L682-9)*0.17,0)),0)+IF(F682="JEOF",IF(L682=1,34,IF(L682=2,26.04,IF(L682=3,20.6,IF(L682=4,12,IF(L682=5,11,IF(L682=6,10,IF(L682=7,9,IF(L682=8,8,0))))))))+IF(L682&lt;=8,0,IF(L682&lt;=16,6,0))-IF(L682&lt;=8,0,IF(L682&lt;=16,(L682-9)*0.17,0)),0)+IF(F682="JnPČ",IF(L682=1,51,IF(L682=2,35.7,IF(L682=3,27,IF(L682=4,19.5,IF(L682=5,18,IF(L682=6,16.5,IF(L682=7,15,IF(L682=8,13.5,0))))))))+IF(L682&lt;=8,0,IF(L682&lt;=16,10,0))-IF(L682&lt;=8,0,IF(L682&lt;=16,(L682-9)*0.255,0)),0)+IF(F682="JnEČ",IF(L682=1,25.5,IF(L682=2,19.53,IF(L682=3,15.48,IF(L682=4,9,IF(L682=5,8.25,IF(L682=6,7.5,IF(L682=7,6.75,IF(L682=8,6,0))))))))+IF(L682&lt;=8,0,IF(L682&lt;=16,5,0))-IF(L682&lt;=8,0,IF(L682&lt;=16,(L682-9)*0.1275,0)),0)+IF(F682="JčPČ",IF(L682=1,21.25,IF(L682=2,14.5,IF(L682=3,11.5,IF(L682=4,7,IF(L682=5,6.5,IF(L682=6,6,IF(L682=7,5.5,IF(L682=8,5,0))))))))+IF(L682&lt;=8,0,IF(L682&lt;=16,4,0))-IF(L682&lt;=8,0,IF(L682&lt;=16,(L682-9)*0.10625,0)),0)+IF(F682="JčEČ",IF(L682=1,17,IF(L682=2,13.02,IF(L682=3,10.32,IF(L682=4,6,IF(L682=5,5.5,IF(L682=6,5,IF(L682=7,4.5,IF(L682=8,4,0))))))))+IF(L682&lt;=8,0,IF(L682&lt;=16,3,0))-IF(L682&lt;=8,0,IF(L682&lt;=16,(L682-9)*0.085,0)),0)+IF(F682="NEAK",IF(L682=1,11.48,IF(L682=2,8.79,IF(L682=3,6.97,IF(L682=4,4.05,IF(L682=5,3.71,IF(L682=6,3.38,IF(L682=7,3.04,IF(L682=8,2.7,0))))))))+IF(L682&lt;=8,0,IF(L682&lt;=16,2,IF(L682&lt;=24,1.3,0)))-IF(L682&lt;=8,0,IF(L682&lt;=16,(L682-9)*0.0574,IF(L682&lt;=24,(L682-17)*0.0574,0))),0))*IF(L682&lt;0,1,IF(OR(F682="PČ",F682="PŽ",F682="PT"),IF(J682&lt;32,J682/32,1),1))* IF(L682&lt;0,1,IF(OR(F682="EČ",F682="EŽ",F682="JOŽ",F682="JPČ",F682="NEAK"),IF(J682&lt;24,J682/24,1),1))*IF(L682&lt;0,1,IF(OR(F682="PČneol",F682="JEČ",F682="JEOF",F682="JnPČ",F682="JnEČ",F682="JčPČ",F682="JčEČ"),IF(J682&lt;16,J682/16,1),1))*IF(L682&lt;0,1,IF(F682="EČneol",IF(J682&lt;8,J682/8,1),1))</f>
        <v>154.03125</v>
      </c>
      <c r="O682" s="9">
        <f t="shared" ref="O682" si="378">IF(F682="OŽ",N682,IF(H682="Ne",IF(J682*0.3&lt;J682-L682,N682,0),IF(J682*0.1&lt;J682-L682,N682,0)))</f>
        <v>154.03125</v>
      </c>
      <c r="P682" s="4">
        <f t="shared" ref="P682" si="379">IF(O682=0,0,IF(F682="OŽ",IF(L682&gt;35,0,IF(J682&gt;35,(36-L682)*1.836,((36-L682)-(36-J682))*1.836)),0)+IF(F682="PČ",IF(L682&gt;31,0,IF(J682&gt;31,(32-L682)*1.347,((32-L682)-(32-J682))*1.347)),0)+ IF(F682="PČneol",IF(L682&gt;15,0,IF(J682&gt;15,(16-L682)*0.255,((16-L682)-(16-J682))*0.255)),0)+IF(F682="PŽ",IF(L682&gt;31,0,IF(J682&gt;31,(32-L682)*0.255,((32-L682)-(32-J682))*0.255)),0)+IF(F682="EČ",IF(L682&gt;23,0,IF(J682&gt;23,(24-L682)*0.612,((24-L682)-(24-J682))*0.612)),0)+IF(F682="EČneol",IF(L682&gt;7,0,IF(J682&gt;7,(8-L682)*0.204,((8-L682)-(8-J682))*0.204)),0)+IF(F682="EŽ",IF(L682&gt;23,0,IF(J682&gt;23,(24-L682)*0.204,((24-L682)-(24-J682))*0.204)),0)+IF(F682="PT",IF(L682&gt;31,0,IF(J682&gt;31,(32-L682)*0.204,((32-L682)-(32-J682))*0.204)),0)+IF(F682="JOŽ",IF(L682&gt;23,0,IF(J682&gt;23,(24-L682)*0.255,((24-L682)-(24-J682))*0.255)),0)+IF(F682="JPČ",IF(L682&gt;23,0,IF(J682&gt;23,(24-L682)*0.204,((24-L682)-(24-J682))*0.204)),0)+IF(F682="JEČ",IF(L682&gt;15,0,IF(J682&gt;15,(16-L682)*0.102,((16-L682)-(16-J682))*0.102)),0)+IF(F682="JEOF",IF(L682&gt;15,0,IF(J682&gt;15,(16-L682)*0.102,((16-L682)-(16-J682))*0.102)),0)+IF(F682="JnPČ",IF(L682&gt;15,0,IF(J682&gt;15,(16-L682)*0.153,((16-L682)-(16-J682))*0.153)),0)+IF(F682="JnEČ",IF(L682&gt;15,0,IF(J682&gt;15,(16-L682)*0.0765,((16-L682)-(16-J682))*0.0765)),0)+IF(F682="JčPČ",IF(L682&gt;15,0,IF(J682&gt;15,(16-L682)*0.06375,((16-L682)-(16-J682))*0.06375)),0)+IF(F682="JčEČ",IF(L682&gt;15,0,IF(J682&gt;15,(16-L682)*0.051,((16-L682)-(16-J682))*0.051)),0)+IF(F682="NEAK",IF(L682&gt;23,0,IF(J682&gt;23,(24-L682)*0.03444,((24-L682)-(24-J682))*0.03444)),0))</f>
        <v>35.021999999999998</v>
      </c>
      <c r="Q682" s="11">
        <f t="shared" ref="Q682" si="380">IF(ISERROR(P682*100/N682),0,(P682*100/N682))</f>
        <v>22.736944613511866</v>
      </c>
      <c r="R682" s="10">
        <f t="shared" ref="R682" si="381">IF(Q682&lt;=30,O682+P682,O682+O682*0.3)*IF(G682=1,0.4,IF(G682=2,0.75,IF(G682="1 (kas 4 m. 1 k. nerengiamos)",0.52,1)))*IF(D682="olimpinė",1,IF(M682="Ne",0.5,1))*IF(OR(A$5="Lietuvos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federacija"),IF(OR(J682&lt;8,K682&lt;16),0,1),1)*E682*IF(I682&lt;=1,1,1/I682)*IF(OR(A$5="Lietuvos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155.96893125000003</v>
      </c>
    </row>
    <row r="683" spans="1:18" s="8" customFormat="1">
      <c r="A683" s="68">
        <v>3</v>
      </c>
      <c r="B683" s="68" t="s">
        <v>335</v>
      </c>
      <c r="C683" s="59" t="s">
        <v>326</v>
      </c>
      <c r="D683" s="68" t="s">
        <v>32</v>
      </c>
      <c r="E683" s="68">
        <v>1</v>
      </c>
      <c r="F683" s="68" t="s">
        <v>51</v>
      </c>
      <c r="G683" s="68">
        <v>2</v>
      </c>
      <c r="H683" s="68" t="s">
        <v>34</v>
      </c>
      <c r="I683" s="68"/>
      <c r="J683" s="61">
        <v>31</v>
      </c>
      <c r="K683" s="61">
        <v>19</v>
      </c>
      <c r="L683" s="61">
        <v>18</v>
      </c>
      <c r="M683" s="68" t="s">
        <v>43</v>
      </c>
      <c r="N683" s="3">
        <f t="shared" ref="N683:N686" si="382">(IF(F683="OŽ",IF(L683=1,550.8,IF(L683=2,426.38,IF(L683=3,342.14,IF(L683=4,181.44,IF(L683=5,168.48,IF(L683=6,155.52,IF(L683=7,148.5,IF(L683=8,144,0))))))))+IF(L683&lt;=8,0,IF(L683&lt;=16,137.7,IF(L683&lt;=24,108,IF(L683&lt;=32,80.1,IF(L683&lt;=36,52.2,0)))))-IF(L683&lt;=8,0,IF(L683&lt;=16,(L683-9)*2.754,IF(L683&lt;=24,(L683-17)* 2.754,IF(L683&lt;=32,(L683-25)* 2.754,IF(L683&lt;=36,(L683-33)*2.754,0))))),0)+IF(F683="PČ",IF(L683=1,449,IF(L683=2,314.6,IF(L683=3,238,IF(L683=4,172,IF(L683=5,159,IF(L683=6,145,IF(L683=7,132,IF(L683=8,119,0))))))))+IF(L683&lt;=8,0,IF(L683&lt;=16,88,IF(L683&lt;=24,55,IF(L683&lt;=32,22,0))))-IF(L683&lt;=8,0,IF(L683&lt;=16,(L683-9)*2.245,IF(L683&lt;=24,(L683-17)*2.245,IF(L683&lt;=32,(L683-25)*2.245,0)))),0)+IF(F683="PČneol",IF(L683=1,85,IF(L683=2,64.61,IF(L683=3,50.76,IF(L683=4,16.25,IF(L683=5,15,IF(L683=6,13.75,IF(L683=7,12.5,IF(L683=8,11.25,0))))))))+IF(L683&lt;=8,0,IF(L683&lt;=16,9,0))-IF(L683&lt;=8,0,IF(L683&lt;=16,(L683-9)*0.425,0)),0)+IF(F683="PŽ",IF(L683=1,85,IF(L683=2,59.5,IF(L683=3,45,IF(L683=4,32.5,IF(L683=5,30,IF(L683=6,27.5,IF(L683=7,25,IF(L683=8,22.5,0))))))))+IF(L683&lt;=8,0,IF(L683&lt;=16,19,IF(L683&lt;=24,13,IF(L683&lt;=32,8,0))))-IF(L683&lt;=8,0,IF(L683&lt;=16,(L683-9)*0.425,IF(L683&lt;=24,(L683-17)*0.425,IF(L683&lt;=32,(L683-25)*0.425,0)))),0)+IF(F683="EČ",IF(L683=1,204,IF(L683=2,156.24,IF(L683=3,123.84,IF(L683=4,72,IF(L683=5,66,IF(L683=6,60,IF(L683=7,54,IF(L683=8,48,0))))))))+IF(L683&lt;=8,0,IF(L683&lt;=16,40,IF(L683&lt;=24,25,0)))-IF(L683&lt;=8,0,IF(L683&lt;=16,(L683-9)*1.02,IF(L683&lt;=24,(L683-17)*1.02,0))),0)+IF(F683="EČneol",IF(L683=1,68,IF(L683=2,51.69,IF(L683=3,40.61,IF(L683=4,13,IF(L683=5,12,IF(L683=6,11,IF(L683=7,10,IF(L683=8,9,0)))))))))+IF(F683="EŽ",IF(L683=1,68,IF(L683=2,47.6,IF(L683=3,36,IF(L683=4,18,IF(L683=5,16.5,IF(L683=6,15,IF(L683=7,13.5,IF(L683=8,12,0))))))))+IF(L683&lt;=8,0,IF(L683&lt;=16,10,IF(L683&lt;=24,6,0)))-IF(L683&lt;=8,0,IF(L683&lt;=16,(L683-9)*0.34,IF(L683&lt;=24,(L683-17)*0.34,0))),0)+IF(F683="PT",IF(L683=1,68,IF(L683=2,52.08,IF(L683=3,41.28,IF(L683=4,24,IF(L683=5,22,IF(L683=6,20,IF(L683=7,18,IF(L683=8,16,0))))))))+IF(L683&lt;=8,0,IF(L683&lt;=16,13,IF(L683&lt;=24,9,IF(L683&lt;=32,4,0))))-IF(L683&lt;=8,0,IF(L683&lt;=16,(L683-9)*0.34,IF(L683&lt;=24,(L683-17)*0.34,IF(L683&lt;=32,(L683-25)*0.34,0)))),0)+IF(F683="JOŽ",IF(L683=1,85,IF(L683=2,59.5,IF(L683=3,45,IF(L683=4,32.5,IF(L683=5,30,IF(L683=6,27.5,IF(L683=7,25,IF(L683=8,22.5,0))))))))+IF(L683&lt;=8,0,IF(L683&lt;=16,19,IF(L683&lt;=24,13,0)))-IF(L683&lt;=8,0,IF(L683&lt;=16,(L683-9)*0.425,IF(L683&lt;=24,(L683-17)*0.425,0))),0)+IF(F683="JPČ",IF(L683=1,68,IF(L683=2,47.6,IF(L683=3,36,IF(L683=4,26,IF(L683=5,24,IF(L683=6,22,IF(L683=7,20,IF(L683=8,18,0))))))))+IF(L683&lt;=8,0,IF(L683&lt;=16,13,IF(L683&lt;=24,9,0)))-IF(L683&lt;=8,0,IF(L683&lt;=16,(L683-9)*0.34,IF(L683&lt;=24,(L683-17)*0.34,0))),0)+IF(F683="JEČ",IF(L683=1,34,IF(L683=2,26.04,IF(L683=3,20.6,IF(L683=4,12,IF(L683=5,11,IF(L683=6,10,IF(L683=7,9,IF(L683=8,8,0))))))))+IF(L683&lt;=8,0,IF(L683&lt;=16,6,0))-IF(L683&lt;=8,0,IF(L683&lt;=16,(L683-9)*0.17,0)),0)+IF(F683="JEOF",IF(L683=1,34,IF(L683=2,26.04,IF(L683=3,20.6,IF(L683=4,12,IF(L683=5,11,IF(L683=6,10,IF(L683=7,9,IF(L683=8,8,0))))))))+IF(L683&lt;=8,0,IF(L683&lt;=16,6,0))-IF(L683&lt;=8,0,IF(L683&lt;=16,(L683-9)*0.17,0)),0)+IF(F683="JnPČ",IF(L683=1,51,IF(L683=2,35.7,IF(L683=3,27,IF(L683=4,19.5,IF(L683=5,18,IF(L683=6,16.5,IF(L683=7,15,IF(L683=8,13.5,0))))))))+IF(L683&lt;=8,0,IF(L683&lt;=16,10,0))-IF(L683&lt;=8,0,IF(L683&lt;=16,(L683-9)*0.255,0)),0)+IF(F683="JnEČ",IF(L683=1,25.5,IF(L683=2,19.53,IF(L683=3,15.48,IF(L683=4,9,IF(L683=5,8.25,IF(L683=6,7.5,IF(L683=7,6.75,IF(L683=8,6,0))))))))+IF(L683&lt;=8,0,IF(L683&lt;=16,5,0))-IF(L683&lt;=8,0,IF(L683&lt;=16,(L683-9)*0.1275,0)),0)+IF(F683="JčPČ",IF(L683=1,21.25,IF(L683=2,14.5,IF(L683=3,11.5,IF(L683=4,7,IF(L683=5,6.5,IF(L683=6,6,IF(L683=7,5.5,IF(L683=8,5,0))))))))+IF(L683&lt;=8,0,IF(L683&lt;=16,4,0))-IF(L683&lt;=8,0,IF(L683&lt;=16,(L683-9)*0.10625,0)),0)+IF(F683="JčEČ",IF(L683=1,17,IF(L683=2,13.02,IF(L683=3,10.32,IF(L683=4,6,IF(L683=5,5.5,IF(L683=6,5,IF(L683=7,4.5,IF(L683=8,4,0))))))))+IF(L683&lt;=8,0,IF(L683&lt;=16,3,0))-IF(L683&lt;=8,0,IF(L683&lt;=16,(L683-9)*0.085,0)),0)+IF(F683="NEAK",IF(L683=1,11.48,IF(L683=2,8.79,IF(L683=3,6.97,IF(L683=4,4.05,IF(L683=5,3.71,IF(L683=6,3.38,IF(L683=7,3.04,IF(L683=8,2.7,0))))))))+IF(L683&lt;=8,0,IF(L683&lt;=16,2,IF(L683&lt;=24,1.3,0)))-IF(L683&lt;=8,0,IF(L683&lt;=16,(L683-9)*0.0574,IF(L683&lt;=24,(L683-17)*0.0574,0))),0))*IF(L683&lt;0,1,IF(OR(F683="PČ",F683="PŽ",F683="PT"),IF(J683&lt;32,J683/32,1),1))* IF(L683&lt;0,1,IF(OR(F683="EČ",F683="EŽ",F683="JOŽ",F683="JPČ",F683="NEAK"),IF(J683&lt;24,J683/24,1),1))*IF(L683&lt;0,1,IF(OR(F683="PČneol",F683="JEČ",F683="JEOF",F683="JnPČ",F683="JnEČ",F683="JčPČ",F683="JčEČ"),IF(J683&lt;16,J683/16,1),1))*IF(L683&lt;0,1,IF(F683="EČneol",IF(J683&lt;8,J683/8,1),1))</f>
        <v>51.106406249999999</v>
      </c>
      <c r="O683" s="9">
        <f t="shared" ref="O683:O686" si="383">IF(F683="OŽ",N683,IF(H683="Ne",IF(J683*0.3&lt;J683-L683,N683,0),IF(J683*0.1&lt;J683-L683,N683,0)))</f>
        <v>51.106406249999999</v>
      </c>
      <c r="P683" s="4">
        <f t="shared" ref="P683:P686" si="384">IF(O683=0,0,IF(F683="OŽ",IF(L683&gt;35,0,IF(J683&gt;35,(36-L683)*1.836,((36-L683)-(36-J683))*1.836)),0)+IF(F683="PČ",IF(L683&gt;31,0,IF(J683&gt;31,(32-L683)*1.347,((32-L683)-(32-J683))*1.347)),0)+ IF(F683="PČneol",IF(L683&gt;15,0,IF(J683&gt;15,(16-L683)*0.255,((16-L683)-(16-J683))*0.255)),0)+IF(F683="PŽ",IF(L683&gt;31,0,IF(J683&gt;31,(32-L683)*0.255,((32-L683)-(32-J683))*0.255)),0)+IF(F683="EČ",IF(L683&gt;23,0,IF(J683&gt;23,(24-L683)*0.612,((24-L683)-(24-J683))*0.612)),0)+IF(F683="EČneol",IF(L683&gt;7,0,IF(J683&gt;7,(8-L683)*0.204,((8-L683)-(8-J683))*0.204)),0)+IF(F683="EŽ",IF(L683&gt;23,0,IF(J683&gt;23,(24-L683)*0.204,((24-L683)-(24-J683))*0.204)),0)+IF(F683="PT",IF(L683&gt;31,0,IF(J683&gt;31,(32-L683)*0.204,((32-L683)-(32-J683))*0.204)),0)+IF(F683="JOŽ",IF(L683&gt;23,0,IF(J683&gt;23,(24-L683)*0.255,((24-L683)-(24-J683))*0.255)),0)+IF(F683="JPČ",IF(L683&gt;23,0,IF(J683&gt;23,(24-L683)*0.204,((24-L683)-(24-J683))*0.204)),0)+IF(F683="JEČ",IF(L683&gt;15,0,IF(J683&gt;15,(16-L683)*0.102,((16-L683)-(16-J683))*0.102)),0)+IF(F683="JEOF",IF(L683&gt;15,0,IF(J683&gt;15,(16-L683)*0.102,((16-L683)-(16-J683))*0.102)),0)+IF(F683="JnPČ",IF(L683&gt;15,0,IF(J683&gt;15,(16-L683)*0.153,((16-L683)-(16-J683))*0.153)),0)+IF(F683="JnEČ",IF(L683&gt;15,0,IF(J683&gt;15,(16-L683)*0.0765,((16-L683)-(16-J683))*0.0765)),0)+IF(F683="JčPČ",IF(L683&gt;15,0,IF(J683&gt;15,(16-L683)*0.06375,((16-L683)-(16-J683))*0.06375)),0)+IF(F683="JčEČ",IF(L683&gt;15,0,IF(J683&gt;15,(16-L683)*0.051,((16-L683)-(16-J683))*0.051)),0)+IF(F683="NEAK",IF(L683&gt;23,0,IF(J683&gt;23,(24-L683)*0.03444,((24-L683)-(24-J683))*0.03444)),0))</f>
        <v>17.510999999999999</v>
      </c>
      <c r="Q683" s="11">
        <f t="shared" ref="Q683:Q686" si="385">IF(ISERROR(P683*100/N683),0,(P683*100/N683))</f>
        <v>34.263806213139866</v>
      </c>
      <c r="R683" s="10">
        <f t="shared" ref="R683:R686" si="386">IF(Q683&lt;=30,O683+P683,O683+O683*0.3)*IF(G683=1,0.4,IF(G683=2,0.75,IF(G683="1 (kas 4 m. 1 k. nerengiamos)",0.52,1)))*IF(D683="olimpinė",1,IF(M683="Ne",0.5,1))*IF(OR(A$5="Lietuvos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federacija"),IF(OR(J683&lt;8,K683&lt;16),0,1),1)*E683*IF(I683&lt;=1,1,1/I683)*IF(OR(A$5="Lietuvos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54.811620703125001</v>
      </c>
    </row>
    <row r="684" spans="1:18" s="8" customFormat="1">
      <c r="A684" s="68">
        <v>5</v>
      </c>
      <c r="B684" s="68" t="s">
        <v>325</v>
      </c>
      <c r="C684" s="59" t="s">
        <v>326</v>
      </c>
      <c r="D684" s="68" t="s">
        <v>32</v>
      </c>
      <c r="E684" s="68">
        <v>1</v>
      </c>
      <c r="F684" s="68" t="s">
        <v>51</v>
      </c>
      <c r="G684" s="68">
        <v>2</v>
      </c>
      <c r="H684" s="68" t="s">
        <v>34</v>
      </c>
      <c r="I684" s="68"/>
      <c r="J684" s="68">
        <v>147</v>
      </c>
      <c r="K684" s="68">
        <v>25</v>
      </c>
      <c r="L684" s="68">
        <v>74</v>
      </c>
      <c r="M684" s="68" t="s">
        <v>43</v>
      </c>
      <c r="N684" s="3">
        <f t="shared" si="382"/>
        <v>0</v>
      </c>
      <c r="O684" s="9">
        <f t="shared" si="383"/>
        <v>0</v>
      </c>
      <c r="P684" s="4">
        <f t="shared" si="384"/>
        <v>0</v>
      </c>
      <c r="Q684" s="11">
        <f t="shared" si="385"/>
        <v>0</v>
      </c>
      <c r="R684" s="10">
        <f t="shared" si="386"/>
        <v>0</v>
      </c>
    </row>
    <row r="685" spans="1:18" s="8" customFormat="1">
      <c r="A685" s="68">
        <v>6</v>
      </c>
      <c r="B685" s="68" t="s">
        <v>343</v>
      </c>
      <c r="C685" s="59" t="s">
        <v>326</v>
      </c>
      <c r="D685" s="68" t="s">
        <v>32</v>
      </c>
      <c r="E685" s="68">
        <v>1</v>
      </c>
      <c r="F685" s="68" t="s">
        <v>51</v>
      </c>
      <c r="G685" s="68">
        <v>2</v>
      </c>
      <c r="H685" s="68" t="s">
        <v>34</v>
      </c>
      <c r="I685" s="68"/>
      <c r="J685" s="68">
        <v>147</v>
      </c>
      <c r="K685" s="68">
        <v>25</v>
      </c>
      <c r="L685" s="68">
        <v>139</v>
      </c>
      <c r="M685" s="68" t="s">
        <v>43</v>
      </c>
      <c r="N685" s="3">
        <f t="shared" si="382"/>
        <v>0</v>
      </c>
      <c r="O685" s="9">
        <f t="shared" si="383"/>
        <v>0</v>
      </c>
      <c r="P685" s="4">
        <f t="shared" si="384"/>
        <v>0</v>
      </c>
      <c r="Q685" s="11">
        <f t="shared" si="385"/>
        <v>0</v>
      </c>
      <c r="R685" s="10">
        <f t="shared" si="386"/>
        <v>0</v>
      </c>
    </row>
    <row r="686" spans="1:18" s="8" customFormat="1">
      <c r="A686" s="68">
        <v>7</v>
      </c>
      <c r="B686" s="68" t="s">
        <v>344</v>
      </c>
      <c r="C686" s="59" t="s">
        <v>326</v>
      </c>
      <c r="D686" s="68" t="s">
        <v>32</v>
      </c>
      <c r="E686" s="68">
        <v>1</v>
      </c>
      <c r="F686" s="68" t="s">
        <v>51</v>
      </c>
      <c r="G686" s="68">
        <v>2</v>
      </c>
      <c r="H686" s="68" t="s">
        <v>34</v>
      </c>
      <c r="I686" s="68"/>
      <c r="J686" s="68">
        <v>147</v>
      </c>
      <c r="K686" s="68">
        <v>25</v>
      </c>
      <c r="L686" s="68">
        <v>126</v>
      </c>
      <c r="M686" s="68" t="s">
        <v>43</v>
      </c>
      <c r="N686" s="3">
        <f t="shared" si="382"/>
        <v>0</v>
      </c>
      <c r="O686" s="9">
        <f t="shared" si="383"/>
        <v>0</v>
      </c>
      <c r="P686" s="4">
        <f t="shared" si="384"/>
        <v>0</v>
      </c>
      <c r="Q686" s="11">
        <f t="shared" si="385"/>
        <v>0</v>
      </c>
      <c r="R686" s="10">
        <f t="shared" si="386"/>
        <v>0</v>
      </c>
    </row>
    <row r="687" spans="1:18" s="8" customFormat="1">
      <c r="A687" s="68">
        <v>8</v>
      </c>
      <c r="B687" s="68" t="s">
        <v>345</v>
      </c>
      <c r="C687" s="59" t="s">
        <v>326</v>
      </c>
      <c r="D687" s="68" t="s">
        <v>32</v>
      </c>
      <c r="E687" s="68">
        <v>1</v>
      </c>
      <c r="F687" s="68" t="s">
        <v>51</v>
      </c>
      <c r="G687" s="68">
        <v>2</v>
      </c>
      <c r="H687" s="68" t="s">
        <v>34</v>
      </c>
      <c r="I687" s="68"/>
      <c r="J687" s="68">
        <v>147</v>
      </c>
      <c r="K687" s="68">
        <v>25</v>
      </c>
      <c r="L687" s="68">
        <v>130</v>
      </c>
      <c r="M687" s="68" t="s">
        <v>43</v>
      </c>
      <c r="N687" s="3">
        <f t="shared" ref="N687" si="387">(IF(F687="OŽ",IF(L687=1,550.8,IF(L687=2,426.38,IF(L687=3,342.14,IF(L687=4,181.44,IF(L687=5,168.48,IF(L687=6,155.52,IF(L687=7,148.5,IF(L687=8,144,0))))))))+IF(L687&lt;=8,0,IF(L687&lt;=16,137.7,IF(L687&lt;=24,108,IF(L687&lt;=32,80.1,IF(L687&lt;=36,52.2,0)))))-IF(L687&lt;=8,0,IF(L687&lt;=16,(L687-9)*2.754,IF(L687&lt;=24,(L687-17)* 2.754,IF(L687&lt;=32,(L687-25)* 2.754,IF(L687&lt;=36,(L687-33)*2.754,0))))),0)+IF(F687="PČ",IF(L687=1,449,IF(L687=2,314.6,IF(L687=3,238,IF(L687=4,172,IF(L687=5,159,IF(L687=6,145,IF(L687=7,132,IF(L687=8,119,0))))))))+IF(L687&lt;=8,0,IF(L687&lt;=16,88,IF(L687&lt;=24,55,IF(L687&lt;=32,22,0))))-IF(L687&lt;=8,0,IF(L687&lt;=16,(L687-9)*2.245,IF(L687&lt;=24,(L687-17)*2.245,IF(L687&lt;=32,(L687-25)*2.245,0)))),0)+IF(F687="PČneol",IF(L687=1,85,IF(L687=2,64.61,IF(L687=3,50.76,IF(L687=4,16.25,IF(L687=5,15,IF(L687=6,13.75,IF(L687=7,12.5,IF(L687=8,11.25,0))))))))+IF(L687&lt;=8,0,IF(L687&lt;=16,9,0))-IF(L687&lt;=8,0,IF(L687&lt;=16,(L687-9)*0.425,0)),0)+IF(F687="PŽ",IF(L687=1,85,IF(L687=2,59.5,IF(L687=3,45,IF(L687=4,32.5,IF(L687=5,30,IF(L687=6,27.5,IF(L687=7,25,IF(L687=8,22.5,0))))))))+IF(L687&lt;=8,0,IF(L687&lt;=16,19,IF(L687&lt;=24,13,IF(L687&lt;=32,8,0))))-IF(L687&lt;=8,0,IF(L687&lt;=16,(L687-9)*0.425,IF(L687&lt;=24,(L687-17)*0.425,IF(L687&lt;=32,(L687-25)*0.425,0)))),0)+IF(F687="EČ",IF(L687=1,204,IF(L687=2,156.24,IF(L687=3,123.84,IF(L687=4,72,IF(L687=5,66,IF(L687=6,60,IF(L687=7,54,IF(L687=8,48,0))))))))+IF(L687&lt;=8,0,IF(L687&lt;=16,40,IF(L687&lt;=24,25,0)))-IF(L687&lt;=8,0,IF(L687&lt;=16,(L687-9)*1.02,IF(L687&lt;=24,(L687-17)*1.02,0))),0)+IF(F687="EČneol",IF(L687=1,68,IF(L687=2,51.69,IF(L687=3,40.61,IF(L687=4,13,IF(L687=5,12,IF(L687=6,11,IF(L687=7,10,IF(L687=8,9,0)))))))))+IF(F687="EŽ",IF(L687=1,68,IF(L687=2,47.6,IF(L687=3,36,IF(L687=4,18,IF(L687=5,16.5,IF(L687=6,15,IF(L687=7,13.5,IF(L687=8,12,0))))))))+IF(L687&lt;=8,0,IF(L687&lt;=16,10,IF(L687&lt;=24,6,0)))-IF(L687&lt;=8,0,IF(L687&lt;=16,(L687-9)*0.34,IF(L687&lt;=24,(L687-17)*0.34,0))),0)+IF(F687="PT",IF(L687=1,68,IF(L687=2,52.08,IF(L687=3,41.28,IF(L687=4,24,IF(L687=5,22,IF(L687=6,20,IF(L687=7,18,IF(L687=8,16,0))))))))+IF(L687&lt;=8,0,IF(L687&lt;=16,13,IF(L687&lt;=24,9,IF(L687&lt;=32,4,0))))-IF(L687&lt;=8,0,IF(L687&lt;=16,(L687-9)*0.34,IF(L687&lt;=24,(L687-17)*0.34,IF(L687&lt;=32,(L687-25)*0.34,0)))),0)+IF(F687="JOŽ",IF(L687=1,85,IF(L687=2,59.5,IF(L687=3,45,IF(L687=4,32.5,IF(L687=5,30,IF(L687=6,27.5,IF(L687=7,25,IF(L687=8,22.5,0))))))))+IF(L687&lt;=8,0,IF(L687&lt;=16,19,IF(L687&lt;=24,13,0)))-IF(L687&lt;=8,0,IF(L687&lt;=16,(L687-9)*0.425,IF(L687&lt;=24,(L687-17)*0.425,0))),0)+IF(F687="JPČ",IF(L687=1,68,IF(L687=2,47.6,IF(L687=3,36,IF(L687=4,26,IF(L687=5,24,IF(L687=6,22,IF(L687=7,20,IF(L687=8,18,0))))))))+IF(L687&lt;=8,0,IF(L687&lt;=16,13,IF(L687&lt;=24,9,0)))-IF(L687&lt;=8,0,IF(L687&lt;=16,(L687-9)*0.34,IF(L687&lt;=24,(L687-17)*0.34,0))),0)+IF(F687="JEČ",IF(L687=1,34,IF(L687=2,26.04,IF(L687=3,20.6,IF(L687=4,12,IF(L687=5,11,IF(L687=6,10,IF(L687=7,9,IF(L687=8,8,0))))))))+IF(L687&lt;=8,0,IF(L687&lt;=16,6,0))-IF(L687&lt;=8,0,IF(L687&lt;=16,(L687-9)*0.17,0)),0)+IF(F687="JEOF",IF(L687=1,34,IF(L687=2,26.04,IF(L687=3,20.6,IF(L687=4,12,IF(L687=5,11,IF(L687=6,10,IF(L687=7,9,IF(L687=8,8,0))))))))+IF(L687&lt;=8,0,IF(L687&lt;=16,6,0))-IF(L687&lt;=8,0,IF(L687&lt;=16,(L687-9)*0.17,0)),0)+IF(F687="JnPČ",IF(L687=1,51,IF(L687=2,35.7,IF(L687=3,27,IF(L687=4,19.5,IF(L687=5,18,IF(L687=6,16.5,IF(L687=7,15,IF(L687=8,13.5,0))))))))+IF(L687&lt;=8,0,IF(L687&lt;=16,10,0))-IF(L687&lt;=8,0,IF(L687&lt;=16,(L687-9)*0.255,0)),0)+IF(F687="JnEČ",IF(L687=1,25.5,IF(L687=2,19.53,IF(L687=3,15.48,IF(L687=4,9,IF(L687=5,8.25,IF(L687=6,7.5,IF(L687=7,6.75,IF(L687=8,6,0))))))))+IF(L687&lt;=8,0,IF(L687&lt;=16,5,0))-IF(L687&lt;=8,0,IF(L687&lt;=16,(L687-9)*0.1275,0)),0)+IF(F687="JčPČ",IF(L687=1,21.25,IF(L687=2,14.5,IF(L687=3,11.5,IF(L687=4,7,IF(L687=5,6.5,IF(L687=6,6,IF(L687=7,5.5,IF(L687=8,5,0))))))))+IF(L687&lt;=8,0,IF(L687&lt;=16,4,0))-IF(L687&lt;=8,0,IF(L687&lt;=16,(L687-9)*0.10625,0)),0)+IF(F687="JčEČ",IF(L687=1,17,IF(L687=2,13.02,IF(L687=3,10.32,IF(L687=4,6,IF(L687=5,5.5,IF(L687=6,5,IF(L687=7,4.5,IF(L687=8,4,0))))))))+IF(L687&lt;=8,0,IF(L687&lt;=16,3,0))-IF(L687&lt;=8,0,IF(L687&lt;=16,(L687-9)*0.085,0)),0)+IF(F687="NEAK",IF(L687=1,11.48,IF(L687=2,8.79,IF(L687=3,6.97,IF(L687=4,4.05,IF(L687=5,3.71,IF(L687=6,3.38,IF(L687=7,3.04,IF(L687=8,2.7,0))))))))+IF(L687&lt;=8,0,IF(L687&lt;=16,2,IF(L687&lt;=24,1.3,0)))-IF(L687&lt;=8,0,IF(L687&lt;=16,(L687-9)*0.0574,IF(L687&lt;=24,(L687-17)*0.0574,0))),0))*IF(L687&lt;0,1,IF(OR(F687="PČ",F687="PŽ",F687="PT"),IF(J687&lt;32,J687/32,1),1))* IF(L687&lt;0,1,IF(OR(F687="EČ",F687="EŽ",F687="JOŽ",F687="JPČ",F687="NEAK"),IF(J687&lt;24,J687/24,1),1))*IF(L687&lt;0,1,IF(OR(F687="PČneol",F687="JEČ",F687="JEOF",F687="JnPČ",F687="JnEČ",F687="JčPČ",F687="JčEČ"),IF(J687&lt;16,J687/16,1),1))*IF(L687&lt;0,1,IF(F687="EČneol",IF(J687&lt;8,J687/8,1),1))</f>
        <v>0</v>
      </c>
      <c r="O687" s="9">
        <f t="shared" ref="O687" si="388">IF(F687="OŽ",N687,IF(H687="Ne",IF(J687*0.3&lt;J687-L687,N687,0),IF(J687*0.1&lt;J687-L687,N687,0)))</f>
        <v>0</v>
      </c>
      <c r="P687" s="4">
        <f t="shared" ref="P687" si="389">IF(O687=0,0,IF(F687="OŽ",IF(L687&gt;35,0,IF(J687&gt;35,(36-L687)*1.836,((36-L687)-(36-J687))*1.836)),0)+IF(F687="PČ",IF(L687&gt;31,0,IF(J687&gt;31,(32-L687)*1.347,((32-L687)-(32-J687))*1.347)),0)+ IF(F687="PČneol",IF(L687&gt;15,0,IF(J687&gt;15,(16-L687)*0.255,((16-L687)-(16-J687))*0.255)),0)+IF(F687="PŽ",IF(L687&gt;31,0,IF(J687&gt;31,(32-L687)*0.255,((32-L687)-(32-J687))*0.255)),0)+IF(F687="EČ",IF(L687&gt;23,0,IF(J687&gt;23,(24-L687)*0.612,((24-L687)-(24-J687))*0.612)),0)+IF(F687="EČneol",IF(L687&gt;7,0,IF(J687&gt;7,(8-L687)*0.204,((8-L687)-(8-J687))*0.204)),0)+IF(F687="EŽ",IF(L687&gt;23,0,IF(J687&gt;23,(24-L687)*0.204,((24-L687)-(24-J687))*0.204)),0)+IF(F687="PT",IF(L687&gt;31,0,IF(J687&gt;31,(32-L687)*0.204,((32-L687)-(32-J687))*0.204)),0)+IF(F687="JOŽ",IF(L687&gt;23,0,IF(J687&gt;23,(24-L687)*0.255,((24-L687)-(24-J687))*0.255)),0)+IF(F687="JPČ",IF(L687&gt;23,0,IF(J687&gt;23,(24-L687)*0.204,((24-L687)-(24-J687))*0.204)),0)+IF(F687="JEČ",IF(L687&gt;15,0,IF(J687&gt;15,(16-L687)*0.102,((16-L687)-(16-J687))*0.102)),0)+IF(F687="JEOF",IF(L687&gt;15,0,IF(J687&gt;15,(16-L687)*0.102,((16-L687)-(16-J687))*0.102)),0)+IF(F687="JnPČ",IF(L687&gt;15,0,IF(J687&gt;15,(16-L687)*0.153,((16-L687)-(16-J687))*0.153)),0)+IF(F687="JnEČ",IF(L687&gt;15,0,IF(J687&gt;15,(16-L687)*0.0765,((16-L687)-(16-J687))*0.0765)),0)+IF(F687="JčPČ",IF(L687&gt;15,0,IF(J687&gt;15,(16-L687)*0.06375,((16-L687)-(16-J687))*0.06375)),0)+IF(F687="JčEČ",IF(L687&gt;15,0,IF(J687&gt;15,(16-L687)*0.051,((16-L687)-(16-J687))*0.051)),0)+IF(F687="NEAK",IF(L687&gt;23,0,IF(J687&gt;23,(24-L687)*0.03444,((24-L687)-(24-J687))*0.03444)),0))</f>
        <v>0</v>
      </c>
      <c r="Q687" s="11">
        <f t="shared" ref="Q687" si="390">IF(ISERROR(P687*100/N687),0,(P687*100/N687))</f>
        <v>0</v>
      </c>
      <c r="R687" s="10">
        <f t="shared" ref="R687" si="391">IF(Q687&lt;=30,O687+P687,O687+O687*0.3)*IF(G687=1,0.4,IF(G687=2,0.75,IF(G687="1 (kas 4 m. 1 k. nerengiamos)",0.52,1)))*IF(D687="olimpinė",1,IF(M687="Ne",0.5,1))*IF(OR(A$5="Lietuvos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federacija"),IF(OR(J687&lt;8,K687&lt;16),0,1),1)*E687*IF(I687&lt;=1,1,1/I687)*IF(OR(A$5="Lietuvos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88" spans="1:18" s="8" customFormat="1">
      <c r="A688" s="81" t="s">
        <v>37</v>
      </c>
      <c r="B688" s="82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3"/>
      <c r="R688" s="10">
        <f>SUM(R682:R687)</f>
        <v>210.78055195312504</v>
      </c>
    </row>
    <row r="689" spans="1:18" s="8" customFormat="1" ht="15.75">
      <c r="A689" s="24" t="s">
        <v>38</v>
      </c>
      <c r="B689" s="24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6"/>
    </row>
    <row r="690" spans="1:18" s="8" customFormat="1">
      <c r="A690" s="49" t="s">
        <v>45</v>
      </c>
      <c r="B690" s="49"/>
      <c r="C690" s="49"/>
      <c r="D690" s="49"/>
      <c r="E690" s="49"/>
      <c r="F690" s="49"/>
      <c r="G690" s="49"/>
      <c r="H690" s="49"/>
      <c r="I690" s="49"/>
      <c r="J690" s="15"/>
      <c r="K690" s="15"/>
      <c r="L690" s="15"/>
      <c r="M690" s="15"/>
      <c r="N690" s="15"/>
      <c r="O690" s="15"/>
      <c r="P690" s="15"/>
      <c r="Q690" s="15"/>
      <c r="R690" s="16"/>
    </row>
    <row r="691" spans="1:18" s="8" customFormat="1">
      <c r="A691" s="49"/>
      <c r="B691" s="49"/>
      <c r="C691" s="49"/>
      <c r="D691" s="49"/>
      <c r="E691" s="49"/>
      <c r="F691" s="49"/>
      <c r="G691" s="49"/>
      <c r="H691" s="49"/>
      <c r="I691" s="49"/>
      <c r="J691" s="15"/>
      <c r="K691" s="15"/>
      <c r="L691" s="15"/>
      <c r="M691" s="15"/>
      <c r="N691" s="15"/>
      <c r="O691" s="15"/>
      <c r="P691" s="15"/>
      <c r="Q691" s="15"/>
      <c r="R691" s="16"/>
    </row>
    <row r="692" spans="1:18" s="8" customFormat="1">
      <c r="A692" s="86" t="s">
        <v>346</v>
      </c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64"/>
    </row>
    <row r="693" spans="1:18" s="8" customFormat="1" ht="18">
      <c r="A693" s="77" t="s">
        <v>28</v>
      </c>
      <c r="B693" s="78"/>
      <c r="C693" s="78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64"/>
    </row>
    <row r="694" spans="1:18" s="8" customFormat="1">
      <c r="A694" s="84" t="s">
        <v>347</v>
      </c>
      <c r="B694" s="85"/>
      <c r="C694" s="85"/>
      <c r="D694" s="85"/>
      <c r="E694" s="85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5"/>
      <c r="Q694" s="64"/>
    </row>
    <row r="695" spans="1:18" s="8" customFormat="1">
      <c r="A695" s="68">
        <v>1</v>
      </c>
      <c r="B695" s="68" t="s">
        <v>342</v>
      </c>
      <c r="C695" s="59" t="s">
        <v>326</v>
      </c>
      <c r="D695" s="68" t="s">
        <v>32</v>
      </c>
      <c r="E695" s="68">
        <v>1</v>
      </c>
      <c r="F695" s="68" t="s">
        <v>33</v>
      </c>
      <c r="G695" s="68">
        <v>2</v>
      </c>
      <c r="H695" s="68" t="s">
        <v>34</v>
      </c>
      <c r="I695" s="68"/>
      <c r="J695" s="68">
        <v>11</v>
      </c>
      <c r="K695" s="68">
        <v>6</v>
      </c>
      <c r="L695" s="68">
        <v>5</v>
      </c>
      <c r="M695" s="68" t="s">
        <v>43</v>
      </c>
      <c r="N695" s="3">
        <f t="shared" ref="N695" si="392">(IF(F695="OŽ",IF(L695=1,550.8,IF(L695=2,426.38,IF(L695=3,342.14,IF(L695=4,181.44,IF(L695=5,168.48,IF(L695=6,155.52,IF(L695=7,148.5,IF(L695=8,144,0))))))))+IF(L695&lt;=8,0,IF(L695&lt;=16,137.7,IF(L695&lt;=24,108,IF(L695&lt;=32,80.1,IF(L695&lt;=36,52.2,0)))))-IF(L695&lt;=8,0,IF(L695&lt;=16,(L695-9)*2.754,IF(L695&lt;=24,(L695-17)* 2.754,IF(L695&lt;=32,(L695-25)* 2.754,IF(L695&lt;=36,(L695-33)*2.754,0))))),0)+IF(F695="PČ",IF(L695=1,449,IF(L695=2,314.6,IF(L695=3,238,IF(L695=4,172,IF(L695=5,159,IF(L695=6,145,IF(L695=7,132,IF(L695=8,119,0))))))))+IF(L695&lt;=8,0,IF(L695&lt;=16,88,IF(L695&lt;=24,55,IF(L695&lt;=32,22,0))))-IF(L695&lt;=8,0,IF(L695&lt;=16,(L695-9)*2.245,IF(L695&lt;=24,(L695-17)*2.245,IF(L695&lt;=32,(L695-25)*2.245,0)))),0)+IF(F695="PČneol",IF(L695=1,85,IF(L695=2,64.61,IF(L695=3,50.76,IF(L695=4,16.25,IF(L695=5,15,IF(L695=6,13.75,IF(L695=7,12.5,IF(L695=8,11.25,0))))))))+IF(L695&lt;=8,0,IF(L695&lt;=16,9,0))-IF(L695&lt;=8,0,IF(L695&lt;=16,(L695-9)*0.425,0)),0)+IF(F695="PŽ",IF(L695=1,85,IF(L695=2,59.5,IF(L695=3,45,IF(L695=4,32.5,IF(L695=5,30,IF(L695=6,27.5,IF(L695=7,25,IF(L695=8,22.5,0))))))))+IF(L695&lt;=8,0,IF(L695&lt;=16,19,IF(L695&lt;=24,13,IF(L695&lt;=32,8,0))))-IF(L695&lt;=8,0,IF(L695&lt;=16,(L695-9)*0.425,IF(L695&lt;=24,(L695-17)*0.425,IF(L695&lt;=32,(L695-25)*0.425,0)))),0)+IF(F695="EČ",IF(L695=1,204,IF(L695=2,156.24,IF(L695=3,123.84,IF(L695=4,72,IF(L695=5,66,IF(L695=6,60,IF(L695=7,54,IF(L695=8,48,0))))))))+IF(L695&lt;=8,0,IF(L695&lt;=16,40,IF(L695&lt;=24,25,0)))-IF(L695&lt;=8,0,IF(L695&lt;=16,(L695-9)*1.02,IF(L695&lt;=24,(L695-17)*1.02,0))),0)+IF(F695="EČneol",IF(L695=1,68,IF(L695=2,51.69,IF(L695=3,40.61,IF(L695=4,13,IF(L695=5,12,IF(L695=6,11,IF(L695=7,10,IF(L695=8,9,0)))))))))+IF(F695="EŽ",IF(L695=1,68,IF(L695=2,47.6,IF(L695=3,36,IF(L695=4,18,IF(L695=5,16.5,IF(L695=6,15,IF(L695=7,13.5,IF(L695=8,12,0))))))))+IF(L695&lt;=8,0,IF(L695&lt;=16,10,IF(L695&lt;=24,6,0)))-IF(L695&lt;=8,0,IF(L695&lt;=16,(L695-9)*0.34,IF(L695&lt;=24,(L695-17)*0.34,0))),0)+IF(F695="PT",IF(L695=1,68,IF(L695=2,52.08,IF(L695=3,41.28,IF(L695=4,24,IF(L695=5,22,IF(L695=6,20,IF(L695=7,18,IF(L695=8,16,0))))))))+IF(L695&lt;=8,0,IF(L695&lt;=16,13,IF(L695&lt;=24,9,IF(L695&lt;=32,4,0))))-IF(L695&lt;=8,0,IF(L695&lt;=16,(L695-9)*0.34,IF(L695&lt;=24,(L695-17)*0.34,IF(L695&lt;=32,(L695-25)*0.34,0)))),0)+IF(F695="JOŽ",IF(L695=1,85,IF(L695=2,59.5,IF(L695=3,45,IF(L695=4,32.5,IF(L695=5,30,IF(L695=6,27.5,IF(L695=7,25,IF(L695=8,22.5,0))))))))+IF(L695&lt;=8,0,IF(L695&lt;=16,19,IF(L695&lt;=24,13,0)))-IF(L695&lt;=8,0,IF(L695&lt;=16,(L695-9)*0.425,IF(L695&lt;=24,(L695-17)*0.425,0))),0)+IF(F695="JPČ",IF(L695=1,68,IF(L695=2,47.6,IF(L695=3,36,IF(L695=4,26,IF(L695=5,24,IF(L695=6,22,IF(L695=7,20,IF(L695=8,18,0))))))))+IF(L695&lt;=8,0,IF(L695&lt;=16,13,IF(L695&lt;=24,9,0)))-IF(L695&lt;=8,0,IF(L695&lt;=16,(L695-9)*0.34,IF(L695&lt;=24,(L695-17)*0.34,0))),0)+IF(F695="JEČ",IF(L695=1,34,IF(L695=2,26.04,IF(L695=3,20.6,IF(L695=4,12,IF(L695=5,11,IF(L695=6,10,IF(L695=7,9,IF(L695=8,8,0))))))))+IF(L695&lt;=8,0,IF(L695&lt;=16,6,0))-IF(L695&lt;=8,0,IF(L695&lt;=16,(L695-9)*0.17,0)),0)+IF(F695="JEOF",IF(L695=1,34,IF(L695=2,26.04,IF(L695=3,20.6,IF(L695=4,12,IF(L695=5,11,IF(L695=6,10,IF(L695=7,9,IF(L695=8,8,0))))))))+IF(L695&lt;=8,0,IF(L695&lt;=16,6,0))-IF(L695&lt;=8,0,IF(L695&lt;=16,(L695-9)*0.17,0)),0)+IF(F695="JnPČ",IF(L695=1,51,IF(L695=2,35.7,IF(L695=3,27,IF(L695=4,19.5,IF(L695=5,18,IF(L695=6,16.5,IF(L695=7,15,IF(L695=8,13.5,0))))))))+IF(L695&lt;=8,0,IF(L695&lt;=16,10,0))-IF(L695&lt;=8,0,IF(L695&lt;=16,(L695-9)*0.255,0)),0)+IF(F695="JnEČ",IF(L695=1,25.5,IF(L695=2,19.53,IF(L695=3,15.48,IF(L695=4,9,IF(L695=5,8.25,IF(L695=6,7.5,IF(L695=7,6.75,IF(L695=8,6,0))))))))+IF(L695&lt;=8,0,IF(L695&lt;=16,5,0))-IF(L695&lt;=8,0,IF(L695&lt;=16,(L695-9)*0.1275,0)),0)+IF(F695="JčPČ",IF(L695=1,21.25,IF(L695=2,14.5,IF(L695=3,11.5,IF(L695=4,7,IF(L695=5,6.5,IF(L695=6,6,IF(L695=7,5.5,IF(L695=8,5,0))))))))+IF(L695&lt;=8,0,IF(L695&lt;=16,4,0))-IF(L695&lt;=8,0,IF(L695&lt;=16,(L695-9)*0.10625,0)),0)+IF(F695="JčEČ",IF(L695=1,17,IF(L695=2,13.02,IF(L695=3,10.32,IF(L695=4,6,IF(L695=5,5.5,IF(L695=6,5,IF(L695=7,4.5,IF(L695=8,4,0))))))))+IF(L695&lt;=8,0,IF(L695&lt;=16,3,0))-IF(L695&lt;=8,0,IF(L695&lt;=16,(L695-9)*0.085,0)),0)+IF(F695="NEAK",IF(L695=1,11.48,IF(L695=2,8.79,IF(L695=3,6.97,IF(L695=4,4.05,IF(L695=5,3.71,IF(L695=6,3.38,IF(L695=7,3.04,IF(L695=8,2.7,0))))))))+IF(L695&lt;=8,0,IF(L695&lt;=16,2,IF(L695&lt;=24,1.3,0)))-IF(L695&lt;=8,0,IF(L695&lt;=16,(L695-9)*0.0574,IF(L695&lt;=24,(L695-17)*0.0574,0))),0))*IF(L695&lt;0,1,IF(OR(F695="PČ",F695="PŽ",F695="PT"),IF(J695&lt;32,J695/32,1),1))* IF(L695&lt;0,1,IF(OR(F695="EČ",F695="EŽ",F695="JOŽ",F695="JPČ",F695="NEAK"),IF(J695&lt;24,J695/24,1),1))*IF(L695&lt;0,1,IF(OR(F695="PČneol",F695="JEČ",F695="JEOF",F695="JnPČ",F695="JnEČ",F695="JčPČ",F695="JčEČ"),IF(J695&lt;16,J695/16,1),1))*IF(L695&lt;0,1,IF(F695="EČneol",IF(J695&lt;8,J695/8,1),1))</f>
        <v>30.25</v>
      </c>
      <c r="O695" s="9">
        <f t="shared" ref="O695" si="393">IF(F695="OŽ",N695,IF(H695="Ne",IF(J695*0.3&lt;J695-L695,N695,0),IF(J695*0.1&lt;J695-L695,N695,0)))</f>
        <v>30.25</v>
      </c>
      <c r="P695" s="4">
        <f t="shared" ref="P695" si="394">IF(O695=0,0,IF(F695="OŽ",IF(L695&gt;35,0,IF(J695&gt;35,(36-L695)*1.836,((36-L695)-(36-J695))*1.836)),0)+IF(F695="PČ",IF(L695&gt;31,0,IF(J695&gt;31,(32-L695)*1.347,((32-L695)-(32-J695))*1.347)),0)+ IF(F695="PČneol",IF(L695&gt;15,0,IF(J695&gt;15,(16-L695)*0.255,((16-L695)-(16-J695))*0.255)),0)+IF(F695="PŽ",IF(L695&gt;31,0,IF(J695&gt;31,(32-L695)*0.255,((32-L695)-(32-J695))*0.255)),0)+IF(F695="EČ",IF(L695&gt;23,0,IF(J695&gt;23,(24-L695)*0.612,((24-L695)-(24-J695))*0.612)),0)+IF(F695="EČneol",IF(L695&gt;7,0,IF(J695&gt;7,(8-L695)*0.204,((8-L695)-(8-J695))*0.204)),0)+IF(F695="EŽ",IF(L695&gt;23,0,IF(J695&gt;23,(24-L695)*0.204,((24-L695)-(24-J695))*0.204)),0)+IF(F695="PT",IF(L695&gt;31,0,IF(J695&gt;31,(32-L695)*0.204,((32-L695)-(32-J695))*0.204)),0)+IF(F695="JOŽ",IF(L695&gt;23,0,IF(J695&gt;23,(24-L695)*0.255,((24-L695)-(24-J695))*0.255)),0)+IF(F695="JPČ",IF(L695&gt;23,0,IF(J695&gt;23,(24-L695)*0.204,((24-L695)-(24-J695))*0.204)),0)+IF(F695="JEČ",IF(L695&gt;15,0,IF(J695&gt;15,(16-L695)*0.102,((16-L695)-(16-J695))*0.102)),0)+IF(F695="JEOF",IF(L695&gt;15,0,IF(J695&gt;15,(16-L695)*0.102,((16-L695)-(16-J695))*0.102)),0)+IF(F695="JnPČ",IF(L695&gt;15,0,IF(J695&gt;15,(16-L695)*0.153,((16-L695)-(16-J695))*0.153)),0)+IF(F695="JnEČ",IF(L695&gt;15,0,IF(J695&gt;15,(16-L695)*0.0765,((16-L695)-(16-J695))*0.0765)),0)+IF(F695="JčPČ",IF(L695&gt;15,0,IF(J695&gt;15,(16-L695)*0.06375,((16-L695)-(16-J695))*0.06375)),0)+IF(F695="JčEČ",IF(L695&gt;15,0,IF(J695&gt;15,(16-L695)*0.051,((16-L695)-(16-J695))*0.051)),0)+IF(F695="NEAK",IF(L695&gt;23,0,IF(J695&gt;23,(24-L695)*0.03444,((24-L695)-(24-J695))*0.03444)),0))</f>
        <v>3.6719999999999997</v>
      </c>
      <c r="Q695" s="11">
        <f t="shared" ref="Q695" si="395">IF(ISERROR(P695*100/N695),0,(P695*100/N695))</f>
        <v>12.138842975206611</v>
      </c>
      <c r="R695" s="10">
        <f t="shared" ref="R695" si="396">IF(Q695&lt;=30,O695+P695,O695+O695*0.3)*IF(G695=1,0.4,IF(G695=2,0.75,IF(G695="1 (kas 4 m. 1 k. nerengiamos)",0.52,1)))*IF(D695="olimpinė",1,IF(M695="Ne",0.5,1))*IF(OR(A$5="Lietuvos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federacija"),IF(OR(J695&lt;8,K695&lt;16),0,1),1)*E695*IF(I695&lt;=1,1,1/I695)*IF(OR(A$5="Lietuvos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96" spans="1:18" s="8" customFormat="1">
      <c r="A696" s="68">
        <v>3</v>
      </c>
      <c r="B696" s="68" t="s">
        <v>335</v>
      </c>
      <c r="C696" s="59" t="s">
        <v>326</v>
      </c>
      <c r="D696" s="68" t="s">
        <v>32</v>
      </c>
      <c r="E696" s="68">
        <v>1</v>
      </c>
      <c r="F696" s="68" t="s">
        <v>33</v>
      </c>
      <c r="G696" s="68">
        <v>2</v>
      </c>
      <c r="H696" s="68" t="s">
        <v>34</v>
      </c>
      <c r="I696" s="68"/>
      <c r="J696" s="68">
        <v>11</v>
      </c>
      <c r="K696" s="68">
        <v>6</v>
      </c>
      <c r="L696" s="68">
        <v>9</v>
      </c>
      <c r="M696" s="68" t="s">
        <v>43</v>
      </c>
      <c r="N696" s="3">
        <f t="shared" ref="N696:N699" si="397">(IF(F696="OŽ",IF(L696=1,550.8,IF(L696=2,426.38,IF(L696=3,342.14,IF(L696=4,181.44,IF(L696=5,168.48,IF(L696=6,155.52,IF(L696=7,148.5,IF(L696=8,144,0))))))))+IF(L696&lt;=8,0,IF(L696&lt;=16,137.7,IF(L696&lt;=24,108,IF(L696&lt;=32,80.1,IF(L696&lt;=36,52.2,0)))))-IF(L696&lt;=8,0,IF(L696&lt;=16,(L696-9)*2.754,IF(L696&lt;=24,(L696-17)* 2.754,IF(L696&lt;=32,(L696-25)* 2.754,IF(L696&lt;=36,(L696-33)*2.754,0))))),0)+IF(F696="PČ",IF(L696=1,449,IF(L696=2,314.6,IF(L696=3,238,IF(L696=4,172,IF(L696=5,159,IF(L696=6,145,IF(L696=7,132,IF(L696=8,119,0))))))))+IF(L696&lt;=8,0,IF(L696&lt;=16,88,IF(L696&lt;=24,55,IF(L696&lt;=32,22,0))))-IF(L696&lt;=8,0,IF(L696&lt;=16,(L696-9)*2.245,IF(L696&lt;=24,(L696-17)*2.245,IF(L696&lt;=32,(L696-25)*2.245,0)))),0)+IF(F696="PČneol",IF(L696=1,85,IF(L696=2,64.61,IF(L696=3,50.76,IF(L696=4,16.25,IF(L696=5,15,IF(L696=6,13.75,IF(L696=7,12.5,IF(L696=8,11.25,0))))))))+IF(L696&lt;=8,0,IF(L696&lt;=16,9,0))-IF(L696&lt;=8,0,IF(L696&lt;=16,(L696-9)*0.425,0)),0)+IF(F696="PŽ",IF(L696=1,85,IF(L696=2,59.5,IF(L696=3,45,IF(L696=4,32.5,IF(L696=5,30,IF(L696=6,27.5,IF(L696=7,25,IF(L696=8,22.5,0))))))))+IF(L696&lt;=8,0,IF(L696&lt;=16,19,IF(L696&lt;=24,13,IF(L696&lt;=32,8,0))))-IF(L696&lt;=8,0,IF(L696&lt;=16,(L696-9)*0.425,IF(L696&lt;=24,(L696-17)*0.425,IF(L696&lt;=32,(L696-25)*0.425,0)))),0)+IF(F696="EČ",IF(L696=1,204,IF(L696=2,156.24,IF(L696=3,123.84,IF(L696=4,72,IF(L696=5,66,IF(L696=6,60,IF(L696=7,54,IF(L696=8,48,0))))))))+IF(L696&lt;=8,0,IF(L696&lt;=16,40,IF(L696&lt;=24,25,0)))-IF(L696&lt;=8,0,IF(L696&lt;=16,(L696-9)*1.02,IF(L696&lt;=24,(L696-17)*1.02,0))),0)+IF(F696="EČneol",IF(L696=1,68,IF(L696=2,51.69,IF(L696=3,40.61,IF(L696=4,13,IF(L696=5,12,IF(L696=6,11,IF(L696=7,10,IF(L696=8,9,0)))))))))+IF(F696="EŽ",IF(L696=1,68,IF(L696=2,47.6,IF(L696=3,36,IF(L696=4,18,IF(L696=5,16.5,IF(L696=6,15,IF(L696=7,13.5,IF(L696=8,12,0))))))))+IF(L696&lt;=8,0,IF(L696&lt;=16,10,IF(L696&lt;=24,6,0)))-IF(L696&lt;=8,0,IF(L696&lt;=16,(L696-9)*0.34,IF(L696&lt;=24,(L696-17)*0.34,0))),0)+IF(F696="PT",IF(L696=1,68,IF(L696=2,52.08,IF(L696=3,41.28,IF(L696=4,24,IF(L696=5,22,IF(L696=6,20,IF(L696=7,18,IF(L696=8,16,0))))))))+IF(L696&lt;=8,0,IF(L696&lt;=16,13,IF(L696&lt;=24,9,IF(L696&lt;=32,4,0))))-IF(L696&lt;=8,0,IF(L696&lt;=16,(L696-9)*0.34,IF(L696&lt;=24,(L696-17)*0.34,IF(L696&lt;=32,(L696-25)*0.34,0)))),0)+IF(F696="JOŽ",IF(L696=1,85,IF(L696=2,59.5,IF(L696=3,45,IF(L696=4,32.5,IF(L696=5,30,IF(L696=6,27.5,IF(L696=7,25,IF(L696=8,22.5,0))))))))+IF(L696&lt;=8,0,IF(L696&lt;=16,19,IF(L696&lt;=24,13,0)))-IF(L696&lt;=8,0,IF(L696&lt;=16,(L696-9)*0.425,IF(L696&lt;=24,(L696-17)*0.425,0))),0)+IF(F696="JPČ",IF(L696=1,68,IF(L696=2,47.6,IF(L696=3,36,IF(L696=4,26,IF(L696=5,24,IF(L696=6,22,IF(L696=7,20,IF(L696=8,18,0))))))))+IF(L696&lt;=8,0,IF(L696&lt;=16,13,IF(L696&lt;=24,9,0)))-IF(L696&lt;=8,0,IF(L696&lt;=16,(L696-9)*0.34,IF(L696&lt;=24,(L696-17)*0.34,0))),0)+IF(F696="JEČ",IF(L696=1,34,IF(L696=2,26.04,IF(L696=3,20.6,IF(L696=4,12,IF(L696=5,11,IF(L696=6,10,IF(L696=7,9,IF(L696=8,8,0))))))))+IF(L696&lt;=8,0,IF(L696&lt;=16,6,0))-IF(L696&lt;=8,0,IF(L696&lt;=16,(L696-9)*0.17,0)),0)+IF(F696="JEOF",IF(L696=1,34,IF(L696=2,26.04,IF(L696=3,20.6,IF(L696=4,12,IF(L696=5,11,IF(L696=6,10,IF(L696=7,9,IF(L696=8,8,0))))))))+IF(L696&lt;=8,0,IF(L696&lt;=16,6,0))-IF(L696&lt;=8,0,IF(L696&lt;=16,(L696-9)*0.17,0)),0)+IF(F696="JnPČ",IF(L696=1,51,IF(L696=2,35.7,IF(L696=3,27,IF(L696=4,19.5,IF(L696=5,18,IF(L696=6,16.5,IF(L696=7,15,IF(L696=8,13.5,0))))))))+IF(L696&lt;=8,0,IF(L696&lt;=16,10,0))-IF(L696&lt;=8,0,IF(L696&lt;=16,(L696-9)*0.255,0)),0)+IF(F696="JnEČ",IF(L696=1,25.5,IF(L696=2,19.53,IF(L696=3,15.48,IF(L696=4,9,IF(L696=5,8.25,IF(L696=6,7.5,IF(L696=7,6.75,IF(L696=8,6,0))))))))+IF(L696&lt;=8,0,IF(L696&lt;=16,5,0))-IF(L696&lt;=8,0,IF(L696&lt;=16,(L696-9)*0.1275,0)),0)+IF(F696="JčPČ",IF(L696=1,21.25,IF(L696=2,14.5,IF(L696=3,11.5,IF(L696=4,7,IF(L696=5,6.5,IF(L696=6,6,IF(L696=7,5.5,IF(L696=8,5,0))))))))+IF(L696&lt;=8,0,IF(L696&lt;=16,4,0))-IF(L696&lt;=8,0,IF(L696&lt;=16,(L696-9)*0.10625,0)),0)+IF(F696="JčEČ",IF(L696=1,17,IF(L696=2,13.02,IF(L696=3,10.32,IF(L696=4,6,IF(L696=5,5.5,IF(L696=6,5,IF(L696=7,4.5,IF(L696=8,4,0))))))))+IF(L696&lt;=8,0,IF(L696&lt;=16,3,0))-IF(L696&lt;=8,0,IF(L696&lt;=16,(L696-9)*0.085,0)),0)+IF(F696="NEAK",IF(L696=1,11.48,IF(L696=2,8.79,IF(L696=3,6.97,IF(L696=4,4.05,IF(L696=5,3.71,IF(L696=6,3.38,IF(L696=7,3.04,IF(L696=8,2.7,0))))))))+IF(L696&lt;=8,0,IF(L696&lt;=16,2,IF(L696&lt;=24,1.3,0)))-IF(L696&lt;=8,0,IF(L696&lt;=16,(L696-9)*0.0574,IF(L696&lt;=24,(L696-17)*0.0574,0))),0))*IF(L696&lt;0,1,IF(OR(F696="PČ",F696="PŽ",F696="PT"),IF(J696&lt;32,J696/32,1),1))* IF(L696&lt;0,1,IF(OR(F696="EČ",F696="EŽ",F696="JOŽ",F696="JPČ",F696="NEAK"),IF(J696&lt;24,J696/24,1),1))*IF(L696&lt;0,1,IF(OR(F696="PČneol",F696="JEČ",F696="JEOF",F696="JnPČ",F696="JnEČ",F696="JčPČ",F696="JčEČ"),IF(J696&lt;16,J696/16,1),1))*IF(L696&lt;0,1,IF(F696="EČneol",IF(J696&lt;8,J696/8,1),1))</f>
        <v>18.333333333333332</v>
      </c>
      <c r="O696" s="9">
        <f t="shared" ref="O696:O699" si="398">IF(F696="OŽ",N696,IF(H696="Ne",IF(J696*0.3&lt;J696-L696,N696,0),IF(J696*0.1&lt;J696-L696,N696,0)))</f>
        <v>0</v>
      </c>
      <c r="P696" s="4">
        <f t="shared" ref="P696:P699" si="399">IF(O696=0,0,IF(F696="OŽ",IF(L696&gt;35,0,IF(J696&gt;35,(36-L696)*1.836,((36-L696)-(36-J696))*1.836)),0)+IF(F696="PČ",IF(L696&gt;31,0,IF(J696&gt;31,(32-L696)*1.347,((32-L696)-(32-J696))*1.347)),0)+ IF(F696="PČneol",IF(L696&gt;15,0,IF(J696&gt;15,(16-L696)*0.255,((16-L696)-(16-J696))*0.255)),0)+IF(F696="PŽ",IF(L696&gt;31,0,IF(J696&gt;31,(32-L696)*0.255,((32-L696)-(32-J696))*0.255)),0)+IF(F696="EČ",IF(L696&gt;23,0,IF(J696&gt;23,(24-L696)*0.612,((24-L696)-(24-J696))*0.612)),0)+IF(F696="EČneol",IF(L696&gt;7,0,IF(J696&gt;7,(8-L696)*0.204,((8-L696)-(8-J696))*0.204)),0)+IF(F696="EŽ",IF(L696&gt;23,0,IF(J696&gt;23,(24-L696)*0.204,((24-L696)-(24-J696))*0.204)),0)+IF(F696="PT",IF(L696&gt;31,0,IF(J696&gt;31,(32-L696)*0.204,((32-L696)-(32-J696))*0.204)),0)+IF(F696="JOŽ",IF(L696&gt;23,0,IF(J696&gt;23,(24-L696)*0.255,((24-L696)-(24-J696))*0.255)),0)+IF(F696="JPČ",IF(L696&gt;23,0,IF(J696&gt;23,(24-L696)*0.204,((24-L696)-(24-J696))*0.204)),0)+IF(F696="JEČ",IF(L696&gt;15,0,IF(J696&gt;15,(16-L696)*0.102,((16-L696)-(16-J696))*0.102)),0)+IF(F696="JEOF",IF(L696&gt;15,0,IF(J696&gt;15,(16-L696)*0.102,((16-L696)-(16-J696))*0.102)),0)+IF(F696="JnPČ",IF(L696&gt;15,0,IF(J696&gt;15,(16-L696)*0.153,((16-L696)-(16-J696))*0.153)),0)+IF(F696="JnEČ",IF(L696&gt;15,0,IF(J696&gt;15,(16-L696)*0.0765,((16-L696)-(16-J696))*0.0765)),0)+IF(F696="JčPČ",IF(L696&gt;15,0,IF(J696&gt;15,(16-L696)*0.06375,((16-L696)-(16-J696))*0.06375)),0)+IF(F696="JčEČ",IF(L696&gt;15,0,IF(J696&gt;15,(16-L696)*0.051,((16-L696)-(16-J696))*0.051)),0)+IF(F696="NEAK",IF(L696&gt;23,0,IF(J696&gt;23,(24-L696)*0.03444,((24-L696)-(24-J696))*0.03444)),0))</f>
        <v>0</v>
      </c>
      <c r="Q696" s="11">
        <f t="shared" ref="Q696:Q699" si="400">IF(ISERROR(P696*100/N696),0,(P696*100/N696))</f>
        <v>0</v>
      </c>
      <c r="R696" s="10">
        <f t="shared" ref="R696:R699" si="401">IF(Q696&lt;=30,O696+P696,O696+O696*0.3)*IF(G696=1,0.4,IF(G696=2,0.75,IF(G696="1 (kas 4 m. 1 k. nerengiamos)",0.52,1)))*IF(D696="olimpinė",1,IF(M696="Ne",0.5,1))*IF(OR(A$5="Lietuvos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federacija"),IF(OR(J696&lt;8,K696&lt;16),0,1),1)*E696*IF(I696&lt;=1,1,1/I696)*IF(OR(A$5="Lietuvos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97" spans="1:18" s="8" customFormat="1">
      <c r="A697" s="68">
        <v>5</v>
      </c>
      <c r="B697" s="68" t="s">
        <v>325</v>
      </c>
      <c r="C697" s="59" t="s">
        <v>326</v>
      </c>
      <c r="D697" s="68" t="s">
        <v>32</v>
      </c>
      <c r="E697" s="68">
        <v>1</v>
      </c>
      <c r="F697" s="68" t="s">
        <v>33</v>
      </c>
      <c r="G697" s="68">
        <v>2</v>
      </c>
      <c r="H697" s="68" t="s">
        <v>34</v>
      </c>
      <c r="I697" s="68"/>
      <c r="J697" s="68">
        <v>65</v>
      </c>
      <c r="K697" s="68">
        <v>17</v>
      </c>
      <c r="L697" s="68">
        <v>10</v>
      </c>
      <c r="M697" s="68" t="s">
        <v>43</v>
      </c>
      <c r="N697" s="3">
        <f t="shared" si="397"/>
        <v>38.979999999999997</v>
      </c>
      <c r="O697" s="9">
        <f t="shared" si="398"/>
        <v>38.979999999999997</v>
      </c>
      <c r="P697" s="4">
        <f t="shared" si="399"/>
        <v>8.5679999999999996</v>
      </c>
      <c r="Q697" s="11">
        <f t="shared" si="400"/>
        <v>21.980502821959981</v>
      </c>
      <c r="R697" s="10">
        <f t="shared" si="401"/>
        <v>39.2271</v>
      </c>
    </row>
    <row r="698" spans="1:18" s="8" customFormat="1">
      <c r="A698" s="68">
        <v>6</v>
      </c>
      <c r="B698" s="68" t="s">
        <v>327</v>
      </c>
      <c r="C698" s="59" t="s">
        <v>326</v>
      </c>
      <c r="D698" s="68" t="s">
        <v>32</v>
      </c>
      <c r="E698" s="68">
        <v>1</v>
      </c>
      <c r="F698" s="68" t="s">
        <v>33</v>
      </c>
      <c r="G698" s="68">
        <v>2</v>
      </c>
      <c r="H698" s="68" t="s">
        <v>34</v>
      </c>
      <c r="I698" s="68"/>
      <c r="J698" s="68">
        <v>65</v>
      </c>
      <c r="K698" s="68">
        <v>17</v>
      </c>
      <c r="L698" s="68">
        <v>19</v>
      </c>
      <c r="M698" s="68" t="s">
        <v>43</v>
      </c>
      <c r="N698" s="3">
        <f t="shared" si="397"/>
        <v>22.96</v>
      </c>
      <c r="O698" s="9">
        <f t="shared" si="398"/>
        <v>22.96</v>
      </c>
      <c r="P698" s="4">
        <f t="shared" si="399"/>
        <v>3.06</v>
      </c>
      <c r="Q698" s="11">
        <f t="shared" si="400"/>
        <v>13.327526132404181</v>
      </c>
      <c r="R698" s="10">
        <f t="shared" si="401"/>
        <v>21.466500000000003</v>
      </c>
    </row>
    <row r="699" spans="1:18" s="8" customFormat="1">
      <c r="A699" s="68">
        <v>7</v>
      </c>
      <c r="B699" s="68" t="s">
        <v>348</v>
      </c>
      <c r="C699" s="59" t="s">
        <v>326</v>
      </c>
      <c r="D699" s="68" t="s">
        <v>32</v>
      </c>
      <c r="E699" s="68">
        <v>1</v>
      </c>
      <c r="F699" s="68" t="s">
        <v>33</v>
      </c>
      <c r="G699" s="68">
        <v>2</v>
      </c>
      <c r="H699" s="68" t="s">
        <v>34</v>
      </c>
      <c r="I699" s="68"/>
      <c r="J699" s="68">
        <v>65</v>
      </c>
      <c r="K699" s="68">
        <v>17</v>
      </c>
      <c r="L699" s="68">
        <v>31</v>
      </c>
      <c r="M699" s="68" t="s">
        <v>43</v>
      </c>
      <c r="N699" s="3">
        <f t="shared" si="397"/>
        <v>0</v>
      </c>
      <c r="O699" s="9">
        <f t="shared" si="398"/>
        <v>0</v>
      </c>
      <c r="P699" s="4">
        <f t="shared" si="399"/>
        <v>0</v>
      </c>
      <c r="Q699" s="11">
        <f t="shared" si="400"/>
        <v>0</v>
      </c>
      <c r="R699" s="10">
        <f t="shared" si="401"/>
        <v>0</v>
      </c>
    </row>
    <row r="700" spans="1:18" s="8" customFormat="1" ht="15" customHeight="1">
      <c r="A700" s="68">
        <v>8</v>
      </c>
      <c r="B700" s="68" t="s">
        <v>344</v>
      </c>
      <c r="C700" s="59" t="s">
        <v>326</v>
      </c>
      <c r="D700" s="68" t="s">
        <v>32</v>
      </c>
      <c r="E700" s="68">
        <v>1</v>
      </c>
      <c r="F700" s="68" t="s">
        <v>33</v>
      </c>
      <c r="G700" s="68">
        <v>2</v>
      </c>
      <c r="H700" s="68" t="s">
        <v>34</v>
      </c>
      <c r="I700" s="68"/>
      <c r="J700" s="68">
        <v>65</v>
      </c>
      <c r="K700" s="68">
        <v>17</v>
      </c>
      <c r="L700" s="68">
        <v>51</v>
      </c>
      <c r="M700" s="68" t="s">
        <v>43</v>
      </c>
      <c r="N700" s="3">
        <f t="shared" ref="N700:N701" si="402">(IF(F700="OŽ",IF(L700=1,550.8,IF(L700=2,426.38,IF(L700=3,342.14,IF(L700=4,181.44,IF(L700=5,168.48,IF(L700=6,155.52,IF(L700=7,148.5,IF(L700=8,144,0))))))))+IF(L700&lt;=8,0,IF(L700&lt;=16,137.7,IF(L700&lt;=24,108,IF(L700&lt;=32,80.1,IF(L700&lt;=36,52.2,0)))))-IF(L700&lt;=8,0,IF(L700&lt;=16,(L700-9)*2.754,IF(L700&lt;=24,(L700-17)* 2.754,IF(L700&lt;=32,(L700-25)* 2.754,IF(L700&lt;=36,(L700-33)*2.754,0))))),0)+IF(F700="PČ",IF(L700=1,449,IF(L700=2,314.6,IF(L700=3,238,IF(L700=4,172,IF(L700=5,159,IF(L700=6,145,IF(L700=7,132,IF(L700=8,119,0))))))))+IF(L700&lt;=8,0,IF(L700&lt;=16,88,IF(L700&lt;=24,55,IF(L700&lt;=32,22,0))))-IF(L700&lt;=8,0,IF(L700&lt;=16,(L700-9)*2.245,IF(L700&lt;=24,(L700-17)*2.245,IF(L700&lt;=32,(L700-25)*2.245,0)))),0)+IF(F700="PČneol",IF(L700=1,85,IF(L700=2,64.61,IF(L700=3,50.76,IF(L700=4,16.25,IF(L700=5,15,IF(L700=6,13.75,IF(L700=7,12.5,IF(L700=8,11.25,0))))))))+IF(L700&lt;=8,0,IF(L700&lt;=16,9,0))-IF(L700&lt;=8,0,IF(L700&lt;=16,(L700-9)*0.425,0)),0)+IF(F700="PŽ",IF(L700=1,85,IF(L700=2,59.5,IF(L700=3,45,IF(L700=4,32.5,IF(L700=5,30,IF(L700=6,27.5,IF(L700=7,25,IF(L700=8,22.5,0))))))))+IF(L700&lt;=8,0,IF(L700&lt;=16,19,IF(L700&lt;=24,13,IF(L700&lt;=32,8,0))))-IF(L700&lt;=8,0,IF(L700&lt;=16,(L700-9)*0.425,IF(L700&lt;=24,(L700-17)*0.425,IF(L700&lt;=32,(L700-25)*0.425,0)))),0)+IF(F700="EČ",IF(L700=1,204,IF(L700=2,156.24,IF(L700=3,123.84,IF(L700=4,72,IF(L700=5,66,IF(L700=6,60,IF(L700=7,54,IF(L700=8,48,0))))))))+IF(L700&lt;=8,0,IF(L700&lt;=16,40,IF(L700&lt;=24,25,0)))-IF(L700&lt;=8,0,IF(L700&lt;=16,(L700-9)*1.02,IF(L700&lt;=24,(L700-17)*1.02,0))),0)+IF(F700="EČneol",IF(L700=1,68,IF(L700=2,51.69,IF(L700=3,40.61,IF(L700=4,13,IF(L700=5,12,IF(L700=6,11,IF(L700=7,10,IF(L700=8,9,0)))))))))+IF(F700="EŽ",IF(L700=1,68,IF(L700=2,47.6,IF(L700=3,36,IF(L700=4,18,IF(L700=5,16.5,IF(L700=6,15,IF(L700=7,13.5,IF(L700=8,12,0))))))))+IF(L700&lt;=8,0,IF(L700&lt;=16,10,IF(L700&lt;=24,6,0)))-IF(L700&lt;=8,0,IF(L700&lt;=16,(L700-9)*0.34,IF(L700&lt;=24,(L700-17)*0.34,0))),0)+IF(F700="PT",IF(L700=1,68,IF(L700=2,52.08,IF(L700=3,41.28,IF(L700=4,24,IF(L700=5,22,IF(L700=6,20,IF(L700=7,18,IF(L700=8,16,0))))))))+IF(L700&lt;=8,0,IF(L700&lt;=16,13,IF(L700&lt;=24,9,IF(L700&lt;=32,4,0))))-IF(L700&lt;=8,0,IF(L700&lt;=16,(L700-9)*0.34,IF(L700&lt;=24,(L700-17)*0.34,IF(L700&lt;=32,(L700-25)*0.34,0)))),0)+IF(F700="JOŽ",IF(L700=1,85,IF(L700=2,59.5,IF(L700=3,45,IF(L700=4,32.5,IF(L700=5,30,IF(L700=6,27.5,IF(L700=7,25,IF(L700=8,22.5,0))))))))+IF(L700&lt;=8,0,IF(L700&lt;=16,19,IF(L700&lt;=24,13,0)))-IF(L700&lt;=8,0,IF(L700&lt;=16,(L700-9)*0.425,IF(L700&lt;=24,(L700-17)*0.425,0))),0)+IF(F700="JPČ",IF(L700=1,68,IF(L700=2,47.6,IF(L700=3,36,IF(L700=4,26,IF(L700=5,24,IF(L700=6,22,IF(L700=7,20,IF(L700=8,18,0))))))))+IF(L700&lt;=8,0,IF(L700&lt;=16,13,IF(L700&lt;=24,9,0)))-IF(L700&lt;=8,0,IF(L700&lt;=16,(L700-9)*0.34,IF(L700&lt;=24,(L700-17)*0.34,0))),0)+IF(F700="JEČ",IF(L700=1,34,IF(L700=2,26.04,IF(L700=3,20.6,IF(L700=4,12,IF(L700=5,11,IF(L700=6,10,IF(L700=7,9,IF(L700=8,8,0))))))))+IF(L700&lt;=8,0,IF(L700&lt;=16,6,0))-IF(L700&lt;=8,0,IF(L700&lt;=16,(L700-9)*0.17,0)),0)+IF(F700="JEOF",IF(L700=1,34,IF(L700=2,26.04,IF(L700=3,20.6,IF(L700=4,12,IF(L700=5,11,IF(L700=6,10,IF(L700=7,9,IF(L700=8,8,0))))))))+IF(L700&lt;=8,0,IF(L700&lt;=16,6,0))-IF(L700&lt;=8,0,IF(L700&lt;=16,(L700-9)*0.17,0)),0)+IF(F700="JnPČ",IF(L700=1,51,IF(L700=2,35.7,IF(L700=3,27,IF(L700=4,19.5,IF(L700=5,18,IF(L700=6,16.5,IF(L700=7,15,IF(L700=8,13.5,0))))))))+IF(L700&lt;=8,0,IF(L700&lt;=16,10,0))-IF(L700&lt;=8,0,IF(L700&lt;=16,(L700-9)*0.255,0)),0)+IF(F700="JnEČ",IF(L700=1,25.5,IF(L700=2,19.53,IF(L700=3,15.48,IF(L700=4,9,IF(L700=5,8.25,IF(L700=6,7.5,IF(L700=7,6.75,IF(L700=8,6,0))))))))+IF(L700&lt;=8,0,IF(L700&lt;=16,5,0))-IF(L700&lt;=8,0,IF(L700&lt;=16,(L700-9)*0.1275,0)),0)+IF(F700="JčPČ",IF(L700=1,21.25,IF(L700=2,14.5,IF(L700=3,11.5,IF(L700=4,7,IF(L700=5,6.5,IF(L700=6,6,IF(L700=7,5.5,IF(L700=8,5,0))))))))+IF(L700&lt;=8,0,IF(L700&lt;=16,4,0))-IF(L700&lt;=8,0,IF(L700&lt;=16,(L700-9)*0.10625,0)),0)+IF(F700="JčEČ",IF(L700=1,17,IF(L700=2,13.02,IF(L700=3,10.32,IF(L700=4,6,IF(L700=5,5.5,IF(L700=6,5,IF(L700=7,4.5,IF(L700=8,4,0))))))))+IF(L700&lt;=8,0,IF(L700&lt;=16,3,0))-IF(L700&lt;=8,0,IF(L700&lt;=16,(L700-9)*0.085,0)),0)+IF(F700="NEAK",IF(L700=1,11.48,IF(L700=2,8.79,IF(L700=3,6.97,IF(L700=4,4.05,IF(L700=5,3.71,IF(L700=6,3.38,IF(L700=7,3.04,IF(L700=8,2.7,0))))))))+IF(L700&lt;=8,0,IF(L700&lt;=16,2,IF(L700&lt;=24,1.3,0)))-IF(L700&lt;=8,0,IF(L700&lt;=16,(L700-9)*0.0574,IF(L700&lt;=24,(L700-17)*0.0574,0))),0))*IF(L700&lt;0,1,IF(OR(F700="PČ",F700="PŽ",F700="PT"),IF(J700&lt;32,J700/32,1),1))* IF(L700&lt;0,1,IF(OR(F700="EČ",F700="EŽ",F700="JOŽ",F700="JPČ",F700="NEAK"),IF(J700&lt;24,J700/24,1),1))*IF(L700&lt;0,1,IF(OR(F700="PČneol",F700="JEČ",F700="JEOF",F700="JnPČ",F700="JnEČ",F700="JčPČ",F700="JčEČ"),IF(J700&lt;16,J700/16,1),1))*IF(L700&lt;0,1,IF(F700="EČneol",IF(J700&lt;8,J700/8,1),1))</f>
        <v>0</v>
      </c>
      <c r="O700" s="9">
        <f t="shared" ref="O700:O701" si="403">IF(F700="OŽ",N700,IF(H700="Ne",IF(J700*0.3&lt;J700-L700,N700,0),IF(J700*0.1&lt;J700-L700,N700,0)))</f>
        <v>0</v>
      </c>
      <c r="P700" s="4">
        <f t="shared" ref="P700:P701" si="404">IF(O700=0,0,IF(F700="OŽ",IF(L700&gt;35,0,IF(J700&gt;35,(36-L700)*1.836,((36-L700)-(36-J700))*1.836)),0)+IF(F700="PČ",IF(L700&gt;31,0,IF(J700&gt;31,(32-L700)*1.347,((32-L700)-(32-J700))*1.347)),0)+ IF(F700="PČneol",IF(L700&gt;15,0,IF(J700&gt;15,(16-L700)*0.255,((16-L700)-(16-J700))*0.255)),0)+IF(F700="PŽ",IF(L700&gt;31,0,IF(J700&gt;31,(32-L700)*0.255,((32-L700)-(32-J700))*0.255)),0)+IF(F700="EČ",IF(L700&gt;23,0,IF(J700&gt;23,(24-L700)*0.612,((24-L700)-(24-J700))*0.612)),0)+IF(F700="EČneol",IF(L700&gt;7,0,IF(J700&gt;7,(8-L700)*0.204,((8-L700)-(8-J700))*0.204)),0)+IF(F700="EŽ",IF(L700&gt;23,0,IF(J700&gt;23,(24-L700)*0.204,((24-L700)-(24-J700))*0.204)),0)+IF(F700="PT",IF(L700&gt;31,0,IF(J700&gt;31,(32-L700)*0.204,((32-L700)-(32-J700))*0.204)),0)+IF(F700="JOŽ",IF(L700&gt;23,0,IF(J700&gt;23,(24-L700)*0.255,((24-L700)-(24-J700))*0.255)),0)+IF(F700="JPČ",IF(L700&gt;23,0,IF(J700&gt;23,(24-L700)*0.204,((24-L700)-(24-J700))*0.204)),0)+IF(F700="JEČ",IF(L700&gt;15,0,IF(J700&gt;15,(16-L700)*0.102,((16-L700)-(16-J700))*0.102)),0)+IF(F700="JEOF",IF(L700&gt;15,0,IF(J700&gt;15,(16-L700)*0.102,((16-L700)-(16-J700))*0.102)),0)+IF(F700="JnPČ",IF(L700&gt;15,0,IF(J700&gt;15,(16-L700)*0.153,((16-L700)-(16-J700))*0.153)),0)+IF(F700="JnEČ",IF(L700&gt;15,0,IF(J700&gt;15,(16-L700)*0.0765,((16-L700)-(16-J700))*0.0765)),0)+IF(F700="JčPČ",IF(L700&gt;15,0,IF(J700&gt;15,(16-L700)*0.06375,((16-L700)-(16-J700))*0.06375)),0)+IF(F700="JčEČ",IF(L700&gt;15,0,IF(J700&gt;15,(16-L700)*0.051,((16-L700)-(16-J700))*0.051)),0)+IF(F700="NEAK",IF(L700&gt;23,0,IF(J700&gt;23,(24-L700)*0.03444,((24-L700)-(24-J700))*0.03444)),0))</f>
        <v>0</v>
      </c>
      <c r="Q700" s="11">
        <f t="shared" ref="Q700:Q701" si="405">IF(ISERROR(P700*100/N700),0,(P700*100/N700))</f>
        <v>0</v>
      </c>
      <c r="R700" s="10">
        <f t="shared" ref="R700:R701" si="406">IF(Q700&lt;=30,O700+P700,O700+O700*0.3)*IF(G700=1,0.4,IF(G700=2,0.75,IF(G700="1 (kas 4 m. 1 k. nerengiamos)",0.52,1)))*IF(D700="olimpinė",1,IF(M700="Ne",0.5,1))*IF(OR(A$5="Lietuvos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federacija"),IF(OR(J700&lt;8,K700&lt;16),0,1),1)*E700*IF(I700&lt;=1,1,1/I700)*IF(OR(A$5="Lietuvos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01" spans="1:18" s="8" customFormat="1" ht="15" customHeight="1">
      <c r="A701" s="68">
        <v>9</v>
      </c>
      <c r="B701" s="68" t="s">
        <v>343</v>
      </c>
      <c r="C701" s="59" t="s">
        <v>326</v>
      </c>
      <c r="D701" s="68" t="s">
        <v>32</v>
      </c>
      <c r="E701" s="68">
        <v>1</v>
      </c>
      <c r="F701" s="68" t="s">
        <v>33</v>
      </c>
      <c r="G701" s="68">
        <v>2</v>
      </c>
      <c r="H701" s="68" t="s">
        <v>34</v>
      </c>
      <c r="I701" s="68"/>
      <c r="J701" s="68">
        <v>65</v>
      </c>
      <c r="K701" s="68">
        <v>17</v>
      </c>
      <c r="L701" s="68">
        <v>53</v>
      </c>
      <c r="M701" s="68" t="s">
        <v>43</v>
      </c>
      <c r="N701" s="3">
        <f t="shared" si="402"/>
        <v>0</v>
      </c>
      <c r="O701" s="9">
        <f t="shared" si="403"/>
        <v>0</v>
      </c>
      <c r="P701" s="4">
        <f t="shared" si="404"/>
        <v>0</v>
      </c>
      <c r="Q701" s="11">
        <f t="shared" si="405"/>
        <v>0</v>
      </c>
      <c r="R701" s="10">
        <f t="shared" si="406"/>
        <v>0</v>
      </c>
    </row>
    <row r="702" spans="1:18" s="8" customFormat="1" ht="15" customHeight="1">
      <c r="A702" s="81" t="s">
        <v>37</v>
      </c>
      <c r="B702" s="82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3"/>
      <c r="R702" s="10">
        <f>SUM(R695:R701)</f>
        <v>60.693600000000004</v>
      </c>
    </row>
    <row r="703" spans="1:18" s="8" customFormat="1" ht="15.75">
      <c r="A703" s="24" t="s">
        <v>38</v>
      </c>
      <c r="B703" s="24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6"/>
    </row>
    <row r="704" spans="1:18" s="8" customFormat="1">
      <c r="A704" s="49" t="s">
        <v>45</v>
      </c>
      <c r="B704" s="49"/>
      <c r="C704" s="49"/>
      <c r="D704" s="49"/>
      <c r="E704" s="49"/>
      <c r="F704" s="49"/>
      <c r="G704" s="49"/>
      <c r="H704" s="49"/>
      <c r="I704" s="49"/>
      <c r="J704" s="15"/>
      <c r="K704" s="15"/>
      <c r="L704" s="15"/>
      <c r="M704" s="15"/>
      <c r="N704" s="15"/>
      <c r="O704" s="15"/>
      <c r="P704" s="15"/>
      <c r="Q704" s="15"/>
      <c r="R704" s="16"/>
    </row>
    <row r="705" spans="1:18" s="8" customFormat="1" ht="15" customHeight="1">
      <c r="A705" s="49"/>
      <c r="B705" s="49"/>
      <c r="C705" s="49"/>
      <c r="D705" s="49"/>
      <c r="E705" s="49"/>
      <c r="F705" s="49"/>
      <c r="G705" s="49"/>
      <c r="H705" s="49"/>
      <c r="I705" s="49"/>
      <c r="J705" s="15"/>
      <c r="K705" s="15"/>
      <c r="L705" s="15"/>
      <c r="M705" s="15"/>
      <c r="N705" s="15"/>
      <c r="O705" s="15"/>
      <c r="P705" s="15"/>
      <c r="Q705" s="15"/>
      <c r="R705" s="16"/>
    </row>
    <row r="706" spans="1:18" s="8" customFormat="1">
      <c r="A706" s="88" t="s">
        <v>349</v>
      </c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</row>
    <row r="707" spans="1:18" s="8" customFormat="1">
      <c r="A707" s="49"/>
      <c r="B707" s="49"/>
      <c r="C707" s="49"/>
      <c r="D707" s="49"/>
      <c r="E707" s="49"/>
      <c r="F707" s="49"/>
      <c r="G707" s="49"/>
      <c r="H707" s="49"/>
      <c r="I707" s="49"/>
      <c r="J707" s="15"/>
      <c r="K707" s="15"/>
      <c r="L707" s="15"/>
      <c r="M707" s="15"/>
      <c r="N707" s="15"/>
      <c r="O707" s="15"/>
      <c r="P707" s="15"/>
      <c r="Q707" s="15"/>
      <c r="R707" s="16"/>
    </row>
    <row r="708" spans="1:18" s="8" customFormat="1">
      <c r="A708" s="75" t="s">
        <v>350</v>
      </c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64"/>
    </row>
    <row r="709" spans="1:18" s="8" customFormat="1" ht="15" customHeight="1">
      <c r="A709" s="77" t="s">
        <v>28</v>
      </c>
      <c r="B709" s="78"/>
      <c r="C709" s="78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64"/>
    </row>
    <row r="710" spans="1:18" s="8" customFormat="1" ht="15" customHeight="1">
      <c r="A710" s="79" t="s">
        <v>351</v>
      </c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64"/>
    </row>
    <row r="711" spans="1:18" s="8" customFormat="1" ht="15" customHeight="1">
      <c r="A711" s="68">
        <v>1</v>
      </c>
      <c r="B711" s="68" t="s">
        <v>352</v>
      </c>
      <c r="C711" s="12"/>
      <c r="D711" s="68" t="s">
        <v>32</v>
      </c>
      <c r="E711" s="68">
        <v>1</v>
      </c>
      <c r="F711" s="68" t="s">
        <v>33</v>
      </c>
      <c r="G711" s="68">
        <v>2</v>
      </c>
      <c r="H711" s="68" t="s">
        <v>43</v>
      </c>
      <c r="I711" s="68">
        <v>1</v>
      </c>
      <c r="J711" s="68">
        <v>8</v>
      </c>
      <c r="K711" s="68">
        <v>8</v>
      </c>
      <c r="L711" s="68">
        <v>3</v>
      </c>
      <c r="M711" s="68" t="s">
        <v>34</v>
      </c>
      <c r="N711" s="3">
        <f t="shared" ref="N711" si="407">(IF(F711="OŽ",IF(L711=1,550.8,IF(L711=2,426.38,IF(L711=3,342.14,IF(L711=4,181.44,IF(L711=5,168.48,IF(L711=6,155.52,IF(L711=7,148.5,IF(L711=8,144,0))))))))+IF(L711&lt;=8,0,IF(L711&lt;=16,137.7,IF(L711&lt;=24,108,IF(L711&lt;=32,80.1,IF(L711&lt;=36,52.2,0)))))-IF(L711&lt;=8,0,IF(L711&lt;=16,(L711-9)*2.754,IF(L711&lt;=24,(L711-17)* 2.754,IF(L711&lt;=32,(L711-25)* 2.754,IF(L711&lt;=36,(L711-33)*2.754,0))))),0)+IF(F711="PČ",IF(L711=1,449,IF(L711=2,314.6,IF(L711=3,238,IF(L711=4,172,IF(L711=5,159,IF(L711=6,145,IF(L711=7,132,IF(L711=8,119,0))))))))+IF(L711&lt;=8,0,IF(L711&lt;=16,88,IF(L711&lt;=24,55,IF(L711&lt;=32,22,0))))-IF(L711&lt;=8,0,IF(L711&lt;=16,(L711-9)*2.245,IF(L711&lt;=24,(L711-17)*2.245,IF(L711&lt;=32,(L711-25)*2.245,0)))),0)+IF(F711="PČneol",IF(L711=1,85,IF(L711=2,64.61,IF(L711=3,50.76,IF(L711=4,16.25,IF(L711=5,15,IF(L711=6,13.75,IF(L711=7,12.5,IF(L711=8,11.25,0))))))))+IF(L711&lt;=8,0,IF(L711&lt;=16,9,0))-IF(L711&lt;=8,0,IF(L711&lt;=16,(L711-9)*0.425,0)),0)+IF(F711="PŽ",IF(L711=1,85,IF(L711=2,59.5,IF(L711=3,45,IF(L711=4,32.5,IF(L711=5,30,IF(L711=6,27.5,IF(L711=7,25,IF(L711=8,22.5,0))))))))+IF(L711&lt;=8,0,IF(L711&lt;=16,19,IF(L711&lt;=24,13,IF(L711&lt;=32,8,0))))-IF(L711&lt;=8,0,IF(L711&lt;=16,(L711-9)*0.425,IF(L711&lt;=24,(L711-17)*0.425,IF(L711&lt;=32,(L711-25)*0.425,0)))),0)+IF(F711="EČ",IF(L711=1,204,IF(L711=2,156.24,IF(L711=3,123.84,IF(L711=4,72,IF(L711=5,66,IF(L711=6,60,IF(L711=7,54,IF(L711=8,48,0))))))))+IF(L711&lt;=8,0,IF(L711&lt;=16,40,IF(L711&lt;=24,25,0)))-IF(L711&lt;=8,0,IF(L711&lt;=16,(L711-9)*1.02,IF(L711&lt;=24,(L711-17)*1.02,0))),0)+IF(F711="EČneol",IF(L711=1,68,IF(L711=2,51.69,IF(L711=3,40.61,IF(L711=4,13,IF(L711=5,12,IF(L711=6,11,IF(L711=7,10,IF(L711=8,9,0)))))))))+IF(F711="EŽ",IF(L711=1,68,IF(L711=2,47.6,IF(L711=3,36,IF(L711=4,18,IF(L711=5,16.5,IF(L711=6,15,IF(L711=7,13.5,IF(L711=8,12,0))))))))+IF(L711&lt;=8,0,IF(L711&lt;=16,10,IF(L711&lt;=24,6,0)))-IF(L711&lt;=8,0,IF(L711&lt;=16,(L711-9)*0.34,IF(L711&lt;=24,(L711-17)*0.34,0))),0)+IF(F711="PT",IF(L711=1,68,IF(L711=2,52.08,IF(L711=3,41.28,IF(L711=4,24,IF(L711=5,22,IF(L711=6,20,IF(L711=7,18,IF(L711=8,16,0))))))))+IF(L711&lt;=8,0,IF(L711&lt;=16,13,IF(L711&lt;=24,9,IF(L711&lt;=32,4,0))))-IF(L711&lt;=8,0,IF(L711&lt;=16,(L711-9)*0.34,IF(L711&lt;=24,(L711-17)*0.34,IF(L711&lt;=32,(L711-25)*0.34,0)))),0)+IF(F711="JOŽ",IF(L711=1,85,IF(L711=2,59.5,IF(L711=3,45,IF(L711=4,32.5,IF(L711=5,30,IF(L711=6,27.5,IF(L711=7,25,IF(L711=8,22.5,0))))))))+IF(L711&lt;=8,0,IF(L711&lt;=16,19,IF(L711&lt;=24,13,0)))-IF(L711&lt;=8,0,IF(L711&lt;=16,(L711-9)*0.425,IF(L711&lt;=24,(L711-17)*0.425,0))),0)+IF(F711="JPČ",IF(L711=1,68,IF(L711=2,47.6,IF(L711=3,36,IF(L711=4,26,IF(L711=5,24,IF(L711=6,22,IF(L711=7,20,IF(L711=8,18,0))))))))+IF(L711&lt;=8,0,IF(L711&lt;=16,13,IF(L711&lt;=24,9,0)))-IF(L711&lt;=8,0,IF(L711&lt;=16,(L711-9)*0.34,IF(L711&lt;=24,(L711-17)*0.34,0))),0)+IF(F711="JEČ",IF(L711=1,34,IF(L711=2,26.04,IF(L711=3,20.6,IF(L711=4,12,IF(L711=5,11,IF(L711=6,10,IF(L711=7,9,IF(L711=8,8,0))))))))+IF(L711&lt;=8,0,IF(L711&lt;=16,6,0))-IF(L711&lt;=8,0,IF(L711&lt;=16,(L711-9)*0.17,0)),0)+IF(F711="JEOF",IF(L711=1,34,IF(L711=2,26.04,IF(L711=3,20.6,IF(L711=4,12,IF(L711=5,11,IF(L711=6,10,IF(L711=7,9,IF(L711=8,8,0))))))))+IF(L711&lt;=8,0,IF(L711&lt;=16,6,0))-IF(L711&lt;=8,0,IF(L711&lt;=16,(L711-9)*0.17,0)),0)+IF(F711="JnPČ",IF(L711=1,51,IF(L711=2,35.7,IF(L711=3,27,IF(L711=4,19.5,IF(L711=5,18,IF(L711=6,16.5,IF(L711=7,15,IF(L711=8,13.5,0))))))))+IF(L711&lt;=8,0,IF(L711&lt;=16,10,0))-IF(L711&lt;=8,0,IF(L711&lt;=16,(L711-9)*0.255,0)),0)+IF(F711="JnEČ",IF(L711=1,25.5,IF(L711=2,19.53,IF(L711=3,15.48,IF(L711=4,9,IF(L711=5,8.25,IF(L711=6,7.5,IF(L711=7,6.75,IF(L711=8,6,0))))))))+IF(L711&lt;=8,0,IF(L711&lt;=16,5,0))-IF(L711&lt;=8,0,IF(L711&lt;=16,(L711-9)*0.1275,0)),0)+IF(F711="JčPČ",IF(L711=1,21.25,IF(L711=2,14.5,IF(L711=3,11.5,IF(L711=4,7,IF(L711=5,6.5,IF(L711=6,6,IF(L711=7,5.5,IF(L711=8,5,0))))))))+IF(L711&lt;=8,0,IF(L711&lt;=16,4,0))-IF(L711&lt;=8,0,IF(L711&lt;=16,(L711-9)*0.10625,0)),0)+IF(F711="JčEČ",IF(L711=1,17,IF(L711=2,13.02,IF(L711=3,10.32,IF(L711=4,6,IF(L711=5,5.5,IF(L711=6,5,IF(L711=7,4.5,IF(L711=8,4,0))))))))+IF(L711&lt;=8,0,IF(L711&lt;=16,3,0))-IF(L711&lt;=8,0,IF(L711&lt;=16,(L711-9)*0.085,0)),0)+IF(F711="NEAK",IF(L711=1,11.48,IF(L711=2,8.79,IF(L711=3,6.97,IF(L711=4,4.05,IF(L711=5,3.71,IF(L711=6,3.38,IF(L711=7,3.04,IF(L711=8,2.7,0))))))))+IF(L711&lt;=8,0,IF(L711&lt;=16,2,IF(L711&lt;=24,1.3,0)))-IF(L711&lt;=8,0,IF(L711&lt;=16,(L711-9)*0.0574,IF(L711&lt;=24,(L711-17)*0.0574,0))),0))*IF(L711&lt;0,1,IF(OR(F711="PČ",F711="PŽ",F711="PT"),IF(J711&lt;32,J711/32,1),1))* IF(L711&lt;0,1,IF(OR(F711="EČ",F711="EŽ",F711="JOŽ",F711="JPČ",F711="NEAK"),IF(J711&lt;24,J711/24,1),1))*IF(L711&lt;0,1,IF(OR(F711="PČneol",F711="JEČ",F711="JEOF",F711="JnPČ",F711="JnEČ",F711="JčPČ",F711="JčEČ"),IF(J711&lt;16,J711/16,1),1))*IF(L711&lt;0,1,IF(F711="EČneol",IF(J711&lt;8,J711/8,1),1))</f>
        <v>41.28</v>
      </c>
      <c r="O711" s="9">
        <f t="shared" ref="O711" si="408">IF(F711="OŽ",N711,IF(H711="Ne",IF(J711*0.3&lt;J711-L711,N711,0),IF(J711*0.1&lt;J711-L711,N711,0)))</f>
        <v>41.28</v>
      </c>
      <c r="P711" s="4">
        <f t="shared" ref="P711" si="409">IF(O711=0,0,IF(F711="OŽ",IF(L711&gt;35,0,IF(J711&gt;35,(36-L711)*1.836,((36-L711)-(36-J711))*1.836)),0)+IF(F711="PČ",IF(L711&gt;31,0,IF(J711&gt;31,(32-L711)*1.347,((32-L711)-(32-J711))*1.347)),0)+ IF(F711="PČneol",IF(L711&gt;15,0,IF(J711&gt;15,(16-L711)*0.255,((16-L711)-(16-J711))*0.255)),0)+IF(F711="PŽ",IF(L711&gt;31,0,IF(J711&gt;31,(32-L711)*0.255,((32-L711)-(32-J711))*0.255)),0)+IF(F711="EČ",IF(L711&gt;23,0,IF(J711&gt;23,(24-L711)*0.612,((24-L711)-(24-J711))*0.612)),0)+IF(F711="EČneol",IF(L711&gt;7,0,IF(J711&gt;7,(8-L711)*0.204,((8-L711)-(8-J711))*0.204)),0)+IF(F711="EŽ",IF(L711&gt;23,0,IF(J711&gt;23,(24-L711)*0.204,((24-L711)-(24-J711))*0.204)),0)+IF(F711="PT",IF(L711&gt;31,0,IF(J711&gt;31,(32-L711)*0.204,((32-L711)-(32-J711))*0.204)),0)+IF(F711="JOŽ",IF(L711&gt;23,0,IF(J711&gt;23,(24-L711)*0.255,((24-L711)-(24-J711))*0.255)),0)+IF(F711="JPČ",IF(L711&gt;23,0,IF(J711&gt;23,(24-L711)*0.204,((24-L711)-(24-J711))*0.204)),0)+IF(F711="JEČ",IF(L711&gt;15,0,IF(J711&gt;15,(16-L711)*0.102,((16-L711)-(16-J711))*0.102)),0)+IF(F711="JEOF",IF(L711&gt;15,0,IF(J711&gt;15,(16-L711)*0.102,((16-L711)-(16-J711))*0.102)),0)+IF(F711="JnPČ",IF(L711&gt;15,0,IF(J711&gt;15,(16-L711)*0.153,((16-L711)-(16-J711))*0.153)),0)+IF(F711="JnEČ",IF(L711&gt;15,0,IF(J711&gt;15,(16-L711)*0.0765,((16-L711)-(16-J711))*0.0765)),0)+IF(F711="JčPČ",IF(L711&gt;15,0,IF(J711&gt;15,(16-L711)*0.06375,((16-L711)-(16-J711))*0.06375)),0)+IF(F711="JčEČ",IF(L711&gt;15,0,IF(J711&gt;15,(16-L711)*0.051,((16-L711)-(16-J711))*0.051)),0)+IF(F711="NEAK",IF(L711&gt;23,0,IF(J711&gt;23,(24-L711)*0.03444,((24-L711)-(24-J711))*0.03444)),0))</f>
        <v>3.06</v>
      </c>
      <c r="Q711" s="11">
        <f t="shared" ref="Q711" si="410">IF(ISERROR(P711*100/N711),0,(P711*100/N711))</f>
        <v>7.412790697674418</v>
      </c>
      <c r="R711" s="10">
        <f t="shared" ref="R711" si="411">IF(Q711&lt;=30,O711+P711,O711+O711*0.3)*IF(G711=1,0.4,IF(G711=2,0.75,IF(G711="1 (kas 4 m. 1 k. nerengiamos)",0.52,1)))*IF(D711="olimpinė",1,IF(M711="Ne",0.5,1))*IF(OR(A$5="Lietuvos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federacija"),IF(OR(J711&lt;8,K711&lt;16),0,1),1)*E711*IF(I711&lt;=1,1,1/I711)*IF(OR(A$5="Lietuvos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12" spans="1:18" s="8" customFormat="1" ht="30">
      <c r="A712" s="68">
        <v>2</v>
      </c>
      <c r="B712" s="68" t="s">
        <v>353</v>
      </c>
      <c r="C712" s="12" t="s">
        <v>354</v>
      </c>
      <c r="D712" s="68" t="s">
        <v>32</v>
      </c>
      <c r="E712" s="68">
        <v>2</v>
      </c>
      <c r="F712" s="68" t="s">
        <v>33</v>
      </c>
      <c r="G712" s="68">
        <v>2</v>
      </c>
      <c r="H712" s="68" t="s">
        <v>43</v>
      </c>
      <c r="I712" s="68">
        <v>1</v>
      </c>
      <c r="J712" s="68">
        <v>7</v>
      </c>
      <c r="K712" s="68">
        <v>8</v>
      </c>
      <c r="L712" s="68">
        <v>6</v>
      </c>
      <c r="M712" s="68" t="s">
        <v>34</v>
      </c>
      <c r="N712" s="3">
        <f t="shared" ref="N712:N717" si="412">(IF(F712="OŽ",IF(L712=1,550.8,IF(L712=2,426.38,IF(L712=3,342.14,IF(L712=4,181.44,IF(L712=5,168.48,IF(L712=6,155.52,IF(L712=7,148.5,IF(L712=8,144,0))))))))+IF(L712&lt;=8,0,IF(L712&lt;=16,137.7,IF(L712&lt;=24,108,IF(L712&lt;=32,80.1,IF(L712&lt;=36,52.2,0)))))-IF(L712&lt;=8,0,IF(L712&lt;=16,(L712-9)*2.754,IF(L712&lt;=24,(L712-17)* 2.754,IF(L712&lt;=32,(L712-25)* 2.754,IF(L712&lt;=36,(L712-33)*2.754,0))))),0)+IF(F712="PČ",IF(L712=1,449,IF(L712=2,314.6,IF(L712=3,238,IF(L712=4,172,IF(L712=5,159,IF(L712=6,145,IF(L712=7,132,IF(L712=8,119,0))))))))+IF(L712&lt;=8,0,IF(L712&lt;=16,88,IF(L712&lt;=24,55,IF(L712&lt;=32,22,0))))-IF(L712&lt;=8,0,IF(L712&lt;=16,(L712-9)*2.245,IF(L712&lt;=24,(L712-17)*2.245,IF(L712&lt;=32,(L712-25)*2.245,0)))),0)+IF(F712="PČneol",IF(L712=1,85,IF(L712=2,64.61,IF(L712=3,50.76,IF(L712=4,16.25,IF(L712=5,15,IF(L712=6,13.75,IF(L712=7,12.5,IF(L712=8,11.25,0))))))))+IF(L712&lt;=8,0,IF(L712&lt;=16,9,0))-IF(L712&lt;=8,0,IF(L712&lt;=16,(L712-9)*0.425,0)),0)+IF(F712="PŽ",IF(L712=1,85,IF(L712=2,59.5,IF(L712=3,45,IF(L712=4,32.5,IF(L712=5,30,IF(L712=6,27.5,IF(L712=7,25,IF(L712=8,22.5,0))))))))+IF(L712&lt;=8,0,IF(L712&lt;=16,19,IF(L712&lt;=24,13,IF(L712&lt;=32,8,0))))-IF(L712&lt;=8,0,IF(L712&lt;=16,(L712-9)*0.425,IF(L712&lt;=24,(L712-17)*0.425,IF(L712&lt;=32,(L712-25)*0.425,0)))),0)+IF(F712="EČ",IF(L712=1,204,IF(L712=2,156.24,IF(L712=3,123.84,IF(L712=4,72,IF(L712=5,66,IF(L712=6,60,IF(L712=7,54,IF(L712=8,48,0))))))))+IF(L712&lt;=8,0,IF(L712&lt;=16,40,IF(L712&lt;=24,25,0)))-IF(L712&lt;=8,0,IF(L712&lt;=16,(L712-9)*1.02,IF(L712&lt;=24,(L712-17)*1.02,0))),0)+IF(F712="EČneol",IF(L712=1,68,IF(L712=2,51.69,IF(L712=3,40.61,IF(L712=4,13,IF(L712=5,12,IF(L712=6,11,IF(L712=7,10,IF(L712=8,9,0)))))))))+IF(F712="EŽ",IF(L712=1,68,IF(L712=2,47.6,IF(L712=3,36,IF(L712=4,18,IF(L712=5,16.5,IF(L712=6,15,IF(L712=7,13.5,IF(L712=8,12,0))))))))+IF(L712&lt;=8,0,IF(L712&lt;=16,10,IF(L712&lt;=24,6,0)))-IF(L712&lt;=8,0,IF(L712&lt;=16,(L712-9)*0.34,IF(L712&lt;=24,(L712-17)*0.34,0))),0)+IF(F712="PT",IF(L712=1,68,IF(L712=2,52.08,IF(L712=3,41.28,IF(L712=4,24,IF(L712=5,22,IF(L712=6,20,IF(L712=7,18,IF(L712=8,16,0))))))))+IF(L712&lt;=8,0,IF(L712&lt;=16,13,IF(L712&lt;=24,9,IF(L712&lt;=32,4,0))))-IF(L712&lt;=8,0,IF(L712&lt;=16,(L712-9)*0.34,IF(L712&lt;=24,(L712-17)*0.34,IF(L712&lt;=32,(L712-25)*0.34,0)))),0)+IF(F712="JOŽ",IF(L712=1,85,IF(L712=2,59.5,IF(L712=3,45,IF(L712=4,32.5,IF(L712=5,30,IF(L712=6,27.5,IF(L712=7,25,IF(L712=8,22.5,0))))))))+IF(L712&lt;=8,0,IF(L712&lt;=16,19,IF(L712&lt;=24,13,0)))-IF(L712&lt;=8,0,IF(L712&lt;=16,(L712-9)*0.425,IF(L712&lt;=24,(L712-17)*0.425,0))),0)+IF(F712="JPČ",IF(L712=1,68,IF(L712=2,47.6,IF(L712=3,36,IF(L712=4,26,IF(L712=5,24,IF(L712=6,22,IF(L712=7,20,IF(L712=8,18,0))))))))+IF(L712&lt;=8,0,IF(L712&lt;=16,13,IF(L712&lt;=24,9,0)))-IF(L712&lt;=8,0,IF(L712&lt;=16,(L712-9)*0.34,IF(L712&lt;=24,(L712-17)*0.34,0))),0)+IF(F712="JEČ",IF(L712=1,34,IF(L712=2,26.04,IF(L712=3,20.6,IF(L712=4,12,IF(L712=5,11,IF(L712=6,10,IF(L712=7,9,IF(L712=8,8,0))))))))+IF(L712&lt;=8,0,IF(L712&lt;=16,6,0))-IF(L712&lt;=8,0,IF(L712&lt;=16,(L712-9)*0.17,0)),0)+IF(F712="JEOF",IF(L712=1,34,IF(L712=2,26.04,IF(L712=3,20.6,IF(L712=4,12,IF(L712=5,11,IF(L712=6,10,IF(L712=7,9,IF(L712=8,8,0))))))))+IF(L712&lt;=8,0,IF(L712&lt;=16,6,0))-IF(L712&lt;=8,0,IF(L712&lt;=16,(L712-9)*0.17,0)),0)+IF(F712="JnPČ",IF(L712=1,51,IF(L712=2,35.7,IF(L712=3,27,IF(L712=4,19.5,IF(L712=5,18,IF(L712=6,16.5,IF(L712=7,15,IF(L712=8,13.5,0))))))))+IF(L712&lt;=8,0,IF(L712&lt;=16,10,0))-IF(L712&lt;=8,0,IF(L712&lt;=16,(L712-9)*0.255,0)),0)+IF(F712="JnEČ",IF(L712=1,25.5,IF(L712=2,19.53,IF(L712=3,15.48,IF(L712=4,9,IF(L712=5,8.25,IF(L712=6,7.5,IF(L712=7,6.75,IF(L712=8,6,0))))))))+IF(L712&lt;=8,0,IF(L712&lt;=16,5,0))-IF(L712&lt;=8,0,IF(L712&lt;=16,(L712-9)*0.1275,0)),0)+IF(F712="JčPČ",IF(L712=1,21.25,IF(L712=2,14.5,IF(L712=3,11.5,IF(L712=4,7,IF(L712=5,6.5,IF(L712=6,6,IF(L712=7,5.5,IF(L712=8,5,0))))))))+IF(L712&lt;=8,0,IF(L712&lt;=16,4,0))-IF(L712&lt;=8,0,IF(L712&lt;=16,(L712-9)*0.10625,0)),0)+IF(F712="JčEČ",IF(L712=1,17,IF(L712=2,13.02,IF(L712=3,10.32,IF(L712=4,6,IF(L712=5,5.5,IF(L712=6,5,IF(L712=7,4.5,IF(L712=8,4,0))))))))+IF(L712&lt;=8,0,IF(L712&lt;=16,3,0))-IF(L712&lt;=8,0,IF(L712&lt;=16,(L712-9)*0.085,0)),0)+IF(F712="NEAK",IF(L712=1,11.48,IF(L712=2,8.79,IF(L712=3,6.97,IF(L712=4,4.05,IF(L712=5,3.71,IF(L712=6,3.38,IF(L712=7,3.04,IF(L712=8,2.7,0))))))))+IF(L712&lt;=8,0,IF(L712&lt;=16,2,IF(L712&lt;=24,1.3,0)))-IF(L712&lt;=8,0,IF(L712&lt;=16,(L712-9)*0.0574,IF(L712&lt;=24,(L712-17)*0.0574,0))),0))*IF(L712&lt;0,1,IF(OR(F712="PČ",F712="PŽ",F712="PT"),IF(J712&lt;32,J712/32,1),1))* IF(L712&lt;0,1,IF(OR(F712="EČ",F712="EŽ",F712="JOŽ",F712="JPČ",F712="NEAK"),IF(J712&lt;24,J712/24,1),1))*IF(L712&lt;0,1,IF(OR(F712="PČneol",F712="JEČ",F712="JEOF",F712="JnPČ",F712="JnEČ",F712="JčPČ",F712="JčEČ"),IF(J712&lt;16,J712/16,1),1))*IF(L712&lt;0,1,IF(F712="EČneol",IF(J712&lt;8,J712/8,1),1))</f>
        <v>17.5</v>
      </c>
      <c r="O712" s="9">
        <f t="shared" ref="O712:O717" si="413">IF(F712="OŽ",N712,IF(H712="Ne",IF(J712*0.3&lt;J712-L712,N712,0),IF(J712*0.1&lt;J712-L712,N712,0)))</f>
        <v>17.5</v>
      </c>
      <c r="P712" s="4">
        <f t="shared" ref="P712:P717" si="414">IF(O712=0,0,IF(F712="OŽ",IF(L712&gt;35,0,IF(J712&gt;35,(36-L712)*1.836,((36-L712)-(36-J712))*1.836)),0)+IF(F712="PČ",IF(L712&gt;31,0,IF(J712&gt;31,(32-L712)*1.347,((32-L712)-(32-J712))*1.347)),0)+ IF(F712="PČneol",IF(L712&gt;15,0,IF(J712&gt;15,(16-L712)*0.255,((16-L712)-(16-J712))*0.255)),0)+IF(F712="PŽ",IF(L712&gt;31,0,IF(J712&gt;31,(32-L712)*0.255,((32-L712)-(32-J712))*0.255)),0)+IF(F712="EČ",IF(L712&gt;23,0,IF(J712&gt;23,(24-L712)*0.612,((24-L712)-(24-J712))*0.612)),0)+IF(F712="EČneol",IF(L712&gt;7,0,IF(J712&gt;7,(8-L712)*0.204,((8-L712)-(8-J712))*0.204)),0)+IF(F712="EŽ",IF(L712&gt;23,0,IF(J712&gt;23,(24-L712)*0.204,((24-L712)-(24-J712))*0.204)),0)+IF(F712="PT",IF(L712&gt;31,0,IF(J712&gt;31,(32-L712)*0.204,((32-L712)-(32-J712))*0.204)),0)+IF(F712="JOŽ",IF(L712&gt;23,0,IF(J712&gt;23,(24-L712)*0.255,((24-L712)-(24-J712))*0.255)),0)+IF(F712="JPČ",IF(L712&gt;23,0,IF(J712&gt;23,(24-L712)*0.204,((24-L712)-(24-J712))*0.204)),0)+IF(F712="JEČ",IF(L712&gt;15,0,IF(J712&gt;15,(16-L712)*0.102,((16-L712)-(16-J712))*0.102)),0)+IF(F712="JEOF",IF(L712&gt;15,0,IF(J712&gt;15,(16-L712)*0.102,((16-L712)-(16-J712))*0.102)),0)+IF(F712="JnPČ",IF(L712&gt;15,0,IF(J712&gt;15,(16-L712)*0.153,((16-L712)-(16-J712))*0.153)),0)+IF(F712="JnEČ",IF(L712&gt;15,0,IF(J712&gt;15,(16-L712)*0.0765,((16-L712)-(16-J712))*0.0765)),0)+IF(F712="JčPČ",IF(L712&gt;15,0,IF(J712&gt;15,(16-L712)*0.06375,((16-L712)-(16-J712))*0.06375)),0)+IF(F712="JčEČ",IF(L712&gt;15,0,IF(J712&gt;15,(16-L712)*0.051,((16-L712)-(16-J712))*0.051)),0)+IF(F712="NEAK",IF(L712&gt;23,0,IF(J712&gt;23,(24-L712)*0.03444,((24-L712)-(24-J712))*0.03444)),0))</f>
        <v>0.61199999999999999</v>
      </c>
      <c r="Q712" s="11">
        <f t="shared" ref="Q712:Q717" si="415">IF(ISERROR(P712*100/N712),0,(P712*100/N712))</f>
        <v>3.4971428571428569</v>
      </c>
      <c r="R712" s="10">
        <f t="shared" ref="R712:R717" si="416">IF(Q712&lt;=30,O712+P712,O712+O712*0.3)*IF(G712=1,0.4,IF(G712=2,0.75,IF(G712="1 (kas 4 m. 1 k. nerengiamos)",0.52,1)))*IF(D712="olimpinė",1,IF(M712="Ne",0.5,1))*IF(OR(A$5="Lietuvos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federacija"),IF(OR(J712&lt;8,K712&lt;16),0,1),1)*E712*IF(I712&lt;=1,1,1/I712)*IF(OR(A$5="Lietuvos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13" spans="1:18" s="8" customFormat="1" ht="30">
      <c r="A713" s="68">
        <v>3</v>
      </c>
      <c r="B713" s="68" t="s">
        <v>355</v>
      </c>
      <c r="C713" s="12" t="s">
        <v>356</v>
      </c>
      <c r="D713" s="68" t="s">
        <v>32</v>
      </c>
      <c r="E713" s="68">
        <v>2</v>
      </c>
      <c r="F713" s="68" t="s">
        <v>33</v>
      </c>
      <c r="G713" s="68">
        <v>2</v>
      </c>
      <c r="H713" s="68" t="s">
        <v>43</v>
      </c>
      <c r="I713" s="68">
        <v>1</v>
      </c>
      <c r="J713" s="68">
        <v>10</v>
      </c>
      <c r="K713" s="68">
        <v>8</v>
      </c>
      <c r="L713" s="68">
        <v>9</v>
      </c>
      <c r="M713" s="68" t="s">
        <v>34</v>
      </c>
      <c r="N713" s="3">
        <f t="shared" si="412"/>
        <v>16.666666666666668</v>
      </c>
      <c r="O713" s="9">
        <f t="shared" si="413"/>
        <v>0</v>
      </c>
      <c r="P713" s="4">
        <f t="shared" si="414"/>
        <v>0</v>
      </c>
      <c r="Q713" s="11">
        <f t="shared" si="415"/>
        <v>0</v>
      </c>
      <c r="R713" s="10">
        <f t="shared" si="416"/>
        <v>0</v>
      </c>
    </row>
    <row r="714" spans="1:18" s="8" customFormat="1" ht="15" customHeight="1">
      <c r="A714" s="68">
        <v>4</v>
      </c>
      <c r="B714" s="68" t="s">
        <v>357</v>
      </c>
      <c r="C714" s="12" t="s">
        <v>356</v>
      </c>
      <c r="D714" s="68" t="s">
        <v>32</v>
      </c>
      <c r="E714" s="68">
        <v>2</v>
      </c>
      <c r="F714" s="68" t="s">
        <v>33</v>
      </c>
      <c r="G714" s="68">
        <v>2</v>
      </c>
      <c r="H714" s="68" t="s">
        <v>43</v>
      </c>
      <c r="I714" s="68">
        <v>1</v>
      </c>
      <c r="J714" s="68">
        <v>10</v>
      </c>
      <c r="K714" s="68">
        <v>8</v>
      </c>
      <c r="L714" s="68">
        <v>6</v>
      </c>
      <c r="M714" s="68" t="s">
        <v>34</v>
      </c>
      <c r="N714" s="3">
        <f t="shared" si="412"/>
        <v>25</v>
      </c>
      <c r="O714" s="9">
        <f t="shared" si="413"/>
        <v>25</v>
      </c>
      <c r="P714" s="4">
        <f t="shared" si="414"/>
        <v>2.448</v>
      </c>
      <c r="Q714" s="11">
        <f t="shared" si="415"/>
        <v>9.7919999999999998</v>
      </c>
      <c r="R714" s="10">
        <f t="shared" si="416"/>
        <v>0</v>
      </c>
    </row>
    <row r="715" spans="1:18" s="8" customFormat="1">
      <c r="A715" s="68">
        <v>5</v>
      </c>
      <c r="B715" s="68" t="s">
        <v>358</v>
      </c>
      <c r="C715" s="12" t="s">
        <v>359</v>
      </c>
      <c r="D715" s="68" t="s">
        <v>32</v>
      </c>
      <c r="E715" s="68">
        <v>1</v>
      </c>
      <c r="F715" s="68" t="s">
        <v>33</v>
      </c>
      <c r="G715" s="68">
        <v>2</v>
      </c>
      <c r="H715" s="68" t="s">
        <v>43</v>
      </c>
      <c r="I715" s="68">
        <v>1</v>
      </c>
      <c r="J715" s="68">
        <v>10</v>
      </c>
      <c r="K715" s="68">
        <v>8</v>
      </c>
      <c r="L715" s="68">
        <v>6</v>
      </c>
      <c r="M715" s="68" t="s">
        <v>34</v>
      </c>
      <c r="N715" s="3">
        <f t="shared" si="412"/>
        <v>25</v>
      </c>
      <c r="O715" s="9">
        <f t="shared" si="413"/>
        <v>25</v>
      </c>
      <c r="P715" s="4">
        <f t="shared" si="414"/>
        <v>2.448</v>
      </c>
      <c r="Q715" s="11">
        <f t="shared" si="415"/>
        <v>9.7919999999999998</v>
      </c>
      <c r="R715" s="10">
        <f t="shared" si="416"/>
        <v>0</v>
      </c>
    </row>
    <row r="716" spans="1:18" s="8" customFormat="1">
      <c r="A716" s="68">
        <v>6</v>
      </c>
      <c r="B716" s="68" t="s">
        <v>360</v>
      </c>
      <c r="C716" s="12" t="s">
        <v>359</v>
      </c>
      <c r="D716" s="68" t="s">
        <v>32</v>
      </c>
      <c r="E716" s="68">
        <v>1</v>
      </c>
      <c r="F716" s="68" t="s">
        <v>33</v>
      </c>
      <c r="G716" s="68">
        <v>2</v>
      </c>
      <c r="H716" s="68" t="s">
        <v>43</v>
      </c>
      <c r="I716" s="68">
        <v>1</v>
      </c>
      <c r="J716" s="68">
        <v>10</v>
      </c>
      <c r="K716" s="68">
        <v>8</v>
      </c>
      <c r="L716" s="68">
        <v>10</v>
      </c>
      <c r="M716" s="68" t="s">
        <v>34</v>
      </c>
      <c r="N716" s="3">
        <f t="shared" si="412"/>
        <v>16.241666666666667</v>
      </c>
      <c r="O716" s="9">
        <f t="shared" si="413"/>
        <v>0</v>
      </c>
      <c r="P716" s="4">
        <f t="shared" si="414"/>
        <v>0</v>
      </c>
      <c r="Q716" s="11">
        <f t="shared" si="415"/>
        <v>0</v>
      </c>
      <c r="R716" s="10">
        <f t="shared" si="416"/>
        <v>0</v>
      </c>
    </row>
    <row r="717" spans="1:18" s="8" customFormat="1" ht="30">
      <c r="A717" s="68">
        <v>7</v>
      </c>
      <c r="B717" s="68" t="s">
        <v>361</v>
      </c>
      <c r="C717" s="12" t="s">
        <v>362</v>
      </c>
      <c r="D717" s="68" t="s">
        <v>32</v>
      </c>
      <c r="E717" s="68">
        <v>2</v>
      </c>
      <c r="F717" s="68" t="s">
        <v>33</v>
      </c>
      <c r="G717" s="68">
        <v>2</v>
      </c>
      <c r="H717" s="68" t="s">
        <v>43</v>
      </c>
      <c r="I717" s="68">
        <v>1</v>
      </c>
      <c r="J717" s="68">
        <v>8</v>
      </c>
      <c r="K717" s="68">
        <v>8</v>
      </c>
      <c r="L717" s="68">
        <v>6</v>
      </c>
      <c r="M717" s="68" t="s">
        <v>34</v>
      </c>
      <c r="N717" s="3">
        <f t="shared" si="412"/>
        <v>20</v>
      </c>
      <c r="O717" s="9">
        <f t="shared" si="413"/>
        <v>20</v>
      </c>
      <c r="P717" s="4">
        <f t="shared" si="414"/>
        <v>1.224</v>
      </c>
      <c r="Q717" s="11">
        <f t="shared" si="415"/>
        <v>6.1199999999999992</v>
      </c>
      <c r="R717" s="10">
        <f t="shared" si="416"/>
        <v>0</v>
      </c>
    </row>
    <row r="718" spans="1:18" s="8" customFormat="1">
      <c r="A718" s="68">
        <v>8</v>
      </c>
      <c r="B718" s="68" t="s">
        <v>363</v>
      </c>
      <c r="C718" s="12" t="s">
        <v>364</v>
      </c>
      <c r="D718" s="68" t="s">
        <v>32</v>
      </c>
      <c r="E718" s="68">
        <v>1</v>
      </c>
      <c r="F718" s="68" t="s">
        <v>33</v>
      </c>
      <c r="G718" s="68">
        <v>2</v>
      </c>
      <c r="H718" s="68" t="s">
        <v>43</v>
      </c>
      <c r="I718" s="68">
        <v>1</v>
      </c>
      <c r="J718" s="68">
        <v>6</v>
      </c>
      <c r="K718" s="68">
        <v>8</v>
      </c>
      <c r="L718" s="68">
        <v>6</v>
      </c>
      <c r="M718" s="68" t="s">
        <v>34</v>
      </c>
      <c r="N718" s="3">
        <f t="shared" ref="N718" si="417">(IF(F718="OŽ",IF(L718=1,550.8,IF(L718=2,426.38,IF(L718=3,342.14,IF(L718=4,181.44,IF(L718=5,168.48,IF(L718=6,155.52,IF(L718=7,148.5,IF(L718=8,144,0))))))))+IF(L718&lt;=8,0,IF(L718&lt;=16,137.7,IF(L718&lt;=24,108,IF(L718&lt;=32,80.1,IF(L718&lt;=36,52.2,0)))))-IF(L718&lt;=8,0,IF(L718&lt;=16,(L718-9)*2.754,IF(L718&lt;=24,(L718-17)* 2.754,IF(L718&lt;=32,(L718-25)* 2.754,IF(L718&lt;=36,(L718-33)*2.754,0))))),0)+IF(F718="PČ",IF(L718=1,449,IF(L718=2,314.6,IF(L718=3,238,IF(L718=4,172,IF(L718=5,159,IF(L718=6,145,IF(L718=7,132,IF(L718=8,119,0))))))))+IF(L718&lt;=8,0,IF(L718&lt;=16,88,IF(L718&lt;=24,55,IF(L718&lt;=32,22,0))))-IF(L718&lt;=8,0,IF(L718&lt;=16,(L718-9)*2.245,IF(L718&lt;=24,(L718-17)*2.245,IF(L718&lt;=32,(L718-25)*2.245,0)))),0)+IF(F718="PČneol",IF(L718=1,85,IF(L718=2,64.61,IF(L718=3,50.76,IF(L718=4,16.25,IF(L718=5,15,IF(L718=6,13.75,IF(L718=7,12.5,IF(L718=8,11.25,0))))))))+IF(L718&lt;=8,0,IF(L718&lt;=16,9,0))-IF(L718&lt;=8,0,IF(L718&lt;=16,(L718-9)*0.425,0)),0)+IF(F718="PŽ",IF(L718=1,85,IF(L718=2,59.5,IF(L718=3,45,IF(L718=4,32.5,IF(L718=5,30,IF(L718=6,27.5,IF(L718=7,25,IF(L718=8,22.5,0))))))))+IF(L718&lt;=8,0,IF(L718&lt;=16,19,IF(L718&lt;=24,13,IF(L718&lt;=32,8,0))))-IF(L718&lt;=8,0,IF(L718&lt;=16,(L718-9)*0.425,IF(L718&lt;=24,(L718-17)*0.425,IF(L718&lt;=32,(L718-25)*0.425,0)))),0)+IF(F718="EČ",IF(L718=1,204,IF(L718=2,156.24,IF(L718=3,123.84,IF(L718=4,72,IF(L718=5,66,IF(L718=6,60,IF(L718=7,54,IF(L718=8,48,0))))))))+IF(L718&lt;=8,0,IF(L718&lt;=16,40,IF(L718&lt;=24,25,0)))-IF(L718&lt;=8,0,IF(L718&lt;=16,(L718-9)*1.02,IF(L718&lt;=24,(L718-17)*1.02,0))),0)+IF(F718="EČneol",IF(L718=1,68,IF(L718=2,51.69,IF(L718=3,40.61,IF(L718=4,13,IF(L718=5,12,IF(L718=6,11,IF(L718=7,10,IF(L718=8,9,0)))))))))+IF(F718="EŽ",IF(L718=1,68,IF(L718=2,47.6,IF(L718=3,36,IF(L718=4,18,IF(L718=5,16.5,IF(L718=6,15,IF(L718=7,13.5,IF(L718=8,12,0))))))))+IF(L718&lt;=8,0,IF(L718&lt;=16,10,IF(L718&lt;=24,6,0)))-IF(L718&lt;=8,0,IF(L718&lt;=16,(L718-9)*0.34,IF(L718&lt;=24,(L718-17)*0.34,0))),0)+IF(F718="PT",IF(L718=1,68,IF(L718=2,52.08,IF(L718=3,41.28,IF(L718=4,24,IF(L718=5,22,IF(L718=6,20,IF(L718=7,18,IF(L718=8,16,0))))))))+IF(L718&lt;=8,0,IF(L718&lt;=16,13,IF(L718&lt;=24,9,IF(L718&lt;=32,4,0))))-IF(L718&lt;=8,0,IF(L718&lt;=16,(L718-9)*0.34,IF(L718&lt;=24,(L718-17)*0.34,IF(L718&lt;=32,(L718-25)*0.34,0)))),0)+IF(F718="JOŽ",IF(L718=1,85,IF(L718=2,59.5,IF(L718=3,45,IF(L718=4,32.5,IF(L718=5,30,IF(L718=6,27.5,IF(L718=7,25,IF(L718=8,22.5,0))))))))+IF(L718&lt;=8,0,IF(L718&lt;=16,19,IF(L718&lt;=24,13,0)))-IF(L718&lt;=8,0,IF(L718&lt;=16,(L718-9)*0.425,IF(L718&lt;=24,(L718-17)*0.425,0))),0)+IF(F718="JPČ",IF(L718=1,68,IF(L718=2,47.6,IF(L718=3,36,IF(L718=4,26,IF(L718=5,24,IF(L718=6,22,IF(L718=7,20,IF(L718=8,18,0))))))))+IF(L718&lt;=8,0,IF(L718&lt;=16,13,IF(L718&lt;=24,9,0)))-IF(L718&lt;=8,0,IF(L718&lt;=16,(L718-9)*0.34,IF(L718&lt;=24,(L718-17)*0.34,0))),0)+IF(F718="JEČ",IF(L718=1,34,IF(L718=2,26.04,IF(L718=3,20.6,IF(L718=4,12,IF(L718=5,11,IF(L718=6,10,IF(L718=7,9,IF(L718=8,8,0))))))))+IF(L718&lt;=8,0,IF(L718&lt;=16,6,0))-IF(L718&lt;=8,0,IF(L718&lt;=16,(L718-9)*0.17,0)),0)+IF(F718="JEOF",IF(L718=1,34,IF(L718=2,26.04,IF(L718=3,20.6,IF(L718=4,12,IF(L718=5,11,IF(L718=6,10,IF(L718=7,9,IF(L718=8,8,0))))))))+IF(L718&lt;=8,0,IF(L718&lt;=16,6,0))-IF(L718&lt;=8,0,IF(L718&lt;=16,(L718-9)*0.17,0)),0)+IF(F718="JnPČ",IF(L718=1,51,IF(L718=2,35.7,IF(L718=3,27,IF(L718=4,19.5,IF(L718=5,18,IF(L718=6,16.5,IF(L718=7,15,IF(L718=8,13.5,0))))))))+IF(L718&lt;=8,0,IF(L718&lt;=16,10,0))-IF(L718&lt;=8,0,IF(L718&lt;=16,(L718-9)*0.255,0)),0)+IF(F718="JnEČ",IF(L718=1,25.5,IF(L718=2,19.53,IF(L718=3,15.48,IF(L718=4,9,IF(L718=5,8.25,IF(L718=6,7.5,IF(L718=7,6.75,IF(L718=8,6,0))))))))+IF(L718&lt;=8,0,IF(L718&lt;=16,5,0))-IF(L718&lt;=8,0,IF(L718&lt;=16,(L718-9)*0.1275,0)),0)+IF(F718="JčPČ",IF(L718=1,21.25,IF(L718=2,14.5,IF(L718=3,11.5,IF(L718=4,7,IF(L718=5,6.5,IF(L718=6,6,IF(L718=7,5.5,IF(L718=8,5,0))))))))+IF(L718&lt;=8,0,IF(L718&lt;=16,4,0))-IF(L718&lt;=8,0,IF(L718&lt;=16,(L718-9)*0.10625,0)),0)+IF(F718="JčEČ",IF(L718=1,17,IF(L718=2,13.02,IF(L718=3,10.32,IF(L718=4,6,IF(L718=5,5.5,IF(L718=6,5,IF(L718=7,4.5,IF(L718=8,4,0))))))))+IF(L718&lt;=8,0,IF(L718&lt;=16,3,0))-IF(L718&lt;=8,0,IF(L718&lt;=16,(L718-9)*0.085,0)),0)+IF(F718="NEAK",IF(L718=1,11.48,IF(L718=2,8.79,IF(L718=3,6.97,IF(L718=4,4.05,IF(L718=5,3.71,IF(L718=6,3.38,IF(L718=7,3.04,IF(L718=8,2.7,0))))))))+IF(L718&lt;=8,0,IF(L718&lt;=16,2,IF(L718&lt;=24,1.3,0)))-IF(L718&lt;=8,0,IF(L718&lt;=16,(L718-9)*0.0574,IF(L718&lt;=24,(L718-17)*0.0574,0))),0))*IF(L718&lt;0,1,IF(OR(F718="PČ",F718="PŽ",F718="PT"),IF(J718&lt;32,J718/32,1),1))* IF(L718&lt;0,1,IF(OR(F718="EČ",F718="EŽ",F718="JOŽ",F718="JPČ",F718="NEAK"),IF(J718&lt;24,J718/24,1),1))*IF(L718&lt;0,1,IF(OR(F718="PČneol",F718="JEČ",F718="JEOF",F718="JnPČ",F718="JnEČ",F718="JčPČ",F718="JčEČ"),IF(J718&lt;16,J718/16,1),1))*IF(L718&lt;0,1,IF(F718="EČneol",IF(J718&lt;8,J718/8,1),1))</f>
        <v>15</v>
      </c>
      <c r="O718" s="9">
        <f t="shared" ref="O718" si="418">IF(F718="OŽ",N718,IF(H718="Ne",IF(J718*0.3&lt;J718-L718,N718,0),IF(J718*0.1&lt;J718-L718,N718,0)))</f>
        <v>0</v>
      </c>
      <c r="P718" s="4">
        <f t="shared" ref="P718" si="419">IF(O718=0,0,IF(F718="OŽ",IF(L718&gt;35,0,IF(J718&gt;35,(36-L718)*1.836,((36-L718)-(36-J718))*1.836)),0)+IF(F718="PČ",IF(L718&gt;31,0,IF(J718&gt;31,(32-L718)*1.347,((32-L718)-(32-J718))*1.347)),0)+ IF(F718="PČneol",IF(L718&gt;15,0,IF(J718&gt;15,(16-L718)*0.255,((16-L718)-(16-J718))*0.255)),0)+IF(F718="PŽ",IF(L718&gt;31,0,IF(J718&gt;31,(32-L718)*0.255,((32-L718)-(32-J718))*0.255)),0)+IF(F718="EČ",IF(L718&gt;23,0,IF(J718&gt;23,(24-L718)*0.612,((24-L718)-(24-J718))*0.612)),0)+IF(F718="EČneol",IF(L718&gt;7,0,IF(J718&gt;7,(8-L718)*0.204,((8-L718)-(8-J718))*0.204)),0)+IF(F718="EŽ",IF(L718&gt;23,0,IF(J718&gt;23,(24-L718)*0.204,((24-L718)-(24-J718))*0.204)),0)+IF(F718="PT",IF(L718&gt;31,0,IF(J718&gt;31,(32-L718)*0.204,((32-L718)-(32-J718))*0.204)),0)+IF(F718="JOŽ",IF(L718&gt;23,0,IF(J718&gt;23,(24-L718)*0.255,((24-L718)-(24-J718))*0.255)),0)+IF(F718="JPČ",IF(L718&gt;23,0,IF(J718&gt;23,(24-L718)*0.204,((24-L718)-(24-J718))*0.204)),0)+IF(F718="JEČ",IF(L718&gt;15,0,IF(J718&gt;15,(16-L718)*0.102,((16-L718)-(16-J718))*0.102)),0)+IF(F718="JEOF",IF(L718&gt;15,0,IF(J718&gt;15,(16-L718)*0.102,((16-L718)-(16-J718))*0.102)),0)+IF(F718="JnPČ",IF(L718&gt;15,0,IF(J718&gt;15,(16-L718)*0.153,((16-L718)-(16-J718))*0.153)),0)+IF(F718="JnEČ",IF(L718&gt;15,0,IF(J718&gt;15,(16-L718)*0.0765,((16-L718)-(16-J718))*0.0765)),0)+IF(F718="JčPČ",IF(L718&gt;15,0,IF(J718&gt;15,(16-L718)*0.06375,((16-L718)-(16-J718))*0.06375)),0)+IF(F718="JčEČ",IF(L718&gt;15,0,IF(J718&gt;15,(16-L718)*0.051,((16-L718)-(16-J718))*0.051)),0)+IF(F718="NEAK",IF(L718&gt;23,0,IF(J718&gt;23,(24-L718)*0.03444,((24-L718)-(24-J718))*0.03444)),0))</f>
        <v>0</v>
      </c>
      <c r="Q718" s="11">
        <f t="shared" ref="Q718" si="420">IF(ISERROR(P718*100/N718),0,(P718*100/N718))</f>
        <v>0</v>
      </c>
      <c r="R718" s="10">
        <f t="shared" ref="R718" si="421">IF(Q718&lt;=30,O718+P718,O718+O718*0.3)*IF(G718=1,0.4,IF(G718=2,0.75,IF(G718="1 (kas 4 m. 1 k. nerengiamos)",0.52,1)))*IF(D718="olimpinė",1,IF(M718="Ne",0.5,1))*IF(OR(A$5="Lietuvos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federacija"),IF(OR(J718&lt;8,K718&lt;16),0,1),1)*E718*IF(I718&lt;=1,1,1/I718)*IF(OR(A$5="Lietuvos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19" spans="1:18" s="8" customFormat="1">
      <c r="A719" s="81" t="s">
        <v>37</v>
      </c>
      <c r="B719" s="82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3"/>
      <c r="R719" s="10">
        <f>SUM(R711:R718)</f>
        <v>0</v>
      </c>
    </row>
    <row r="720" spans="1:18" s="8" customFormat="1" ht="15.75">
      <c r="A720" s="24" t="s">
        <v>38</v>
      </c>
      <c r="B720" s="24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6"/>
    </row>
    <row r="721" spans="1:18" s="8" customFormat="1">
      <c r="A721" s="49" t="s">
        <v>45</v>
      </c>
      <c r="B721" s="49"/>
      <c r="C721" s="49"/>
      <c r="D721" s="49"/>
      <c r="E721" s="49"/>
      <c r="F721" s="49"/>
      <c r="G721" s="49"/>
      <c r="H721" s="49"/>
      <c r="I721" s="49"/>
      <c r="J721" s="15"/>
      <c r="K721" s="15"/>
      <c r="L721" s="15"/>
      <c r="M721" s="15"/>
      <c r="N721" s="15"/>
      <c r="O721" s="15"/>
      <c r="P721" s="15"/>
      <c r="Q721" s="15"/>
      <c r="R721" s="16"/>
    </row>
    <row r="722" spans="1:18" s="8" customFormat="1">
      <c r="A722" s="49"/>
      <c r="B722" s="49"/>
      <c r="C722" s="49"/>
      <c r="D722" s="49"/>
      <c r="E722" s="49"/>
      <c r="F722" s="49"/>
      <c r="G722" s="49"/>
      <c r="H722" s="49"/>
      <c r="I722" s="49"/>
      <c r="J722" s="15"/>
      <c r="K722" s="15"/>
      <c r="L722" s="15"/>
      <c r="M722" s="15"/>
      <c r="N722" s="15"/>
      <c r="O722" s="15"/>
      <c r="P722" s="15"/>
      <c r="Q722" s="15"/>
      <c r="R722" s="16"/>
    </row>
    <row r="723" spans="1:18" s="8" customFormat="1">
      <c r="A723" s="88" t="s">
        <v>365</v>
      </c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</row>
    <row r="724" spans="1:18" s="8" customFormat="1">
      <c r="A724" s="49"/>
      <c r="B724" s="49"/>
      <c r="C724" s="49"/>
      <c r="D724" s="49"/>
      <c r="E724" s="49"/>
      <c r="F724" s="49"/>
      <c r="G724" s="49"/>
      <c r="H724" s="49"/>
      <c r="I724" s="49"/>
      <c r="J724" s="15"/>
      <c r="K724" s="15"/>
      <c r="L724" s="15"/>
      <c r="M724" s="15"/>
      <c r="N724" s="15"/>
      <c r="O724" s="15"/>
      <c r="P724" s="15"/>
      <c r="Q724" s="15"/>
      <c r="R724" s="16"/>
    </row>
    <row r="725" spans="1:18" s="8" customFormat="1">
      <c r="A725" s="75" t="s">
        <v>366</v>
      </c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64"/>
    </row>
    <row r="726" spans="1:18" s="8" customFormat="1" ht="18">
      <c r="A726" s="77" t="s">
        <v>28</v>
      </c>
      <c r="B726" s="78"/>
      <c r="C726" s="78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64"/>
    </row>
    <row r="727" spans="1:18" s="8" customFormat="1">
      <c r="A727" s="79" t="s">
        <v>367</v>
      </c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64"/>
    </row>
    <row r="728" spans="1:18" s="8" customFormat="1">
      <c r="A728" s="68">
        <v>1</v>
      </c>
      <c r="B728" s="68" t="s">
        <v>36</v>
      </c>
      <c r="C728" s="12" t="s">
        <v>368</v>
      </c>
      <c r="D728" s="68" t="s">
        <v>32</v>
      </c>
      <c r="E728" s="68">
        <v>29</v>
      </c>
      <c r="F728" s="68" t="s">
        <v>51</v>
      </c>
      <c r="G728" s="68">
        <v>1</v>
      </c>
      <c r="H728" s="68" t="s">
        <v>43</v>
      </c>
      <c r="I728" s="68"/>
      <c r="J728" s="68">
        <v>31</v>
      </c>
      <c r="K728" s="68">
        <v>13</v>
      </c>
      <c r="L728" s="68">
        <v>11</v>
      </c>
      <c r="M728" s="68" t="s">
        <v>43</v>
      </c>
      <c r="N728" s="3">
        <f t="shared" ref="N728:N729" si="422">(IF(F728="OŽ",IF(L728=1,550.8,IF(L728=2,426.38,IF(L728=3,342.14,IF(L728=4,181.44,IF(L728=5,168.48,IF(L728=6,155.52,IF(L728=7,148.5,IF(L728=8,144,0))))))))+IF(L728&lt;=8,0,IF(L728&lt;=16,137.7,IF(L728&lt;=24,108,IF(L728&lt;=32,80.1,IF(L728&lt;=36,52.2,0)))))-IF(L728&lt;=8,0,IF(L728&lt;=16,(L728-9)*2.754,IF(L728&lt;=24,(L728-17)* 2.754,IF(L728&lt;=32,(L728-25)* 2.754,IF(L728&lt;=36,(L728-33)*2.754,0))))),0)+IF(F728="PČ",IF(L728=1,449,IF(L728=2,314.6,IF(L728=3,238,IF(L728=4,172,IF(L728=5,159,IF(L728=6,145,IF(L728=7,132,IF(L728=8,119,0))))))))+IF(L728&lt;=8,0,IF(L728&lt;=16,88,IF(L728&lt;=24,55,IF(L728&lt;=32,22,0))))-IF(L728&lt;=8,0,IF(L728&lt;=16,(L728-9)*2.245,IF(L728&lt;=24,(L728-17)*2.245,IF(L728&lt;=32,(L728-25)*2.245,0)))),0)+IF(F728="PČneol",IF(L728=1,85,IF(L728=2,64.61,IF(L728=3,50.76,IF(L728=4,16.25,IF(L728=5,15,IF(L728=6,13.75,IF(L728=7,12.5,IF(L728=8,11.25,0))))))))+IF(L728&lt;=8,0,IF(L728&lt;=16,9,0))-IF(L728&lt;=8,0,IF(L728&lt;=16,(L728-9)*0.425,0)),0)+IF(F728="PŽ",IF(L728=1,85,IF(L728=2,59.5,IF(L728=3,45,IF(L728=4,32.5,IF(L728=5,30,IF(L728=6,27.5,IF(L728=7,25,IF(L728=8,22.5,0))))))))+IF(L728&lt;=8,0,IF(L728&lt;=16,19,IF(L728&lt;=24,13,IF(L728&lt;=32,8,0))))-IF(L728&lt;=8,0,IF(L728&lt;=16,(L728-9)*0.425,IF(L728&lt;=24,(L728-17)*0.425,IF(L728&lt;=32,(L728-25)*0.425,0)))),0)+IF(F728="EČ",IF(L728=1,204,IF(L728=2,156.24,IF(L728=3,123.84,IF(L728=4,72,IF(L728=5,66,IF(L728=6,60,IF(L728=7,54,IF(L728=8,48,0))))))))+IF(L728&lt;=8,0,IF(L728&lt;=16,40,IF(L728&lt;=24,25,0)))-IF(L728&lt;=8,0,IF(L728&lt;=16,(L728-9)*1.02,IF(L728&lt;=24,(L728-17)*1.02,0))),0)+IF(F728="EČneol",IF(L728=1,68,IF(L728=2,51.69,IF(L728=3,40.61,IF(L728=4,13,IF(L728=5,12,IF(L728=6,11,IF(L728=7,10,IF(L728=8,9,0)))))))))+IF(F728="EŽ",IF(L728=1,68,IF(L728=2,47.6,IF(L728=3,36,IF(L728=4,18,IF(L728=5,16.5,IF(L728=6,15,IF(L728=7,13.5,IF(L728=8,12,0))))))))+IF(L728&lt;=8,0,IF(L728&lt;=16,10,IF(L728&lt;=24,6,0)))-IF(L728&lt;=8,0,IF(L728&lt;=16,(L728-9)*0.34,IF(L728&lt;=24,(L728-17)*0.34,0))),0)+IF(F728="PT",IF(L728=1,68,IF(L728=2,52.08,IF(L728=3,41.28,IF(L728=4,24,IF(L728=5,22,IF(L728=6,20,IF(L728=7,18,IF(L728=8,16,0))))))))+IF(L728&lt;=8,0,IF(L728&lt;=16,13,IF(L728&lt;=24,9,IF(L728&lt;=32,4,0))))-IF(L728&lt;=8,0,IF(L728&lt;=16,(L728-9)*0.34,IF(L728&lt;=24,(L728-17)*0.34,IF(L728&lt;=32,(L728-25)*0.34,0)))),0)+IF(F728="JOŽ",IF(L728=1,85,IF(L728=2,59.5,IF(L728=3,45,IF(L728=4,32.5,IF(L728=5,30,IF(L728=6,27.5,IF(L728=7,25,IF(L728=8,22.5,0))))))))+IF(L728&lt;=8,0,IF(L728&lt;=16,19,IF(L728&lt;=24,13,0)))-IF(L728&lt;=8,0,IF(L728&lt;=16,(L728-9)*0.425,IF(L728&lt;=24,(L728-17)*0.425,0))),0)+IF(F728="JPČ",IF(L728=1,68,IF(L728=2,47.6,IF(L728=3,36,IF(L728=4,26,IF(L728=5,24,IF(L728=6,22,IF(L728=7,20,IF(L728=8,18,0))))))))+IF(L728&lt;=8,0,IF(L728&lt;=16,13,IF(L728&lt;=24,9,0)))-IF(L728&lt;=8,0,IF(L728&lt;=16,(L728-9)*0.34,IF(L728&lt;=24,(L728-17)*0.34,0))),0)+IF(F728="JEČ",IF(L728=1,34,IF(L728=2,26.04,IF(L728=3,20.6,IF(L728=4,12,IF(L728=5,11,IF(L728=6,10,IF(L728=7,9,IF(L728=8,8,0))))))))+IF(L728&lt;=8,0,IF(L728&lt;=16,6,0))-IF(L728&lt;=8,0,IF(L728&lt;=16,(L728-9)*0.17,0)),0)+IF(F728="JEOF",IF(L728=1,34,IF(L728=2,26.04,IF(L728=3,20.6,IF(L728=4,12,IF(L728=5,11,IF(L728=6,10,IF(L728=7,9,IF(L728=8,8,0))))))))+IF(L728&lt;=8,0,IF(L728&lt;=16,6,0))-IF(L728&lt;=8,0,IF(L728&lt;=16,(L728-9)*0.17,0)),0)+IF(F728="JnPČ",IF(L728=1,51,IF(L728=2,35.7,IF(L728=3,27,IF(L728=4,19.5,IF(L728=5,18,IF(L728=6,16.5,IF(L728=7,15,IF(L728=8,13.5,0))))))))+IF(L728&lt;=8,0,IF(L728&lt;=16,10,0))-IF(L728&lt;=8,0,IF(L728&lt;=16,(L728-9)*0.255,0)),0)+IF(F728="JnEČ",IF(L728=1,25.5,IF(L728=2,19.53,IF(L728=3,15.48,IF(L728=4,9,IF(L728=5,8.25,IF(L728=6,7.5,IF(L728=7,6.75,IF(L728=8,6,0))))))))+IF(L728&lt;=8,0,IF(L728&lt;=16,5,0))-IF(L728&lt;=8,0,IF(L728&lt;=16,(L728-9)*0.1275,0)),0)+IF(F728="JčPČ",IF(L728=1,21.25,IF(L728=2,14.5,IF(L728=3,11.5,IF(L728=4,7,IF(L728=5,6.5,IF(L728=6,6,IF(L728=7,5.5,IF(L728=8,5,0))))))))+IF(L728&lt;=8,0,IF(L728&lt;=16,4,0))-IF(L728&lt;=8,0,IF(L728&lt;=16,(L728-9)*0.10625,0)),0)+IF(F728="JčEČ",IF(L728=1,17,IF(L728=2,13.02,IF(L728=3,10.32,IF(L728=4,6,IF(L728=5,5.5,IF(L728=6,5,IF(L728=7,4.5,IF(L728=8,4,0))))))))+IF(L728&lt;=8,0,IF(L728&lt;=16,3,0))-IF(L728&lt;=8,0,IF(L728&lt;=16,(L728-9)*0.085,0)),0)+IF(F728="NEAK",IF(L728=1,11.48,IF(L728=2,8.79,IF(L728=3,6.97,IF(L728=4,4.05,IF(L728=5,3.71,IF(L728=6,3.38,IF(L728=7,3.04,IF(L728=8,2.7,0))))))))+IF(L728&lt;=8,0,IF(L728&lt;=16,2,IF(L728&lt;=24,1.3,0)))-IF(L728&lt;=8,0,IF(L728&lt;=16,(L728-9)*0.0574,IF(L728&lt;=24,(L728-17)*0.0574,0))),0))*IF(L728&lt;0,1,IF(OR(F728="PČ",F728="PŽ",F728="PT"),IF(J728&lt;32,J728/32,1),1))* IF(L728&lt;0,1,IF(OR(F728="EČ",F728="EŽ",F728="JOŽ",F728="JPČ",F728="NEAK"),IF(J728&lt;24,J728/24,1),1))*IF(L728&lt;0,1,IF(OR(F728="PČneol",F728="JEČ",F728="JEOF",F728="JnPČ",F728="JnEČ",F728="JčPČ",F728="JčEČ"),IF(J728&lt;16,J728/16,1),1))*IF(L728&lt;0,1,IF(F728="EČneol",IF(J728&lt;8,J728/8,1),1))</f>
        <v>80.900312499999998</v>
      </c>
      <c r="O728" s="9">
        <f t="shared" ref="O728:O729" si="423">IF(F728="OŽ",N728,IF(H728="Ne",IF(J728*0.3&lt;J728-L728,N728,0),IF(J728*0.1&lt;J728-L728,N728,0)))</f>
        <v>80.900312499999998</v>
      </c>
      <c r="P728" s="4">
        <f t="shared" ref="P728:P729" si="424">IF(O728=0,0,IF(F728="OŽ",IF(L728&gt;35,0,IF(J728&gt;35,(36-L728)*1.836,((36-L728)-(36-J728))*1.836)),0)+IF(F728="PČ",IF(L728&gt;31,0,IF(J728&gt;31,(32-L728)*1.347,((32-L728)-(32-J728))*1.347)),0)+ IF(F728="PČneol",IF(L728&gt;15,0,IF(J728&gt;15,(16-L728)*0.255,((16-L728)-(16-J728))*0.255)),0)+IF(F728="PŽ",IF(L728&gt;31,0,IF(J728&gt;31,(32-L728)*0.255,((32-L728)-(32-J728))*0.255)),0)+IF(F728="EČ",IF(L728&gt;23,0,IF(J728&gt;23,(24-L728)*0.612,((24-L728)-(24-J728))*0.612)),0)+IF(F728="EČneol",IF(L728&gt;7,0,IF(J728&gt;7,(8-L728)*0.204,((8-L728)-(8-J728))*0.204)),0)+IF(F728="EŽ",IF(L728&gt;23,0,IF(J728&gt;23,(24-L728)*0.204,((24-L728)-(24-J728))*0.204)),0)+IF(F728="PT",IF(L728&gt;31,0,IF(J728&gt;31,(32-L728)*0.204,((32-L728)-(32-J728))*0.204)),0)+IF(F728="JOŽ",IF(L728&gt;23,0,IF(J728&gt;23,(24-L728)*0.255,((24-L728)-(24-J728))*0.255)),0)+IF(F728="JPČ",IF(L728&gt;23,0,IF(J728&gt;23,(24-L728)*0.204,((24-L728)-(24-J728))*0.204)),0)+IF(F728="JEČ",IF(L728&gt;15,0,IF(J728&gt;15,(16-L728)*0.102,((16-L728)-(16-J728))*0.102)),0)+IF(F728="JEOF",IF(L728&gt;15,0,IF(J728&gt;15,(16-L728)*0.102,((16-L728)-(16-J728))*0.102)),0)+IF(F728="JnPČ",IF(L728&gt;15,0,IF(J728&gt;15,(16-L728)*0.153,((16-L728)-(16-J728))*0.153)),0)+IF(F728="JnEČ",IF(L728&gt;15,0,IF(J728&gt;15,(16-L728)*0.0765,((16-L728)-(16-J728))*0.0765)),0)+IF(F728="JčPČ",IF(L728&gt;15,0,IF(J728&gt;15,(16-L728)*0.06375,((16-L728)-(16-J728))*0.06375)),0)+IF(F728="JčEČ",IF(L728&gt;15,0,IF(J728&gt;15,(16-L728)*0.051,((16-L728)-(16-J728))*0.051)),0)+IF(F728="NEAK",IF(L728&gt;23,0,IF(J728&gt;23,(24-L728)*0.03444,((24-L728)-(24-J728))*0.03444)),0))</f>
        <v>26.939999999999998</v>
      </c>
      <c r="Q728" s="11">
        <f t="shared" ref="Q728:Q729" si="425">IF(ISERROR(P728*100/N728),0,(P728*100/N728))</f>
        <v>33.300242196221433</v>
      </c>
      <c r="R728" s="10">
        <f t="shared" ref="R728:R729" si="426">IF(Q728&lt;=30,O728+P728,O728+O728*0.3)*IF(G728=1,0.4,IF(G728=2,0.75,IF(G728="1 (kas 4 m. 1 k. nerengiamos)",0.52,1)))*IF(D728="olimpinė",1,IF(M728="Ne",0.5,1))*IF(OR(A$5="Lietuvos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federacija"),IF(OR(J728&lt;8,K728&lt;16),0,1),1)*E728*IF(I728&lt;=1,1,1/I728)*IF(OR(A$5="Lietuvos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29" spans="1:18" s="8" customFormat="1">
      <c r="A729" s="68">
        <v>2</v>
      </c>
      <c r="B729" s="68" t="s">
        <v>369</v>
      </c>
      <c r="C729" s="12" t="s">
        <v>31</v>
      </c>
      <c r="D729" s="68" t="s">
        <v>32</v>
      </c>
      <c r="E729" s="68">
        <v>29</v>
      </c>
      <c r="F729" s="68" t="s">
        <v>51</v>
      </c>
      <c r="G729" s="68">
        <v>1</v>
      </c>
      <c r="H729" s="68" t="s">
        <v>43</v>
      </c>
      <c r="I729" s="68"/>
      <c r="J729" s="68">
        <v>31</v>
      </c>
      <c r="K729" s="68">
        <v>13</v>
      </c>
      <c r="L729" s="68">
        <v>23</v>
      </c>
      <c r="M729" s="68" t="s">
        <v>34</v>
      </c>
      <c r="N729" s="3">
        <f t="shared" si="422"/>
        <v>40.232187500000002</v>
      </c>
      <c r="O729" s="9">
        <f t="shared" si="423"/>
        <v>40.232187500000002</v>
      </c>
      <c r="P729" s="4">
        <f t="shared" si="424"/>
        <v>10.776</v>
      </c>
      <c r="Q729" s="11">
        <f t="shared" si="425"/>
        <v>26.784524207141356</v>
      </c>
      <c r="R729" s="10">
        <f t="shared" si="426"/>
        <v>0</v>
      </c>
    </row>
    <row r="730" spans="1:18" s="8" customFormat="1">
      <c r="A730" s="81" t="s">
        <v>37</v>
      </c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3"/>
      <c r="R730" s="10">
        <f>SUM(R728:R729)</f>
        <v>0</v>
      </c>
    </row>
    <row r="731" spans="1:18" s="8" customFormat="1" ht="15.75">
      <c r="A731" s="24" t="s">
        <v>38</v>
      </c>
      <c r="B731" s="24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6"/>
    </row>
    <row r="732" spans="1:18" s="8" customFormat="1">
      <c r="A732" s="49" t="s">
        <v>45</v>
      </c>
      <c r="B732" s="49"/>
      <c r="C732" s="49"/>
      <c r="D732" s="49"/>
      <c r="E732" s="49"/>
      <c r="F732" s="49"/>
      <c r="G732" s="49"/>
      <c r="H732" s="49"/>
      <c r="I732" s="49"/>
      <c r="J732" s="15"/>
      <c r="K732" s="15"/>
      <c r="L732" s="15"/>
      <c r="M732" s="15"/>
      <c r="N732" s="15"/>
      <c r="O732" s="15"/>
      <c r="P732" s="15"/>
      <c r="Q732" s="15"/>
      <c r="R732" s="16"/>
    </row>
    <row r="733" spans="1:18" s="8" customFormat="1">
      <c r="A733" s="49"/>
      <c r="B733" s="49"/>
      <c r="C733" s="49"/>
      <c r="D733" s="49"/>
      <c r="E733" s="49"/>
      <c r="F733" s="49"/>
      <c r="G733" s="49"/>
      <c r="H733" s="49"/>
      <c r="I733" s="49"/>
      <c r="J733" s="15"/>
      <c r="K733" s="15"/>
      <c r="L733" s="15"/>
      <c r="M733" s="15"/>
      <c r="N733" s="15"/>
      <c r="O733" s="15"/>
      <c r="P733" s="15"/>
      <c r="Q733" s="15"/>
      <c r="R733" s="16"/>
    </row>
    <row r="734" spans="1:18" s="8" customFormat="1">
      <c r="A734" s="75" t="s">
        <v>370</v>
      </c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64"/>
    </row>
    <row r="735" spans="1:18" s="8" customFormat="1" ht="18">
      <c r="A735" s="77" t="s">
        <v>28</v>
      </c>
      <c r="B735" s="78"/>
      <c r="C735" s="78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64"/>
    </row>
    <row r="736" spans="1:18" s="8" customFormat="1">
      <c r="A736" s="79" t="s">
        <v>371</v>
      </c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64"/>
    </row>
    <row r="737" spans="1:18" s="8" customFormat="1">
      <c r="A737" s="68">
        <v>1</v>
      </c>
      <c r="B737" s="68" t="s">
        <v>36</v>
      </c>
      <c r="C737" s="12" t="s">
        <v>31</v>
      </c>
      <c r="D737" s="68" t="s">
        <v>32</v>
      </c>
      <c r="E737" s="68">
        <v>1</v>
      </c>
      <c r="F737" s="68" t="s">
        <v>51</v>
      </c>
      <c r="G737" s="68">
        <v>1</v>
      </c>
      <c r="H737" s="68" t="s">
        <v>43</v>
      </c>
      <c r="I737" s="68"/>
      <c r="J737" s="68">
        <v>35</v>
      </c>
      <c r="K737" s="68">
        <v>12</v>
      </c>
      <c r="L737" s="68">
        <v>30</v>
      </c>
      <c r="M737" s="68" t="s">
        <v>34</v>
      </c>
      <c r="N737" s="3">
        <f t="shared" ref="N737:N740" si="427">(IF(F737="OŽ",IF(L737=1,550.8,IF(L737=2,426.38,IF(L737=3,342.14,IF(L737=4,181.44,IF(L737=5,168.48,IF(L737=6,155.52,IF(L737=7,148.5,IF(L737=8,144,0))))))))+IF(L737&lt;=8,0,IF(L737&lt;=16,137.7,IF(L737&lt;=24,108,IF(L737&lt;=32,80.1,IF(L737&lt;=36,52.2,0)))))-IF(L737&lt;=8,0,IF(L737&lt;=16,(L737-9)*2.754,IF(L737&lt;=24,(L737-17)* 2.754,IF(L737&lt;=32,(L737-25)* 2.754,IF(L737&lt;=36,(L737-33)*2.754,0))))),0)+IF(F737="PČ",IF(L737=1,449,IF(L737=2,314.6,IF(L737=3,238,IF(L737=4,172,IF(L737=5,159,IF(L737=6,145,IF(L737=7,132,IF(L737=8,119,0))))))))+IF(L737&lt;=8,0,IF(L737&lt;=16,88,IF(L737&lt;=24,55,IF(L737&lt;=32,22,0))))-IF(L737&lt;=8,0,IF(L737&lt;=16,(L737-9)*2.245,IF(L737&lt;=24,(L737-17)*2.245,IF(L737&lt;=32,(L737-25)*2.245,0)))),0)+IF(F737="PČneol",IF(L737=1,85,IF(L737=2,64.61,IF(L737=3,50.76,IF(L737=4,16.25,IF(L737=5,15,IF(L737=6,13.75,IF(L737=7,12.5,IF(L737=8,11.25,0))))))))+IF(L737&lt;=8,0,IF(L737&lt;=16,9,0))-IF(L737&lt;=8,0,IF(L737&lt;=16,(L737-9)*0.425,0)),0)+IF(F737="PŽ",IF(L737=1,85,IF(L737=2,59.5,IF(L737=3,45,IF(L737=4,32.5,IF(L737=5,30,IF(L737=6,27.5,IF(L737=7,25,IF(L737=8,22.5,0))))))))+IF(L737&lt;=8,0,IF(L737&lt;=16,19,IF(L737&lt;=24,13,IF(L737&lt;=32,8,0))))-IF(L737&lt;=8,0,IF(L737&lt;=16,(L737-9)*0.425,IF(L737&lt;=24,(L737-17)*0.425,IF(L737&lt;=32,(L737-25)*0.425,0)))),0)+IF(F737="EČ",IF(L737=1,204,IF(L737=2,156.24,IF(L737=3,123.84,IF(L737=4,72,IF(L737=5,66,IF(L737=6,60,IF(L737=7,54,IF(L737=8,48,0))))))))+IF(L737&lt;=8,0,IF(L737&lt;=16,40,IF(L737&lt;=24,25,0)))-IF(L737&lt;=8,0,IF(L737&lt;=16,(L737-9)*1.02,IF(L737&lt;=24,(L737-17)*1.02,0))),0)+IF(F737="EČneol",IF(L737=1,68,IF(L737=2,51.69,IF(L737=3,40.61,IF(L737=4,13,IF(L737=5,12,IF(L737=6,11,IF(L737=7,10,IF(L737=8,9,0)))))))))+IF(F737="EŽ",IF(L737=1,68,IF(L737=2,47.6,IF(L737=3,36,IF(L737=4,18,IF(L737=5,16.5,IF(L737=6,15,IF(L737=7,13.5,IF(L737=8,12,0))))))))+IF(L737&lt;=8,0,IF(L737&lt;=16,10,IF(L737&lt;=24,6,0)))-IF(L737&lt;=8,0,IF(L737&lt;=16,(L737-9)*0.34,IF(L737&lt;=24,(L737-17)*0.34,0))),0)+IF(F737="PT",IF(L737=1,68,IF(L737=2,52.08,IF(L737=3,41.28,IF(L737=4,24,IF(L737=5,22,IF(L737=6,20,IF(L737=7,18,IF(L737=8,16,0))))))))+IF(L737&lt;=8,0,IF(L737&lt;=16,13,IF(L737&lt;=24,9,IF(L737&lt;=32,4,0))))-IF(L737&lt;=8,0,IF(L737&lt;=16,(L737-9)*0.34,IF(L737&lt;=24,(L737-17)*0.34,IF(L737&lt;=32,(L737-25)*0.34,0)))),0)+IF(F737="JOŽ",IF(L737=1,85,IF(L737=2,59.5,IF(L737=3,45,IF(L737=4,32.5,IF(L737=5,30,IF(L737=6,27.5,IF(L737=7,25,IF(L737=8,22.5,0))))))))+IF(L737&lt;=8,0,IF(L737&lt;=16,19,IF(L737&lt;=24,13,0)))-IF(L737&lt;=8,0,IF(L737&lt;=16,(L737-9)*0.425,IF(L737&lt;=24,(L737-17)*0.425,0))),0)+IF(F737="JPČ",IF(L737=1,68,IF(L737=2,47.6,IF(L737=3,36,IF(L737=4,26,IF(L737=5,24,IF(L737=6,22,IF(L737=7,20,IF(L737=8,18,0))))))))+IF(L737&lt;=8,0,IF(L737&lt;=16,13,IF(L737&lt;=24,9,0)))-IF(L737&lt;=8,0,IF(L737&lt;=16,(L737-9)*0.34,IF(L737&lt;=24,(L737-17)*0.34,0))),0)+IF(F737="JEČ",IF(L737=1,34,IF(L737=2,26.04,IF(L737=3,20.6,IF(L737=4,12,IF(L737=5,11,IF(L737=6,10,IF(L737=7,9,IF(L737=8,8,0))))))))+IF(L737&lt;=8,0,IF(L737&lt;=16,6,0))-IF(L737&lt;=8,0,IF(L737&lt;=16,(L737-9)*0.17,0)),0)+IF(F737="JEOF",IF(L737=1,34,IF(L737=2,26.04,IF(L737=3,20.6,IF(L737=4,12,IF(L737=5,11,IF(L737=6,10,IF(L737=7,9,IF(L737=8,8,0))))))))+IF(L737&lt;=8,0,IF(L737&lt;=16,6,0))-IF(L737&lt;=8,0,IF(L737&lt;=16,(L737-9)*0.17,0)),0)+IF(F737="JnPČ",IF(L737=1,51,IF(L737=2,35.7,IF(L737=3,27,IF(L737=4,19.5,IF(L737=5,18,IF(L737=6,16.5,IF(L737=7,15,IF(L737=8,13.5,0))))))))+IF(L737&lt;=8,0,IF(L737&lt;=16,10,0))-IF(L737&lt;=8,0,IF(L737&lt;=16,(L737-9)*0.255,0)),0)+IF(F737="JnEČ",IF(L737=1,25.5,IF(L737=2,19.53,IF(L737=3,15.48,IF(L737=4,9,IF(L737=5,8.25,IF(L737=6,7.5,IF(L737=7,6.75,IF(L737=8,6,0))))))))+IF(L737&lt;=8,0,IF(L737&lt;=16,5,0))-IF(L737&lt;=8,0,IF(L737&lt;=16,(L737-9)*0.1275,0)),0)+IF(F737="JčPČ",IF(L737=1,21.25,IF(L737=2,14.5,IF(L737=3,11.5,IF(L737=4,7,IF(L737=5,6.5,IF(L737=6,6,IF(L737=7,5.5,IF(L737=8,5,0))))))))+IF(L737&lt;=8,0,IF(L737&lt;=16,4,0))-IF(L737&lt;=8,0,IF(L737&lt;=16,(L737-9)*0.10625,0)),0)+IF(F737="JčEČ",IF(L737=1,17,IF(L737=2,13.02,IF(L737=3,10.32,IF(L737=4,6,IF(L737=5,5.5,IF(L737=6,5,IF(L737=7,4.5,IF(L737=8,4,0))))))))+IF(L737&lt;=8,0,IF(L737&lt;=16,3,0))-IF(L737&lt;=8,0,IF(L737&lt;=16,(L737-9)*0.085,0)),0)+IF(F737="NEAK",IF(L737=1,11.48,IF(L737=2,8.79,IF(L737=3,6.97,IF(L737=4,4.05,IF(L737=5,3.71,IF(L737=6,3.38,IF(L737=7,3.04,IF(L737=8,2.7,0))))))))+IF(L737&lt;=8,0,IF(L737&lt;=16,2,IF(L737&lt;=24,1.3,0)))-IF(L737&lt;=8,0,IF(L737&lt;=16,(L737-9)*0.0574,IF(L737&lt;=24,(L737-17)*0.0574,0))),0))*IF(L737&lt;0,1,IF(OR(F737="PČ",F737="PŽ",F737="PT"),IF(J737&lt;32,J737/32,1),1))* IF(L737&lt;0,1,IF(OR(F737="EČ",F737="EŽ",F737="JOŽ",F737="JPČ",F737="NEAK"),IF(J737&lt;24,J737/24,1),1))*IF(L737&lt;0,1,IF(OR(F737="PČneol",F737="JEČ",F737="JEOF",F737="JnPČ",F737="JnEČ",F737="JčPČ",F737="JčEČ"),IF(J737&lt;16,J737/16,1),1))*IF(L737&lt;0,1,IF(F737="EČneol",IF(J737&lt;8,J737/8,1),1))</f>
        <v>10.774999999999999</v>
      </c>
      <c r="O737" s="9">
        <f t="shared" ref="O737:O740" si="428">IF(F737="OŽ",N737,IF(H737="Ne",IF(J737*0.3&lt;J737-L737,N737,0),IF(J737*0.1&lt;J737-L737,N737,0)))</f>
        <v>10.774999999999999</v>
      </c>
      <c r="P737" s="4">
        <f t="shared" ref="P737:P740" si="429">IF(O737=0,0,IF(F737="OŽ",IF(L737&gt;35,0,IF(J737&gt;35,(36-L737)*1.836,((36-L737)-(36-J737))*1.836)),0)+IF(F737="PČ",IF(L737&gt;31,0,IF(J737&gt;31,(32-L737)*1.347,((32-L737)-(32-J737))*1.347)),0)+ IF(F737="PČneol",IF(L737&gt;15,0,IF(J737&gt;15,(16-L737)*0.255,((16-L737)-(16-J737))*0.255)),0)+IF(F737="PŽ",IF(L737&gt;31,0,IF(J737&gt;31,(32-L737)*0.255,((32-L737)-(32-J737))*0.255)),0)+IF(F737="EČ",IF(L737&gt;23,0,IF(J737&gt;23,(24-L737)*0.612,((24-L737)-(24-J737))*0.612)),0)+IF(F737="EČneol",IF(L737&gt;7,0,IF(J737&gt;7,(8-L737)*0.204,((8-L737)-(8-J737))*0.204)),0)+IF(F737="EŽ",IF(L737&gt;23,0,IF(J737&gt;23,(24-L737)*0.204,((24-L737)-(24-J737))*0.204)),0)+IF(F737="PT",IF(L737&gt;31,0,IF(J737&gt;31,(32-L737)*0.204,((32-L737)-(32-J737))*0.204)),0)+IF(F737="JOŽ",IF(L737&gt;23,0,IF(J737&gt;23,(24-L737)*0.255,((24-L737)-(24-J737))*0.255)),0)+IF(F737="JPČ",IF(L737&gt;23,0,IF(J737&gt;23,(24-L737)*0.204,((24-L737)-(24-J737))*0.204)),0)+IF(F737="JEČ",IF(L737&gt;15,0,IF(J737&gt;15,(16-L737)*0.102,((16-L737)-(16-J737))*0.102)),0)+IF(F737="JEOF",IF(L737&gt;15,0,IF(J737&gt;15,(16-L737)*0.102,((16-L737)-(16-J737))*0.102)),0)+IF(F737="JnPČ",IF(L737&gt;15,0,IF(J737&gt;15,(16-L737)*0.153,((16-L737)-(16-J737))*0.153)),0)+IF(F737="JnEČ",IF(L737&gt;15,0,IF(J737&gt;15,(16-L737)*0.0765,((16-L737)-(16-J737))*0.0765)),0)+IF(F737="JčPČ",IF(L737&gt;15,0,IF(J737&gt;15,(16-L737)*0.06375,((16-L737)-(16-J737))*0.06375)),0)+IF(F737="JčEČ",IF(L737&gt;15,0,IF(J737&gt;15,(16-L737)*0.051,((16-L737)-(16-J737))*0.051)),0)+IF(F737="NEAK",IF(L737&gt;23,0,IF(J737&gt;23,(24-L737)*0.03444,((24-L737)-(24-J737))*0.03444)),0))</f>
        <v>2.694</v>
      </c>
      <c r="Q737" s="11">
        <f t="shared" ref="Q737:Q740" si="430">IF(ISERROR(P737*100/N737),0,(P737*100/N737))</f>
        <v>25.002320185614849</v>
      </c>
      <c r="R737" s="10">
        <f t="shared" ref="R737:R740" si="431">IF(Q737&lt;=30,O737+P737,O737+O737*0.3)*IF(G737=1,0.4,IF(G737=2,0.75,IF(G737="1 (kas 4 m. 1 k. nerengiamos)",0.52,1)))*IF(D737="olimpinė",1,IF(M737="Ne",0.5,1))*IF(OR(A$5="Lietuvos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federacija"),IF(OR(J737&lt;8,K737&lt;16),0,1),1)*E737*IF(I737&lt;=1,1,1/I737)*IF(OR(A$5="Lietuvos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38" spans="1:18" s="8" customFormat="1">
      <c r="A738" s="68">
        <v>2</v>
      </c>
      <c r="B738" s="68" t="s">
        <v>369</v>
      </c>
      <c r="C738" s="12" t="s">
        <v>31</v>
      </c>
      <c r="D738" s="68" t="s">
        <v>32</v>
      </c>
      <c r="E738" s="68">
        <v>1</v>
      </c>
      <c r="F738" s="68" t="s">
        <v>51</v>
      </c>
      <c r="G738" s="68">
        <v>1</v>
      </c>
      <c r="H738" s="68" t="s">
        <v>43</v>
      </c>
      <c r="I738" s="68"/>
      <c r="J738" s="68">
        <v>35</v>
      </c>
      <c r="K738" s="68">
        <v>12</v>
      </c>
      <c r="L738" s="68">
        <v>28</v>
      </c>
      <c r="M738" s="68" t="s">
        <v>34</v>
      </c>
      <c r="N738" s="3">
        <f t="shared" si="427"/>
        <v>15.265000000000001</v>
      </c>
      <c r="O738" s="9">
        <f t="shared" si="428"/>
        <v>15.265000000000001</v>
      </c>
      <c r="P738" s="4">
        <f t="shared" si="429"/>
        <v>5.3879999999999999</v>
      </c>
      <c r="Q738" s="11">
        <f t="shared" si="430"/>
        <v>35.296429741238121</v>
      </c>
      <c r="R738" s="10">
        <f t="shared" si="431"/>
        <v>0</v>
      </c>
    </row>
    <row r="739" spans="1:18" s="8" customFormat="1">
      <c r="A739" s="68">
        <v>3</v>
      </c>
      <c r="B739" s="68" t="s">
        <v>372</v>
      </c>
      <c r="C739" s="12" t="s">
        <v>31</v>
      </c>
      <c r="D739" s="68" t="s">
        <v>32</v>
      </c>
      <c r="E739" s="68">
        <v>1</v>
      </c>
      <c r="F739" s="68" t="s">
        <v>51</v>
      </c>
      <c r="G739" s="68">
        <v>1</v>
      </c>
      <c r="H739" s="68" t="s">
        <v>43</v>
      </c>
      <c r="I739" s="68"/>
      <c r="J739" s="68">
        <v>35</v>
      </c>
      <c r="K739" s="68">
        <v>12</v>
      </c>
      <c r="L739" s="68">
        <v>26</v>
      </c>
      <c r="M739" s="68" t="s">
        <v>34</v>
      </c>
      <c r="N739" s="3">
        <f t="shared" si="427"/>
        <v>19.754999999999999</v>
      </c>
      <c r="O739" s="9">
        <f t="shared" si="428"/>
        <v>19.754999999999999</v>
      </c>
      <c r="P739" s="4">
        <f t="shared" si="429"/>
        <v>8.0820000000000007</v>
      </c>
      <c r="Q739" s="11">
        <f t="shared" si="430"/>
        <v>40.911161731207294</v>
      </c>
      <c r="R739" s="10">
        <f t="shared" si="431"/>
        <v>0</v>
      </c>
    </row>
    <row r="740" spans="1:18" s="8" customFormat="1">
      <c r="A740" s="68">
        <v>4</v>
      </c>
      <c r="B740" s="68" t="s">
        <v>373</v>
      </c>
      <c r="C740" s="12" t="s">
        <v>31</v>
      </c>
      <c r="D740" s="68" t="s">
        <v>32</v>
      </c>
      <c r="E740" s="68">
        <v>1</v>
      </c>
      <c r="F740" s="68" t="s">
        <v>51</v>
      </c>
      <c r="G740" s="68">
        <v>1</v>
      </c>
      <c r="H740" s="68" t="s">
        <v>43</v>
      </c>
      <c r="I740" s="68"/>
      <c r="J740" s="68">
        <v>35</v>
      </c>
      <c r="K740" s="68">
        <v>12</v>
      </c>
      <c r="L740" s="68">
        <v>29</v>
      </c>
      <c r="M740" s="68" t="s">
        <v>34</v>
      </c>
      <c r="N740" s="3">
        <f t="shared" si="427"/>
        <v>13.02</v>
      </c>
      <c r="O740" s="9">
        <f t="shared" si="428"/>
        <v>13.02</v>
      </c>
      <c r="P740" s="4">
        <f t="shared" si="429"/>
        <v>4.0410000000000004</v>
      </c>
      <c r="Q740" s="11">
        <f t="shared" si="430"/>
        <v>31.036866359447007</v>
      </c>
      <c r="R740" s="10">
        <f t="shared" si="431"/>
        <v>0</v>
      </c>
    </row>
    <row r="741" spans="1:18" s="8" customFormat="1">
      <c r="A741" s="81" t="s">
        <v>37</v>
      </c>
      <c r="B741" s="82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3"/>
      <c r="R741" s="10">
        <f>SUM(R737:R740)</f>
        <v>0</v>
      </c>
    </row>
    <row r="742" spans="1:18" s="8" customFormat="1" ht="15.75">
      <c r="A742" s="24" t="s">
        <v>38</v>
      </c>
      <c r="B742" s="24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6"/>
    </row>
    <row r="743" spans="1:18" s="8" customFormat="1">
      <c r="A743" s="49" t="s">
        <v>45</v>
      </c>
      <c r="B743" s="49"/>
      <c r="C743" s="49"/>
      <c r="D743" s="49"/>
      <c r="E743" s="49"/>
      <c r="F743" s="49"/>
      <c r="G743" s="49"/>
      <c r="H743" s="49"/>
      <c r="I743" s="49"/>
      <c r="J743" s="15"/>
      <c r="K743" s="15"/>
      <c r="L743" s="15"/>
      <c r="M743" s="15"/>
      <c r="N743" s="15"/>
      <c r="O743" s="15"/>
      <c r="P743" s="15"/>
      <c r="Q743" s="15"/>
      <c r="R743" s="16"/>
    </row>
    <row r="744" spans="1:18" s="8" customFormat="1">
      <c r="A744" s="49"/>
      <c r="B744" s="49"/>
      <c r="C744" s="49"/>
      <c r="D744" s="49"/>
      <c r="E744" s="49"/>
      <c r="F744" s="49"/>
      <c r="G744" s="49"/>
      <c r="H744" s="49"/>
      <c r="I744" s="49"/>
      <c r="J744" s="15"/>
      <c r="K744" s="15"/>
      <c r="L744" s="15"/>
      <c r="M744" s="15"/>
      <c r="N744" s="15"/>
      <c r="O744" s="15"/>
      <c r="P744" s="15"/>
      <c r="Q744" s="15"/>
      <c r="R744" s="16"/>
    </row>
    <row r="745" spans="1:18" s="8" customFormat="1">
      <c r="A745" s="93" t="s">
        <v>374</v>
      </c>
      <c r="B745" s="94"/>
      <c r="C745" s="94"/>
      <c r="D745" s="94"/>
      <c r="E745" s="94"/>
      <c r="F745" s="94"/>
      <c r="G745" s="94"/>
      <c r="H745" s="94"/>
      <c r="I745" s="94"/>
      <c r="J745" s="94"/>
      <c r="K745" s="94"/>
      <c r="L745" s="94"/>
      <c r="M745" s="94"/>
      <c r="N745" s="94"/>
      <c r="O745" s="94"/>
      <c r="P745" s="94"/>
      <c r="Q745" s="95"/>
      <c r="R745" s="114">
        <f>SUM(R24+R34+R47+R60+R80+R90+R100+R110+R123+R133+R146+R162+R182+R192+R208+R223+R236+R246+R256+R265+R274+R293+R304+R313+R324+R335+R343+R352+R360+R374+R382+R392+R406+R417+R429+R439+R448+R460+R470+R480+R493+R507+R517+R528+R537+R550+R561+R574+R582+R595+R604+R614+R627+R638+R647+R656+R666+R675+R688+R702+R719+R730+R741)</f>
        <v>8336.5800332031286</v>
      </c>
    </row>
    <row r="746" spans="1:18" s="8" customFormat="1">
      <c r="A746" s="96"/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8"/>
      <c r="R746" s="115"/>
    </row>
    <row r="747" spans="1:18" s="8" customForma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6"/>
      <c r="O747" s="6"/>
      <c r="P747" s="6"/>
      <c r="Q747" s="6"/>
      <c r="R747" s="7"/>
    </row>
    <row r="748" spans="1:18" s="8" customFormat="1" ht="15.75">
      <c r="A748" s="99" t="s">
        <v>375</v>
      </c>
      <c r="B748" s="99"/>
      <c r="C748" s="99"/>
      <c r="D748" s="99"/>
      <c r="E748" s="99"/>
      <c r="N748" s="2"/>
      <c r="O748" s="2"/>
      <c r="P748" s="2"/>
      <c r="Q748" s="2"/>
    </row>
    <row r="749" spans="1:18" s="8" customFormat="1" ht="15.75">
      <c r="A749" s="65"/>
      <c r="B749" s="65"/>
      <c r="C749" s="65"/>
      <c r="D749" s="65"/>
      <c r="E749" s="65"/>
      <c r="N749" s="2"/>
      <c r="O749" s="2"/>
      <c r="P749" s="2"/>
      <c r="Q749" s="2"/>
    </row>
    <row r="750" spans="1:18" s="8" customFormat="1" ht="15.75">
      <c r="A750" s="65"/>
      <c r="B750" s="65"/>
      <c r="C750" s="65"/>
      <c r="D750" s="65"/>
      <c r="E750" s="65"/>
      <c r="N750" s="2"/>
      <c r="O750" s="2"/>
      <c r="P750" s="2"/>
      <c r="Q750" s="2"/>
    </row>
    <row r="751" spans="1:18" s="8" customFormat="1" ht="15.75">
      <c r="A751" s="65"/>
      <c r="B751" s="65"/>
      <c r="C751" s="65"/>
      <c r="D751" s="65"/>
      <c r="E751" s="65"/>
      <c r="N751" s="2"/>
      <c r="O751" s="2"/>
      <c r="P751" s="2"/>
      <c r="Q751" s="2"/>
    </row>
    <row r="752" spans="1:18" s="8" customFormat="1" ht="15.75">
      <c r="A752" s="24" t="s">
        <v>376</v>
      </c>
      <c r="B752"/>
      <c r="C752"/>
      <c r="D752"/>
      <c r="E752"/>
      <c r="F752" s="13"/>
      <c r="G752" s="13"/>
      <c r="N752" s="2"/>
      <c r="O752" s="2"/>
      <c r="P752" s="2"/>
      <c r="Q752" s="2"/>
    </row>
    <row r="753" spans="1:17" s="8" customFormat="1">
      <c r="A753"/>
      <c r="B753"/>
      <c r="C753"/>
      <c r="D753"/>
      <c r="E753"/>
      <c r="F753" s="13"/>
      <c r="G753" s="13"/>
      <c r="N753" s="2"/>
      <c r="O753" s="2"/>
      <c r="P753" s="2"/>
      <c r="Q753" s="2"/>
    </row>
    <row r="754" spans="1:17" s="8" customFormat="1" ht="15.75">
      <c r="A754" s="24" t="s">
        <v>377</v>
      </c>
      <c r="B754"/>
      <c r="C754"/>
      <c r="D754"/>
      <c r="E754"/>
      <c r="F754" s="13"/>
      <c r="G754" s="13"/>
      <c r="N754" s="2"/>
      <c r="O754" s="2"/>
      <c r="P754" s="2"/>
      <c r="Q754" s="2"/>
    </row>
    <row r="755" spans="1:17" s="8" customFormat="1" ht="15.75">
      <c r="A755" s="25" t="s">
        <v>378</v>
      </c>
      <c r="B755"/>
      <c r="C755"/>
      <c r="D755"/>
      <c r="E755"/>
      <c r="F755" s="13"/>
      <c r="G755" s="13"/>
      <c r="N755" s="2"/>
      <c r="O755" s="2"/>
      <c r="P755" s="2"/>
      <c r="Q755" s="2"/>
    </row>
    <row r="756" spans="1:17" s="8" customFormat="1">
      <c r="A756" s="25" t="s">
        <v>379</v>
      </c>
      <c r="B756"/>
      <c r="C756"/>
      <c r="D756"/>
      <c r="E756"/>
      <c r="F756" s="13"/>
      <c r="G756" s="13"/>
      <c r="N756" s="2"/>
      <c r="O756" s="2"/>
      <c r="P756" s="2"/>
      <c r="Q756" s="2"/>
    </row>
    <row r="757" spans="1:17" s="8" customFormat="1">
      <c r="N757" s="2"/>
      <c r="O757" s="2"/>
      <c r="P757" s="2"/>
      <c r="Q757" s="2"/>
    </row>
    <row r="758" spans="1:17" s="8" customFormat="1">
      <c r="N758" s="2"/>
      <c r="O758" s="2"/>
      <c r="P758" s="2"/>
      <c r="Q758" s="2"/>
    </row>
    <row r="759" spans="1:17" s="8" customFormat="1">
      <c r="N759" s="2"/>
      <c r="O759" s="2"/>
      <c r="P759" s="2"/>
      <c r="Q759" s="2"/>
    </row>
    <row r="760" spans="1:17" s="8" customFormat="1">
      <c r="N760" s="2"/>
      <c r="O760" s="2"/>
      <c r="P760" s="2"/>
      <c r="Q760" s="2"/>
    </row>
    <row r="761" spans="1:17" s="8" customFormat="1">
      <c r="N761" s="2"/>
      <c r="O761" s="2"/>
      <c r="P761" s="2"/>
      <c r="Q761" s="2"/>
    </row>
    <row r="762" spans="1:17" s="8" customFormat="1">
      <c r="N762" s="2"/>
      <c r="O762" s="2"/>
      <c r="P762" s="2"/>
      <c r="Q762" s="2"/>
    </row>
    <row r="763" spans="1:17" s="8" customFormat="1">
      <c r="N763" s="2"/>
      <c r="O763" s="2"/>
      <c r="P763" s="2"/>
      <c r="Q763" s="2"/>
    </row>
    <row r="764" spans="1:17" s="8" customFormat="1">
      <c r="N764" s="2"/>
      <c r="O764" s="2"/>
      <c r="P764" s="2"/>
      <c r="Q764" s="2"/>
    </row>
    <row r="765" spans="1:17" s="8" customFormat="1">
      <c r="N765" s="2"/>
      <c r="O765" s="2"/>
      <c r="P765" s="2"/>
      <c r="Q765" s="2"/>
    </row>
    <row r="766" spans="1:17" s="8" customFormat="1">
      <c r="N766" s="2"/>
      <c r="O766" s="2"/>
      <c r="P766" s="2"/>
      <c r="Q766" s="2"/>
    </row>
    <row r="767" spans="1:17" s="8" customFormat="1">
      <c r="N767" s="2"/>
      <c r="O767" s="2"/>
      <c r="P767" s="2"/>
      <c r="Q767" s="2"/>
    </row>
    <row r="768" spans="1:17" s="8" customFormat="1">
      <c r="N768" s="2"/>
      <c r="O768" s="2"/>
      <c r="P768" s="2"/>
      <c r="Q768" s="2"/>
    </row>
    <row r="769" spans="14:17" s="8" customFormat="1">
      <c r="N769" s="2"/>
      <c r="O769" s="2"/>
      <c r="P769" s="2"/>
      <c r="Q769" s="2"/>
    </row>
    <row r="770" spans="14:17" s="8" customFormat="1">
      <c r="N770" s="2"/>
      <c r="O770" s="2"/>
      <c r="P770" s="2"/>
      <c r="Q770" s="2"/>
    </row>
    <row r="771" spans="14:17" s="8" customFormat="1">
      <c r="N771" s="2"/>
      <c r="O771" s="2"/>
      <c r="P771" s="2"/>
      <c r="Q771" s="2"/>
    </row>
    <row r="772" spans="14:17" s="8" customFormat="1">
      <c r="N772" s="2"/>
      <c r="O772" s="2"/>
      <c r="P772" s="2"/>
      <c r="Q772" s="2"/>
    </row>
    <row r="773" spans="14:17" s="8" customFormat="1">
      <c r="N773" s="2"/>
      <c r="O773" s="2"/>
      <c r="P773" s="2"/>
      <c r="Q773" s="2"/>
    </row>
    <row r="774" spans="14:17" s="8" customFormat="1">
      <c r="N774" s="2"/>
      <c r="O774" s="2"/>
      <c r="P774" s="2"/>
      <c r="Q774" s="2"/>
    </row>
    <row r="775" spans="14:17" s="8" customFormat="1" ht="15" customHeight="1">
      <c r="N775" s="2"/>
      <c r="O775" s="2"/>
      <c r="P775" s="2"/>
      <c r="Q775" s="2"/>
    </row>
    <row r="776" spans="14:17" s="8" customFormat="1" ht="15" customHeight="1">
      <c r="N776" s="2"/>
      <c r="O776" s="2"/>
      <c r="P776" s="2"/>
      <c r="Q776" s="2"/>
    </row>
    <row r="777" spans="14:17" s="8" customFormat="1" ht="15" customHeight="1">
      <c r="N777" s="2"/>
      <c r="O777" s="2"/>
      <c r="P777" s="2"/>
      <c r="Q777" s="2"/>
    </row>
    <row r="778" spans="14:17" s="8" customFormat="1">
      <c r="N778" s="2"/>
      <c r="O778" s="2"/>
      <c r="P778" s="2"/>
      <c r="Q778" s="2"/>
    </row>
    <row r="779" spans="14:17" s="8" customFormat="1" ht="15" customHeight="1">
      <c r="N779" s="2"/>
      <c r="O779" s="2"/>
      <c r="P779" s="2"/>
      <c r="Q779" s="2"/>
    </row>
    <row r="780" spans="14:17" s="8" customFormat="1">
      <c r="N780" s="2"/>
      <c r="O780" s="2"/>
      <c r="P780" s="2"/>
      <c r="Q780" s="2"/>
    </row>
    <row r="781" spans="14:17" s="8" customFormat="1">
      <c r="N781" s="2"/>
      <c r="O781" s="2"/>
      <c r="P781" s="2"/>
      <c r="Q781" s="2"/>
    </row>
    <row r="782" spans="14:17" s="8" customFormat="1">
      <c r="N782" s="2"/>
      <c r="O782" s="2"/>
      <c r="P782" s="2"/>
      <c r="Q782" s="2"/>
    </row>
    <row r="783" spans="14:17" s="8" customFormat="1">
      <c r="N783" s="2"/>
      <c r="O783" s="2"/>
      <c r="P783" s="2"/>
      <c r="Q783" s="2"/>
    </row>
    <row r="784" spans="14:17" s="8" customFormat="1">
      <c r="N784" s="2"/>
      <c r="O784" s="2"/>
      <c r="P784" s="2"/>
      <c r="Q784" s="2"/>
    </row>
    <row r="785" spans="14:17" s="8" customFormat="1">
      <c r="N785" s="2"/>
      <c r="O785" s="2"/>
      <c r="P785" s="2"/>
      <c r="Q785" s="2"/>
    </row>
    <row r="786" spans="14:17" s="8" customFormat="1">
      <c r="N786" s="2"/>
      <c r="O786" s="2"/>
      <c r="P786" s="2"/>
      <c r="Q786" s="2"/>
    </row>
    <row r="787" spans="14:17" s="8" customFormat="1">
      <c r="N787" s="2"/>
      <c r="O787" s="2"/>
      <c r="P787" s="2"/>
      <c r="Q787" s="2"/>
    </row>
    <row r="788" spans="14:17" s="8" customFormat="1">
      <c r="N788" s="2"/>
      <c r="O788" s="2"/>
      <c r="P788" s="2"/>
      <c r="Q788" s="2"/>
    </row>
    <row r="789" spans="14:17" s="8" customFormat="1">
      <c r="N789" s="2"/>
      <c r="O789" s="2"/>
      <c r="P789" s="2"/>
      <c r="Q789" s="2"/>
    </row>
    <row r="790" spans="14:17" s="8" customFormat="1">
      <c r="N790" s="2"/>
      <c r="O790" s="2"/>
      <c r="P790" s="2"/>
      <c r="Q790" s="2"/>
    </row>
    <row r="791" spans="14:17" s="8" customFormat="1">
      <c r="N791" s="2"/>
      <c r="O791" s="2"/>
      <c r="P791" s="2"/>
      <c r="Q791" s="2"/>
    </row>
    <row r="792" spans="14:17" s="8" customFormat="1">
      <c r="N792" s="2"/>
      <c r="O792" s="2"/>
      <c r="P792" s="2"/>
      <c r="Q792" s="2"/>
    </row>
    <row r="793" spans="14:17" s="8" customFormat="1">
      <c r="N793" s="2"/>
      <c r="O793" s="2"/>
      <c r="P793" s="2"/>
      <c r="Q793" s="2"/>
    </row>
    <row r="794" spans="14:17" s="8" customFormat="1">
      <c r="N794" s="2"/>
      <c r="O794" s="2"/>
      <c r="P794" s="2"/>
      <c r="Q794" s="2"/>
    </row>
    <row r="795" spans="14:17" s="8" customFormat="1">
      <c r="N795" s="2"/>
      <c r="O795" s="2"/>
      <c r="P795" s="2"/>
      <c r="Q795" s="2"/>
    </row>
    <row r="796" spans="14:17" s="8" customFormat="1">
      <c r="N796" s="2"/>
      <c r="O796" s="2"/>
      <c r="P796" s="2"/>
      <c r="Q796" s="2"/>
    </row>
    <row r="797" spans="14:17" s="8" customFormat="1" ht="15" customHeight="1">
      <c r="N797" s="2"/>
      <c r="O797" s="2"/>
      <c r="P797" s="2"/>
      <c r="Q797" s="2"/>
    </row>
    <row r="798" spans="14:17" s="8" customFormat="1" ht="15" customHeight="1">
      <c r="N798" s="2"/>
      <c r="O798" s="2"/>
      <c r="P798" s="2"/>
      <c r="Q798" s="2"/>
    </row>
    <row r="799" spans="14:17" s="8" customFormat="1" ht="15" customHeight="1">
      <c r="N799" s="2"/>
      <c r="O799" s="2"/>
      <c r="P799" s="2"/>
      <c r="Q799" s="2"/>
    </row>
    <row r="800" spans="14:17" s="8" customFormat="1">
      <c r="N800" s="2"/>
      <c r="O800" s="2"/>
      <c r="P800" s="2"/>
      <c r="Q800" s="2"/>
    </row>
    <row r="801" spans="14:17" s="8" customFormat="1">
      <c r="N801" s="2"/>
      <c r="O801" s="2"/>
      <c r="P801" s="2"/>
      <c r="Q801" s="2"/>
    </row>
    <row r="802" spans="14:17" s="8" customFormat="1">
      <c r="N802" s="2"/>
      <c r="O802" s="2"/>
      <c r="P802" s="2"/>
      <c r="Q802" s="2"/>
    </row>
    <row r="803" spans="14:17" s="8" customFormat="1">
      <c r="N803" s="2"/>
      <c r="O803" s="2"/>
      <c r="P803" s="2"/>
      <c r="Q803" s="2"/>
    </row>
    <row r="804" spans="14:17" s="8" customFormat="1">
      <c r="N804" s="2"/>
      <c r="O804" s="2"/>
      <c r="P804" s="2"/>
      <c r="Q804" s="2"/>
    </row>
    <row r="805" spans="14:17" s="8" customFormat="1">
      <c r="N805" s="2"/>
      <c r="O805" s="2"/>
      <c r="P805" s="2"/>
      <c r="Q805" s="2"/>
    </row>
    <row r="806" spans="14:17" s="8" customFormat="1" ht="15" customHeight="1">
      <c r="N806" s="2"/>
      <c r="O806" s="2"/>
      <c r="P806" s="2"/>
      <c r="Q806" s="2"/>
    </row>
    <row r="807" spans="14:17" s="8" customFormat="1" ht="15" customHeight="1">
      <c r="N807" s="2"/>
      <c r="O807" s="2"/>
      <c r="P807" s="2"/>
      <c r="Q807" s="2"/>
    </row>
    <row r="808" spans="14:17" s="8" customFormat="1" ht="15" customHeight="1">
      <c r="N808" s="2"/>
      <c r="O808" s="2"/>
      <c r="P808" s="2"/>
      <c r="Q808" s="2"/>
    </row>
    <row r="809" spans="14:17" s="8" customFormat="1" ht="15" customHeight="1">
      <c r="N809" s="2"/>
      <c r="O809" s="2"/>
      <c r="P809" s="2"/>
      <c r="Q809" s="2"/>
    </row>
    <row r="810" spans="14:17" s="8" customFormat="1">
      <c r="N810" s="2"/>
      <c r="O810" s="2"/>
      <c r="P810" s="2"/>
      <c r="Q810" s="2"/>
    </row>
    <row r="811" spans="14:17" s="8" customFormat="1">
      <c r="N811" s="2"/>
      <c r="O811" s="2"/>
      <c r="P811" s="2"/>
      <c r="Q811" s="2"/>
    </row>
    <row r="812" spans="14:17" s="8" customFormat="1">
      <c r="N812" s="2"/>
      <c r="O812" s="2"/>
      <c r="P812" s="2"/>
      <c r="Q812" s="2"/>
    </row>
    <row r="813" spans="14:17" s="8" customFormat="1" ht="15" customHeight="1">
      <c r="N813" s="2"/>
      <c r="O813" s="2"/>
      <c r="P813" s="2"/>
      <c r="Q813" s="2"/>
    </row>
    <row r="814" spans="14:17" s="8" customFormat="1" ht="15" customHeight="1">
      <c r="N814" s="2"/>
      <c r="O814" s="2"/>
      <c r="P814" s="2"/>
      <c r="Q814" s="2"/>
    </row>
    <row r="815" spans="14:17" s="8" customFormat="1" ht="15" customHeight="1">
      <c r="N815" s="2"/>
      <c r="O815" s="2"/>
      <c r="P815" s="2"/>
      <c r="Q815" s="2"/>
    </row>
    <row r="816" spans="14:17" s="8" customFormat="1" ht="15" customHeight="1">
      <c r="N816" s="2"/>
      <c r="O816" s="2"/>
      <c r="P816" s="2"/>
      <c r="Q816" s="2"/>
    </row>
    <row r="817" spans="14:17" s="8" customFormat="1" ht="15" customHeight="1">
      <c r="N817" s="2"/>
      <c r="O817" s="2"/>
      <c r="P817" s="2"/>
      <c r="Q817" s="2"/>
    </row>
    <row r="818" spans="14:17" s="8" customFormat="1" ht="15" customHeight="1">
      <c r="N818" s="2"/>
      <c r="O818" s="2"/>
      <c r="P818" s="2"/>
      <c r="Q818" s="2"/>
    </row>
    <row r="819" spans="14:17" s="8" customFormat="1">
      <c r="N819" s="2"/>
      <c r="O819" s="2"/>
      <c r="P819" s="2"/>
      <c r="Q819" s="2"/>
    </row>
    <row r="820" spans="14:17" s="8" customFormat="1">
      <c r="N820" s="2"/>
      <c r="O820" s="2"/>
      <c r="P820" s="2"/>
      <c r="Q820" s="2"/>
    </row>
    <row r="821" spans="14:17" s="8" customFormat="1">
      <c r="N821" s="2"/>
      <c r="O821" s="2"/>
      <c r="P821" s="2"/>
      <c r="Q821" s="2"/>
    </row>
    <row r="822" spans="14:17" s="8" customFormat="1">
      <c r="N822" s="2"/>
      <c r="O822" s="2"/>
      <c r="P822" s="2"/>
      <c r="Q822" s="2"/>
    </row>
    <row r="823" spans="14:17" s="8" customFormat="1">
      <c r="N823" s="2"/>
      <c r="O823" s="2"/>
      <c r="P823" s="2"/>
      <c r="Q823" s="2"/>
    </row>
    <row r="824" spans="14:17" s="8" customFormat="1" ht="15" customHeight="1">
      <c r="N824" s="2"/>
      <c r="O824" s="2"/>
      <c r="P824" s="2"/>
      <c r="Q824" s="2"/>
    </row>
    <row r="825" spans="14:17" s="8" customFormat="1">
      <c r="N825" s="2"/>
      <c r="O825" s="2"/>
      <c r="P825" s="2"/>
      <c r="Q825" s="2"/>
    </row>
    <row r="826" spans="14:17" s="8" customFormat="1">
      <c r="N826" s="2"/>
      <c r="O826" s="2"/>
      <c r="P826" s="2"/>
      <c r="Q826" s="2"/>
    </row>
    <row r="827" spans="14:17" s="8" customFormat="1">
      <c r="N827" s="2"/>
      <c r="O827" s="2"/>
      <c r="P827" s="2"/>
      <c r="Q827" s="2"/>
    </row>
    <row r="828" spans="14:17" s="8" customFormat="1">
      <c r="N828" s="2"/>
      <c r="O828" s="2"/>
      <c r="P828" s="2"/>
      <c r="Q828" s="2"/>
    </row>
    <row r="829" spans="14:17" s="8" customFormat="1">
      <c r="N829" s="2"/>
      <c r="O829" s="2"/>
      <c r="P829" s="2"/>
      <c r="Q829" s="2"/>
    </row>
    <row r="830" spans="14:17" s="8" customFormat="1">
      <c r="N830" s="2"/>
      <c r="O830" s="2"/>
      <c r="P830" s="2"/>
      <c r="Q830" s="2"/>
    </row>
    <row r="831" spans="14:17" s="8" customFormat="1">
      <c r="N831" s="2"/>
      <c r="O831" s="2"/>
      <c r="P831" s="2"/>
      <c r="Q831" s="2"/>
    </row>
    <row r="832" spans="14:17" s="8" customFormat="1">
      <c r="N832" s="2"/>
      <c r="O832" s="2"/>
      <c r="P832" s="2"/>
      <c r="Q832" s="2"/>
    </row>
    <row r="833" spans="14:17" s="8" customFormat="1">
      <c r="N833" s="2"/>
      <c r="O833" s="2"/>
      <c r="P833" s="2"/>
      <c r="Q833" s="2"/>
    </row>
    <row r="834" spans="14:17" s="8" customFormat="1">
      <c r="N834" s="2"/>
      <c r="O834" s="2"/>
      <c r="P834" s="2"/>
      <c r="Q834" s="2"/>
    </row>
    <row r="835" spans="14:17" s="8" customFormat="1">
      <c r="N835" s="2"/>
      <c r="O835" s="2"/>
      <c r="P835" s="2"/>
      <c r="Q835" s="2"/>
    </row>
    <row r="836" spans="14:17" s="8" customFormat="1">
      <c r="N836" s="2"/>
      <c r="O836" s="2"/>
      <c r="P836" s="2"/>
      <c r="Q836" s="2"/>
    </row>
    <row r="837" spans="14:17" s="8" customFormat="1">
      <c r="N837" s="2"/>
      <c r="O837" s="2"/>
      <c r="P837" s="2"/>
      <c r="Q837" s="2"/>
    </row>
    <row r="838" spans="14:17" s="8" customFormat="1">
      <c r="N838" s="2"/>
      <c r="O838" s="2"/>
      <c r="P838" s="2"/>
      <c r="Q838" s="2"/>
    </row>
    <row r="839" spans="14:17" s="8" customFormat="1">
      <c r="N839" s="2"/>
      <c r="O839" s="2"/>
      <c r="P839" s="2"/>
      <c r="Q839" s="2"/>
    </row>
    <row r="840" spans="14:17" s="8" customFormat="1">
      <c r="N840" s="2"/>
      <c r="O840" s="2"/>
      <c r="P840" s="2"/>
      <c r="Q840" s="2"/>
    </row>
    <row r="841" spans="14:17" s="8" customFormat="1">
      <c r="N841" s="2"/>
      <c r="O841" s="2"/>
      <c r="P841" s="2"/>
      <c r="Q841" s="2"/>
    </row>
    <row r="842" spans="14:17" s="8" customFormat="1">
      <c r="N842" s="2"/>
      <c r="O842" s="2"/>
      <c r="P842" s="2"/>
      <c r="Q842" s="2"/>
    </row>
    <row r="843" spans="14:17" s="8" customFormat="1">
      <c r="N843" s="2"/>
      <c r="O843" s="2"/>
      <c r="P843" s="2"/>
      <c r="Q843" s="2"/>
    </row>
    <row r="844" spans="14:17" s="8" customFormat="1">
      <c r="N844" s="2"/>
      <c r="O844" s="2"/>
      <c r="P844" s="2"/>
      <c r="Q844" s="2"/>
    </row>
    <row r="845" spans="14:17" s="8" customFormat="1">
      <c r="N845" s="2"/>
      <c r="O845" s="2"/>
      <c r="P845" s="2"/>
      <c r="Q845" s="2"/>
    </row>
    <row r="846" spans="14:17" s="8" customFormat="1">
      <c r="N846" s="2"/>
      <c r="O846" s="2"/>
      <c r="P846" s="2"/>
      <c r="Q846" s="2"/>
    </row>
    <row r="847" spans="14:17" s="8" customFormat="1">
      <c r="N847" s="2"/>
      <c r="O847" s="2"/>
      <c r="P847" s="2"/>
      <c r="Q847" s="2"/>
    </row>
    <row r="848" spans="14:17" s="8" customFormat="1">
      <c r="N848" s="2"/>
      <c r="O848" s="2"/>
      <c r="P848" s="2"/>
      <c r="Q848" s="2"/>
    </row>
    <row r="849" spans="14:17" s="8" customFormat="1">
      <c r="N849" s="2"/>
      <c r="O849" s="2"/>
      <c r="P849" s="2"/>
      <c r="Q849" s="2"/>
    </row>
    <row r="850" spans="14:17" s="8" customFormat="1">
      <c r="N850" s="2"/>
      <c r="O850" s="2"/>
      <c r="P850" s="2"/>
      <c r="Q850" s="2"/>
    </row>
    <row r="851" spans="14:17" s="8" customFormat="1">
      <c r="N851" s="2"/>
      <c r="O851" s="2"/>
      <c r="P851" s="2"/>
      <c r="Q851" s="2"/>
    </row>
    <row r="852" spans="14:17" s="8" customFormat="1">
      <c r="N852" s="2"/>
      <c r="O852" s="2"/>
      <c r="P852" s="2"/>
      <c r="Q852" s="2"/>
    </row>
    <row r="853" spans="14:17" s="8" customFormat="1">
      <c r="N853" s="2"/>
      <c r="O853" s="2"/>
      <c r="P853" s="2"/>
      <c r="Q853" s="2"/>
    </row>
    <row r="854" spans="14:17" s="8" customFormat="1">
      <c r="N854" s="2"/>
      <c r="O854" s="2"/>
      <c r="P854" s="2"/>
      <c r="Q854" s="2"/>
    </row>
    <row r="855" spans="14:17" s="8" customFormat="1">
      <c r="N855" s="2"/>
      <c r="O855" s="2"/>
      <c r="P855" s="2"/>
      <c r="Q855" s="2"/>
    </row>
    <row r="856" spans="14:17" s="8" customFormat="1">
      <c r="N856" s="2"/>
      <c r="O856" s="2"/>
      <c r="P856" s="2"/>
      <c r="Q856" s="2"/>
    </row>
    <row r="857" spans="14:17" s="8" customFormat="1">
      <c r="N857" s="2"/>
      <c r="O857" s="2"/>
      <c r="P857" s="2"/>
      <c r="Q857" s="2"/>
    </row>
    <row r="858" spans="14:17" s="8" customFormat="1">
      <c r="N858" s="2"/>
      <c r="O858" s="2"/>
      <c r="P858" s="2"/>
      <c r="Q858" s="2"/>
    </row>
    <row r="859" spans="14:17" s="8" customFormat="1">
      <c r="N859" s="2"/>
      <c r="O859" s="2"/>
      <c r="P859" s="2"/>
      <c r="Q859" s="2"/>
    </row>
    <row r="860" spans="14:17" s="8" customFormat="1">
      <c r="N860" s="2"/>
      <c r="O860" s="2"/>
      <c r="P860" s="2"/>
      <c r="Q860" s="2"/>
    </row>
    <row r="861" spans="14:17" s="8" customFormat="1">
      <c r="N861" s="2"/>
      <c r="O861" s="2"/>
      <c r="P861" s="2"/>
      <c r="Q861" s="2"/>
    </row>
    <row r="862" spans="14:17" s="8" customFormat="1">
      <c r="N862" s="2"/>
      <c r="O862" s="2"/>
      <c r="P862" s="2"/>
      <c r="Q862" s="2"/>
    </row>
    <row r="863" spans="14:17" s="8" customFormat="1">
      <c r="N863" s="2"/>
      <c r="O863" s="2"/>
      <c r="P863" s="2"/>
      <c r="Q863" s="2"/>
    </row>
    <row r="864" spans="14:17" s="8" customFormat="1">
      <c r="N864" s="2"/>
      <c r="O864" s="2"/>
      <c r="P864" s="2"/>
      <c r="Q864" s="2"/>
    </row>
    <row r="865" spans="14:17" s="8" customFormat="1">
      <c r="N865" s="2"/>
      <c r="O865" s="2"/>
      <c r="P865" s="2"/>
      <c r="Q865" s="2"/>
    </row>
    <row r="866" spans="14:17" s="8" customFormat="1">
      <c r="N866" s="2"/>
      <c r="O866" s="2"/>
      <c r="P866" s="2"/>
      <c r="Q866" s="2"/>
    </row>
    <row r="867" spans="14:17" s="8" customFormat="1">
      <c r="N867" s="2"/>
      <c r="O867" s="2"/>
      <c r="P867" s="2"/>
      <c r="Q867" s="2"/>
    </row>
    <row r="868" spans="14:17" s="8" customFormat="1">
      <c r="N868" s="2"/>
      <c r="O868" s="2"/>
      <c r="P868" s="2"/>
      <c r="Q868" s="2"/>
    </row>
    <row r="869" spans="14:17" s="8" customFormat="1">
      <c r="N869" s="2"/>
      <c r="O869" s="2"/>
      <c r="P869" s="2"/>
      <c r="Q869" s="2"/>
    </row>
    <row r="870" spans="14:17" s="8" customFormat="1">
      <c r="N870" s="2"/>
      <c r="O870" s="2"/>
      <c r="P870" s="2"/>
      <c r="Q870" s="2"/>
    </row>
    <row r="871" spans="14:17" s="8" customFormat="1">
      <c r="N871" s="2"/>
      <c r="O871" s="2"/>
      <c r="P871" s="2"/>
      <c r="Q871" s="2"/>
    </row>
    <row r="872" spans="14:17" s="8" customFormat="1">
      <c r="N872" s="2"/>
      <c r="O872" s="2"/>
      <c r="P872" s="2"/>
      <c r="Q872" s="2"/>
    </row>
    <row r="873" spans="14:17" s="8" customFormat="1">
      <c r="N873" s="2"/>
      <c r="O873" s="2"/>
      <c r="P873" s="2"/>
      <c r="Q873" s="2"/>
    </row>
    <row r="874" spans="14:17" s="8" customFormat="1">
      <c r="N874" s="2"/>
      <c r="O874" s="2"/>
      <c r="P874" s="2"/>
      <c r="Q874" s="2"/>
    </row>
    <row r="875" spans="14:17" s="8" customFormat="1">
      <c r="N875" s="2"/>
      <c r="O875" s="2"/>
      <c r="P875" s="2"/>
      <c r="Q875" s="2"/>
    </row>
    <row r="876" spans="14:17" s="8" customFormat="1">
      <c r="N876" s="2"/>
      <c r="O876" s="2"/>
      <c r="P876" s="2"/>
      <c r="Q876" s="2"/>
    </row>
    <row r="877" spans="14:17" s="8" customFormat="1">
      <c r="N877" s="2"/>
      <c r="O877" s="2"/>
      <c r="P877" s="2"/>
      <c r="Q877" s="2"/>
    </row>
    <row r="878" spans="14:17" s="8" customFormat="1">
      <c r="N878" s="2"/>
      <c r="O878" s="2"/>
      <c r="P878" s="2"/>
      <c r="Q878" s="2"/>
    </row>
    <row r="879" spans="14:17" s="8" customFormat="1">
      <c r="N879" s="2"/>
      <c r="O879" s="2"/>
      <c r="P879" s="2"/>
      <c r="Q879" s="2"/>
    </row>
    <row r="880" spans="14:17" s="8" customFormat="1">
      <c r="N880" s="2"/>
      <c r="O880" s="2"/>
      <c r="P880" s="2"/>
      <c r="Q880" s="2"/>
    </row>
    <row r="881" spans="14:17" s="8" customFormat="1">
      <c r="N881" s="2"/>
      <c r="O881" s="2"/>
      <c r="P881" s="2"/>
      <c r="Q881" s="2"/>
    </row>
    <row r="882" spans="14:17" s="8" customFormat="1">
      <c r="N882" s="2"/>
      <c r="O882" s="2"/>
      <c r="P882" s="2"/>
      <c r="Q882" s="2"/>
    </row>
    <row r="883" spans="14:17" s="8" customFormat="1">
      <c r="N883" s="2"/>
      <c r="O883" s="2"/>
      <c r="P883" s="2"/>
      <c r="Q883" s="2"/>
    </row>
    <row r="884" spans="14:17" s="8" customFormat="1">
      <c r="N884" s="2"/>
      <c r="O884" s="2"/>
      <c r="P884" s="2"/>
      <c r="Q884" s="2"/>
    </row>
    <row r="885" spans="14:17" s="8" customFormat="1">
      <c r="N885" s="2"/>
      <c r="O885" s="2"/>
      <c r="P885" s="2"/>
      <c r="Q885" s="2"/>
    </row>
    <row r="886" spans="14:17" s="8" customFormat="1">
      <c r="N886" s="2"/>
      <c r="O886" s="2"/>
      <c r="P886" s="2"/>
      <c r="Q886" s="2"/>
    </row>
    <row r="887" spans="14:17" s="8" customFormat="1">
      <c r="N887" s="2"/>
      <c r="O887" s="2"/>
      <c r="P887" s="2"/>
      <c r="Q887" s="2"/>
    </row>
    <row r="888" spans="14:17" s="8" customFormat="1">
      <c r="N888" s="2"/>
      <c r="O888" s="2"/>
      <c r="P888" s="2"/>
      <c r="Q888" s="2"/>
    </row>
    <row r="889" spans="14:17" s="8" customFormat="1" ht="15" customHeight="1">
      <c r="N889" s="2"/>
      <c r="O889" s="2"/>
      <c r="P889" s="2"/>
      <c r="Q889" s="2"/>
    </row>
    <row r="890" spans="14:17" s="8" customFormat="1" ht="15" customHeight="1">
      <c r="N890" s="2"/>
      <c r="O890" s="2"/>
      <c r="P890" s="2"/>
      <c r="Q890" s="2"/>
    </row>
    <row r="891" spans="14:17" s="8" customFormat="1" ht="15" customHeight="1">
      <c r="N891" s="2"/>
      <c r="O891" s="2"/>
      <c r="P891" s="2"/>
      <c r="Q891" s="2"/>
    </row>
    <row r="892" spans="14:17" s="8" customFormat="1">
      <c r="N892" s="2"/>
      <c r="O892" s="2"/>
      <c r="P892" s="2"/>
      <c r="Q892" s="2"/>
    </row>
    <row r="893" spans="14:17" s="8" customFormat="1">
      <c r="N893" s="2"/>
      <c r="O893" s="2"/>
      <c r="P893" s="2"/>
      <c r="Q893" s="2"/>
    </row>
    <row r="894" spans="14:17" s="8" customFormat="1">
      <c r="N894" s="2"/>
      <c r="O894" s="2"/>
      <c r="P894" s="2"/>
      <c r="Q894" s="2"/>
    </row>
    <row r="895" spans="14:17" s="8" customFormat="1">
      <c r="N895" s="2"/>
      <c r="O895" s="2"/>
      <c r="P895" s="2"/>
      <c r="Q895" s="2"/>
    </row>
    <row r="896" spans="14:17" s="8" customFormat="1">
      <c r="N896" s="2"/>
      <c r="O896" s="2"/>
      <c r="P896" s="2"/>
      <c r="Q896" s="2"/>
    </row>
    <row r="897" spans="14:17" s="8" customFormat="1">
      <c r="N897" s="2"/>
      <c r="O897" s="2"/>
      <c r="P897" s="2"/>
      <c r="Q897" s="2"/>
    </row>
    <row r="898" spans="14:17" s="8" customFormat="1">
      <c r="N898" s="2"/>
      <c r="O898" s="2"/>
      <c r="P898" s="2"/>
      <c r="Q898" s="2"/>
    </row>
    <row r="899" spans="14:17" s="8" customFormat="1">
      <c r="N899" s="2"/>
      <c r="O899" s="2"/>
      <c r="P899" s="2"/>
      <c r="Q899" s="2"/>
    </row>
    <row r="900" spans="14:17" s="8" customFormat="1">
      <c r="N900" s="2"/>
      <c r="O900" s="2"/>
      <c r="P900" s="2"/>
      <c r="Q900" s="2"/>
    </row>
    <row r="901" spans="14:17" s="8" customFormat="1" ht="15" customHeight="1">
      <c r="N901" s="2"/>
      <c r="O901" s="2"/>
      <c r="P901" s="2"/>
      <c r="Q901" s="2"/>
    </row>
    <row r="902" spans="14:17" s="8" customFormat="1">
      <c r="N902" s="2"/>
      <c r="O902" s="2"/>
      <c r="P902" s="2"/>
      <c r="Q902" s="2"/>
    </row>
    <row r="903" spans="14:17" s="8" customFormat="1">
      <c r="N903" s="2"/>
      <c r="O903" s="2"/>
      <c r="P903" s="2"/>
      <c r="Q903" s="2"/>
    </row>
    <row r="904" spans="14:17" s="8" customFormat="1">
      <c r="N904" s="2"/>
      <c r="O904" s="2"/>
      <c r="P904" s="2"/>
      <c r="Q904" s="2"/>
    </row>
    <row r="905" spans="14:17" s="8" customFormat="1">
      <c r="N905" s="2"/>
      <c r="O905" s="2"/>
      <c r="P905" s="2"/>
      <c r="Q905" s="2"/>
    </row>
    <row r="906" spans="14:17" s="8" customFormat="1">
      <c r="N906" s="2"/>
      <c r="O906" s="2"/>
      <c r="P906" s="2"/>
      <c r="Q906" s="2"/>
    </row>
    <row r="907" spans="14:17" s="8" customFormat="1">
      <c r="N907" s="2"/>
      <c r="O907" s="2"/>
      <c r="P907" s="2"/>
      <c r="Q907" s="2"/>
    </row>
    <row r="908" spans="14:17" s="8" customFormat="1">
      <c r="N908" s="2"/>
      <c r="O908" s="2"/>
      <c r="P908" s="2"/>
      <c r="Q908" s="2"/>
    </row>
    <row r="909" spans="14:17" s="8" customFormat="1">
      <c r="N909" s="2"/>
      <c r="O909" s="2"/>
      <c r="P909" s="2"/>
      <c r="Q909" s="2"/>
    </row>
    <row r="910" spans="14:17" s="8" customFormat="1">
      <c r="N910" s="2"/>
      <c r="O910" s="2"/>
      <c r="P910" s="2"/>
      <c r="Q910" s="2"/>
    </row>
    <row r="911" spans="14:17" s="8" customFormat="1">
      <c r="N911" s="2"/>
      <c r="O911" s="2"/>
      <c r="P911" s="2"/>
      <c r="Q911" s="2"/>
    </row>
    <row r="912" spans="14:17" s="8" customFormat="1">
      <c r="N912" s="2"/>
      <c r="O912" s="2"/>
      <c r="P912" s="2"/>
      <c r="Q912" s="2"/>
    </row>
    <row r="913" spans="14:17" s="8" customFormat="1">
      <c r="N913" s="2"/>
      <c r="O913" s="2"/>
      <c r="P913" s="2"/>
      <c r="Q913" s="2"/>
    </row>
    <row r="914" spans="14:17" s="8" customFormat="1">
      <c r="N914" s="2"/>
      <c r="O914" s="2"/>
      <c r="P914" s="2"/>
      <c r="Q914" s="2"/>
    </row>
    <row r="915" spans="14:17" s="8" customFormat="1">
      <c r="N915" s="2"/>
      <c r="O915" s="2"/>
      <c r="P915" s="2"/>
      <c r="Q915" s="2"/>
    </row>
    <row r="916" spans="14:17" s="8" customFormat="1">
      <c r="N916" s="2"/>
      <c r="O916" s="2"/>
      <c r="P916" s="2"/>
      <c r="Q916" s="2"/>
    </row>
    <row r="917" spans="14:17" s="8" customFormat="1">
      <c r="N917" s="2"/>
      <c r="O917" s="2"/>
      <c r="P917" s="2"/>
      <c r="Q917" s="2"/>
    </row>
    <row r="918" spans="14:17" s="8" customFormat="1">
      <c r="N918" s="2"/>
      <c r="O918" s="2"/>
      <c r="P918" s="2"/>
      <c r="Q918" s="2"/>
    </row>
    <row r="919" spans="14:17" s="8" customFormat="1">
      <c r="N919" s="2"/>
      <c r="O919" s="2"/>
      <c r="P919" s="2"/>
      <c r="Q919" s="2"/>
    </row>
    <row r="920" spans="14:17" s="8" customFormat="1">
      <c r="N920" s="2"/>
      <c r="O920" s="2"/>
      <c r="P920" s="2"/>
      <c r="Q920" s="2"/>
    </row>
    <row r="921" spans="14:17" s="8" customFormat="1">
      <c r="N921" s="2"/>
      <c r="O921" s="2"/>
      <c r="P921" s="2"/>
      <c r="Q921" s="2"/>
    </row>
    <row r="922" spans="14:17" s="8" customFormat="1">
      <c r="N922" s="2"/>
      <c r="O922" s="2"/>
      <c r="P922" s="2"/>
      <c r="Q922" s="2"/>
    </row>
    <row r="923" spans="14:17" s="8" customFormat="1">
      <c r="N923" s="2"/>
      <c r="O923" s="2"/>
      <c r="P923" s="2"/>
      <c r="Q923" s="2"/>
    </row>
    <row r="924" spans="14:17" s="8" customFormat="1">
      <c r="N924" s="2"/>
      <c r="O924" s="2"/>
      <c r="P924" s="2"/>
      <c r="Q924" s="2"/>
    </row>
    <row r="925" spans="14:17" s="8" customFormat="1">
      <c r="N925" s="2"/>
      <c r="O925" s="2"/>
      <c r="P925" s="2"/>
      <c r="Q925" s="2"/>
    </row>
    <row r="926" spans="14:17" s="8" customFormat="1">
      <c r="N926" s="2"/>
      <c r="O926" s="2"/>
      <c r="P926" s="2"/>
      <c r="Q926" s="2"/>
    </row>
    <row r="927" spans="14:17" s="8" customFormat="1">
      <c r="N927" s="2"/>
      <c r="O927" s="2"/>
      <c r="P927" s="2"/>
      <c r="Q927" s="2"/>
    </row>
    <row r="928" spans="14:17" s="8" customFormat="1">
      <c r="N928" s="2"/>
      <c r="O928" s="2"/>
      <c r="P928" s="2"/>
      <c r="Q928" s="2"/>
    </row>
    <row r="929" spans="14:17" s="8" customFormat="1">
      <c r="N929" s="2"/>
      <c r="O929" s="2"/>
      <c r="P929" s="2"/>
      <c r="Q929" s="2"/>
    </row>
    <row r="930" spans="14:17" s="8" customFormat="1">
      <c r="N930" s="2"/>
      <c r="O930" s="2"/>
      <c r="P930" s="2"/>
      <c r="Q930" s="2"/>
    </row>
    <row r="931" spans="14:17" s="8" customFormat="1">
      <c r="N931" s="2"/>
      <c r="O931" s="2"/>
      <c r="P931" s="2"/>
      <c r="Q931" s="2"/>
    </row>
    <row r="932" spans="14:17" s="8" customFormat="1">
      <c r="N932" s="2"/>
      <c r="O932" s="2"/>
      <c r="P932" s="2"/>
      <c r="Q932" s="2"/>
    </row>
    <row r="933" spans="14:17" s="8" customFormat="1">
      <c r="N933" s="2"/>
      <c r="O933" s="2"/>
      <c r="P933" s="2"/>
      <c r="Q933" s="2"/>
    </row>
    <row r="934" spans="14:17" s="8" customFormat="1">
      <c r="N934" s="2"/>
      <c r="O934" s="2"/>
      <c r="P934" s="2"/>
      <c r="Q934" s="2"/>
    </row>
    <row r="935" spans="14:17" s="8" customFormat="1">
      <c r="N935" s="2"/>
      <c r="O935" s="2"/>
      <c r="P935" s="2"/>
      <c r="Q935" s="2"/>
    </row>
    <row r="936" spans="14:17" s="8" customFormat="1">
      <c r="N936" s="2"/>
      <c r="O936" s="2"/>
      <c r="P936" s="2"/>
      <c r="Q936" s="2"/>
    </row>
    <row r="937" spans="14:17" s="8" customFormat="1">
      <c r="N937" s="2"/>
      <c r="O937" s="2"/>
      <c r="P937" s="2"/>
      <c r="Q937" s="2"/>
    </row>
    <row r="938" spans="14:17" s="8" customFormat="1">
      <c r="N938" s="2"/>
      <c r="O938" s="2"/>
      <c r="P938" s="2"/>
      <c r="Q938" s="2"/>
    </row>
    <row r="939" spans="14:17" s="8" customFormat="1">
      <c r="N939" s="2"/>
      <c r="O939" s="2"/>
      <c r="P939" s="2"/>
      <c r="Q939" s="2"/>
    </row>
    <row r="940" spans="14:17" s="8" customFormat="1">
      <c r="N940" s="2"/>
      <c r="O940" s="2"/>
      <c r="P940" s="2"/>
      <c r="Q940" s="2"/>
    </row>
    <row r="941" spans="14:17" s="8" customFormat="1">
      <c r="N941" s="2"/>
      <c r="O941" s="2"/>
      <c r="P941" s="2"/>
      <c r="Q941" s="2"/>
    </row>
    <row r="942" spans="14:17" s="8" customFormat="1">
      <c r="N942" s="2"/>
      <c r="O942" s="2"/>
      <c r="P942" s="2"/>
      <c r="Q942" s="2"/>
    </row>
    <row r="943" spans="14:17" s="8" customFormat="1">
      <c r="N943" s="2"/>
      <c r="O943" s="2"/>
      <c r="P943" s="2"/>
      <c r="Q943" s="2"/>
    </row>
    <row r="944" spans="14:17" s="8" customFormat="1">
      <c r="N944" s="2"/>
      <c r="O944" s="2"/>
      <c r="P944" s="2"/>
      <c r="Q944" s="2"/>
    </row>
    <row r="945" spans="14:17" s="8" customFormat="1">
      <c r="N945" s="2"/>
      <c r="O945" s="2"/>
      <c r="P945" s="2"/>
      <c r="Q945" s="2"/>
    </row>
    <row r="946" spans="14:17" s="8" customFormat="1">
      <c r="N946" s="2"/>
      <c r="O946" s="2"/>
      <c r="P946" s="2"/>
      <c r="Q946" s="2"/>
    </row>
    <row r="947" spans="14:17" s="8" customFormat="1">
      <c r="N947" s="2"/>
      <c r="O947" s="2"/>
      <c r="P947" s="2"/>
      <c r="Q947" s="2"/>
    </row>
    <row r="948" spans="14:17" s="8" customFormat="1">
      <c r="N948" s="2"/>
      <c r="O948" s="2"/>
      <c r="P948" s="2"/>
      <c r="Q948" s="2"/>
    </row>
    <row r="949" spans="14:17" s="8" customFormat="1">
      <c r="N949" s="2"/>
      <c r="O949" s="2"/>
      <c r="P949" s="2"/>
      <c r="Q949" s="2"/>
    </row>
    <row r="950" spans="14:17" s="8" customFormat="1">
      <c r="N950" s="2"/>
      <c r="O950" s="2"/>
      <c r="P950" s="2"/>
      <c r="Q950" s="2"/>
    </row>
    <row r="951" spans="14:17" s="8" customFormat="1">
      <c r="N951" s="2"/>
      <c r="O951" s="2"/>
      <c r="P951" s="2"/>
      <c r="Q951" s="2"/>
    </row>
    <row r="952" spans="14:17" s="8" customFormat="1">
      <c r="N952" s="2"/>
      <c r="O952" s="2"/>
      <c r="P952" s="2"/>
      <c r="Q952" s="2"/>
    </row>
    <row r="953" spans="14:17" s="8" customFormat="1">
      <c r="N953" s="2"/>
      <c r="O953" s="2"/>
      <c r="P953" s="2"/>
      <c r="Q953" s="2"/>
    </row>
    <row r="954" spans="14:17" s="8" customFormat="1">
      <c r="N954" s="2"/>
      <c r="O954" s="2"/>
      <c r="P954" s="2"/>
      <c r="Q954" s="2"/>
    </row>
    <row r="955" spans="14:17" s="8" customFormat="1">
      <c r="N955" s="2"/>
      <c r="O955" s="2"/>
      <c r="P955" s="2"/>
      <c r="Q955" s="2"/>
    </row>
    <row r="956" spans="14:17" s="8" customFormat="1">
      <c r="N956" s="2"/>
      <c r="O956" s="2"/>
      <c r="P956" s="2"/>
      <c r="Q956" s="2"/>
    </row>
    <row r="957" spans="14:17" s="8" customFormat="1">
      <c r="N957" s="2"/>
      <c r="O957" s="2"/>
      <c r="P957" s="2"/>
      <c r="Q957" s="2"/>
    </row>
    <row r="958" spans="14:17" s="8" customFormat="1">
      <c r="N958" s="2"/>
      <c r="O958" s="2"/>
      <c r="P958" s="2"/>
      <c r="Q958" s="2"/>
    </row>
    <row r="959" spans="14:17" s="8" customFormat="1">
      <c r="N959" s="2"/>
      <c r="O959" s="2"/>
      <c r="P959" s="2"/>
      <c r="Q959" s="2"/>
    </row>
    <row r="960" spans="14:17" s="8" customFormat="1">
      <c r="N960" s="2"/>
      <c r="O960" s="2"/>
      <c r="P960" s="2"/>
      <c r="Q960" s="2"/>
    </row>
    <row r="961" spans="14:17" s="8" customFormat="1">
      <c r="N961" s="2"/>
      <c r="O961" s="2"/>
      <c r="P961" s="2"/>
      <c r="Q961" s="2"/>
    </row>
    <row r="962" spans="14:17" s="8" customFormat="1">
      <c r="N962" s="2"/>
      <c r="O962" s="2"/>
      <c r="P962" s="2"/>
      <c r="Q962" s="2"/>
    </row>
    <row r="963" spans="14:17" s="8" customFormat="1">
      <c r="N963" s="2"/>
      <c r="O963" s="2"/>
      <c r="P963" s="2"/>
      <c r="Q963" s="2"/>
    </row>
    <row r="964" spans="14:17" s="8" customFormat="1">
      <c r="N964" s="2"/>
      <c r="O964" s="2"/>
      <c r="P964" s="2"/>
      <c r="Q964" s="2"/>
    </row>
    <row r="965" spans="14:17" s="8" customFormat="1">
      <c r="N965" s="2"/>
      <c r="O965" s="2"/>
      <c r="P965" s="2"/>
      <c r="Q965" s="2"/>
    </row>
    <row r="966" spans="14:17" s="8" customFormat="1">
      <c r="N966" s="2"/>
      <c r="O966" s="2"/>
      <c r="P966" s="2"/>
      <c r="Q966" s="2"/>
    </row>
    <row r="967" spans="14:17" s="8" customFormat="1">
      <c r="N967" s="2"/>
      <c r="O967" s="2"/>
      <c r="P967" s="2"/>
      <c r="Q967" s="2"/>
    </row>
    <row r="968" spans="14:17" s="8" customFormat="1">
      <c r="N968" s="2"/>
      <c r="O968" s="2"/>
      <c r="P968" s="2"/>
      <c r="Q968" s="2"/>
    </row>
    <row r="969" spans="14:17" s="8" customFormat="1">
      <c r="N969" s="2"/>
      <c r="O969" s="2"/>
      <c r="P969" s="2"/>
      <c r="Q969" s="2"/>
    </row>
    <row r="970" spans="14:17" s="8" customFormat="1">
      <c r="N970" s="2"/>
      <c r="O970" s="2"/>
      <c r="P970" s="2"/>
      <c r="Q970" s="2"/>
    </row>
    <row r="971" spans="14:17" s="8" customFormat="1">
      <c r="N971" s="2"/>
      <c r="O971" s="2"/>
      <c r="P971" s="2"/>
      <c r="Q971" s="2"/>
    </row>
    <row r="972" spans="14:17" s="8" customFormat="1">
      <c r="N972" s="2"/>
      <c r="O972" s="2"/>
      <c r="P972" s="2"/>
      <c r="Q972" s="2"/>
    </row>
    <row r="973" spans="14:17" s="8" customFormat="1">
      <c r="N973" s="2"/>
      <c r="O973" s="2"/>
      <c r="P973" s="2"/>
      <c r="Q973" s="2"/>
    </row>
    <row r="974" spans="14:17" s="8" customFormat="1">
      <c r="N974" s="2"/>
      <c r="O974" s="2"/>
      <c r="P974" s="2"/>
      <c r="Q974" s="2"/>
    </row>
    <row r="975" spans="14:17" s="8" customFormat="1">
      <c r="N975" s="2"/>
      <c r="O975" s="2"/>
      <c r="P975" s="2"/>
      <c r="Q975" s="2"/>
    </row>
    <row r="976" spans="14:17" s="8" customFormat="1">
      <c r="N976" s="2"/>
      <c r="O976" s="2"/>
      <c r="P976" s="2"/>
      <c r="Q976" s="2"/>
    </row>
    <row r="977" spans="14:17" s="8" customFormat="1">
      <c r="N977" s="2"/>
      <c r="O977" s="2"/>
      <c r="P977" s="2"/>
      <c r="Q977" s="2"/>
    </row>
    <row r="978" spans="14:17" s="8" customFormat="1">
      <c r="N978" s="2"/>
      <c r="O978" s="2"/>
      <c r="P978" s="2"/>
      <c r="Q978" s="2"/>
    </row>
    <row r="979" spans="14:17" s="8" customFormat="1">
      <c r="N979" s="2"/>
      <c r="O979" s="2"/>
      <c r="P979" s="2"/>
      <c r="Q979" s="2"/>
    </row>
    <row r="980" spans="14:17" s="8" customFormat="1">
      <c r="N980" s="2"/>
      <c r="O980" s="2"/>
      <c r="P980" s="2"/>
      <c r="Q980" s="2"/>
    </row>
    <row r="981" spans="14:17" s="8" customFormat="1">
      <c r="N981" s="2"/>
      <c r="O981" s="2"/>
      <c r="P981" s="2"/>
      <c r="Q981" s="2"/>
    </row>
    <row r="982" spans="14:17" s="8" customFormat="1">
      <c r="N982" s="2"/>
      <c r="O982" s="2"/>
      <c r="P982" s="2"/>
      <c r="Q982" s="2"/>
    </row>
    <row r="983" spans="14:17" s="8" customFormat="1">
      <c r="N983" s="2"/>
      <c r="O983" s="2"/>
      <c r="P983" s="2"/>
      <c r="Q983" s="2"/>
    </row>
    <row r="984" spans="14:17" s="8" customFormat="1">
      <c r="N984" s="2"/>
      <c r="O984" s="2"/>
      <c r="P984" s="2"/>
      <c r="Q984" s="2"/>
    </row>
    <row r="985" spans="14:17" s="8" customFormat="1">
      <c r="N985" s="2"/>
      <c r="O985" s="2"/>
      <c r="P985" s="2"/>
      <c r="Q985" s="2"/>
    </row>
    <row r="986" spans="14:17" s="8" customFormat="1">
      <c r="N986" s="2"/>
      <c r="O986" s="2"/>
      <c r="P986" s="2"/>
      <c r="Q986" s="2"/>
    </row>
    <row r="987" spans="14:17" s="8" customFormat="1">
      <c r="N987" s="2"/>
      <c r="O987" s="2"/>
      <c r="P987" s="2"/>
      <c r="Q987" s="2"/>
    </row>
    <row r="988" spans="14:17" s="8" customFormat="1">
      <c r="N988" s="2"/>
      <c r="O988" s="2"/>
      <c r="P988" s="2"/>
      <c r="Q988" s="2"/>
    </row>
    <row r="989" spans="14:17" s="8" customFormat="1">
      <c r="N989" s="2"/>
      <c r="O989" s="2"/>
      <c r="P989" s="2"/>
      <c r="Q989" s="2"/>
    </row>
    <row r="990" spans="14:17" s="8" customFormat="1">
      <c r="N990" s="2"/>
      <c r="O990" s="2"/>
      <c r="P990" s="2"/>
      <c r="Q990" s="2"/>
    </row>
    <row r="991" spans="14:17" s="8" customFormat="1">
      <c r="N991" s="2"/>
      <c r="O991" s="2"/>
      <c r="P991" s="2"/>
      <c r="Q991" s="2"/>
    </row>
    <row r="992" spans="14:17" s="8" customFormat="1">
      <c r="N992" s="2"/>
      <c r="O992" s="2"/>
      <c r="P992" s="2"/>
      <c r="Q992" s="2"/>
    </row>
    <row r="993" spans="14:17" s="8" customFormat="1">
      <c r="N993" s="2"/>
      <c r="O993" s="2"/>
      <c r="P993" s="2"/>
      <c r="Q993" s="2"/>
    </row>
    <row r="994" spans="14:17" s="8" customFormat="1">
      <c r="N994" s="2"/>
      <c r="O994" s="2"/>
      <c r="P994" s="2"/>
      <c r="Q994" s="2"/>
    </row>
    <row r="995" spans="14:17" s="8" customFormat="1">
      <c r="N995" s="2"/>
      <c r="O995" s="2"/>
      <c r="P995" s="2"/>
      <c r="Q995" s="2"/>
    </row>
    <row r="996" spans="14:17" s="8" customFormat="1">
      <c r="N996" s="2"/>
      <c r="O996" s="2"/>
      <c r="P996" s="2"/>
      <c r="Q996" s="2"/>
    </row>
    <row r="997" spans="14:17" s="8" customFormat="1">
      <c r="N997" s="2"/>
      <c r="O997" s="2"/>
      <c r="P997" s="2"/>
      <c r="Q997" s="2"/>
    </row>
    <row r="998" spans="14:17" s="8" customFormat="1">
      <c r="N998" s="2"/>
      <c r="O998" s="2"/>
      <c r="P998" s="2"/>
      <c r="Q998" s="2"/>
    </row>
    <row r="999" spans="14:17" s="8" customFormat="1">
      <c r="N999" s="2"/>
      <c r="O999" s="2"/>
      <c r="P999" s="2"/>
      <c r="Q999" s="2"/>
    </row>
    <row r="1000" spans="14:17" s="8" customFormat="1">
      <c r="N1000" s="2"/>
      <c r="O1000" s="2"/>
      <c r="P1000" s="2"/>
      <c r="Q1000" s="2"/>
    </row>
    <row r="1001" spans="14:17" s="8" customFormat="1" ht="15" customHeight="1">
      <c r="N1001" s="2"/>
      <c r="O1001" s="2"/>
      <c r="P1001" s="2"/>
      <c r="Q1001" s="2"/>
    </row>
    <row r="1002" spans="14:17" s="8" customFormat="1" ht="15" customHeight="1">
      <c r="N1002" s="2"/>
      <c r="O1002" s="2"/>
      <c r="P1002" s="2"/>
      <c r="Q1002" s="2"/>
    </row>
    <row r="1003" spans="14:17" s="8" customFormat="1" ht="15" customHeight="1">
      <c r="N1003" s="2"/>
      <c r="O1003" s="2"/>
      <c r="P1003" s="2"/>
      <c r="Q1003" s="2"/>
    </row>
    <row r="1004" spans="14:17" s="8" customFormat="1">
      <c r="N1004" s="2"/>
      <c r="O1004" s="2"/>
      <c r="P1004" s="2"/>
      <c r="Q1004" s="2"/>
    </row>
    <row r="1005" spans="14:17" s="8" customFormat="1">
      <c r="N1005" s="2"/>
      <c r="O1005" s="2"/>
      <c r="P1005" s="2"/>
      <c r="Q1005" s="2"/>
    </row>
    <row r="1006" spans="14:17" s="8" customFormat="1">
      <c r="N1006" s="2"/>
      <c r="O1006" s="2"/>
      <c r="P1006" s="2"/>
      <c r="Q1006" s="2"/>
    </row>
    <row r="1007" spans="14:17" s="8" customFormat="1" ht="15" customHeight="1">
      <c r="N1007" s="2"/>
      <c r="O1007" s="2"/>
      <c r="P1007" s="2"/>
      <c r="Q1007" s="2"/>
    </row>
    <row r="1008" spans="14:17" s="8" customFormat="1">
      <c r="N1008" s="2"/>
      <c r="O1008" s="2"/>
      <c r="P1008" s="2"/>
      <c r="Q1008" s="2"/>
    </row>
    <row r="1009" spans="14:17" s="8" customFormat="1">
      <c r="N1009" s="2"/>
      <c r="O1009" s="2"/>
      <c r="P1009" s="2"/>
      <c r="Q1009" s="2"/>
    </row>
    <row r="1010" spans="14:17" s="8" customFormat="1">
      <c r="N1010" s="2"/>
      <c r="O1010" s="2"/>
      <c r="P1010" s="2"/>
      <c r="Q1010" s="2"/>
    </row>
    <row r="1011" spans="14:17" s="8" customFormat="1">
      <c r="N1011" s="2"/>
      <c r="O1011" s="2"/>
      <c r="P1011" s="2"/>
      <c r="Q1011" s="2"/>
    </row>
    <row r="1012" spans="14:17" s="8" customFormat="1">
      <c r="N1012" s="2"/>
      <c r="O1012" s="2"/>
      <c r="P1012" s="2"/>
      <c r="Q1012" s="2"/>
    </row>
    <row r="1013" spans="14:17" s="8" customFormat="1">
      <c r="N1013" s="2"/>
      <c r="O1013" s="2"/>
      <c r="P1013" s="2"/>
      <c r="Q1013" s="2"/>
    </row>
    <row r="1014" spans="14:17" s="8" customFormat="1">
      <c r="N1014" s="2"/>
      <c r="O1014" s="2"/>
      <c r="P1014" s="2"/>
      <c r="Q1014" s="2"/>
    </row>
    <row r="1015" spans="14:17" s="8" customFormat="1">
      <c r="N1015" s="2"/>
      <c r="O1015" s="2"/>
      <c r="P1015" s="2"/>
      <c r="Q1015" s="2"/>
    </row>
    <row r="1016" spans="14:17" s="8" customFormat="1">
      <c r="N1016" s="2"/>
      <c r="O1016" s="2"/>
      <c r="P1016" s="2"/>
      <c r="Q1016" s="2"/>
    </row>
    <row r="1017" spans="14:17" s="8" customFormat="1">
      <c r="N1017" s="2"/>
      <c r="O1017" s="2"/>
      <c r="P1017" s="2"/>
      <c r="Q1017" s="2"/>
    </row>
    <row r="1018" spans="14:17" s="8" customFormat="1">
      <c r="N1018" s="2"/>
      <c r="O1018" s="2"/>
      <c r="P1018" s="2"/>
      <c r="Q1018" s="2"/>
    </row>
    <row r="1019" spans="14:17" s="8" customFormat="1">
      <c r="N1019" s="2"/>
      <c r="O1019" s="2"/>
      <c r="P1019" s="2"/>
      <c r="Q1019" s="2"/>
    </row>
    <row r="1020" spans="14:17" s="8" customFormat="1">
      <c r="N1020" s="2"/>
      <c r="O1020" s="2"/>
      <c r="P1020" s="2"/>
      <c r="Q1020" s="2"/>
    </row>
    <row r="1021" spans="14:17" s="8" customFormat="1">
      <c r="N1021" s="2"/>
      <c r="O1021" s="2"/>
      <c r="P1021" s="2"/>
      <c r="Q1021" s="2"/>
    </row>
    <row r="1022" spans="14:17" s="8" customFormat="1">
      <c r="N1022" s="2"/>
      <c r="O1022" s="2"/>
      <c r="P1022" s="2"/>
      <c r="Q1022" s="2"/>
    </row>
    <row r="1023" spans="14:17" s="8" customFormat="1">
      <c r="N1023" s="2"/>
      <c r="O1023" s="2"/>
      <c r="P1023" s="2"/>
      <c r="Q1023" s="2"/>
    </row>
    <row r="1024" spans="14:17" s="8" customFormat="1">
      <c r="N1024" s="2"/>
      <c r="O1024" s="2"/>
      <c r="P1024" s="2"/>
      <c r="Q1024" s="2"/>
    </row>
    <row r="1025" spans="14:17" s="8" customFormat="1">
      <c r="N1025" s="2"/>
      <c r="O1025" s="2"/>
      <c r="P1025" s="2"/>
      <c r="Q1025" s="2"/>
    </row>
    <row r="1026" spans="14:17" s="8" customFormat="1">
      <c r="N1026" s="2"/>
      <c r="O1026" s="2"/>
      <c r="P1026" s="2"/>
      <c r="Q1026" s="2"/>
    </row>
    <row r="1027" spans="14:17" s="8" customFormat="1">
      <c r="N1027" s="2"/>
      <c r="O1027" s="2"/>
      <c r="P1027" s="2"/>
      <c r="Q1027" s="2"/>
    </row>
    <row r="1028" spans="14:17" s="8" customFormat="1">
      <c r="N1028" s="2"/>
      <c r="O1028" s="2"/>
      <c r="P1028" s="2"/>
      <c r="Q1028" s="2"/>
    </row>
    <row r="1029" spans="14:17" s="8" customFormat="1">
      <c r="N1029" s="2"/>
      <c r="O1029" s="2"/>
      <c r="P1029" s="2"/>
      <c r="Q1029" s="2"/>
    </row>
    <row r="1030" spans="14:17" s="8" customFormat="1">
      <c r="N1030" s="2"/>
      <c r="O1030" s="2"/>
      <c r="P1030" s="2"/>
      <c r="Q1030" s="2"/>
    </row>
    <row r="1031" spans="14:17" s="8" customFormat="1">
      <c r="N1031" s="2"/>
      <c r="O1031" s="2"/>
      <c r="P1031" s="2"/>
      <c r="Q1031" s="2"/>
    </row>
    <row r="1032" spans="14:17" s="8" customFormat="1">
      <c r="N1032" s="2"/>
      <c r="O1032" s="2"/>
      <c r="P1032" s="2"/>
      <c r="Q1032" s="2"/>
    </row>
    <row r="1033" spans="14:17" s="8" customFormat="1">
      <c r="N1033" s="2"/>
      <c r="O1033" s="2"/>
      <c r="P1033" s="2"/>
      <c r="Q1033" s="2"/>
    </row>
    <row r="1034" spans="14:17" s="8" customFormat="1">
      <c r="N1034" s="2"/>
      <c r="O1034" s="2"/>
      <c r="P1034" s="2"/>
      <c r="Q1034" s="2"/>
    </row>
    <row r="1035" spans="14:17" s="8" customFormat="1">
      <c r="N1035" s="2"/>
      <c r="O1035" s="2"/>
      <c r="P1035" s="2"/>
      <c r="Q1035" s="2"/>
    </row>
    <row r="1036" spans="14:17" s="8" customFormat="1">
      <c r="N1036" s="2"/>
      <c r="O1036" s="2"/>
      <c r="P1036" s="2"/>
      <c r="Q1036" s="2"/>
    </row>
    <row r="1037" spans="14:17" s="8" customFormat="1">
      <c r="N1037" s="2"/>
      <c r="O1037" s="2"/>
      <c r="P1037" s="2"/>
      <c r="Q1037" s="2"/>
    </row>
    <row r="1038" spans="14:17" s="8" customFormat="1">
      <c r="N1038" s="2"/>
      <c r="O1038" s="2"/>
      <c r="P1038" s="2"/>
      <c r="Q1038" s="2"/>
    </row>
    <row r="1039" spans="14:17" s="8" customFormat="1">
      <c r="N1039" s="2"/>
      <c r="O1039" s="2"/>
      <c r="P1039" s="2"/>
      <c r="Q1039" s="2"/>
    </row>
    <row r="1040" spans="14:17" s="8" customFormat="1">
      <c r="N1040" s="2"/>
      <c r="O1040" s="2"/>
      <c r="P1040" s="2"/>
      <c r="Q1040" s="2"/>
    </row>
    <row r="1041" spans="14:17" s="8" customFormat="1">
      <c r="N1041" s="2"/>
      <c r="O1041" s="2"/>
      <c r="P1041" s="2"/>
      <c r="Q1041" s="2"/>
    </row>
    <row r="1042" spans="14:17" s="8" customFormat="1">
      <c r="N1042" s="2"/>
      <c r="O1042" s="2"/>
      <c r="P1042" s="2"/>
      <c r="Q1042" s="2"/>
    </row>
    <row r="1043" spans="14:17" s="8" customFormat="1">
      <c r="N1043" s="2"/>
      <c r="O1043" s="2"/>
      <c r="P1043" s="2"/>
      <c r="Q1043" s="2"/>
    </row>
    <row r="1044" spans="14:17" s="8" customFormat="1">
      <c r="N1044" s="2"/>
      <c r="O1044" s="2"/>
      <c r="P1044" s="2"/>
      <c r="Q1044" s="2"/>
    </row>
    <row r="1045" spans="14:17" s="8" customFormat="1">
      <c r="N1045" s="2"/>
      <c r="O1045" s="2"/>
      <c r="P1045" s="2"/>
      <c r="Q1045" s="2"/>
    </row>
    <row r="1046" spans="14:17" s="8" customFormat="1">
      <c r="N1046" s="2"/>
      <c r="O1046" s="2"/>
      <c r="P1046" s="2"/>
      <c r="Q1046" s="2"/>
    </row>
    <row r="1047" spans="14:17" s="8" customFormat="1">
      <c r="N1047" s="2"/>
      <c r="O1047" s="2"/>
      <c r="P1047" s="2"/>
      <c r="Q1047" s="2"/>
    </row>
    <row r="1048" spans="14:17" s="8" customFormat="1">
      <c r="N1048" s="2"/>
      <c r="O1048" s="2"/>
      <c r="P1048" s="2"/>
      <c r="Q1048" s="2"/>
    </row>
    <row r="1049" spans="14:17" s="8" customFormat="1">
      <c r="N1049" s="2"/>
      <c r="O1049" s="2"/>
      <c r="P1049" s="2"/>
      <c r="Q1049" s="2"/>
    </row>
    <row r="1050" spans="14:17" s="8" customFormat="1">
      <c r="N1050" s="2"/>
      <c r="O1050" s="2"/>
      <c r="P1050" s="2"/>
      <c r="Q1050" s="2"/>
    </row>
    <row r="1051" spans="14:17" s="8" customFormat="1">
      <c r="N1051" s="2"/>
      <c r="O1051" s="2"/>
      <c r="P1051" s="2"/>
      <c r="Q1051" s="2"/>
    </row>
    <row r="1052" spans="14:17" s="8" customFormat="1">
      <c r="N1052" s="2"/>
      <c r="O1052" s="2"/>
      <c r="P1052" s="2"/>
      <c r="Q1052" s="2"/>
    </row>
    <row r="1053" spans="14:17" s="8" customFormat="1">
      <c r="N1053" s="2"/>
      <c r="O1053" s="2"/>
      <c r="P1053" s="2"/>
      <c r="Q1053" s="2"/>
    </row>
    <row r="1054" spans="14:17" s="8" customFormat="1">
      <c r="N1054" s="2"/>
      <c r="O1054" s="2"/>
      <c r="P1054" s="2"/>
      <c r="Q1054" s="2"/>
    </row>
    <row r="1055" spans="14:17" s="8" customFormat="1">
      <c r="N1055" s="2"/>
      <c r="O1055" s="2"/>
      <c r="P1055" s="2"/>
      <c r="Q1055" s="2"/>
    </row>
    <row r="1056" spans="14:17" s="8" customFormat="1">
      <c r="N1056" s="2"/>
      <c r="O1056" s="2"/>
      <c r="P1056" s="2"/>
      <c r="Q1056" s="2"/>
    </row>
    <row r="1057" spans="14:17" s="8" customFormat="1">
      <c r="N1057" s="2"/>
      <c r="O1057" s="2"/>
      <c r="P1057" s="2"/>
      <c r="Q1057" s="2"/>
    </row>
    <row r="1058" spans="14:17" s="8" customFormat="1">
      <c r="N1058" s="2"/>
      <c r="O1058" s="2"/>
      <c r="P1058" s="2"/>
      <c r="Q1058" s="2"/>
    </row>
    <row r="1059" spans="14:17" s="8" customFormat="1">
      <c r="N1059" s="2"/>
      <c r="O1059" s="2"/>
      <c r="P1059" s="2"/>
      <c r="Q1059" s="2"/>
    </row>
    <row r="1060" spans="14:17" s="8" customFormat="1">
      <c r="N1060" s="2"/>
      <c r="O1060" s="2"/>
      <c r="P1060" s="2"/>
      <c r="Q1060" s="2"/>
    </row>
    <row r="1061" spans="14:17" s="8" customFormat="1">
      <c r="N1061" s="2"/>
      <c r="O1061" s="2"/>
      <c r="P1061" s="2"/>
      <c r="Q1061" s="2"/>
    </row>
    <row r="1062" spans="14:17" s="8" customFormat="1">
      <c r="N1062" s="2"/>
      <c r="O1062" s="2"/>
      <c r="P1062" s="2"/>
      <c r="Q1062" s="2"/>
    </row>
    <row r="1063" spans="14:17" s="8" customFormat="1">
      <c r="N1063" s="2"/>
      <c r="O1063" s="2"/>
      <c r="P1063" s="2"/>
      <c r="Q1063" s="2"/>
    </row>
    <row r="1064" spans="14:17" s="8" customFormat="1">
      <c r="N1064" s="2"/>
      <c r="O1064" s="2"/>
      <c r="P1064" s="2"/>
      <c r="Q1064" s="2"/>
    </row>
    <row r="1065" spans="14:17" s="8" customFormat="1">
      <c r="N1065" s="2"/>
      <c r="O1065" s="2"/>
      <c r="P1065" s="2"/>
      <c r="Q1065" s="2"/>
    </row>
    <row r="1066" spans="14:17" s="8" customFormat="1">
      <c r="N1066" s="2"/>
      <c r="O1066" s="2"/>
      <c r="P1066" s="2"/>
      <c r="Q1066" s="2"/>
    </row>
    <row r="1067" spans="14:17" s="8" customFormat="1">
      <c r="N1067" s="2"/>
      <c r="O1067" s="2"/>
      <c r="P1067" s="2"/>
      <c r="Q1067" s="2"/>
    </row>
    <row r="1068" spans="14:17" s="8" customFormat="1">
      <c r="N1068" s="2"/>
      <c r="O1068" s="2"/>
      <c r="P1068" s="2"/>
      <c r="Q1068" s="2"/>
    </row>
    <row r="1069" spans="14:17" s="8" customFormat="1">
      <c r="N1069" s="2"/>
      <c r="O1069" s="2"/>
      <c r="P1069" s="2"/>
      <c r="Q1069" s="2"/>
    </row>
    <row r="1070" spans="14:17" s="8" customFormat="1">
      <c r="N1070" s="2"/>
      <c r="O1070" s="2"/>
      <c r="P1070" s="2"/>
      <c r="Q1070" s="2"/>
    </row>
    <row r="1071" spans="14:17" s="8" customFormat="1">
      <c r="N1071" s="2"/>
      <c r="O1071" s="2"/>
      <c r="P1071" s="2"/>
      <c r="Q1071" s="2"/>
    </row>
    <row r="1072" spans="14:17" s="8" customFormat="1">
      <c r="N1072" s="2"/>
      <c r="O1072" s="2"/>
      <c r="P1072" s="2"/>
      <c r="Q1072" s="2"/>
    </row>
    <row r="1073" spans="14:17" s="8" customFormat="1">
      <c r="N1073" s="2"/>
      <c r="O1073" s="2"/>
      <c r="P1073" s="2"/>
      <c r="Q1073" s="2"/>
    </row>
    <row r="1074" spans="14:17" s="8" customFormat="1">
      <c r="N1074" s="2"/>
      <c r="O1074" s="2"/>
      <c r="P1074" s="2"/>
      <c r="Q1074" s="2"/>
    </row>
    <row r="1075" spans="14:17" s="8" customFormat="1">
      <c r="N1075" s="2"/>
      <c r="O1075" s="2"/>
      <c r="P1075" s="2"/>
      <c r="Q1075" s="2"/>
    </row>
    <row r="1076" spans="14:17" s="8" customFormat="1">
      <c r="N1076" s="2"/>
      <c r="O1076" s="2"/>
      <c r="P1076" s="2"/>
      <c r="Q1076" s="2"/>
    </row>
    <row r="1077" spans="14:17" s="8" customFormat="1">
      <c r="N1077" s="2"/>
      <c r="O1077" s="2"/>
      <c r="P1077" s="2"/>
      <c r="Q1077" s="2"/>
    </row>
    <row r="1078" spans="14:17" s="8" customFormat="1">
      <c r="N1078" s="2"/>
      <c r="O1078" s="2"/>
      <c r="P1078" s="2"/>
      <c r="Q1078" s="2"/>
    </row>
    <row r="1079" spans="14:17" s="8" customFormat="1">
      <c r="N1079" s="2"/>
      <c r="O1079" s="2"/>
      <c r="P1079" s="2"/>
      <c r="Q1079" s="2"/>
    </row>
    <row r="1080" spans="14:17" s="8" customFormat="1">
      <c r="N1080" s="2"/>
      <c r="O1080" s="2"/>
      <c r="P1080" s="2"/>
      <c r="Q1080" s="2"/>
    </row>
    <row r="1081" spans="14:17" s="8" customFormat="1">
      <c r="N1081" s="2"/>
      <c r="O1081" s="2"/>
      <c r="P1081" s="2"/>
      <c r="Q1081" s="2"/>
    </row>
    <row r="1082" spans="14:17" s="8" customFormat="1">
      <c r="N1082" s="2"/>
      <c r="O1082" s="2"/>
      <c r="P1082" s="2"/>
      <c r="Q1082" s="2"/>
    </row>
    <row r="1083" spans="14:17" s="8" customFormat="1">
      <c r="N1083" s="2"/>
      <c r="O1083" s="2"/>
      <c r="P1083" s="2"/>
      <c r="Q1083" s="2"/>
    </row>
    <row r="1084" spans="14:17" s="8" customFormat="1">
      <c r="N1084" s="2"/>
      <c r="O1084" s="2"/>
      <c r="P1084" s="2"/>
      <c r="Q1084" s="2"/>
    </row>
    <row r="1085" spans="14:17" s="8" customFormat="1">
      <c r="N1085" s="2"/>
      <c r="O1085" s="2"/>
      <c r="P1085" s="2"/>
      <c r="Q1085" s="2"/>
    </row>
    <row r="1086" spans="14:17" s="8" customFormat="1">
      <c r="N1086" s="2"/>
      <c r="O1086" s="2"/>
      <c r="P1086" s="2"/>
      <c r="Q1086" s="2"/>
    </row>
    <row r="1087" spans="14:17" s="8" customFormat="1">
      <c r="N1087" s="2"/>
      <c r="O1087" s="2"/>
      <c r="P1087" s="2"/>
      <c r="Q1087" s="2"/>
    </row>
    <row r="1088" spans="14:17" s="8" customFormat="1">
      <c r="N1088" s="2"/>
      <c r="O1088" s="2"/>
      <c r="P1088" s="2"/>
      <c r="Q1088" s="2"/>
    </row>
    <row r="1089" spans="14:17" s="8" customFormat="1">
      <c r="N1089" s="2"/>
      <c r="O1089" s="2"/>
      <c r="P1089" s="2"/>
      <c r="Q1089" s="2"/>
    </row>
    <row r="1090" spans="14:17" s="8" customFormat="1">
      <c r="N1090" s="2"/>
      <c r="O1090" s="2"/>
      <c r="P1090" s="2"/>
      <c r="Q1090" s="2"/>
    </row>
    <row r="1091" spans="14:17" s="8" customFormat="1">
      <c r="N1091" s="2"/>
      <c r="O1091" s="2"/>
      <c r="P1091" s="2"/>
      <c r="Q1091" s="2"/>
    </row>
    <row r="1092" spans="14:17" s="8" customFormat="1">
      <c r="N1092" s="2"/>
      <c r="O1092" s="2"/>
      <c r="P1092" s="2"/>
      <c r="Q1092" s="2"/>
    </row>
    <row r="1093" spans="14:17" s="8" customFormat="1">
      <c r="N1093" s="2"/>
      <c r="O1093" s="2"/>
      <c r="P1093" s="2"/>
      <c r="Q1093" s="2"/>
    </row>
    <row r="1094" spans="14:17" s="8" customFormat="1">
      <c r="N1094" s="2"/>
      <c r="O1094" s="2"/>
      <c r="P1094" s="2"/>
      <c r="Q1094" s="2"/>
    </row>
    <row r="1095" spans="14:17" s="8" customFormat="1">
      <c r="N1095" s="2"/>
      <c r="O1095" s="2"/>
      <c r="P1095" s="2"/>
      <c r="Q1095" s="2"/>
    </row>
    <row r="1096" spans="14:17" s="8" customFormat="1">
      <c r="N1096" s="2"/>
      <c r="O1096" s="2"/>
      <c r="P1096" s="2"/>
      <c r="Q1096" s="2"/>
    </row>
    <row r="1097" spans="14:17" s="8" customFormat="1">
      <c r="N1097" s="2"/>
      <c r="O1097" s="2"/>
      <c r="P1097" s="2"/>
      <c r="Q1097" s="2"/>
    </row>
    <row r="1098" spans="14:17" s="8" customFormat="1">
      <c r="N1098" s="2"/>
      <c r="O1098" s="2"/>
      <c r="P1098" s="2"/>
      <c r="Q1098" s="2"/>
    </row>
    <row r="1099" spans="14:17" s="8" customFormat="1">
      <c r="N1099" s="2"/>
      <c r="O1099" s="2"/>
      <c r="P1099" s="2"/>
      <c r="Q1099" s="2"/>
    </row>
    <row r="1100" spans="14:17" s="8" customFormat="1">
      <c r="N1100" s="2"/>
      <c r="O1100" s="2"/>
      <c r="P1100" s="2"/>
      <c r="Q1100" s="2"/>
    </row>
    <row r="1101" spans="14:17" s="8" customFormat="1">
      <c r="N1101" s="2"/>
      <c r="O1101" s="2"/>
      <c r="P1101" s="2"/>
      <c r="Q1101" s="2"/>
    </row>
    <row r="1102" spans="14:17" s="8" customFormat="1">
      <c r="N1102" s="2"/>
      <c r="O1102" s="2"/>
      <c r="P1102" s="2"/>
      <c r="Q1102" s="2"/>
    </row>
    <row r="1103" spans="14:17" s="8" customFormat="1">
      <c r="N1103" s="2"/>
      <c r="O1103" s="2"/>
      <c r="P1103" s="2"/>
      <c r="Q1103" s="2"/>
    </row>
    <row r="1104" spans="14:17" s="8" customFormat="1">
      <c r="N1104" s="2"/>
      <c r="O1104" s="2"/>
      <c r="P1104" s="2"/>
      <c r="Q1104" s="2"/>
    </row>
    <row r="1105" spans="14:17" s="8" customFormat="1">
      <c r="N1105" s="2"/>
      <c r="O1105" s="2"/>
      <c r="P1105" s="2"/>
      <c r="Q1105" s="2"/>
    </row>
    <row r="1106" spans="14:17" s="8" customFormat="1">
      <c r="N1106" s="2"/>
      <c r="O1106" s="2"/>
      <c r="P1106" s="2"/>
      <c r="Q1106" s="2"/>
    </row>
    <row r="1107" spans="14:17" s="8" customFormat="1">
      <c r="N1107" s="2"/>
      <c r="O1107" s="2"/>
      <c r="P1107" s="2"/>
      <c r="Q1107" s="2"/>
    </row>
    <row r="1108" spans="14:17" s="8" customFormat="1">
      <c r="N1108" s="2"/>
      <c r="O1108" s="2"/>
      <c r="P1108" s="2"/>
      <c r="Q1108" s="2"/>
    </row>
    <row r="1109" spans="14:17" s="8" customFormat="1">
      <c r="N1109" s="2"/>
      <c r="O1109" s="2"/>
      <c r="P1109" s="2"/>
      <c r="Q1109" s="2"/>
    </row>
    <row r="1110" spans="14:17" s="8" customFormat="1">
      <c r="N1110" s="2"/>
      <c r="O1110" s="2"/>
      <c r="P1110" s="2"/>
      <c r="Q1110" s="2"/>
    </row>
    <row r="1111" spans="14:17" s="8" customFormat="1">
      <c r="N1111" s="2"/>
      <c r="O1111" s="2"/>
      <c r="P1111" s="2"/>
      <c r="Q1111" s="2"/>
    </row>
    <row r="1112" spans="14:17" s="8" customFormat="1">
      <c r="N1112" s="2"/>
      <c r="O1112" s="2"/>
      <c r="P1112" s="2"/>
      <c r="Q1112" s="2"/>
    </row>
    <row r="1113" spans="14:17" s="8" customFormat="1">
      <c r="N1113" s="2"/>
      <c r="O1113" s="2"/>
      <c r="P1113" s="2"/>
      <c r="Q1113" s="2"/>
    </row>
    <row r="1114" spans="14:17" s="8" customFormat="1">
      <c r="N1114" s="2"/>
      <c r="O1114" s="2"/>
      <c r="P1114" s="2"/>
      <c r="Q1114" s="2"/>
    </row>
    <row r="1115" spans="14:17" s="8" customFormat="1">
      <c r="N1115" s="2"/>
      <c r="O1115" s="2"/>
      <c r="P1115" s="2"/>
      <c r="Q1115" s="2"/>
    </row>
    <row r="1116" spans="14:17" s="8" customFormat="1">
      <c r="N1116" s="2"/>
      <c r="O1116" s="2"/>
      <c r="P1116" s="2"/>
      <c r="Q1116" s="2"/>
    </row>
    <row r="1117" spans="14:17" s="8" customFormat="1">
      <c r="N1117" s="2"/>
      <c r="O1117" s="2"/>
      <c r="P1117" s="2"/>
      <c r="Q1117" s="2"/>
    </row>
    <row r="1118" spans="14:17" s="8" customFormat="1">
      <c r="N1118" s="2"/>
      <c r="O1118" s="2"/>
      <c r="P1118" s="2"/>
      <c r="Q1118" s="2"/>
    </row>
    <row r="1119" spans="14:17" s="8" customFormat="1">
      <c r="N1119" s="2"/>
      <c r="O1119" s="2"/>
      <c r="P1119" s="2"/>
      <c r="Q1119" s="2"/>
    </row>
    <row r="1120" spans="14:17" s="8" customFormat="1">
      <c r="N1120" s="2"/>
      <c r="O1120" s="2"/>
      <c r="P1120" s="2"/>
      <c r="Q1120" s="2"/>
    </row>
    <row r="1121" spans="1:19" s="8" customFormat="1">
      <c r="N1121" s="2"/>
      <c r="O1121" s="2"/>
      <c r="P1121" s="2"/>
      <c r="Q1121" s="2"/>
    </row>
    <row r="1122" spans="1:19" s="8" customFormat="1">
      <c r="N1122" s="2"/>
      <c r="O1122" s="2"/>
      <c r="P1122" s="2"/>
      <c r="Q1122" s="2"/>
    </row>
    <row r="1123" spans="1:19" s="8" customFormat="1">
      <c r="N1123" s="2"/>
      <c r="O1123" s="2"/>
      <c r="P1123" s="2"/>
      <c r="Q1123" s="2"/>
    </row>
    <row r="1124" spans="1:19" s="8" customFormat="1">
      <c r="N1124" s="2"/>
      <c r="O1124" s="2"/>
      <c r="P1124" s="2"/>
      <c r="Q1124" s="2"/>
    </row>
    <row r="1125" spans="1:19" s="8" customFormat="1">
      <c r="N1125" s="2"/>
      <c r="O1125" s="2"/>
      <c r="P1125" s="2"/>
      <c r="Q1125" s="2"/>
    </row>
    <row r="1126" spans="1:19">
      <c r="A1126" s="8"/>
      <c r="B1126" s="8"/>
      <c r="C1126" s="8"/>
      <c r="D1126" s="8"/>
      <c r="E1126" s="8"/>
      <c r="F1126" s="8"/>
      <c r="G1126" s="8"/>
      <c r="H1126" s="8"/>
      <c r="J1126" s="8"/>
      <c r="L1126" s="8"/>
      <c r="M1126" s="8"/>
      <c r="R1126" s="8"/>
      <c r="S1126" s="8"/>
    </row>
    <row r="1127" spans="1:19">
      <c r="A1127" s="8"/>
      <c r="B1127" s="8"/>
      <c r="C1127" s="8"/>
      <c r="D1127" s="8"/>
      <c r="E1127" s="8"/>
      <c r="F1127" s="8"/>
      <c r="G1127" s="8"/>
      <c r="H1127" s="8"/>
      <c r="J1127" s="8"/>
      <c r="L1127" s="8"/>
      <c r="M1127" s="8"/>
      <c r="R1127" s="8"/>
      <c r="S1127" s="8"/>
    </row>
    <row r="1128" spans="1:19">
      <c r="A1128" s="8"/>
      <c r="B1128" s="8"/>
      <c r="C1128" s="8"/>
      <c r="D1128" s="8"/>
      <c r="E1128" s="8"/>
      <c r="F1128" s="8"/>
      <c r="G1128" s="8"/>
      <c r="H1128" s="8"/>
      <c r="J1128" s="8"/>
      <c r="L1128" s="8"/>
      <c r="M1128" s="8"/>
      <c r="R1128" s="8"/>
      <c r="S1128" s="8"/>
    </row>
    <row r="1129" spans="1:19">
      <c r="A1129" s="8"/>
      <c r="B1129" s="8"/>
      <c r="C1129" s="8"/>
      <c r="D1129" s="8"/>
      <c r="E1129" s="8"/>
      <c r="F1129" s="8"/>
      <c r="G1129" s="8"/>
      <c r="H1129" s="8"/>
      <c r="J1129" s="8"/>
      <c r="L1129" s="8"/>
      <c r="M1129" s="8"/>
      <c r="R1129" s="8"/>
      <c r="S1129" s="8"/>
    </row>
    <row r="1130" spans="1:19">
      <c r="A1130" s="8"/>
      <c r="B1130" s="8"/>
      <c r="C1130" s="8"/>
      <c r="D1130" s="8"/>
      <c r="E1130" s="8"/>
      <c r="F1130" s="8"/>
      <c r="G1130" s="8"/>
      <c r="H1130" s="8"/>
      <c r="J1130" s="8"/>
      <c r="L1130" s="8"/>
      <c r="M1130" s="8"/>
      <c r="R1130" s="8"/>
      <c r="S1130" s="8"/>
    </row>
    <row r="1131" spans="1:19" s="8" customFormat="1">
      <c r="N1131" s="2"/>
      <c r="O1131" s="2"/>
      <c r="P1131" s="2"/>
      <c r="Q1131" s="2"/>
    </row>
    <row r="1132" spans="1:19">
      <c r="A1132" s="8"/>
      <c r="B1132" s="8"/>
      <c r="C1132" s="8"/>
      <c r="D1132" s="8"/>
      <c r="E1132" s="8"/>
      <c r="F1132" s="8"/>
      <c r="G1132" s="8"/>
      <c r="H1132" s="8"/>
      <c r="J1132" s="8"/>
      <c r="L1132" s="8"/>
      <c r="M1132" s="8"/>
      <c r="R1132" s="8"/>
      <c r="S1132" s="8"/>
    </row>
    <row r="1133" spans="1:19">
      <c r="A1133" s="8"/>
      <c r="B1133" s="8"/>
      <c r="C1133" s="8"/>
      <c r="D1133" s="8"/>
      <c r="E1133" s="8"/>
      <c r="F1133" s="8"/>
      <c r="G1133" s="8"/>
      <c r="H1133" s="8"/>
      <c r="J1133" s="8"/>
      <c r="L1133" s="8"/>
      <c r="M1133" s="8"/>
      <c r="R1133" s="8"/>
      <c r="S1133" s="8"/>
    </row>
    <row r="1134" spans="1:19">
      <c r="A1134" s="8"/>
      <c r="B1134" s="8"/>
      <c r="C1134" s="8"/>
      <c r="D1134" s="8"/>
      <c r="E1134" s="8"/>
      <c r="F1134" s="8"/>
      <c r="G1134" s="8"/>
      <c r="H1134" s="8"/>
      <c r="J1134" s="8"/>
      <c r="L1134" s="8"/>
      <c r="M1134" s="8"/>
      <c r="R1134" s="8"/>
      <c r="S1134" s="8"/>
    </row>
    <row r="1135" spans="1:19">
      <c r="A1135" s="8"/>
      <c r="B1135" s="8"/>
      <c r="C1135" s="8"/>
      <c r="D1135" s="8"/>
      <c r="E1135" s="8"/>
      <c r="F1135" s="8"/>
      <c r="G1135" s="8"/>
      <c r="H1135" s="8"/>
      <c r="J1135" s="8"/>
      <c r="L1135" s="8"/>
      <c r="M1135" s="8"/>
      <c r="R1135" s="8"/>
      <c r="S1135" s="8"/>
    </row>
    <row r="1136" spans="1:19">
      <c r="A1136" s="8"/>
      <c r="B1136" s="8"/>
      <c r="C1136" s="8"/>
      <c r="D1136" s="8"/>
      <c r="E1136" s="8"/>
      <c r="F1136" s="8"/>
      <c r="G1136" s="8"/>
      <c r="H1136" s="8"/>
      <c r="J1136" s="8"/>
      <c r="L1136" s="8"/>
      <c r="M1136" s="8"/>
      <c r="R1136" s="8"/>
      <c r="S1136" s="8"/>
    </row>
    <row r="1137" spans="1:19">
      <c r="A1137" s="8"/>
      <c r="B1137" s="8"/>
      <c r="C1137" s="8"/>
      <c r="D1137" s="8"/>
      <c r="E1137" s="8"/>
      <c r="F1137" s="8"/>
      <c r="G1137" s="8"/>
      <c r="H1137" s="8"/>
      <c r="J1137" s="8"/>
      <c r="L1137" s="8"/>
      <c r="M1137" s="8"/>
      <c r="R1137" s="8"/>
      <c r="S1137" s="8"/>
    </row>
    <row r="1138" spans="1:19">
      <c r="A1138" s="8"/>
      <c r="B1138" s="8"/>
      <c r="C1138" s="8"/>
      <c r="D1138" s="8"/>
      <c r="E1138" s="8"/>
      <c r="F1138" s="8"/>
      <c r="G1138" s="8"/>
      <c r="H1138" s="8"/>
      <c r="J1138" s="8"/>
      <c r="L1138" s="8"/>
      <c r="M1138" s="8"/>
      <c r="R1138" s="8"/>
      <c r="S1138" s="8"/>
    </row>
    <row r="1139" spans="1:19">
      <c r="A1139" s="8"/>
      <c r="B1139" s="8"/>
      <c r="C1139" s="8"/>
      <c r="D1139" s="8"/>
      <c r="E1139" s="8"/>
      <c r="F1139" s="8"/>
      <c r="G1139" s="8"/>
      <c r="H1139" s="8"/>
      <c r="J1139" s="8"/>
      <c r="L1139" s="8"/>
      <c r="M1139" s="8"/>
      <c r="R1139" s="8"/>
      <c r="S1139" s="8"/>
    </row>
    <row r="1140" spans="1:19">
      <c r="A1140" s="8"/>
      <c r="B1140" s="8"/>
      <c r="C1140" s="8"/>
      <c r="D1140" s="8"/>
      <c r="E1140" s="8"/>
      <c r="F1140" s="8"/>
      <c r="G1140" s="8"/>
      <c r="H1140" s="8"/>
      <c r="J1140" s="8"/>
      <c r="L1140" s="8"/>
      <c r="M1140" s="8"/>
      <c r="R1140" s="8"/>
      <c r="S1140" s="8"/>
    </row>
    <row r="1141" spans="1:19">
      <c r="A1141" s="8"/>
      <c r="B1141" s="8"/>
      <c r="C1141" s="8"/>
      <c r="D1141" s="8"/>
      <c r="E1141" s="8"/>
      <c r="F1141" s="8"/>
      <c r="G1141" s="8"/>
      <c r="H1141" s="8"/>
      <c r="J1141" s="8"/>
      <c r="L1141" s="8"/>
      <c r="M1141" s="8"/>
      <c r="R1141" s="8"/>
      <c r="S1141" s="8"/>
    </row>
    <row r="1142" spans="1:19">
      <c r="A1142" s="8"/>
      <c r="B1142" s="8"/>
      <c r="C1142" s="8"/>
      <c r="D1142" s="8"/>
      <c r="E1142" s="8"/>
      <c r="F1142" s="8"/>
      <c r="G1142" s="8"/>
      <c r="H1142" s="8"/>
      <c r="J1142" s="8"/>
      <c r="L1142" s="8"/>
      <c r="M1142" s="8"/>
      <c r="R1142" s="8"/>
      <c r="S1142" s="8"/>
    </row>
    <row r="1143" spans="1:19">
      <c r="A1143" s="8"/>
      <c r="B1143" s="8"/>
      <c r="C1143" s="8"/>
      <c r="D1143" s="8"/>
      <c r="E1143" s="8"/>
      <c r="F1143" s="8"/>
      <c r="G1143" s="8"/>
      <c r="H1143" s="8"/>
      <c r="J1143" s="8"/>
      <c r="L1143" s="8"/>
      <c r="M1143" s="8"/>
      <c r="R1143" s="8"/>
      <c r="S1143" s="8"/>
    </row>
    <row r="1144" spans="1:19">
      <c r="A1144" s="8"/>
      <c r="B1144" s="8"/>
      <c r="C1144" s="8"/>
      <c r="D1144" s="8"/>
      <c r="E1144" s="8"/>
      <c r="F1144" s="8"/>
      <c r="G1144" s="8"/>
      <c r="H1144" s="8"/>
      <c r="J1144" s="8"/>
      <c r="L1144" s="8"/>
      <c r="M1144" s="8"/>
      <c r="R1144" s="8"/>
      <c r="S1144" s="8"/>
    </row>
    <row r="1145" spans="1:19">
      <c r="A1145" s="8"/>
      <c r="B1145" s="8"/>
      <c r="C1145" s="8"/>
      <c r="D1145" s="8"/>
      <c r="E1145" s="8"/>
      <c r="F1145" s="8"/>
      <c r="G1145" s="8"/>
      <c r="H1145" s="8"/>
      <c r="J1145" s="8"/>
      <c r="L1145" s="8"/>
      <c r="M1145" s="8"/>
      <c r="R1145" s="8"/>
      <c r="S1145" s="8"/>
    </row>
    <row r="1146" spans="1:19">
      <c r="A1146" s="8"/>
      <c r="B1146" s="8"/>
      <c r="C1146" s="8"/>
      <c r="D1146" s="8"/>
      <c r="E1146" s="8"/>
      <c r="F1146" s="8"/>
      <c r="G1146" s="8"/>
      <c r="H1146" s="8"/>
      <c r="J1146" s="8"/>
      <c r="L1146" s="8"/>
      <c r="M1146" s="8"/>
      <c r="R1146" s="8"/>
      <c r="S1146" s="8"/>
    </row>
    <row r="1147" spans="1:19">
      <c r="A1147" s="8"/>
      <c r="B1147" s="8"/>
      <c r="C1147" s="8"/>
      <c r="D1147" s="8"/>
      <c r="E1147" s="8"/>
      <c r="F1147" s="8"/>
      <c r="G1147" s="8"/>
      <c r="H1147" s="8"/>
      <c r="J1147" s="8"/>
      <c r="L1147" s="8"/>
      <c r="M1147" s="8"/>
      <c r="R1147" s="8"/>
      <c r="S1147" s="8"/>
    </row>
    <row r="1148" spans="1:19" s="8" customFormat="1">
      <c r="N1148" s="2"/>
      <c r="O1148" s="2"/>
      <c r="P1148" s="2"/>
      <c r="Q1148" s="2"/>
    </row>
    <row r="1149" spans="1:19">
      <c r="A1149" s="8"/>
      <c r="B1149" s="8"/>
      <c r="C1149" s="8"/>
      <c r="D1149" s="8"/>
      <c r="E1149" s="8"/>
      <c r="F1149" s="8"/>
      <c r="G1149" s="8"/>
      <c r="H1149" s="8"/>
      <c r="J1149" s="8"/>
      <c r="L1149" s="8"/>
      <c r="M1149" s="8"/>
      <c r="R1149" s="8"/>
      <c r="S1149" s="8"/>
    </row>
    <row r="1150" spans="1:19">
      <c r="A1150" s="8"/>
      <c r="B1150" s="8"/>
      <c r="C1150" s="8"/>
      <c r="D1150" s="8"/>
      <c r="E1150" s="8"/>
      <c r="F1150" s="8"/>
      <c r="G1150" s="8"/>
      <c r="H1150" s="8"/>
      <c r="J1150" s="8"/>
      <c r="L1150" s="8"/>
      <c r="M1150" s="8"/>
      <c r="R1150" s="8"/>
      <c r="S1150" s="8"/>
    </row>
    <row r="1151" spans="1:19">
      <c r="A1151" s="8"/>
      <c r="B1151" s="8"/>
      <c r="C1151" s="8"/>
      <c r="D1151" s="8"/>
      <c r="E1151" s="8"/>
      <c r="F1151" s="8"/>
      <c r="G1151" s="8"/>
      <c r="H1151" s="8"/>
      <c r="J1151" s="8"/>
      <c r="L1151" s="8"/>
      <c r="M1151" s="8"/>
      <c r="R1151" s="8"/>
      <c r="S1151" s="8"/>
    </row>
    <row r="1152" spans="1:19">
      <c r="A1152" s="8"/>
      <c r="B1152" s="8"/>
      <c r="C1152" s="8"/>
      <c r="D1152" s="8"/>
      <c r="E1152" s="8"/>
      <c r="F1152" s="8"/>
      <c r="G1152" s="8"/>
      <c r="H1152" s="8"/>
      <c r="J1152" s="8"/>
      <c r="L1152" s="8"/>
      <c r="M1152" s="8"/>
      <c r="R1152" s="8"/>
      <c r="S1152" s="8"/>
    </row>
    <row r="1153" spans="1:19">
      <c r="A1153" s="8"/>
      <c r="B1153" s="8"/>
      <c r="C1153" s="8"/>
      <c r="D1153" s="8"/>
      <c r="E1153" s="8"/>
      <c r="F1153" s="8"/>
      <c r="G1153" s="8"/>
      <c r="H1153" s="8"/>
      <c r="J1153" s="8"/>
      <c r="L1153" s="8"/>
      <c r="M1153" s="8"/>
      <c r="R1153" s="8"/>
      <c r="S1153" s="8"/>
    </row>
    <row r="1154" spans="1:19">
      <c r="A1154" s="8"/>
      <c r="B1154" s="8"/>
      <c r="C1154" s="8"/>
      <c r="D1154" s="8"/>
      <c r="E1154" s="8"/>
      <c r="F1154" s="8"/>
      <c r="G1154" s="8"/>
      <c r="H1154" s="8"/>
      <c r="J1154" s="8"/>
      <c r="L1154" s="8"/>
      <c r="M1154" s="8"/>
      <c r="R1154" s="8"/>
      <c r="S1154" s="8"/>
    </row>
    <row r="1155" spans="1:19">
      <c r="A1155" s="8"/>
      <c r="B1155" s="8"/>
      <c r="C1155" s="8"/>
      <c r="D1155" s="8"/>
      <c r="E1155" s="8"/>
      <c r="F1155" s="8"/>
      <c r="G1155" s="8"/>
      <c r="H1155" s="8"/>
      <c r="J1155" s="8"/>
      <c r="L1155" s="8"/>
      <c r="M1155" s="8"/>
      <c r="R1155" s="8"/>
      <c r="S1155" s="8"/>
    </row>
    <row r="1156" spans="1:19">
      <c r="A1156" s="8"/>
      <c r="B1156" s="8"/>
      <c r="C1156" s="8"/>
      <c r="D1156" s="8"/>
      <c r="E1156" s="8"/>
      <c r="F1156" s="8"/>
      <c r="G1156" s="8"/>
      <c r="H1156" s="8"/>
      <c r="J1156" s="8"/>
      <c r="L1156" s="8"/>
      <c r="M1156" s="8"/>
      <c r="R1156" s="8"/>
      <c r="S1156" s="8"/>
    </row>
    <row r="1157" spans="1:19">
      <c r="A1157" s="8"/>
      <c r="B1157" s="8"/>
      <c r="C1157" s="8"/>
      <c r="D1157" s="8"/>
      <c r="E1157" s="8"/>
      <c r="F1157" s="8"/>
      <c r="G1157" s="8"/>
      <c r="H1157" s="8"/>
      <c r="J1157" s="8"/>
      <c r="L1157" s="8"/>
      <c r="M1157" s="8"/>
      <c r="R1157" s="8"/>
      <c r="S1157" s="8"/>
    </row>
    <row r="1158" spans="1:19">
      <c r="A1158" s="8"/>
      <c r="B1158" s="8"/>
      <c r="C1158" s="8"/>
      <c r="D1158" s="8"/>
      <c r="E1158" s="8"/>
      <c r="F1158" s="8"/>
      <c r="G1158" s="8"/>
      <c r="H1158" s="8"/>
      <c r="J1158" s="8"/>
      <c r="L1158" s="8"/>
      <c r="M1158" s="8"/>
      <c r="R1158" s="8"/>
      <c r="S1158" s="8"/>
    </row>
    <row r="1159" spans="1:19">
      <c r="A1159" s="8"/>
      <c r="B1159" s="8"/>
      <c r="C1159" s="8"/>
      <c r="D1159" s="8"/>
      <c r="E1159" s="8"/>
      <c r="F1159" s="8"/>
      <c r="G1159" s="8"/>
      <c r="H1159" s="8"/>
      <c r="J1159" s="8"/>
      <c r="L1159" s="8"/>
      <c r="M1159" s="8"/>
      <c r="R1159" s="8"/>
      <c r="S1159" s="8"/>
    </row>
    <row r="1160" spans="1:19">
      <c r="A1160" s="8"/>
      <c r="B1160" s="8"/>
      <c r="C1160" s="8"/>
      <c r="D1160" s="8"/>
      <c r="E1160" s="8"/>
      <c r="F1160" s="8"/>
      <c r="G1160" s="8"/>
      <c r="H1160" s="8"/>
      <c r="J1160" s="8"/>
      <c r="L1160" s="8"/>
      <c r="M1160" s="8"/>
      <c r="R1160" s="8"/>
      <c r="S1160" s="8"/>
    </row>
    <row r="1161" spans="1:19">
      <c r="A1161" s="8"/>
      <c r="B1161" s="8"/>
      <c r="C1161" s="8"/>
      <c r="D1161" s="8"/>
      <c r="E1161" s="8"/>
      <c r="F1161" s="8"/>
      <c r="G1161" s="8"/>
      <c r="H1161" s="8"/>
      <c r="J1161" s="8"/>
      <c r="L1161" s="8"/>
      <c r="M1161" s="8"/>
      <c r="R1161" s="8"/>
      <c r="S1161" s="8"/>
    </row>
    <row r="1162" spans="1:19">
      <c r="A1162" s="8"/>
      <c r="B1162" s="8"/>
      <c r="C1162" s="8"/>
      <c r="D1162" s="8"/>
      <c r="E1162" s="8"/>
      <c r="F1162" s="8"/>
      <c r="G1162" s="8"/>
      <c r="H1162" s="8"/>
      <c r="J1162" s="8"/>
      <c r="L1162" s="8"/>
      <c r="M1162" s="8"/>
      <c r="R1162" s="8"/>
      <c r="S1162" s="8"/>
    </row>
    <row r="1163" spans="1:19">
      <c r="A1163" s="8"/>
      <c r="B1163" s="8"/>
      <c r="C1163" s="8"/>
      <c r="D1163" s="8"/>
      <c r="E1163" s="8"/>
      <c r="F1163" s="8"/>
      <c r="G1163" s="8"/>
      <c r="H1163" s="8"/>
      <c r="J1163" s="8"/>
      <c r="L1163" s="8"/>
      <c r="M1163" s="8"/>
      <c r="R1163" s="8"/>
      <c r="S1163" s="8"/>
    </row>
    <row r="1164" spans="1:19">
      <c r="A1164" s="8"/>
      <c r="B1164" s="8"/>
      <c r="C1164" s="8"/>
      <c r="D1164" s="8"/>
      <c r="E1164" s="8"/>
      <c r="F1164" s="8"/>
      <c r="G1164" s="8"/>
      <c r="H1164" s="8"/>
      <c r="J1164" s="8"/>
      <c r="L1164" s="8"/>
      <c r="M1164" s="8"/>
      <c r="R1164" s="8"/>
      <c r="S1164" s="8"/>
    </row>
    <row r="1165" spans="1:19" s="8" customFormat="1">
      <c r="N1165" s="2"/>
      <c r="O1165" s="2"/>
      <c r="P1165" s="2"/>
      <c r="Q1165" s="2"/>
    </row>
    <row r="1166" spans="1:19">
      <c r="A1166" s="8"/>
      <c r="B1166" s="8"/>
      <c r="C1166" s="8"/>
      <c r="D1166" s="8"/>
      <c r="E1166" s="8"/>
      <c r="F1166" s="8"/>
      <c r="G1166" s="8"/>
      <c r="H1166" s="8"/>
      <c r="J1166" s="8"/>
      <c r="L1166" s="8"/>
      <c r="M1166" s="8"/>
      <c r="R1166" s="8"/>
      <c r="S1166" s="8"/>
    </row>
    <row r="1167" spans="1:19">
      <c r="A1167" s="8"/>
      <c r="B1167" s="8"/>
      <c r="C1167" s="8"/>
      <c r="D1167" s="8"/>
      <c r="E1167" s="8"/>
      <c r="F1167" s="8"/>
      <c r="G1167" s="8"/>
      <c r="H1167" s="8"/>
      <c r="J1167" s="8"/>
      <c r="L1167" s="8"/>
      <c r="M1167" s="8"/>
      <c r="R1167" s="8"/>
      <c r="S1167" s="8"/>
    </row>
    <row r="1168" spans="1:19">
      <c r="A1168" s="8"/>
      <c r="B1168" s="8"/>
      <c r="C1168" s="8"/>
      <c r="D1168" s="8"/>
      <c r="E1168" s="8"/>
      <c r="F1168" s="8"/>
      <c r="G1168" s="8"/>
      <c r="H1168" s="8"/>
      <c r="J1168" s="8"/>
      <c r="L1168" s="8"/>
      <c r="M1168" s="8"/>
      <c r="R1168" s="8"/>
      <c r="S1168" s="8"/>
    </row>
    <row r="1169" spans="1:19">
      <c r="A1169" s="8"/>
      <c r="B1169" s="8"/>
      <c r="C1169" s="8"/>
      <c r="D1169" s="8"/>
      <c r="E1169" s="8"/>
      <c r="F1169" s="8"/>
      <c r="G1169" s="8"/>
      <c r="H1169" s="8"/>
      <c r="J1169" s="8"/>
      <c r="L1169" s="8"/>
      <c r="M1169" s="8"/>
      <c r="R1169" s="8"/>
      <c r="S1169" s="8"/>
    </row>
    <row r="1170" spans="1:19">
      <c r="A1170" s="8"/>
      <c r="B1170" s="8"/>
      <c r="C1170" s="8"/>
      <c r="D1170" s="8"/>
      <c r="E1170" s="8"/>
      <c r="F1170" s="8"/>
      <c r="G1170" s="8"/>
      <c r="H1170" s="8"/>
      <c r="J1170" s="8"/>
      <c r="L1170" s="8"/>
      <c r="M1170" s="8"/>
      <c r="R1170" s="8"/>
      <c r="S1170" s="8"/>
    </row>
    <row r="1171" spans="1:19">
      <c r="A1171" s="8"/>
      <c r="B1171" s="8"/>
      <c r="C1171" s="8"/>
      <c r="D1171" s="8"/>
      <c r="E1171" s="8"/>
      <c r="F1171" s="8"/>
      <c r="G1171" s="8"/>
      <c r="H1171" s="8"/>
      <c r="J1171" s="8"/>
      <c r="L1171" s="8"/>
      <c r="M1171" s="8"/>
      <c r="R1171" s="8"/>
      <c r="S1171" s="8"/>
    </row>
    <row r="1172" spans="1:19">
      <c r="A1172" s="8"/>
      <c r="B1172" s="8"/>
      <c r="C1172" s="8"/>
      <c r="D1172" s="8"/>
      <c r="E1172" s="8"/>
      <c r="F1172" s="8"/>
      <c r="G1172" s="8"/>
      <c r="H1172" s="8"/>
      <c r="J1172" s="8"/>
      <c r="L1172" s="8"/>
      <c r="M1172" s="8"/>
      <c r="R1172" s="8"/>
      <c r="S1172" s="8"/>
    </row>
    <row r="1173" spans="1:19">
      <c r="A1173" s="8"/>
      <c r="B1173" s="8"/>
      <c r="C1173" s="8"/>
      <c r="D1173" s="8"/>
      <c r="E1173" s="8"/>
      <c r="F1173" s="8"/>
      <c r="G1173" s="8"/>
      <c r="H1173" s="8"/>
      <c r="J1173" s="8"/>
      <c r="L1173" s="8"/>
      <c r="M1173" s="8"/>
      <c r="R1173" s="8"/>
      <c r="S1173" s="8"/>
    </row>
    <row r="1174" spans="1:19">
      <c r="A1174" s="8"/>
      <c r="B1174" s="8"/>
      <c r="C1174" s="8"/>
      <c r="D1174" s="8"/>
      <c r="E1174" s="8"/>
      <c r="F1174" s="8"/>
      <c r="G1174" s="8"/>
      <c r="H1174" s="8"/>
      <c r="J1174" s="8"/>
      <c r="L1174" s="8"/>
      <c r="M1174" s="8"/>
      <c r="R1174" s="8"/>
      <c r="S1174" s="8"/>
    </row>
    <row r="1175" spans="1:19">
      <c r="A1175" s="8"/>
      <c r="B1175" s="8"/>
      <c r="C1175" s="8"/>
      <c r="D1175" s="8"/>
      <c r="E1175" s="8"/>
      <c r="F1175" s="8"/>
      <c r="G1175" s="8"/>
      <c r="H1175" s="8"/>
      <c r="J1175" s="8"/>
      <c r="L1175" s="8"/>
      <c r="M1175" s="8"/>
      <c r="R1175" s="8"/>
      <c r="S1175" s="8"/>
    </row>
    <row r="1176" spans="1:19">
      <c r="A1176" s="8"/>
      <c r="B1176" s="8"/>
      <c r="C1176" s="8"/>
      <c r="D1176" s="8"/>
      <c r="E1176" s="8"/>
      <c r="F1176" s="8"/>
      <c r="G1176" s="8"/>
      <c r="H1176" s="8"/>
      <c r="J1176" s="8"/>
      <c r="L1176" s="8"/>
      <c r="M1176" s="8"/>
      <c r="R1176" s="8"/>
      <c r="S1176" s="8"/>
    </row>
    <row r="1177" spans="1:19">
      <c r="A1177" s="8"/>
      <c r="B1177" s="8"/>
      <c r="C1177" s="8"/>
      <c r="D1177" s="8"/>
      <c r="E1177" s="8"/>
      <c r="F1177" s="8"/>
      <c r="G1177" s="8"/>
      <c r="H1177" s="8"/>
      <c r="J1177" s="8"/>
      <c r="L1177" s="8"/>
      <c r="M1177" s="8"/>
      <c r="R1177" s="8"/>
      <c r="S1177" s="8"/>
    </row>
    <row r="1178" spans="1:19">
      <c r="A1178" s="8"/>
      <c r="B1178" s="8"/>
      <c r="C1178" s="8"/>
      <c r="D1178" s="8"/>
      <c r="E1178" s="8"/>
      <c r="F1178" s="8"/>
      <c r="G1178" s="8"/>
      <c r="H1178" s="8"/>
      <c r="J1178" s="8"/>
      <c r="L1178" s="8"/>
      <c r="M1178" s="8"/>
      <c r="R1178" s="8"/>
      <c r="S1178" s="8"/>
    </row>
    <row r="1179" spans="1:19">
      <c r="A1179" s="8"/>
      <c r="B1179" s="8"/>
      <c r="C1179" s="8"/>
      <c r="D1179" s="8"/>
      <c r="E1179" s="8"/>
      <c r="F1179" s="8"/>
      <c r="G1179" s="8"/>
      <c r="H1179" s="8"/>
      <c r="J1179" s="8"/>
      <c r="L1179" s="8"/>
      <c r="M1179" s="8"/>
      <c r="R1179" s="8"/>
      <c r="S1179" s="8"/>
    </row>
    <row r="1180" spans="1:19">
      <c r="A1180" s="8"/>
      <c r="B1180" s="8"/>
      <c r="C1180" s="8"/>
      <c r="D1180" s="8"/>
      <c r="E1180" s="8"/>
      <c r="F1180" s="8"/>
      <c r="G1180" s="8"/>
      <c r="H1180" s="8"/>
      <c r="J1180" s="8"/>
      <c r="L1180" s="8"/>
      <c r="M1180" s="8"/>
      <c r="R1180" s="8"/>
      <c r="S1180" s="8"/>
    </row>
    <row r="1181" spans="1:19">
      <c r="A1181" s="8"/>
      <c r="B1181" s="8"/>
      <c r="C1181" s="8"/>
      <c r="D1181" s="8"/>
      <c r="E1181" s="8"/>
      <c r="F1181" s="8"/>
      <c r="G1181" s="8"/>
      <c r="H1181" s="8"/>
      <c r="J1181" s="8"/>
      <c r="L1181" s="8"/>
      <c r="M1181" s="8"/>
      <c r="R1181" s="8"/>
      <c r="S1181" s="8"/>
    </row>
    <row r="1182" spans="1:19" s="8" customFormat="1">
      <c r="N1182" s="2"/>
      <c r="O1182" s="2"/>
      <c r="P1182" s="2"/>
      <c r="Q1182" s="2"/>
    </row>
    <row r="1183" spans="1:19">
      <c r="A1183" s="8"/>
      <c r="B1183" s="8"/>
      <c r="C1183" s="8"/>
      <c r="D1183" s="8"/>
      <c r="E1183" s="8"/>
      <c r="F1183" s="8"/>
      <c r="G1183" s="8"/>
      <c r="H1183" s="8"/>
      <c r="J1183" s="8"/>
      <c r="L1183" s="8"/>
      <c r="M1183" s="8"/>
      <c r="R1183" s="8"/>
      <c r="S1183" s="8"/>
    </row>
    <row r="1184" spans="1:19">
      <c r="A1184" s="8"/>
      <c r="B1184" s="8"/>
      <c r="C1184" s="8"/>
      <c r="D1184" s="8"/>
      <c r="E1184" s="8"/>
      <c r="F1184" s="8"/>
      <c r="G1184" s="8"/>
      <c r="H1184" s="8"/>
      <c r="J1184" s="8"/>
      <c r="L1184" s="8"/>
      <c r="M1184" s="8"/>
      <c r="R1184" s="8"/>
      <c r="S1184" s="8"/>
    </row>
    <row r="1185" spans="1:19">
      <c r="A1185" s="8"/>
      <c r="B1185" s="8"/>
      <c r="C1185" s="8"/>
      <c r="D1185" s="8"/>
      <c r="E1185" s="8"/>
      <c r="F1185" s="8"/>
      <c r="G1185" s="8"/>
      <c r="H1185" s="8"/>
      <c r="J1185" s="8"/>
      <c r="L1185" s="8"/>
      <c r="M1185" s="8"/>
      <c r="R1185" s="8"/>
      <c r="S1185" s="8"/>
    </row>
    <row r="1186" spans="1:19">
      <c r="A1186" s="8"/>
      <c r="B1186" s="8"/>
      <c r="C1186" s="8"/>
      <c r="D1186" s="8"/>
      <c r="E1186" s="8"/>
      <c r="F1186" s="8"/>
      <c r="G1186" s="8"/>
      <c r="H1186" s="8"/>
      <c r="J1186" s="8"/>
      <c r="L1186" s="8"/>
      <c r="M1186" s="8"/>
      <c r="R1186" s="8"/>
      <c r="S1186" s="8"/>
    </row>
    <row r="1187" spans="1:19">
      <c r="A1187" s="8"/>
      <c r="B1187" s="8"/>
      <c r="C1187" s="8"/>
      <c r="D1187" s="8"/>
      <c r="E1187" s="8"/>
      <c r="F1187" s="8"/>
      <c r="G1187" s="8"/>
      <c r="H1187" s="8"/>
      <c r="J1187" s="8"/>
      <c r="L1187" s="8"/>
      <c r="M1187" s="8"/>
      <c r="R1187" s="8"/>
      <c r="S1187" s="8"/>
    </row>
    <row r="1188" spans="1:19">
      <c r="A1188" s="8"/>
      <c r="B1188" s="8"/>
      <c r="C1188" s="8"/>
      <c r="D1188" s="8"/>
      <c r="E1188" s="8"/>
      <c r="F1188" s="8"/>
      <c r="G1188" s="8"/>
      <c r="H1188" s="8"/>
      <c r="J1188" s="8"/>
      <c r="L1188" s="8"/>
      <c r="M1188" s="8"/>
      <c r="R1188" s="8"/>
      <c r="S1188" s="8"/>
    </row>
    <row r="1189" spans="1:19">
      <c r="A1189" s="8"/>
      <c r="B1189" s="8"/>
      <c r="C1189" s="8"/>
      <c r="D1189" s="8"/>
      <c r="E1189" s="8"/>
      <c r="F1189" s="8"/>
      <c r="G1189" s="8"/>
      <c r="H1189" s="8"/>
      <c r="J1189" s="8"/>
      <c r="L1189" s="8"/>
      <c r="M1189" s="8"/>
      <c r="R1189" s="8"/>
      <c r="S1189" s="8"/>
    </row>
    <row r="1190" spans="1:19">
      <c r="A1190" s="8"/>
      <c r="B1190" s="8"/>
      <c r="C1190" s="8"/>
      <c r="D1190" s="8"/>
      <c r="E1190" s="8"/>
      <c r="F1190" s="8"/>
      <c r="G1190" s="8"/>
      <c r="H1190" s="8"/>
      <c r="J1190" s="8"/>
      <c r="L1190" s="8"/>
      <c r="M1190" s="8"/>
      <c r="R1190" s="8"/>
      <c r="S1190" s="8"/>
    </row>
    <row r="1191" spans="1:19">
      <c r="A1191" s="8"/>
      <c r="B1191" s="8"/>
      <c r="C1191" s="8"/>
      <c r="D1191" s="8"/>
      <c r="E1191" s="8"/>
      <c r="F1191" s="8"/>
      <c r="G1191" s="8"/>
      <c r="H1191" s="8"/>
      <c r="J1191" s="8"/>
      <c r="L1191" s="8"/>
      <c r="M1191" s="8"/>
      <c r="R1191" s="8"/>
      <c r="S1191" s="8"/>
    </row>
    <row r="1192" spans="1:19">
      <c r="A1192" s="8"/>
      <c r="B1192" s="8"/>
      <c r="C1192" s="8"/>
      <c r="D1192" s="8"/>
      <c r="E1192" s="8"/>
      <c r="F1192" s="8"/>
      <c r="G1192" s="8"/>
      <c r="H1192" s="8"/>
      <c r="J1192" s="8"/>
      <c r="L1192" s="8"/>
      <c r="M1192" s="8"/>
      <c r="R1192" s="8"/>
      <c r="S1192" s="8"/>
    </row>
    <row r="1193" spans="1:19">
      <c r="A1193" s="8"/>
      <c r="B1193" s="8"/>
      <c r="C1193" s="8"/>
      <c r="D1193" s="8"/>
      <c r="E1193" s="8"/>
      <c r="F1193" s="8"/>
      <c r="G1193" s="8"/>
      <c r="H1193" s="8"/>
      <c r="J1193" s="8"/>
      <c r="L1193" s="8"/>
      <c r="M1193" s="8"/>
      <c r="R1193" s="8"/>
      <c r="S1193" s="8"/>
    </row>
    <row r="1194" spans="1:19">
      <c r="A1194" s="8"/>
      <c r="B1194" s="8"/>
      <c r="C1194" s="8"/>
      <c r="D1194" s="8"/>
      <c r="E1194" s="8"/>
      <c r="F1194" s="8"/>
      <c r="G1194" s="8"/>
      <c r="H1194" s="8"/>
      <c r="J1194" s="8"/>
      <c r="L1194" s="8"/>
      <c r="M1194" s="8"/>
      <c r="R1194" s="8"/>
      <c r="S1194" s="8"/>
    </row>
    <row r="1195" spans="1:19">
      <c r="A1195" s="8"/>
      <c r="B1195" s="8"/>
      <c r="C1195" s="8"/>
      <c r="D1195" s="8"/>
      <c r="E1195" s="8"/>
      <c r="F1195" s="8"/>
      <c r="G1195" s="8"/>
      <c r="H1195" s="8"/>
      <c r="J1195" s="8"/>
      <c r="L1195" s="8"/>
      <c r="M1195" s="8"/>
      <c r="R1195" s="8"/>
      <c r="S1195" s="8"/>
    </row>
    <row r="1196" spans="1:19">
      <c r="A1196" s="8"/>
      <c r="B1196" s="8"/>
      <c r="C1196" s="8"/>
      <c r="D1196" s="8"/>
      <c r="E1196" s="8"/>
      <c r="F1196" s="8"/>
      <c r="G1196" s="8"/>
      <c r="H1196" s="8"/>
      <c r="J1196" s="8"/>
      <c r="L1196" s="8"/>
      <c r="M1196" s="8"/>
      <c r="R1196" s="8"/>
      <c r="S1196" s="8"/>
    </row>
    <row r="1197" spans="1:19">
      <c r="A1197" s="8"/>
      <c r="B1197" s="8"/>
      <c r="C1197" s="8"/>
      <c r="D1197" s="8"/>
      <c r="E1197" s="8"/>
      <c r="F1197" s="8"/>
      <c r="G1197" s="8"/>
      <c r="H1197" s="8"/>
      <c r="J1197" s="8"/>
      <c r="L1197" s="8"/>
      <c r="M1197" s="8"/>
      <c r="R1197" s="8"/>
      <c r="S1197" s="8"/>
    </row>
    <row r="1198" spans="1:19">
      <c r="A1198" s="8"/>
      <c r="B1198" s="8"/>
      <c r="C1198" s="8"/>
      <c r="D1198" s="8"/>
      <c r="E1198" s="8"/>
      <c r="F1198" s="8"/>
      <c r="G1198" s="8"/>
      <c r="H1198" s="8"/>
      <c r="J1198" s="8"/>
      <c r="L1198" s="8"/>
      <c r="M1198" s="8"/>
      <c r="R1198" s="8"/>
      <c r="S1198" s="8"/>
    </row>
    <row r="1199" spans="1:19" s="8" customFormat="1">
      <c r="N1199" s="2"/>
      <c r="O1199" s="2"/>
      <c r="P1199" s="2"/>
      <c r="Q1199" s="2"/>
    </row>
    <row r="1200" spans="1:19" s="8" customFormat="1">
      <c r="N1200" s="2"/>
      <c r="O1200" s="2"/>
      <c r="P1200" s="2"/>
      <c r="Q1200" s="2"/>
    </row>
    <row r="1201" spans="1:19" s="8" customFormat="1">
      <c r="N1201" s="2"/>
      <c r="O1201" s="2"/>
      <c r="P1201" s="2"/>
      <c r="Q1201" s="2"/>
    </row>
    <row r="1202" spans="1:19">
      <c r="A1202" s="8"/>
      <c r="B1202" s="8"/>
      <c r="C1202" s="8"/>
      <c r="D1202" s="8"/>
      <c r="E1202" s="8"/>
      <c r="F1202" s="8"/>
      <c r="G1202" s="8"/>
      <c r="H1202" s="8"/>
      <c r="J1202" s="8"/>
      <c r="L1202" s="8"/>
      <c r="M1202" s="8"/>
      <c r="R1202" s="8"/>
      <c r="S1202" s="8"/>
    </row>
    <row r="1203" spans="1:19">
      <c r="A1203" s="8"/>
      <c r="B1203" s="8"/>
      <c r="C1203" s="8"/>
      <c r="D1203" s="8"/>
      <c r="E1203" s="8"/>
      <c r="F1203" s="8"/>
      <c r="G1203" s="8"/>
      <c r="H1203" s="8"/>
      <c r="J1203" s="8"/>
      <c r="L1203" s="8"/>
      <c r="M1203" s="8"/>
      <c r="R1203" s="8"/>
      <c r="S1203" s="8"/>
    </row>
    <row r="1204" spans="1:19">
      <c r="A1204" s="8"/>
      <c r="B1204" s="8"/>
      <c r="C1204" s="8"/>
      <c r="D1204" s="8"/>
      <c r="E1204" s="8"/>
      <c r="F1204" s="8"/>
      <c r="G1204" s="8"/>
      <c r="H1204" s="8"/>
      <c r="J1204" s="8"/>
      <c r="L1204" s="8"/>
      <c r="M1204" s="8"/>
      <c r="R1204" s="8"/>
      <c r="S1204" s="8"/>
    </row>
    <row r="1205" spans="1:19">
      <c r="A1205" s="8"/>
      <c r="B1205" s="8"/>
      <c r="C1205" s="8"/>
      <c r="D1205" s="8"/>
      <c r="E1205" s="8"/>
      <c r="F1205" s="8"/>
      <c r="G1205" s="8"/>
      <c r="H1205" s="8"/>
      <c r="J1205" s="8"/>
      <c r="L1205" s="8"/>
      <c r="M1205" s="8"/>
      <c r="R1205" s="8"/>
      <c r="S1205" s="8"/>
    </row>
    <row r="1206" spans="1:19">
      <c r="A1206" s="8"/>
      <c r="B1206" s="8"/>
      <c r="C1206" s="8"/>
      <c r="D1206" s="8"/>
      <c r="E1206" s="8"/>
      <c r="F1206" s="8"/>
      <c r="G1206" s="8"/>
      <c r="H1206" s="8"/>
      <c r="J1206" s="8"/>
      <c r="L1206" s="8"/>
      <c r="M1206" s="8"/>
      <c r="R1206" s="8"/>
      <c r="S1206" s="8"/>
    </row>
    <row r="1207" spans="1:19">
      <c r="A1207" s="8"/>
      <c r="B1207" s="8"/>
      <c r="C1207" s="8"/>
      <c r="D1207" s="8"/>
      <c r="E1207" s="8"/>
      <c r="F1207" s="8"/>
      <c r="G1207" s="8"/>
      <c r="H1207" s="8"/>
      <c r="J1207" s="8"/>
      <c r="L1207" s="8"/>
      <c r="M1207" s="8"/>
      <c r="R1207" s="8"/>
      <c r="S1207" s="8"/>
    </row>
    <row r="1208" spans="1:19">
      <c r="A1208" s="8"/>
      <c r="B1208" s="8"/>
      <c r="C1208" s="8"/>
      <c r="D1208" s="8"/>
      <c r="E1208" s="8"/>
      <c r="F1208" s="8"/>
      <c r="G1208" s="8"/>
      <c r="H1208" s="8"/>
      <c r="J1208" s="8"/>
      <c r="L1208" s="8"/>
      <c r="M1208" s="8"/>
      <c r="R1208" s="8"/>
      <c r="S1208" s="8"/>
    </row>
    <row r="1209" spans="1:19">
      <c r="A1209" s="8"/>
      <c r="B1209" s="8"/>
      <c r="C1209" s="8"/>
      <c r="D1209" s="8"/>
      <c r="E1209" s="8"/>
      <c r="F1209" s="8"/>
      <c r="G1209" s="8"/>
      <c r="H1209" s="8"/>
      <c r="J1209" s="8"/>
      <c r="L1209" s="8"/>
      <c r="M1209" s="8"/>
      <c r="R1209" s="8"/>
      <c r="S1209" s="8"/>
    </row>
    <row r="1210" spans="1:19">
      <c r="A1210" s="8"/>
      <c r="B1210" s="8"/>
      <c r="C1210" s="8"/>
      <c r="D1210" s="8"/>
      <c r="E1210" s="8"/>
      <c r="F1210" s="8"/>
      <c r="G1210" s="8"/>
      <c r="H1210" s="8"/>
      <c r="J1210" s="8"/>
      <c r="L1210" s="8"/>
      <c r="M1210" s="8"/>
      <c r="R1210" s="8"/>
      <c r="S1210" s="8"/>
    </row>
    <row r="1211" spans="1:19">
      <c r="A1211" s="8"/>
      <c r="B1211" s="8"/>
      <c r="C1211" s="8"/>
      <c r="D1211" s="8"/>
      <c r="E1211" s="8"/>
      <c r="F1211" s="8"/>
      <c r="G1211" s="8"/>
      <c r="H1211" s="8"/>
      <c r="J1211" s="8"/>
      <c r="L1211" s="8"/>
      <c r="M1211" s="8"/>
      <c r="R1211" s="8"/>
      <c r="S1211" s="8"/>
    </row>
    <row r="1212" spans="1:19">
      <c r="A1212" s="8"/>
      <c r="B1212" s="8"/>
      <c r="C1212" s="8"/>
      <c r="D1212" s="8"/>
      <c r="E1212" s="8"/>
      <c r="F1212" s="8"/>
      <c r="G1212" s="8"/>
      <c r="H1212" s="8"/>
      <c r="J1212" s="8"/>
      <c r="L1212" s="8"/>
      <c r="M1212" s="8"/>
      <c r="R1212" s="8"/>
      <c r="S1212" s="8"/>
    </row>
    <row r="1213" spans="1:19">
      <c r="A1213" s="8"/>
      <c r="B1213" s="8"/>
      <c r="C1213" s="8"/>
      <c r="D1213" s="8"/>
      <c r="E1213" s="8"/>
      <c r="F1213" s="8"/>
      <c r="G1213" s="8"/>
      <c r="H1213" s="8"/>
      <c r="J1213" s="8"/>
      <c r="L1213" s="8"/>
      <c r="M1213" s="8"/>
      <c r="R1213" s="8"/>
      <c r="S1213" s="8"/>
    </row>
    <row r="1214" spans="1:19">
      <c r="A1214" s="8"/>
      <c r="B1214" s="8"/>
      <c r="C1214" s="8"/>
      <c r="D1214" s="8"/>
      <c r="E1214" s="8"/>
      <c r="F1214" s="8"/>
      <c r="G1214" s="8"/>
      <c r="H1214" s="8"/>
      <c r="J1214" s="8"/>
      <c r="L1214" s="8"/>
      <c r="M1214" s="8"/>
      <c r="R1214" s="8"/>
      <c r="S1214" s="8"/>
    </row>
    <row r="1215" spans="1:19">
      <c r="A1215" s="8"/>
      <c r="B1215" s="8"/>
      <c r="C1215" s="8"/>
      <c r="D1215" s="8"/>
      <c r="E1215" s="8"/>
      <c r="F1215" s="8"/>
      <c r="G1215" s="8"/>
      <c r="H1215" s="8"/>
      <c r="J1215" s="8"/>
      <c r="L1215" s="8"/>
      <c r="M1215" s="8"/>
      <c r="R1215" s="8"/>
      <c r="S1215" s="8"/>
    </row>
    <row r="1216" spans="1:19">
      <c r="A1216" s="8"/>
      <c r="B1216" s="8"/>
      <c r="C1216" s="8"/>
      <c r="D1216" s="8"/>
      <c r="E1216" s="8"/>
      <c r="F1216" s="8"/>
      <c r="G1216" s="8"/>
      <c r="H1216" s="8"/>
      <c r="J1216" s="8"/>
      <c r="L1216" s="8"/>
      <c r="M1216" s="8"/>
      <c r="R1216" s="8"/>
      <c r="S1216" s="8"/>
    </row>
    <row r="1217" spans="1:19">
      <c r="A1217" s="8"/>
      <c r="B1217" s="8"/>
      <c r="C1217" s="8"/>
      <c r="D1217" s="8"/>
      <c r="E1217" s="8"/>
      <c r="F1217" s="8"/>
      <c r="G1217" s="8"/>
      <c r="H1217" s="8"/>
      <c r="J1217" s="8"/>
      <c r="L1217" s="8"/>
      <c r="M1217" s="8"/>
      <c r="R1217" s="8"/>
      <c r="S1217" s="8"/>
    </row>
    <row r="1218" spans="1:19" s="8" customFormat="1">
      <c r="N1218" s="2"/>
      <c r="O1218" s="2"/>
      <c r="P1218" s="2"/>
      <c r="Q1218" s="2"/>
    </row>
    <row r="1219" spans="1:19">
      <c r="A1219" s="8"/>
      <c r="B1219" s="8"/>
      <c r="C1219" s="8"/>
      <c r="D1219" s="8"/>
      <c r="E1219" s="8"/>
      <c r="F1219" s="8"/>
      <c r="G1219" s="8"/>
      <c r="H1219" s="8"/>
      <c r="J1219" s="8"/>
      <c r="L1219" s="8"/>
      <c r="M1219" s="8"/>
      <c r="R1219" s="8"/>
      <c r="S1219" s="8"/>
    </row>
    <row r="1220" spans="1:19">
      <c r="A1220" s="8"/>
      <c r="B1220" s="8"/>
      <c r="C1220" s="8"/>
      <c r="D1220" s="8"/>
      <c r="E1220" s="8"/>
      <c r="F1220" s="8"/>
      <c r="G1220" s="8"/>
      <c r="H1220" s="8"/>
      <c r="J1220" s="8"/>
      <c r="L1220" s="8"/>
      <c r="M1220" s="8"/>
      <c r="R1220" s="8"/>
      <c r="S1220" s="8"/>
    </row>
    <row r="1221" spans="1:19">
      <c r="A1221" s="8"/>
      <c r="B1221" s="8"/>
      <c r="C1221" s="8"/>
      <c r="D1221" s="8"/>
      <c r="E1221" s="8"/>
      <c r="F1221" s="8"/>
      <c r="G1221" s="8"/>
      <c r="H1221" s="8"/>
      <c r="J1221" s="8"/>
      <c r="L1221" s="8"/>
      <c r="M1221" s="8"/>
      <c r="R1221" s="8"/>
      <c r="S1221" s="8"/>
    </row>
    <row r="1222" spans="1:19">
      <c r="A1222" s="8"/>
      <c r="B1222" s="8"/>
      <c r="C1222" s="8"/>
      <c r="D1222" s="8"/>
      <c r="E1222" s="8"/>
      <c r="F1222" s="8"/>
      <c r="G1222" s="8"/>
      <c r="H1222" s="8"/>
      <c r="J1222" s="8"/>
      <c r="L1222" s="8"/>
      <c r="M1222" s="8"/>
      <c r="R1222" s="8"/>
      <c r="S1222" s="8"/>
    </row>
    <row r="1223" spans="1:19">
      <c r="A1223" s="8"/>
      <c r="B1223" s="8"/>
      <c r="C1223" s="8"/>
      <c r="D1223" s="8"/>
      <c r="E1223" s="8"/>
      <c r="F1223" s="8"/>
      <c r="G1223" s="8"/>
      <c r="H1223" s="8"/>
      <c r="J1223" s="8"/>
      <c r="L1223" s="8"/>
      <c r="M1223" s="8"/>
      <c r="R1223" s="8"/>
      <c r="S1223" s="8"/>
    </row>
    <row r="1224" spans="1:19">
      <c r="A1224" s="8"/>
      <c r="B1224" s="8"/>
      <c r="C1224" s="8"/>
      <c r="D1224" s="8"/>
      <c r="E1224" s="8"/>
      <c r="F1224" s="8"/>
      <c r="G1224" s="8"/>
      <c r="H1224" s="8"/>
      <c r="J1224" s="8"/>
      <c r="L1224" s="8"/>
      <c r="M1224" s="8"/>
      <c r="R1224" s="8"/>
      <c r="S1224" s="8"/>
    </row>
    <row r="1225" spans="1:19">
      <c r="A1225" s="8"/>
      <c r="B1225" s="8"/>
      <c r="C1225" s="8"/>
      <c r="D1225" s="8"/>
      <c r="E1225" s="8"/>
      <c r="F1225" s="8"/>
      <c r="G1225" s="8"/>
      <c r="H1225" s="8"/>
      <c r="J1225" s="8"/>
      <c r="L1225" s="8"/>
      <c r="M1225" s="8"/>
      <c r="R1225" s="8"/>
      <c r="S1225" s="8"/>
    </row>
    <row r="1226" spans="1:19">
      <c r="A1226" s="8"/>
      <c r="B1226" s="8"/>
      <c r="C1226" s="8"/>
      <c r="D1226" s="8"/>
      <c r="E1226" s="8"/>
      <c r="F1226" s="8"/>
      <c r="G1226" s="8"/>
      <c r="H1226" s="8"/>
      <c r="J1226" s="8"/>
      <c r="L1226" s="8"/>
      <c r="M1226" s="8"/>
      <c r="R1226" s="8"/>
      <c r="S1226" s="8"/>
    </row>
    <row r="1227" spans="1:19">
      <c r="A1227" s="8"/>
      <c r="B1227" s="8"/>
      <c r="C1227" s="8"/>
      <c r="D1227" s="8"/>
      <c r="E1227" s="8"/>
      <c r="F1227" s="8"/>
      <c r="G1227" s="8"/>
      <c r="H1227" s="8"/>
      <c r="J1227" s="8"/>
      <c r="L1227" s="8"/>
      <c r="M1227" s="8"/>
      <c r="R1227" s="8"/>
      <c r="S1227" s="8"/>
    </row>
    <row r="1228" spans="1:19">
      <c r="A1228" s="8"/>
      <c r="B1228" s="8"/>
      <c r="C1228" s="8"/>
      <c r="D1228" s="8"/>
      <c r="E1228" s="8"/>
      <c r="F1228" s="8"/>
      <c r="G1228" s="8"/>
      <c r="H1228" s="8"/>
      <c r="J1228" s="8"/>
      <c r="L1228" s="8"/>
      <c r="M1228" s="8"/>
      <c r="R1228" s="8"/>
      <c r="S1228" s="8"/>
    </row>
    <row r="1229" spans="1:19">
      <c r="A1229" s="8"/>
      <c r="B1229" s="8"/>
      <c r="C1229" s="8"/>
      <c r="D1229" s="8"/>
      <c r="E1229" s="8"/>
      <c r="F1229" s="8"/>
      <c r="G1229" s="8"/>
      <c r="H1229" s="8"/>
      <c r="J1229" s="8"/>
      <c r="L1229" s="8"/>
      <c r="M1229" s="8"/>
      <c r="R1229" s="8"/>
      <c r="S1229" s="8"/>
    </row>
    <row r="1230" spans="1:19">
      <c r="A1230" s="8"/>
      <c r="B1230" s="8"/>
      <c r="C1230" s="8"/>
      <c r="D1230" s="8"/>
      <c r="E1230" s="8"/>
      <c r="F1230" s="8"/>
      <c r="G1230" s="8"/>
      <c r="H1230" s="8"/>
      <c r="J1230" s="8"/>
      <c r="L1230" s="8"/>
      <c r="M1230" s="8"/>
      <c r="R1230" s="8"/>
      <c r="S1230" s="8"/>
    </row>
    <row r="1231" spans="1:19">
      <c r="A1231" s="8"/>
      <c r="B1231" s="8"/>
      <c r="C1231" s="8"/>
      <c r="D1231" s="8"/>
      <c r="E1231" s="8"/>
      <c r="F1231" s="8"/>
      <c r="G1231" s="8"/>
      <c r="H1231" s="8"/>
      <c r="J1231" s="8"/>
      <c r="L1231" s="8"/>
      <c r="M1231" s="8"/>
      <c r="R1231" s="8"/>
      <c r="S1231" s="8"/>
    </row>
    <row r="1232" spans="1:19">
      <c r="A1232" s="8"/>
      <c r="B1232" s="8"/>
      <c r="C1232" s="8"/>
      <c r="D1232" s="8"/>
      <c r="E1232" s="8"/>
      <c r="F1232" s="8"/>
      <c r="G1232" s="8"/>
      <c r="H1232" s="8"/>
      <c r="J1232" s="8"/>
      <c r="L1232" s="8"/>
      <c r="M1232" s="8"/>
      <c r="R1232" s="8"/>
      <c r="S1232" s="8"/>
    </row>
    <row r="1233" spans="1:19">
      <c r="A1233" s="8"/>
      <c r="B1233" s="8"/>
      <c r="C1233" s="8"/>
      <c r="D1233" s="8"/>
      <c r="E1233" s="8"/>
      <c r="F1233" s="8"/>
      <c r="G1233" s="8"/>
      <c r="H1233" s="8"/>
      <c r="J1233" s="8"/>
      <c r="L1233" s="8"/>
      <c r="M1233" s="8"/>
      <c r="R1233" s="8"/>
      <c r="S1233" s="8"/>
    </row>
    <row r="1234" spans="1:19">
      <c r="A1234" s="8"/>
      <c r="B1234" s="8"/>
      <c r="C1234" s="8"/>
      <c r="D1234" s="8"/>
      <c r="E1234" s="8"/>
      <c r="F1234" s="8"/>
      <c r="G1234" s="8"/>
      <c r="H1234" s="8"/>
      <c r="J1234" s="8"/>
      <c r="L1234" s="8"/>
      <c r="M1234" s="8"/>
      <c r="R1234" s="8"/>
      <c r="S1234" s="8"/>
    </row>
    <row r="1235" spans="1:19" s="8" customFormat="1">
      <c r="N1235" s="2"/>
      <c r="O1235" s="2"/>
      <c r="P1235" s="2"/>
      <c r="Q1235" s="2"/>
    </row>
    <row r="1236" spans="1:19">
      <c r="A1236" s="8"/>
      <c r="B1236" s="8"/>
      <c r="C1236" s="8"/>
      <c r="D1236" s="8"/>
      <c r="E1236" s="8"/>
      <c r="F1236" s="8"/>
      <c r="G1236" s="8"/>
      <c r="H1236" s="8"/>
      <c r="J1236" s="8"/>
      <c r="L1236" s="8"/>
      <c r="M1236" s="8"/>
      <c r="R1236" s="8"/>
      <c r="S1236" s="8"/>
    </row>
    <row r="1237" spans="1:19">
      <c r="A1237" s="8"/>
      <c r="B1237" s="8"/>
      <c r="C1237" s="8"/>
      <c r="D1237" s="8"/>
      <c r="E1237" s="8"/>
      <c r="F1237" s="8"/>
      <c r="G1237" s="8"/>
      <c r="H1237" s="8"/>
      <c r="J1237" s="8"/>
      <c r="L1237" s="8"/>
      <c r="M1237" s="8"/>
      <c r="R1237" s="8"/>
      <c r="S1237" s="8"/>
    </row>
    <row r="1238" spans="1:19">
      <c r="A1238" s="8"/>
      <c r="B1238" s="8"/>
      <c r="C1238" s="8"/>
      <c r="D1238" s="8"/>
      <c r="E1238" s="8"/>
      <c r="F1238" s="8"/>
      <c r="G1238" s="8"/>
      <c r="H1238" s="8"/>
      <c r="J1238" s="8"/>
      <c r="L1238" s="8"/>
      <c r="M1238" s="8"/>
      <c r="R1238" s="8"/>
      <c r="S1238" s="8"/>
    </row>
    <row r="1239" spans="1:19">
      <c r="A1239" s="8"/>
      <c r="B1239" s="8"/>
      <c r="C1239" s="8"/>
      <c r="D1239" s="8"/>
      <c r="E1239" s="8"/>
      <c r="F1239" s="8"/>
      <c r="G1239" s="8"/>
      <c r="H1239" s="8"/>
      <c r="J1239" s="8"/>
      <c r="L1239" s="8"/>
      <c r="M1239" s="8"/>
      <c r="R1239" s="8"/>
      <c r="S1239" s="8"/>
    </row>
    <row r="1240" spans="1:19">
      <c r="A1240" s="8"/>
      <c r="B1240" s="8"/>
      <c r="C1240" s="8"/>
      <c r="D1240" s="8"/>
      <c r="E1240" s="8"/>
      <c r="F1240" s="8"/>
      <c r="G1240" s="8"/>
      <c r="H1240" s="8"/>
      <c r="J1240" s="8"/>
      <c r="L1240" s="8"/>
      <c r="M1240" s="8"/>
      <c r="R1240" s="8"/>
      <c r="S1240" s="8"/>
    </row>
    <row r="1241" spans="1:19">
      <c r="A1241" s="8"/>
      <c r="B1241" s="8"/>
      <c r="C1241" s="8"/>
      <c r="D1241" s="8"/>
      <c r="E1241" s="8"/>
      <c r="F1241" s="8"/>
      <c r="G1241" s="8"/>
      <c r="H1241" s="8"/>
      <c r="J1241" s="8"/>
      <c r="L1241" s="8"/>
      <c r="M1241" s="8"/>
      <c r="R1241" s="8"/>
      <c r="S1241" s="8"/>
    </row>
    <row r="1242" spans="1:19">
      <c r="A1242" s="8"/>
      <c r="B1242" s="8"/>
      <c r="C1242" s="8"/>
      <c r="D1242" s="8"/>
      <c r="E1242" s="8"/>
      <c r="F1242" s="8"/>
      <c r="G1242" s="8"/>
      <c r="H1242" s="8"/>
      <c r="J1242" s="8"/>
      <c r="L1242" s="8"/>
      <c r="M1242" s="8"/>
      <c r="R1242" s="8"/>
      <c r="S1242" s="8"/>
    </row>
    <row r="1243" spans="1:19">
      <c r="A1243" s="8"/>
      <c r="B1243" s="8"/>
      <c r="C1243" s="8"/>
      <c r="D1243" s="8"/>
      <c r="E1243" s="8"/>
      <c r="F1243" s="8"/>
      <c r="G1243" s="8"/>
      <c r="H1243" s="8"/>
      <c r="J1243" s="8"/>
      <c r="L1243" s="8"/>
      <c r="M1243" s="8"/>
      <c r="R1243" s="8"/>
      <c r="S1243" s="8"/>
    </row>
    <row r="1244" spans="1:19">
      <c r="A1244" s="8"/>
      <c r="B1244" s="8"/>
      <c r="C1244" s="8"/>
      <c r="D1244" s="8"/>
      <c r="E1244" s="8"/>
      <c r="F1244" s="8"/>
      <c r="G1244" s="8"/>
      <c r="H1244" s="8"/>
      <c r="J1244" s="8"/>
      <c r="L1244" s="8"/>
      <c r="M1244" s="8"/>
      <c r="R1244" s="8"/>
      <c r="S1244" s="8"/>
    </row>
    <row r="1245" spans="1:19">
      <c r="A1245" s="8"/>
      <c r="B1245" s="8"/>
      <c r="C1245" s="8"/>
      <c r="D1245" s="8"/>
      <c r="E1245" s="8"/>
      <c r="F1245" s="8"/>
      <c r="G1245" s="8"/>
      <c r="H1245" s="8"/>
      <c r="J1245" s="8"/>
      <c r="L1245" s="8"/>
      <c r="M1245" s="8"/>
      <c r="R1245" s="8"/>
      <c r="S1245" s="8"/>
    </row>
    <row r="1246" spans="1:19">
      <c r="A1246" s="8"/>
      <c r="B1246" s="8"/>
      <c r="C1246" s="8"/>
      <c r="D1246" s="8"/>
      <c r="E1246" s="8"/>
      <c r="F1246" s="8"/>
      <c r="G1246" s="8"/>
      <c r="H1246" s="8"/>
      <c r="J1246" s="8"/>
      <c r="L1246" s="8"/>
      <c r="M1246" s="8"/>
      <c r="R1246" s="8"/>
      <c r="S1246" s="8"/>
    </row>
    <row r="1247" spans="1:19">
      <c r="A1247" s="8"/>
      <c r="B1247" s="8"/>
      <c r="C1247" s="8"/>
      <c r="D1247" s="8"/>
      <c r="E1247" s="8"/>
      <c r="F1247" s="8"/>
      <c r="G1247" s="8"/>
      <c r="H1247" s="8"/>
      <c r="J1247" s="8"/>
      <c r="L1247" s="8"/>
      <c r="M1247" s="8"/>
      <c r="R1247" s="8"/>
      <c r="S1247" s="8"/>
    </row>
    <row r="1248" spans="1:19">
      <c r="A1248" s="8"/>
      <c r="B1248" s="8"/>
      <c r="C1248" s="8"/>
      <c r="D1248" s="8"/>
      <c r="E1248" s="8"/>
      <c r="F1248" s="8"/>
      <c r="G1248" s="8"/>
      <c r="H1248" s="8"/>
      <c r="J1248" s="8"/>
      <c r="L1248" s="8"/>
      <c r="M1248" s="8"/>
      <c r="R1248" s="8"/>
      <c r="S1248" s="8"/>
    </row>
    <row r="1249" spans="1:19">
      <c r="A1249" s="8"/>
      <c r="B1249" s="8"/>
      <c r="C1249" s="8"/>
      <c r="D1249" s="8"/>
      <c r="E1249" s="8"/>
      <c r="F1249" s="8"/>
      <c r="G1249" s="8"/>
      <c r="H1249" s="8"/>
      <c r="J1249" s="8"/>
      <c r="L1249" s="8"/>
      <c r="M1249" s="8"/>
      <c r="R1249" s="8"/>
      <c r="S1249" s="8"/>
    </row>
    <row r="1250" spans="1:19">
      <c r="A1250" s="8"/>
      <c r="B1250" s="8"/>
      <c r="C1250" s="8"/>
      <c r="D1250" s="8"/>
      <c r="E1250" s="8"/>
      <c r="F1250" s="8"/>
      <c r="G1250" s="8"/>
      <c r="H1250" s="8"/>
      <c r="J1250" s="8"/>
      <c r="L1250" s="8"/>
      <c r="M1250" s="8"/>
      <c r="R1250" s="8"/>
      <c r="S1250" s="8"/>
    </row>
    <row r="1251" spans="1:19">
      <c r="A1251" s="8"/>
      <c r="B1251" s="8"/>
      <c r="C1251" s="8"/>
      <c r="D1251" s="8"/>
      <c r="E1251" s="8"/>
      <c r="F1251" s="8"/>
      <c r="G1251" s="8"/>
      <c r="H1251" s="8"/>
      <c r="J1251" s="8"/>
      <c r="L1251" s="8"/>
      <c r="M1251" s="8"/>
      <c r="R1251" s="8"/>
      <c r="S1251" s="8"/>
    </row>
    <row r="1252" spans="1:19" s="8" customFormat="1">
      <c r="N1252" s="2"/>
      <c r="O1252" s="2"/>
      <c r="P1252" s="2"/>
      <c r="Q1252" s="2"/>
    </row>
    <row r="1253" spans="1:19">
      <c r="A1253" s="8"/>
      <c r="B1253" s="8"/>
      <c r="C1253" s="8"/>
      <c r="D1253" s="8"/>
      <c r="E1253" s="8"/>
      <c r="F1253" s="8"/>
      <c r="G1253" s="8"/>
      <c r="H1253" s="8"/>
      <c r="J1253" s="8"/>
      <c r="L1253" s="8"/>
      <c r="M1253" s="8"/>
      <c r="R1253" s="8"/>
      <c r="S1253" s="8"/>
    </row>
    <row r="1254" spans="1:19">
      <c r="A1254" s="8"/>
      <c r="B1254" s="8"/>
      <c r="C1254" s="8"/>
      <c r="D1254" s="8"/>
      <c r="E1254" s="8"/>
      <c r="F1254" s="8"/>
      <c r="G1254" s="8"/>
      <c r="H1254" s="8"/>
      <c r="J1254" s="8"/>
      <c r="L1254" s="8"/>
      <c r="M1254" s="8"/>
      <c r="R1254" s="8"/>
      <c r="S1254" s="8"/>
    </row>
    <row r="1255" spans="1:19">
      <c r="A1255" s="8"/>
      <c r="B1255" s="8"/>
      <c r="C1255" s="8"/>
      <c r="D1255" s="8"/>
      <c r="E1255" s="8"/>
      <c r="F1255" s="8"/>
      <c r="G1255" s="8"/>
      <c r="H1255" s="8"/>
      <c r="J1255" s="8"/>
      <c r="L1255" s="8"/>
      <c r="M1255" s="8"/>
      <c r="R1255" s="8"/>
      <c r="S1255" s="8"/>
    </row>
    <row r="1256" spans="1:19">
      <c r="A1256" s="8"/>
      <c r="B1256" s="8"/>
      <c r="C1256" s="8"/>
      <c r="D1256" s="8"/>
      <c r="E1256" s="8"/>
      <c r="F1256" s="8"/>
      <c r="G1256" s="8"/>
      <c r="H1256" s="8"/>
      <c r="J1256" s="8"/>
      <c r="L1256" s="8"/>
      <c r="M1256" s="8"/>
      <c r="R1256" s="8"/>
      <c r="S1256" s="8"/>
    </row>
    <row r="1257" spans="1:19">
      <c r="A1257" s="8"/>
      <c r="B1257" s="8"/>
      <c r="C1257" s="8"/>
      <c r="D1257" s="8"/>
      <c r="E1257" s="8"/>
      <c r="F1257" s="8"/>
      <c r="G1257" s="8"/>
      <c r="H1257" s="8"/>
      <c r="J1257" s="8"/>
      <c r="L1257" s="8"/>
      <c r="M1257" s="8"/>
      <c r="R1257" s="8"/>
      <c r="S1257" s="8"/>
    </row>
    <row r="1258" spans="1:19">
      <c r="A1258" s="8"/>
      <c r="B1258" s="8"/>
      <c r="C1258" s="8"/>
      <c r="D1258" s="8"/>
      <c r="E1258" s="8"/>
      <c r="F1258" s="8"/>
      <c r="G1258" s="8"/>
      <c r="H1258" s="8"/>
      <c r="J1258" s="8"/>
      <c r="L1258" s="8"/>
      <c r="M1258" s="8"/>
      <c r="R1258" s="8"/>
      <c r="S1258" s="8"/>
    </row>
    <row r="1259" spans="1:19">
      <c r="A1259" s="8"/>
      <c r="B1259" s="8"/>
      <c r="C1259" s="8"/>
      <c r="D1259" s="8"/>
      <c r="E1259" s="8"/>
      <c r="F1259" s="8"/>
      <c r="G1259" s="8"/>
      <c r="H1259" s="8"/>
      <c r="J1259" s="8"/>
      <c r="L1259" s="8"/>
      <c r="M1259" s="8"/>
      <c r="R1259" s="8"/>
      <c r="S1259" s="8"/>
    </row>
    <row r="1260" spans="1:19">
      <c r="A1260" s="8"/>
      <c r="B1260" s="8"/>
      <c r="C1260" s="8"/>
      <c r="D1260" s="8"/>
      <c r="E1260" s="8"/>
      <c r="F1260" s="8"/>
      <c r="G1260" s="8"/>
      <c r="H1260" s="8"/>
      <c r="J1260" s="8"/>
      <c r="L1260" s="8"/>
      <c r="M1260" s="8"/>
      <c r="R1260" s="8"/>
      <c r="S1260" s="8"/>
    </row>
    <row r="1261" spans="1:19">
      <c r="A1261" s="8"/>
      <c r="B1261" s="8"/>
      <c r="C1261" s="8"/>
      <c r="D1261" s="8"/>
      <c r="E1261" s="8"/>
      <c r="F1261" s="8"/>
      <c r="G1261" s="8"/>
      <c r="H1261" s="8"/>
      <c r="J1261" s="8"/>
      <c r="L1261" s="8"/>
      <c r="M1261" s="8"/>
      <c r="R1261" s="8"/>
      <c r="S1261" s="8"/>
    </row>
    <row r="1262" spans="1:19">
      <c r="A1262" s="8"/>
      <c r="B1262" s="8"/>
      <c r="C1262" s="8"/>
      <c r="D1262" s="8"/>
      <c r="E1262" s="8"/>
      <c r="F1262" s="8"/>
      <c r="G1262" s="8"/>
      <c r="H1262" s="8"/>
      <c r="J1262" s="8"/>
      <c r="L1262" s="8"/>
      <c r="M1262" s="8"/>
      <c r="R1262" s="8"/>
      <c r="S1262" s="8"/>
    </row>
    <row r="1263" spans="1:19">
      <c r="A1263" s="8"/>
      <c r="B1263" s="8"/>
      <c r="C1263" s="8"/>
      <c r="D1263" s="8"/>
      <c r="E1263" s="8"/>
      <c r="F1263" s="8"/>
      <c r="G1263" s="8"/>
      <c r="H1263" s="8"/>
      <c r="J1263" s="8"/>
      <c r="L1263" s="8"/>
      <c r="M1263" s="8"/>
      <c r="R1263" s="8"/>
      <c r="S1263" s="8"/>
    </row>
    <row r="1264" spans="1:19">
      <c r="A1264" s="8"/>
      <c r="B1264" s="8"/>
      <c r="C1264" s="8"/>
      <c r="D1264" s="8"/>
      <c r="E1264" s="8"/>
      <c r="F1264" s="8"/>
      <c r="G1264" s="8"/>
      <c r="H1264" s="8"/>
      <c r="J1264" s="8"/>
      <c r="L1264" s="8"/>
      <c r="M1264" s="8"/>
      <c r="R1264" s="8"/>
      <c r="S1264" s="8"/>
    </row>
    <row r="1265" spans="1:19">
      <c r="A1265" s="8"/>
      <c r="B1265" s="8"/>
      <c r="C1265" s="8"/>
      <c r="D1265" s="8"/>
      <c r="E1265" s="8"/>
      <c r="F1265" s="8"/>
      <c r="G1265" s="8"/>
      <c r="H1265" s="8"/>
      <c r="J1265" s="8"/>
      <c r="L1265" s="8"/>
      <c r="M1265" s="8"/>
      <c r="R1265" s="8"/>
      <c r="S1265" s="8"/>
    </row>
    <row r="1266" spans="1:19">
      <c r="A1266" s="8"/>
      <c r="B1266" s="8"/>
      <c r="C1266" s="8"/>
      <c r="D1266" s="8"/>
      <c r="E1266" s="8"/>
      <c r="F1266" s="8"/>
      <c r="G1266" s="8"/>
      <c r="H1266" s="8"/>
      <c r="J1266" s="8"/>
      <c r="L1266" s="8"/>
      <c r="M1266" s="8"/>
      <c r="R1266" s="8"/>
      <c r="S1266" s="8"/>
    </row>
    <row r="1267" spans="1:19">
      <c r="A1267" s="8"/>
      <c r="B1267" s="8"/>
      <c r="C1267" s="8"/>
      <c r="D1267" s="8"/>
      <c r="E1267" s="8"/>
      <c r="F1267" s="8"/>
      <c r="G1267" s="8"/>
      <c r="H1267" s="8"/>
      <c r="J1267" s="8"/>
      <c r="L1267" s="8"/>
      <c r="M1267" s="8"/>
      <c r="R1267" s="8"/>
      <c r="S1267" s="8"/>
    </row>
    <row r="1268" spans="1:19">
      <c r="A1268" s="8"/>
      <c r="B1268" s="8"/>
      <c r="C1268" s="8"/>
      <c r="D1268" s="8"/>
      <c r="E1268" s="8"/>
      <c r="F1268" s="8"/>
      <c r="G1268" s="8"/>
      <c r="H1268" s="8"/>
      <c r="J1268" s="8"/>
      <c r="L1268" s="8"/>
      <c r="M1268" s="8"/>
      <c r="R1268" s="8"/>
      <c r="S1268" s="8"/>
    </row>
    <row r="1269" spans="1:19" s="8" customFormat="1">
      <c r="N1269" s="2"/>
      <c r="O1269" s="2"/>
      <c r="P1269" s="2"/>
      <c r="Q1269" s="2"/>
    </row>
    <row r="1270" spans="1:19" s="8" customFormat="1">
      <c r="N1270" s="2"/>
      <c r="O1270" s="2"/>
      <c r="P1270" s="2"/>
      <c r="Q1270" s="2"/>
    </row>
    <row r="1271" spans="1:19" s="8" customFormat="1">
      <c r="N1271" s="2"/>
      <c r="O1271" s="2"/>
      <c r="P1271" s="2"/>
      <c r="Q1271" s="2"/>
    </row>
    <row r="1272" spans="1:19" ht="13.9" customHeight="1">
      <c r="A1272" s="8"/>
      <c r="B1272" s="8"/>
      <c r="C1272" s="8"/>
      <c r="D1272" s="8"/>
      <c r="E1272" s="8"/>
      <c r="F1272" s="8"/>
      <c r="G1272" s="8"/>
      <c r="H1272" s="8"/>
      <c r="J1272" s="8"/>
      <c r="L1272" s="8"/>
      <c r="M1272" s="8"/>
      <c r="R1272" s="8"/>
      <c r="S1272" s="8"/>
    </row>
    <row r="1273" spans="1:19" ht="15.6" customHeight="1">
      <c r="A1273" s="8"/>
      <c r="B1273" s="8"/>
      <c r="C1273" s="8"/>
      <c r="D1273" s="8"/>
      <c r="E1273" s="8"/>
      <c r="F1273" s="8"/>
      <c r="G1273" s="8"/>
      <c r="H1273" s="8"/>
      <c r="J1273" s="8"/>
      <c r="L1273" s="8"/>
      <c r="M1273" s="8"/>
      <c r="R1273" s="8"/>
      <c r="S1273" s="8"/>
    </row>
    <row r="1274" spans="1:19" ht="13.9" customHeight="1">
      <c r="A1274" s="8"/>
      <c r="B1274" s="8"/>
      <c r="C1274" s="8"/>
      <c r="D1274" s="8"/>
      <c r="E1274" s="8"/>
      <c r="F1274" s="8"/>
      <c r="G1274" s="8"/>
      <c r="H1274" s="8"/>
      <c r="J1274" s="8"/>
      <c r="L1274" s="8"/>
      <c r="M1274" s="8"/>
      <c r="R1274" s="8"/>
      <c r="S1274" s="8"/>
    </row>
    <row r="1275" spans="1:19">
      <c r="A1275" s="8"/>
      <c r="B1275" s="8"/>
      <c r="C1275" s="8"/>
      <c r="D1275" s="8"/>
      <c r="E1275" s="8"/>
      <c r="F1275" s="8"/>
      <c r="G1275" s="8"/>
      <c r="H1275" s="8"/>
      <c r="J1275" s="8"/>
      <c r="L1275" s="8"/>
      <c r="M1275" s="8"/>
      <c r="R1275" s="8"/>
      <c r="S1275" s="8"/>
    </row>
    <row r="1276" spans="1:19">
      <c r="A1276" s="8"/>
      <c r="B1276" s="8"/>
      <c r="C1276" s="8"/>
      <c r="D1276" s="8"/>
      <c r="E1276" s="8"/>
      <c r="F1276" s="8"/>
      <c r="G1276" s="8"/>
      <c r="H1276" s="8"/>
      <c r="J1276" s="8"/>
      <c r="L1276" s="8"/>
      <c r="M1276" s="8"/>
      <c r="R1276" s="8"/>
      <c r="S1276" s="8"/>
    </row>
    <row r="1277" spans="1:19">
      <c r="A1277" s="8"/>
      <c r="B1277" s="8"/>
      <c r="C1277" s="8"/>
      <c r="D1277" s="8"/>
      <c r="E1277" s="8"/>
      <c r="F1277" s="8"/>
      <c r="G1277" s="8"/>
      <c r="H1277" s="8"/>
      <c r="J1277" s="8"/>
      <c r="L1277" s="8"/>
      <c r="M1277" s="8"/>
      <c r="R1277" s="8"/>
      <c r="S1277" s="8"/>
    </row>
    <row r="1278" spans="1:19">
      <c r="A1278" s="8"/>
      <c r="B1278" s="8"/>
      <c r="C1278" s="8"/>
      <c r="D1278" s="8"/>
      <c r="E1278" s="8"/>
      <c r="F1278" s="8"/>
      <c r="G1278" s="8"/>
      <c r="H1278" s="8"/>
      <c r="J1278" s="8"/>
      <c r="L1278" s="8"/>
      <c r="M1278" s="8"/>
      <c r="R1278" s="8"/>
      <c r="S1278" s="8"/>
    </row>
    <row r="1279" spans="1:19">
      <c r="A1279" s="8"/>
      <c r="B1279" s="8"/>
      <c r="C1279" s="8"/>
      <c r="D1279" s="8"/>
      <c r="E1279" s="8"/>
      <c r="F1279" s="8"/>
      <c r="G1279" s="8"/>
      <c r="H1279" s="8"/>
      <c r="J1279" s="8"/>
      <c r="L1279" s="8"/>
      <c r="M1279" s="8"/>
      <c r="R1279" s="8"/>
      <c r="S1279" s="8"/>
    </row>
    <row r="1280" spans="1:19">
      <c r="A1280" s="8"/>
      <c r="B1280" s="8"/>
      <c r="C1280" s="8"/>
      <c r="D1280" s="8"/>
      <c r="E1280" s="8"/>
      <c r="F1280" s="8"/>
      <c r="G1280" s="8"/>
      <c r="H1280" s="8"/>
      <c r="J1280" s="8"/>
      <c r="L1280" s="8"/>
      <c r="M1280" s="8"/>
      <c r="R1280" s="8"/>
      <c r="S1280" s="8"/>
    </row>
    <row r="1281" spans="1:19">
      <c r="A1281" s="8"/>
      <c r="B1281" s="8"/>
      <c r="C1281" s="8"/>
      <c r="D1281" s="8"/>
      <c r="E1281" s="8"/>
      <c r="F1281" s="8"/>
      <c r="G1281" s="8"/>
      <c r="H1281" s="8"/>
      <c r="J1281" s="8"/>
      <c r="L1281" s="8"/>
      <c r="M1281" s="8"/>
      <c r="R1281" s="8"/>
      <c r="S1281" s="8"/>
    </row>
    <row r="1282" spans="1:19">
      <c r="A1282" s="8"/>
      <c r="B1282" s="8"/>
      <c r="C1282" s="8"/>
      <c r="D1282" s="8"/>
      <c r="E1282" s="8"/>
      <c r="F1282" s="8"/>
      <c r="G1282" s="8"/>
      <c r="H1282" s="8"/>
      <c r="J1282" s="8"/>
      <c r="L1282" s="8"/>
      <c r="M1282" s="8"/>
      <c r="R1282" s="8"/>
      <c r="S1282" s="8"/>
    </row>
    <row r="1283" spans="1:19">
      <c r="A1283" s="8"/>
      <c r="B1283" s="8"/>
      <c r="C1283" s="8"/>
      <c r="D1283" s="8"/>
      <c r="E1283" s="8"/>
      <c r="F1283" s="8"/>
      <c r="G1283" s="8"/>
      <c r="H1283" s="8"/>
      <c r="J1283" s="8"/>
      <c r="L1283" s="8"/>
      <c r="M1283" s="8"/>
      <c r="R1283" s="8"/>
      <c r="S1283" s="8"/>
    </row>
    <row r="1284" spans="1:19">
      <c r="A1284" s="8"/>
      <c r="B1284" s="8"/>
      <c r="C1284" s="8"/>
      <c r="D1284" s="8"/>
      <c r="E1284" s="8"/>
      <c r="F1284" s="8"/>
      <c r="G1284" s="8"/>
      <c r="H1284" s="8"/>
      <c r="J1284" s="8"/>
      <c r="L1284" s="8"/>
      <c r="M1284" s="8"/>
      <c r="R1284" s="8"/>
      <c r="S1284" s="8"/>
    </row>
    <row r="1285" spans="1:19" ht="13.9" customHeight="1">
      <c r="A1285" s="8"/>
      <c r="B1285" s="8"/>
      <c r="C1285" s="8"/>
      <c r="D1285" s="8"/>
      <c r="E1285" s="8"/>
      <c r="F1285" s="8"/>
      <c r="G1285" s="8"/>
      <c r="H1285" s="8"/>
      <c r="J1285" s="8"/>
      <c r="L1285" s="8"/>
      <c r="M1285" s="8"/>
      <c r="R1285" s="8"/>
      <c r="S1285" s="8"/>
    </row>
    <row r="1286" spans="1:19">
      <c r="A1286" s="8"/>
      <c r="B1286" s="8"/>
      <c r="C1286" s="8"/>
      <c r="D1286" s="8"/>
      <c r="E1286" s="8"/>
      <c r="F1286" s="8"/>
      <c r="G1286" s="8"/>
      <c r="H1286" s="8"/>
      <c r="J1286" s="8"/>
      <c r="L1286" s="8"/>
      <c r="M1286" s="8"/>
      <c r="R1286" s="8"/>
      <c r="S1286" s="8"/>
    </row>
    <row r="1287" spans="1:19">
      <c r="A1287" s="8"/>
      <c r="B1287" s="8"/>
      <c r="C1287" s="8"/>
      <c r="D1287" s="8"/>
      <c r="E1287" s="8"/>
      <c r="F1287" s="8"/>
      <c r="G1287" s="8"/>
      <c r="H1287" s="8"/>
      <c r="J1287" s="8"/>
      <c r="L1287" s="8"/>
      <c r="M1287" s="8"/>
      <c r="R1287" s="8"/>
      <c r="S1287" s="8"/>
    </row>
    <row r="1288" spans="1:19" s="8" customFormat="1">
      <c r="N1288" s="2"/>
      <c r="O1288" s="2"/>
      <c r="P1288" s="2"/>
      <c r="Q1288" s="2"/>
    </row>
    <row r="1289" spans="1:19">
      <c r="A1289" s="8"/>
      <c r="B1289" s="8"/>
      <c r="C1289" s="8"/>
      <c r="D1289" s="8"/>
      <c r="E1289" s="8"/>
      <c r="F1289" s="8"/>
      <c r="G1289" s="8"/>
      <c r="H1289" s="8"/>
      <c r="J1289" s="8"/>
      <c r="L1289" s="8"/>
      <c r="M1289" s="8"/>
      <c r="R1289" s="8"/>
      <c r="S1289" s="8"/>
    </row>
    <row r="1290" spans="1:19">
      <c r="A1290" s="8"/>
      <c r="B1290" s="8"/>
      <c r="C1290" s="8"/>
      <c r="D1290" s="8"/>
      <c r="E1290" s="8"/>
      <c r="F1290" s="8"/>
      <c r="G1290" s="8"/>
      <c r="H1290" s="8"/>
      <c r="J1290" s="8"/>
      <c r="L1290" s="8"/>
      <c r="M1290" s="8"/>
      <c r="R1290" s="8"/>
      <c r="S1290" s="8"/>
    </row>
    <row r="1291" spans="1:19">
      <c r="A1291" s="8"/>
      <c r="B1291" s="8"/>
      <c r="C1291" s="8"/>
      <c r="D1291" s="8"/>
      <c r="E1291" s="8"/>
      <c r="F1291" s="8"/>
      <c r="G1291" s="8"/>
      <c r="H1291" s="8"/>
      <c r="J1291" s="8"/>
      <c r="L1291" s="8"/>
      <c r="M1291" s="8"/>
      <c r="R1291" s="8"/>
      <c r="S1291" s="8"/>
    </row>
    <row r="1292" spans="1:19">
      <c r="A1292" s="8"/>
      <c r="B1292" s="8"/>
      <c r="C1292" s="8"/>
      <c r="D1292" s="8"/>
      <c r="E1292" s="8"/>
      <c r="F1292" s="8"/>
      <c r="G1292" s="8"/>
      <c r="H1292" s="8"/>
      <c r="J1292" s="8"/>
      <c r="L1292" s="8"/>
      <c r="M1292" s="8"/>
      <c r="R1292" s="8"/>
      <c r="S1292" s="8"/>
    </row>
    <row r="1293" spans="1:19">
      <c r="A1293" s="8"/>
      <c r="B1293" s="8"/>
      <c r="C1293" s="8"/>
      <c r="D1293" s="8"/>
      <c r="E1293" s="8"/>
      <c r="F1293" s="8"/>
      <c r="G1293" s="8"/>
      <c r="H1293" s="8"/>
      <c r="J1293" s="8"/>
      <c r="L1293" s="8"/>
      <c r="M1293" s="8"/>
      <c r="R1293" s="8"/>
      <c r="S1293" s="8"/>
    </row>
    <row r="1294" spans="1:19">
      <c r="A1294" s="8"/>
      <c r="B1294" s="8"/>
      <c r="C1294" s="8"/>
      <c r="D1294" s="8"/>
      <c r="E1294" s="8"/>
      <c r="F1294" s="8"/>
      <c r="G1294" s="8"/>
      <c r="H1294" s="8"/>
      <c r="J1294" s="8"/>
      <c r="L1294" s="8"/>
      <c r="M1294" s="8"/>
      <c r="R1294" s="8"/>
      <c r="S1294" s="8"/>
    </row>
    <row r="1295" spans="1:19">
      <c r="A1295" s="8"/>
      <c r="B1295" s="8"/>
      <c r="C1295" s="8"/>
      <c r="D1295" s="8"/>
      <c r="E1295" s="8"/>
      <c r="F1295" s="8"/>
      <c r="G1295" s="8"/>
      <c r="H1295" s="8"/>
      <c r="J1295" s="8"/>
      <c r="L1295" s="8"/>
      <c r="M1295" s="8"/>
      <c r="R1295" s="8"/>
      <c r="S1295" s="8"/>
    </row>
    <row r="1296" spans="1:19">
      <c r="A1296" s="8"/>
      <c r="B1296" s="8"/>
      <c r="C1296" s="8"/>
      <c r="D1296" s="8"/>
      <c r="E1296" s="8"/>
      <c r="F1296" s="8"/>
      <c r="G1296" s="8"/>
      <c r="H1296" s="8"/>
      <c r="J1296" s="8"/>
      <c r="L1296" s="8"/>
      <c r="M1296" s="8"/>
      <c r="R1296" s="8"/>
      <c r="S1296" s="8"/>
    </row>
    <row r="1297" spans="1:19">
      <c r="A1297" s="8"/>
      <c r="B1297" s="8"/>
      <c r="C1297" s="8"/>
      <c r="D1297" s="8"/>
      <c r="E1297" s="8"/>
      <c r="F1297" s="8"/>
      <c r="G1297" s="8"/>
      <c r="H1297" s="8"/>
      <c r="J1297" s="8"/>
      <c r="L1297" s="8"/>
      <c r="M1297" s="8"/>
      <c r="R1297" s="8"/>
      <c r="S1297" s="8"/>
    </row>
    <row r="1298" spans="1:19">
      <c r="A1298" s="8"/>
      <c r="B1298" s="8"/>
      <c r="C1298" s="8"/>
      <c r="D1298" s="8"/>
      <c r="E1298" s="8"/>
      <c r="F1298" s="8"/>
      <c r="G1298" s="8"/>
      <c r="H1298" s="8"/>
      <c r="J1298" s="8"/>
      <c r="L1298" s="8"/>
      <c r="M1298" s="8"/>
      <c r="R1298" s="8"/>
      <c r="S1298" s="8"/>
    </row>
    <row r="1299" spans="1:19">
      <c r="A1299" s="8"/>
      <c r="B1299" s="8"/>
      <c r="C1299" s="8"/>
      <c r="D1299" s="8"/>
      <c r="E1299" s="8"/>
      <c r="F1299" s="8"/>
      <c r="G1299" s="8"/>
      <c r="H1299" s="8"/>
      <c r="J1299" s="8"/>
      <c r="L1299" s="8"/>
      <c r="M1299" s="8"/>
      <c r="R1299" s="8"/>
      <c r="S1299" s="8"/>
    </row>
    <row r="1300" spans="1:19">
      <c r="A1300" s="8"/>
      <c r="B1300" s="8"/>
      <c r="C1300" s="8"/>
      <c r="D1300" s="8"/>
      <c r="E1300" s="8"/>
      <c r="F1300" s="8"/>
      <c r="G1300" s="8"/>
      <c r="H1300" s="8"/>
      <c r="J1300" s="8"/>
      <c r="L1300" s="8"/>
      <c r="M1300" s="8"/>
      <c r="R1300" s="8"/>
      <c r="S1300" s="8"/>
    </row>
    <row r="1301" spans="1:19">
      <c r="A1301" s="8"/>
      <c r="B1301" s="8"/>
      <c r="C1301" s="8"/>
      <c r="D1301" s="8"/>
      <c r="E1301" s="8"/>
      <c r="F1301" s="8"/>
      <c r="G1301" s="8"/>
      <c r="H1301" s="8"/>
      <c r="J1301" s="8"/>
      <c r="L1301" s="8"/>
      <c r="M1301" s="8"/>
      <c r="R1301" s="8"/>
      <c r="S1301" s="8"/>
    </row>
    <row r="1302" spans="1:19">
      <c r="A1302" s="8"/>
      <c r="B1302" s="8"/>
      <c r="C1302" s="8"/>
      <c r="D1302" s="8"/>
      <c r="E1302" s="8"/>
      <c r="F1302" s="8"/>
      <c r="G1302" s="8"/>
      <c r="H1302" s="8"/>
      <c r="J1302" s="8"/>
      <c r="L1302" s="8"/>
      <c r="M1302" s="8"/>
      <c r="R1302" s="8"/>
      <c r="S1302" s="8"/>
    </row>
    <row r="1303" spans="1:19">
      <c r="A1303" s="8"/>
      <c r="B1303" s="8"/>
      <c r="C1303" s="8"/>
      <c r="D1303" s="8"/>
      <c r="E1303" s="8"/>
      <c r="F1303" s="8"/>
      <c r="G1303" s="8"/>
      <c r="H1303" s="8"/>
      <c r="J1303" s="8"/>
      <c r="L1303" s="8"/>
      <c r="M1303" s="8"/>
      <c r="R1303" s="8"/>
      <c r="S1303" s="8"/>
    </row>
    <row r="1304" spans="1:19">
      <c r="A1304" s="8"/>
      <c r="B1304" s="8"/>
      <c r="C1304" s="8"/>
      <c r="D1304" s="8"/>
      <c r="E1304" s="8"/>
      <c r="F1304" s="8"/>
      <c r="G1304" s="8"/>
      <c r="H1304" s="8"/>
      <c r="J1304" s="8"/>
      <c r="L1304" s="8"/>
      <c r="M1304" s="8"/>
      <c r="R1304" s="8"/>
      <c r="S1304" s="8"/>
    </row>
    <row r="1305" spans="1:19" s="8" customFormat="1">
      <c r="N1305" s="2"/>
      <c r="O1305" s="2"/>
      <c r="P1305" s="2"/>
      <c r="Q1305" s="2"/>
    </row>
    <row r="1306" spans="1:19">
      <c r="A1306" s="8"/>
      <c r="B1306" s="8"/>
      <c r="C1306" s="8"/>
      <c r="D1306" s="8"/>
      <c r="E1306" s="8"/>
      <c r="F1306" s="8"/>
      <c r="G1306" s="8"/>
      <c r="H1306" s="8"/>
      <c r="J1306" s="8"/>
      <c r="L1306" s="8"/>
      <c r="M1306" s="8"/>
      <c r="R1306" s="8"/>
      <c r="S1306" s="8"/>
    </row>
    <row r="1307" spans="1:19">
      <c r="A1307" s="8"/>
      <c r="B1307" s="8"/>
      <c r="C1307" s="8"/>
      <c r="D1307" s="8"/>
      <c r="E1307" s="8"/>
      <c r="F1307" s="8"/>
      <c r="G1307" s="8"/>
      <c r="H1307" s="8"/>
      <c r="J1307" s="8"/>
      <c r="L1307" s="8"/>
      <c r="M1307" s="8"/>
      <c r="R1307" s="8"/>
      <c r="S1307" s="8"/>
    </row>
    <row r="1308" spans="1:19">
      <c r="A1308" s="8"/>
      <c r="B1308" s="8"/>
      <c r="C1308" s="8"/>
      <c r="D1308" s="8"/>
      <c r="E1308" s="8"/>
      <c r="F1308" s="8"/>
      <c r="G1308" s="8"/>
      <c r="H1308" s="8"/>
      <c r="J1308" s="8"/>
      <c r="L1308" s="8"/>
      <c r="M1308" s="8"/>
      <c r="R1308" s="8"/>
      <c r="S1308" s="8"/>
    </row>
    <row r="1309" spans="1:19">
      <c r="A1309" s="8"/>
      <c r="B1309" s="8"/>
      <c r="C1309" s="8"/>
      <c r="D1309" s="8"/>
      <c r="E1309" s="8"/>
      <c r="F1309" s="8"/>
      <c r="G1309" s="8"/>
      <c r="H1309" s="8"/>
      <c r="J1309" s="8"/>
      <c r="L1309" s="8"/>
      <c r="M1309" s="8"/>
      <c r="R1309" s="8"/>
      <c r="S1309" s="8"/>
    </row>
    <row r="1310" spans="1:19">
      <c r="A1310" s="8"/>
      <c r="B1310" s="8"/>
      <c r="C1310" s="8"/>
      <c r="D1310" s="8"/>
      <c r="E1310" s="8"/>
      <c r="F1310" s="8"/>
      <c r="G1310" s="8"/>
      <c r="H1310" s="8"/>
      <c r="J1310" s="8"/>
      <c r="L1310" s="8"/>
      <c r="M1310" s="8"/>
      <c r="R1310" s="8"/>
      <c r="S1310" s="8"/>
    </row>
    <row r="1311" spans="1:19">
      <c r="A1311" s="8"/>
      <c r="B1311" s="8"/>
      <c r="C1311" s="8"/>
      <c r="D1311" s="8"/>
      <c r="E1311" s="8"/>
      <c r="F1311" s="8"/>
      <c r="G1311" s="8"/>
      <c r="H1311" s="8"/>
      <c r="J1311" s="8"/>
      <c r="L1311" s="8"/>
      <c r="M1311" s="8"/>
      <c r="R1311" s="8"/>
      <c r="S1311" s="8"/>
    </row>
    <row r="1312" spans="1:19">
      <c r="A1312" s="8"/>
      <c r="B1312" s="8"/>
      <c r="C1312" s="8"/>
      <c r="D1312" s="8"/>
      <c r="E1312" s="8"/>
      <c r="F1312" s="8"/>
      <c r="G1312" s="8"/>
      <c r="H1312" s="8"/>
      <c r="J1312" s="8"/>
      <c r="L1312" s="8"/>
      <c r="M1312" s="8"/>
      <c r="R1312" s="8"/>
      <c r="S1312" s="8"/>
    </row>
    <row r="1313" spans="1:19">
      <c r="A1313" s="8"/>
      <c r="B1313" s="8"/>
      <c r="C1313" s="8"/>
      <c r="D1313" s="8"/>
      <c r="E1313" s="8"/>
      <c r="F1313" s="8"/>
      <c r="G1313" s="8"/>
      <c r="H1313" s="8"/>
      <c r="J1313" s="8"/>
      <c r="L1313" s="8"/>
      <c r="M1313" s="8"/>
      <c r="R1313" s="8"/>
      <c r="S1313" s="8"/>
    </row>
    <row r="1314" spans="1:19">
      <c r="A1314" s="8"/>
      <c r="B1314" s="8"/>
      <c r="C1314" s="8"/>
      <c r="D1314" s="8"/>
      <c r="E1314" s="8"/>
      <c r="F1314" s="8"/>
      <c r="G1314" s="8"/>
      <c r="H1314" s="8"/>
      <c r="J1314" s="8"/>
      <c r="L1314" s="8"/>
      <c r="M1314" s="8"/>
      <c r="R1314" s="8"/>
      <c r="S1314" s="8"/>
    </row>
    <row r="1315" spans="1:19">
      <c r="A1315" s="8"/>
      <c r="B1315" s="8"/>
      <c r="C1315" s="8"/>
      <c r="D1315" s="8"/>
      <c r="E1315" s="8"/>
      <c r="F1315" s="8"/>
      <c r="G1315" s="8"/>
      <c r="H1315" s="8"/>
      <c r="J1315" s="8"/>
      <c r="L1315" s="8"/>
      <c r="M1315" s="8"/>
      <c r="R1315" s="8"/>
      <c r="S1315" s="8"/>
    </row>
    <row r="1316" spans="1:19">
      <c r="A1316" s="8"/>
      <c r="B1316" s="8"/>
      <c r="C1316" s="8"/>
      <c r="D1316" s="8"/>
      <c r="E1316" s="8"/>
      <c r="F1316" s="8"/>
      <c r="G1316" s="8"/>
      <c r="H1316" s="8"/>
      <c r="J1316" s="8"/>
      <c r="L1316" s="8"/>
      <c r="M1316" s="8"/>
      <c r="R1316" s="8"/>
      <c r="S1316" s="8"/>
    </row>
    <row r="1317" spans="1:19">
      <c r="A1317" s="8"/>
      <c r="B1317" s="8"/>
      <c r="C1317" s="8"/>
      <c r="D1317" s="8"/>
      <c r="E1317" s="8"/>
      <c r="F1317" s="8"/>
      <c r="G1317" s="8"/>
      <c r="H1317" s="8"/>
      <c r="J1317" s="8"/>
      <c r="L1317" s="8"/>
      <c r="M1317" s="8"/>
      <c r="R1317" s="8"/>
      <c r="S1317" s="8"/>
    </row>
    <row r="1318" spans="1:19">
      <c r="A1318" s="8"/>
      <c r="B1318" s="8"/>
      <c r="C1318" s="8"/>
      <c r="D1318" s="8"/>
      <c r="E1318" s="8"/>
      <c r="F1318" s="8"/>
      <c r="G1318" s="8"/>
      <c r="H1318" s="8"/>
      <c r="J1318" s="8"/>
      <c r="L1318" s="8"/>
      <c r="M1318" s="8"/>
      <c r="R1318" s="8"/>
      <c r="S1318" s="8"/>
    </row>
    <row r="1319" spans="1:19">
      <c r="A1319" s="8"/>
      <c r="B1319" s="8"/>
      <c r="C1319" s="8"/>
      <c r="D1319" s="8"/>
      <c r="E1319" s="8"/>
      <c r="F1319" s="8"/>
      <c r="G1319" s="8"/>
      <c r="H1319" s="8"/>
      <c r="J1319" s="8"/>
      <c r="L1319" s="8"/>
      <c r="M1319" s="8"/>
      <c r="R1319" s="8"/>
      <c r="S1319" s="8"/>
    </row>
    <row r="1320" spans="1:19">
      <c r="A1320" s="8"/>
      <c r="B1320" s="8"/>
      <c r="C1320" s="8"/>
      <c r="D1320" s="8"/>
      <c r="E1320" s="8"/>
      <c r="F1320" s="8"/>
      <c r="G1320" s="8"/>
      <c r="H1320" s="8"/>
      <c r="J1320" s="8"/>
      <c r="L1320" s="8"/>
      <c r="M1320" s="8"/>
      <c r="R1320" s="8"/>
      <c r="S1320" s="8"/>
    </row>
    <row r="1321" spans="1:19">
      <c r="A1321" s="8"/>
      <c r="B1321" s="8"/>
      <c r="C1321" s="8"/>
      <c r="D1321" s="8"/>
      <c r="E1321" s="8"/>
      <c r="F1321" s="8"/>
      <c r="G1321" s="8"/>
      <c r="H1321" s="8"/>
      <c r="J1321" s="8"/>
      <c r="L1321" s="8"/>
      <c r="M1321" s="8"/>
      <c r="R1321" s="8"/>
      <c r="S1321" s="8"/>
    </row>
    <row r="1322" spans="1:19" s="8" customFormat="1">
      <c r="N1322" s="2"/>
      <c r="O1322" s="2"/>
      <c r="P1322" s="2"/>
      <c r="Q1322" s="2"/>
    </row>
    <row r="1323" spans="1:19">
      <c r="A1323" s="8"/>
      <c r="B1323" s="8"/>
      <c r="C1323" s="8"/>
      <c r="D1323" s="8"/>
      <c r="E1323" s="8"/>
      <c r="F1323" s="8"/>
      <c r="G1323" s="8"/>
      <c r="H1323" s="8"/>
      <c r="J1323" s="8"/>
      <c r="L1323" s="8"/>
      <c r="M1323" s="8"/>
      <c r="R1323" s="8"/>
      <c r="S1323" s="8"/>
    </row>
    <row r="1324" spans="1:19">
      <c r="A1324" s="8"/>
      <c r="B1324" s="8"/>
      <c r="C1324" s="8"/>
      <c r="D1324" s="8"/>
      <c r="E1324" s="8"/>
      <c r="F1324" s="8"/>
      <c r="G1324" s="8"/>
      <c r="H1324" s="8"/>
      <c r="J1324" s="8"/>
      <c r="L1324" s="8"/>
      <c r="M1324" s="8"/>
      <c r="R1324" s="8"/>
      <c r="S1324" s="8"/>
    </row>
    <row r="1325" spans="1:19">
      <c r="A1325" s="8"/>
      <c r="B1325" s="8"/>
      <c r="C1325" s="8"/>
      <c r="D1325" s="8"/>
      <c r="E1325" s="8"/>
      <c r="F1325" s="8"/>
      <c r="G1325" s="8"/>
      <c r="H1325" s="8"/>
      <c r="J1325" s="8"/>
      <c r="L1325" s="8"/>
      <c r="M1325" s="8"/>
      <c r="R1325" s="8"/>
      <c r="S1325" s="8"/>
    </row>
    <row r="1326" spans="1:19">
      <c r="A1326" s="8"/>
      <c r="B1326" s="8"/>
      <c r="C1326" s="8"/>
      <c r="D1326" s="8"/>
      <c r="E1326" s="8"/>
      <c r="F1326" s="8"/>
      <c r="G1326" s="8"/>
      <c r="H1326" s="8"/>
      <c r="J1326" s="8"/>
      <c r="L1326" s="8"/>
      <c r="M1326" s="8"/>
      <c r="R1326" s="8"/>
      <c r="S1326" s="8"/>
    </row>
    <row r="1327" spans="1:19">
      <c r="A1327" s="8"/>
      <c r="B1327" s="8"/>
      <c r="C1327" s="8"/>
      <c r="D1327" s="8"/>
      <c r="E1327" s="8"/>
      <c r="F1327" s="8"/>
      <c r="G1327" s="8"/>
      <c r="H1327" s="8"/>
      <c r="J1327" s="8"/>
      <c r="L1327" s="8"/>
      <c r="M1327" s="8"/>
      <c r="R1327" s="8"/>
      <c r="S1327" s="8"/>
    </row>
    <row r="1328" spans="1:19">
      <c r="A1328" s="8"/>
      <c r="B1328" s="8"/>
      <c r="C1328" s="8"/>
      <c r="D1328" s="8"/>
      <c r="E1328" s="8"/>
      <c r="F1328" s="8"/>
      <c r="G1328" s="8"/>
      <c r="H1328" s="8"/>
      <c r="J1328" s="8"/>
      <c r="L1328" s="8"/>
      <c r="M1328" s="8"/>
      <c r="R1328" s="8"/>
      <c r="S1328" s="8"/>
    </row>
    <row r="1329" spans="1:19">
      <c r="A1329" s="8"/>
      <c r="B1329" s="8"/>
      <c r="C1329" s="8"/>
      <c r="D1329" s="8"/>
      <c r="E1329" s="8"/>
      <c r="F1329" s="8"/>
      <c r="G1329" s="8"/>
      <c r="H1329" s="8"/>
      <c r="J1329" s="8"/>
      <c r="L1329" s="8"/>
      <c r="M1329" s="8"/>
      <c r="R1329" s="8"/>
      <c r="S1329" s="8"/>
    </row>
    <row r="1330" spans="1:19">
      <c r="A1330" s="8"/>
      <c r="B1330" s="8"/>
      <c r="C1330" s="8"/>
      <c r="D1330" s="8"/>
      <c r="E1330" s="8"/>
      <c r="F1330" s="8"/>
      <c r="G1330" s="8"/>
      <c r="H1330" s="8"/>
      <c r="J1330" s="8"/>
      <c r="L1330" s="8"/>
      <c r="M1330" s="8"/>
      <c r="R1330" s="8"/>
      <c r="S1330" s="8"/>
    </row>
    <row r="1331" spans="1:19">
      <c r="A1331" s="8"/>
      <c r="B1331" s="8"/>
      <c r="C1331" s="8"/>
      <c r="D1331" s="8"/>
      <c r="E1331" s="8"/>
      <c r="F1331" s="8"/>
      <c r="G1331" s="8"/>
      <c r="H1331" s="8"/>
      <c r="J1331" s="8"/>
      <c r="L1331" s="8"/>
      <c r="M1331" s="8"/>
      <c r="R1331" s="8"/>
      <c r="S1331" s="8"/>
    </row>
    <row r="1332" spans="1:19">
      <c r="A1332" s="8"/>
      <c r="B1332" s="8"/>
      <c r="C1332" s="8"/>
      <c r="D1332" s="8"/>
      <c r="E1332" s="8"/>
      <c r="F1332" s="8"/>
      <c r="G1332" s="8"/>
      <c r="H1332" s="8"/>
      <c r="J1332" s="8"/>
      <c r="L1332" s="8"/>
      <c r="M1332" s="8"/>
      <c r="R1332" s="8"/>
      <c r="S1332" s="8"/>
    </row>
    <row r="1333" spans="1:19">
      <c r="A1333" s="8"/>
      <c r="B1333" s="8"/>
      <c r="C1333" s="8"/>
      <c r="D1333" s="8"/>
      <c r="E1333" s="8"/>
      <c r="F1333" s="8"/>
      <c r="G1333" s="8"/>
      <c r="H1333" s="8"/>
      <c r="J1333" s="8"/>
      <c r="L1333" s="8"/>
      <c r="M1333" s="8"/>
      <c r="R1333" s="8"/>
      <c r="S1333" s="8"/>
    </row>
    <row r="1334" spans="1:19">
      <c r="A1334" s="8"/>
      <c r="B1334" s="8"/>
      <c r="C1334" s="8"/>
      <c r="D1334" s="8"/>
      <c r="E1334" s="8"/>
      <c r="F1334" s="8"/>
      <c r="G1334" s="8"/>
      <c r="H1334" s="8"/>
      <c r="J1334" s="8"/>
      <c r="L1334" s="8"/>
      <c r="M1334" s="8"/>
      <c r="R1334" s="8"/>
      <c r="S1334" s="8"/>
    </row>
    <row r="1335" spans="1:19">
      <c r="A1335" s="8"/>
      <c r="B1335" s="8"/>
      <c r="C1335" s="8"/>
      <c r="D1335" s="8"/>
      <c r="E1335" s="8"/>
      <c r="F1335" s="8"/>
      <c r="G1335" s="8"/>
      <c r="H1335" s="8"/>
      <c r="J1335" s="8"/>
      <c r="L1335" s="8"/>
      <c r="M1335" s="8"/>
      <c r="R1335" s="8"/>
      <c r="S1335" s="8"/>
    </row>
    <row r="1336" spans="1:19">
      <c r="A1336" s="8"/>
      <c r="B1336" s="8"/>
      <c r="C1336" s="8"/>
      <c r="D1336" s="8"/>
      <c r="E1336" s="8"/>
      <c r="F1336" s="8"/>
      <c r="G1336" s="8"/>
      <c r="H1336" s="8"/>
      <c r="J1336" s="8"/>
      <c r="L1336" s="8"/>
      <c r="M1336" s="8"/>
      <c r="R1336" s="8"/>
      <c r="S1336" s="8"/>
    </row>
    <row r="1337" spans="1:19">
      <c r="A1337" s="8"/>
      <c r="B1337" s="8"/>
      <c r="C1337" s="8"/>
      <c r="D1337" s="8"/>
      <c r="E1337" s="8"/>
      <c r="F1337" s="8"/>
      <c r="G1337" s="8"/>
      <c r="H1337" s="8"/>
      <c r="J1337" s="8"/>
      <c r="L1337" s="8"/>
      <c r="M1337" s="8"/>
      <c r="R1337" s="8"/>
      <c r="S1337" s="8"/>
    </row>
    <row r="1338" spans="1:19">
      <c r="A1338" s="8"/>
      <c r="B1338" s="8"/>
      <c r="C1338" s="8"/>
      <c r="D1338" s="8"/>
      <c r="E1338" s="8"/>
      <c r="F1338" s="8"/>
      <c r="G1338" s="8"/>
      <c r="H1338" s="8"/>
      <c r="J1338" s="8"/>
      <c r="L1338" s="8"/>
      <c r="M1338" s="8"/>
      <c r="R1338" s="8"/>
      <c r="S1338" s="8"/>
    </row>
    <row r="1339" spans="1:19">
      <c r="A1339" s="8"/>
      <c r="B1339" s="8"/>
      <c r="C1339" s="8"/>
      <c r="D1339" s="8"/>
      <c r="E1339" s="8"/>
      <c r="F1339" s="8"/>
      <c r="G1339" s="8"/>
      <c r="H1339" s="8"/>
      <c r="J1339" s="8"/>
      <c r="L1339" s="8"/>
      <c r="M1339" s="8"/>
      <c r="R1339" s="8"/>
      <c r="S1339" s="8"/>
    </row>
    <row r="1340" spans="1:19">
      <c r="A1340" s="8"/>
      <c r="B1340" s="8"/>
      <c r="C1340" s="8"/>
      <c r="D1340" s="8"/>
      <c r="E1340" s="8"/>
      <c r="F1340" s="8"/>
      <c r="G1340" s="8"/>
      <c r="H1340" s="8"/>
      <c r="J1340" s="8"/>
      <c r="L1340" s="8"/>
      <c r="M1340" s="8"/>
      <c r="R1340" s="8"/>
      <c r="S1340" s="8"/>
    </row>
    <row r="1341" spans="1:19">
      <c r="A1341" s="8"/>
      <c r="B1341" s="8"/>
      <c r="C1341" s="8"/>
      <c r="D1341" s="8"/>
      <c r="E1341" s="8"/>
      <c r="F1341" s="8"/>
      <c r="G1341" s="8"/>
      <c r="H1341" s="8"/>
      <c r="J1341" s="8"/>
      <c r="L1341" s="8"/>
      <c r="M1341" s="8"/>
      <c r="R1341" s="8"/>
      <c r="S1341" s="8"/>
    </row>
    <row r="1342" spans="1:19">
      <c r="A1342" s="8"/>
      <c r="B1342" s="8"/>
      <c r="C1342" s="8"/>
      <c r="D1342" s="8"/>
      <c r="E1342" s="8"/>
      <c r="F1342" s="8"/>
      <c r="G1342" s="8"/>
      <c r="H1342" s="8"/>
      <c r="J1342" s="8"/>
      <c r="L1342" s="8"/>
      <c r="M1342" s="8"/>
      <c r="R1342" s="8"/>
      <c r="S1342" s="8"/>
    </row>
    <row r="1343" spans="1:19">
      <c r="A1343" s="8"/>
      <c r="B1343" s="8"/>
      <c r="C1343" s="8"/>
      <c r="D1343" s="8"/>
      <c r="E1343" s="8"/>
      <c r="F1343" s="8"/>
      <c r="G1343" s="8"/>
      <c r="H1343" s="8"/>
      <c r="J1343" s="8"/>
      <c r="L1343" s="8"/>
      <c r="M1343" s="8"/>
      <c r="R1343" s="8"/>
      <c r="S1343" s="8"/>
    </row>
    <row r="1344" spans="1:19">
      <c r="A1344" s="8"/>
      <c r="B1344" s="8"/>
      <c r="C1344" s="8"/>
      <c r="D1344" s="8"/>
      <c r="E1344" s="8"/>
      <c r="F1344" s="8"/>
      <c r="G1344" s="8"/>
      <c r="H1344" s="8"/>
      <c r="J1344" s="8"/>
      <c r="L1344" s="8"/>
      <c r="M1344" s="8"/>
      <c r="R1344" s="8"/>
      <c r="S1344" s="8"/>
    </row>
    <row r="1345" spans="1:19">
      <c r="A1345" s="8"/>
      <c r="B1345" s="8"/>
      <c r="C1345" s="8"/>
      <c r="D1345" s="8"/>
      <c r="E1345" s="8"/>
      <c r="F1345" s="8"/>
      <c r="G1345" s="8"/>
      <c r="H1345" s="8"/>
      <c r="J1345" s="8"/>
      <c r="L1345" s="8"/>
      <c r="M1345" s="8"/>
      <c r="R1345" s="8"/>
      <c r="S1345" s="8"/>
    </row>
    <row r="1346" spans="1:19">
      <c r="A1346" s="8"/>
      <c r="B1346" s="8"/>
      <c r="C1346" s="8"/>
      <c r="D1346" s="8"/>
      <c r="E1346" s="8"/>
      <c r="F1346" s="8"/>
      <c r="G1346" s="8"/>
      <c r="H1346" s="8"/>
      <c r="J1346" s="8"/>
      <c r="L1346" s="8"/>
      <c r="M1346" s="8"/>
      <c r="R1346" s="8"/>
      <c r="S1346" s="8"/>
    </row>
    <row r="1347" spans="1:19">
      <c r="A1347" s="8"/>
      <c r="B1347" s="8"/>
      <c r="C1347" s="8"/>
      <c r="D1347" s="8"/>
      <c r="E1347" s="8"/>
      <c r="F1347" s="8"/>
      <c r="G1347" s="8"/>
      <c r="H1347" s="8"/>
      <c r="J1347" s="8"/>
      <c r="L1347" s="8"/>
      <c r="M1347" s="8"/>
      <c r="R1347" s="8"/>
      <c r="S1347" s="8"/>
    </row>
    <row r="1348" spans="1:19">
      <c r="A1348" s="8"/>
      <c r="B1348" s="8"/>
      <c r="C1348" s="8"/>
      <c r="D1348" s="8"/>
      <c r="E1348" s="8"/>
      <c r="F1348" s="8"/>
      <c r="G1348" s="8"/>
      <c r="H1348" s="8"/>
      <c r="J1348" s="8"/>
      <c r="L1348" s="8"/>
      <c r="M1348" s="8"/>
      <c r="R1348" s="8"/>
      <c r="S1348" s="8"/>
    </row>
    <row r="1349" spans="1:19">
      <c r="A1349" s="8"/>
      <c r="B1349" s="8"/>
      <c r="C1349" s="8"/>
      <c r="D1349" s="8"/>
      <c r="E1349" s="8"/>
      <c r="F1349" s="8"/>
      <c r="G1349" s="8"/>
      <c r="H1349" s="8"/>
      <c r="J1349" s="8"/>
      <c r="L1349" s="8"/>
      <c r="M1349" s="8"/>
      <c r="R1349" s="8"/>
      <c r="S1349" s="8"/>
    </row>
    <row r="1350" spans="1:19">
      <c r="A1350" s="8"/>
      <c r="B1350" s="8"/>
      <c r="C1350" s="8"/>
      <c r="D1350" s="8"/>
      <c r="E1350" s="8"/>
      <c r="F1350" s="8"/>
      <c r="G1350" s="8"/>
      <c r="H1350" s="8"/>
      <c r="J1350" s="8"/>
      <c r="L1350" s="8"/>
      <c r="M1350" s="8"/>
      <c r="R1350" s="8"/>
      <c r="S1350" s="8"/>
    </row>
    <row r="1351" spans="1:19">
      <c r="A1351" s="8"/>
      <c r="B1351" s="8"/>
      <c r="C1351" s="8"/>
      <c r="D1351" s="8"/>
      <c r="E1351" s="8"/>
      <c r="F1351" s="8"/>
      <c r="G1351" s="8"/>
      <c r="H1351" s="8"/>
      <c r="J1351" s="8"/>
      <c r="L1351" s="8"/>
      <c r="M1351" s="8"/>
      <c r="R1351" s="8"/>
      <c r="S1351" s="8"/>
    </row>
    <row r="1352" spans="1:19">
      <c r="A1352" s="8"/>
      <c r="B1352" s="8"/>
      <c r="C1352" s="8"/>
      <c r="D1352" s="8"/>
      <c r="E1352" s="8"/>
      <c r="F1352" s="8"/>
      <c r="G1352" s="8"/>
      <c r="H1352" s="8"/>
      <c r="J1352" s="8"/>
      <c r="L1352" s="8"/>
      <c r="M1352" s="8"/>
      <c r="R1352" s="8"/>
      <c r="S1352" s="8"/>
    </row>
  </sheetData>
  <mergeCells count="291">
    <mergeCell ref="A554:P554"/>
    <mergeCell ref="A580:P580"/>
    <mergeCell ref="A582:Q582"/>
    <mergeCell ref="A586:P586"/>
    <mergeCell ref="A587:C587"/>
    <mergeCell ref="A588:P588"/>
    <mergeCell ref="A595:Q595"/>
    <mergeCell ref="A555:C555"/>
    <mergeCell ref="A556:P556"/>
    <mergeCell ref="A561:Q561"/>
    <mergeCell ref="A565:P565"/>
    <mergeCell ref="A566:C566"/>
    <mergeCell ref="A567:P567"/>
    <mergeCell ref="A574:Q574"/>
    <mergeCell ref="A578:P578"/>
    <mergeCell ref="A579:C579"/>
    <mergeCell ref="A486:P486"/>
    <mergeCell ref="A493:Q493"/>
    <mergeCell ref="A497:P497"/>
    <mergeCell ref="A498:C498"/>
    <mergeCell ref="A513:P513"/>
    <mergeCell ref="A514:C514"/>
    <mergeCell ref="A515:P515"/>
    <mergeCell ref="A517:Q517"/>
    <mergeCell ref="A499:P499"/>
    <mergeCell ref="A507:Q507"/>
    <mergeCell ref="A511:R511"/>
    <mergeCell ref="A466:P466"/>
    <mergeCell ref="A470:Q470"/>
    <mergeCell ref="A476:P476"/>
    <mergeCell ref="A474:R474"/>
    <mergeCell ref="A477:C477"/>
    <mergeCell ref="A478:P478"/>
    <mergeCell ref="A480:Q480"/>
    <mergeCell ref="A484:P484"/>
    <mergeCell ref="A485:C485"/>
    <mergeCell ref="A444:C444"/>
    <mergeCell ref="A445:P445"/>
    <mergeCell ref="A448:Q448"/>
    <mergeCell ref="A452:P452"/>
    <mergeCell ref="A453:C453"/>
    <mergeCell ref="A454:P454"/>
    <mergeCell ref="A460:Q460"/>
    <mergeCell ref="A464:P464"/>
    <mergeCell ref="A465:C465"/>
    <mergeCell ref="A421:P421"/>
    <mergeCell ref="A422:C422"/>
    <mergeCell ref="A423:P423"/>
    <mergeCell ref="A429:Q429"/>
    <mergeCell ref="A433:P433"/>
    <mergeCell ref="A434:C434"/>
    <mergeCell ref="A435:P435"/>
    <mergeCell ref="A439:Q439"/>
    <mergeCell ref="A443:P443"/>
    <mergeCell ref="A47:Q47"/>
    <mergeCell ref="A52:P52"/>
    <mergeCell ref="A53:C53"/>
    <mergeCell ref="A31:P31"/>
    <mergeCell ref="A34:Q34"/>
    <mergeCell ref="A30:C30"/>
    <mergeCell ref="A41:C41"/>
    <mergeCell ref="A42:P42"/>
    <mergeCell ref="A396:P396"/>
    <mergeCell ref="A60:Q60"/>
    <mergeCell ref="A65:P65"/>
    <mergeCell ref="A66:C66"/>
    <mergeCell ref="A67:P67"/>
    <mergeCell ref="A80:Q80"/>
    <mergeCell ref="A84:P84"/>
    <mergeCell ref="A85:C85"/>
    <mergeCell ref="A86:P86"/>
    <mergeCell ref="A90:Q90"/>
    <mergeCell ref="A94:P94"/>
    <mergeCell ref="A123:Q123"/>
    <mergeCell ref="A127:P127"/>
    <mergeCell ref="A128:C128"/>
    <mergeCell ref="A129:P129"/>
    <mergeCell ref="A133:Q133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748:E748"/>
    <mergeCell ref="B7:H7"/>
    <mergeCell ref="B8:D8"/>
    <mergeCell ref="A11:R11"/>
    <mergeCell ref="A19:C19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745:R746"/>
    <mergeCell ref="A40:P40"/>
    <mergeCell ref="A24:Q24"/>
    <mergeCell ref="A18:P18"/>
    <mergeCell ref="A29:P29"/>
    <mergeCell ref="A95:C95"/>
    <mergeCell ref="A96:P96"/>
    <mergeCell ref="A100:Q100"/>
    <mergeCell ref="A104:P104"/>
    <mergeCell ref="A105:C105"/>
    <mergeCell ref="A106:P106"/>
    <mergeCell ref="A110:Q110"/>
    <mergeCell ref="A114:P114"/>
    <mergeCell ref="A115:C115"/>
    <mergeCell ref="A116:P116"/>
    <mergeCell ref="A151:C151"/>
    <mergeCell ref="A152:P152"/>
    <mergeCell ref="A162:Q162"/>
    <mergeCell ref="A166:P166"/>
    <mergeCell ref="A167:C167"/>
    <mergeCell ref="A137:P137"/>
    <mergeCell ref="A138:C138"/>
    <mergeCell ref="A139:P139"/>
    <mergeCell ref="A146:Q146"/>
    <mergeCell ref="A150:P150"/>
    <mergeCell ref="A192:Q192"/>
    <mergeCell ref="A196:P196"/>
    <mergeCell ref="A197:C197"/>
    <mergeCell ref="A745:Q746"/>
    <mergeCell ref="A212:P212"/>
    <mergeCell ref="A213:C213"/>
    <mergeCell ref="A214:P214"/>
    <mergeCell ref="A223:Q223"/>
    <mergeCell ref="A227:P227"/>
    <mergeCell ref="A228:C228"/>
    <mergeCell ref="A229:P229"/>
    <mergeCell ref="A236:Q236"/>
    <mergeCell ref="A240:P240"/>
    <mergeCell ref="A241:C241"/>
    <mergeCell ref="A242:P242"/>
    <mergeCell ref="A246:Q246"/>
    <mergeCell ref="A250:P250"/>
    <mergeCell ref="A251:C251"/>
    <mergeCell ref="A252:P252"/>
    <mergeCell ref="A269:P269"/>
    <mergeCell ref="A397:C397"/>
    <mergeCell ref="A398:P398"/>
    <mergeCell ref="A406:Q406"/>
    <mergeCell ref="A410:P410"/>
    <mergeCell ref="A411:C411"/>
    <mergeCell ref="A412:P412"/>
    <mergeCell ref="A417:Q417"/>
    <mergeCell ref="A256:Q256"/>
    <mergeCell ref="A260:P260"/>
    <mergeCell ref="A261:C261"/>
    <mergeCell ref="A262:P262"/>
    <mergeCell ref="A265:Q265"/>
    <mergeCell ref="A198:P198"/>
    <mergeCell ref="A208:Q208"/>
    <mergeCell ref="A168:P168"/>
    <mergeCell ref="A182:Q182"/>
    <mergeCell ref="A186:P186"/>
    <mergeCell ref="A187:C187"/>
    <mergeCell ref="A188:P188"/>
    <mergeCell ref="A279:C279"/>
    <mergeCell ref="A280:P280"/>
    <mergeCell ref="A293:Q293"/>
    <mergeCell ref="A297:P297"/>
    <mergeCell ref="A298:C298"/>
    <mergeCell ref="A270:C270"/>
    <mergeCell ref="A271:P271"/>
    <mergeCell ref="A274:Q274"/>
    <mergeCell ref="A278:P278"/>
    <mergeCell ref="A330:P330"/>
    <mergeCell ref="A313:Q313"/>
    <mergeCell ref="A317:P317"/>
    <mergeCell ref="A318:C318"/>
    <mergeCell ref="A319:P319"/>
    <mergeCell ref="A324:Q324"/>
    <mergeCell ref="A299:P299"/>
    <mergeCell ref="A304:Q304"/>
    <mergeCell ref="A308:P308"/>
    <mergeCell ref="A309:C309"/>
    <mergeCell ref="A310:P310"/>
    <mergeCell ref="A341:P341"/>
    <mergeCell ref="A343:Q343"/>
    <mergeCell ref="A347:P347"/>
    <mergeCell ref="A348:C348"/>
    <mergeCell ref="A349:P349"/>
    <mergeCell ref="A331:C331"/>
    <mergeCell ref="A332:P332"/>
    <mergeCell ref="A335:Q335"/>
    <mergeCell ref="A339:P339"/>
    <mergeCell ref="A340:C340"/>
    <mergeCell ref="A550:Q550"/>
    <mergeCell ref="A20:P20"/>
    <mergeCell ref="A17:R17"/>
    <mergeCell ref="A39:R39"/>
    <mergeCell ref="A54:P54"/>
    <mergeCell ref="A328:R328"/>
    <mergeCell ref="A388:P388"/>
    <mergeCell ref="A392:Q392"/>
    <mergeCell ref="A379:C379"/>
    <mergeCell ref="A380:P380"/>
    <mergeCell ref="A382:Q382"/>
    <mergeCell ref="A386:P386"/>
    <mergeCell ref="A387:C387"/>
    <mergeCell ref="A366:P366"/>
    <mergeCell ref="A367:C367"/>
    <mergeCell ref="A368:P368"/>
    <mergeCell ref="A374:Q374"/>
    <mergeCell ref="A378:P378"/>
    <mergeCell ref="A352:Q352"/>
    <mergeCell ref="A356:P356"/>
    <mergeCell ref="A357:C357"/>
    <mergeCell ref="A358:P358"/>
    <mergeCell ref="A360:Q360"/>
    <mergeCell ref="A364:R364"/>
    <mergeCell ref="A681:P681"/>
    <mergeCell ref="A521:P521"/>
    <mergeCell ref="A522:C522"/>
    <mergeCell ref="A523:P523"/>
    <mergeCell ref="A528:Q528"/>
    <mergeCell ref="A608:P608"/>
    <mergeCell ref="A609:C609"/>
    <mergeCell ref="A610:P610"/>
    <mergeCell ref="A614:Q614"/>
    <mergeCell ref="A671:C671"/>
    <mergeCell ref="A660:P660"/>
    <mergeCell ref="A661:C661"/>
    <mergeCell ref="A631:R631"/>
    <mergeCell ref="A600:P600"/>
    <mergeCell ref="A601:C601"/>
    <mergeCell ref="A602:P602"/>
    <mergeCell ref="A604:Q604"/>
    <mergeCell ref="A532:P532"/>
    <mergeCell ref="A533:C533"/>
    <mergeCell ref="A534:P534"/>
    <mergeCell ref="A537:Q537"/>
    <mergeCell ref="A541:P541"/>
    <mergeCell ref="A542:C542"/>
    <mergeCell ref="A543:P543"/>
    <mergeCell ref="A647:Q647"/>
    <mergeCell ref="A651:P651"/>
    <mergeCell ref="A652:C652"/>
    <mergeCell ref="A653:P653"/>
    <mergeCell ref="A656:Q656"/>
    <mergeCell ref="A672:P672"/>
    <mergeCell ref="A675:Q675"/>
    <mergeCell ref="A679:P679"/>
    <mergeCell ref="A680:C680"/>
    <mergeCell ref="A736:P736"/>
    <mergeCell ref="A741:Q741"/>
    <mergeCell ref="A692:P692"/>
    <mergeCell ref="A693:C693"/>
    <mergeCell ref="A694:P694"/>
    <mergeCell ref="A702:Q702"/>
    <mergeCell ref="A708:P708"/>
    <mergeCell ref="A709:C709"/>
    <mergeCell ref="A710:P710"/>
    <mergeCell ref="A719:Q719"/>
    <mergeCell ref="A706:R706"/>
    <mergeCell ref="A723:R723"/>
    <mergeCell ref="A353:H353"/>
    <mergeCell ref="A344:I344"/>
    <mergeCell ref="A336:I336"/>
    <mergeCell ref="A725:P725"/>
    <mergeCell ref="A726:C726"/>
    <mergeCell ref="A727:P727"/>
    <mergeCell ref="A730:Q730"/>
    <mergeCell ref="A734:P734"/>
    <mergeCell ref="A735:C735"/>
    <mergeCell ref="A662:P662"/>
    <mergeCell ref="A666:Q666"/>
    <mergeCell ref="A670:P670"/>
    <mergeCell ref="A688:Q688"/>
    <mergeCell ref="A618:P618"/>
    <mergeCell ref="A619:C619"/>
    <mergeCell ref="A620:P620"/>
    <mergeCell ref="A627:Q627"/>
    <mergeCell ref="A633:P633"/>
    <mergeCell ref="A634:C634"/>
    <mergeCell ref="A635:P635"/>
    <mergeCell ref="A638:Q638"/>
    <mergeCell ref="A642:P642"/>
    <mergeCell ref="A643:C643"/>
    <mergeCell ref="A644:P644"/>
  </mergeCells>
  <phoneticPr fontId="0" type="noConversion"/>
  <dataValidations count="4">
    <dataValidation type="list" allowBlank="1" showInputMessage="1" showErrorMessage="1" sqref="D32:D33 D21:D23 D43:D46 D55:D59 D68:D79 D87:D89 D97:D99 D107:D109 D117:D122 D130:D132 D140:D145 D153:D161 D189:D191 D199:D207 D215:D222 D230:D235 D243:D245 D253:D255 D263:D264 D272:D273 D281:D292 D300:D303 D311:D312 D320:D323 D333:D334 D342 D350:D351 D359 D369:D373 D381 D603 D399:D405 D413:D416 D424:D428 D436:D438 D446:D447 D455:D459 D467:D469 D479 D487:D492 D500:D506 D516 D544:D549 D557:D560 D568:D573 D581 D589:D594 D524:D527 D535:D536 D611:D613 D621:D626 D636:D637 D645:D646 D654:D655 D663:D665 D673:D674 D711:D718 D728:D729 D737:D740 D682:D687 D695:D701 D169:D181 D389:D391">
      <formula1>"olimpinė,neolimpinė"</formula1>
    </dataValidation>
    <dataValidation type="list" allowBlank="1" showInputMessage="1" showErrorMessage="1" sqref="M32:M33 H32:H33 M21:M23 H21:H23 M43:M46 H43:H46 M55:M59 H55:H59 M68:M79 H68:H79 M87:M89 H87:H89 M97:M99 H97:H99 M107:M109 H107:H109 M117:M122 H117:H122 M130:M132 H130:H132 M140:M145 H140:H145 M153:M161 H153:H161 M189:M191 H189:H191 M199:M207 H199:H207 M215:M222 H215:H222 M230:M235 H230:H235 M243:M245 H243:H245 M253:M255 H253:H255 M263:M264 H263:H264 M272:M273 H272:H273 M281:M292 H281:H292 M300:M303 H300:H303 M311:M312 H311:H312 M320:M323 H320:H323 M333:M334 H333:H334 M342 H342 M350:M351 H350:H351 M359 H359 M369:M373 H369:H373 M381 H381 M603 H603 M399:M405 H399:H405 M413:M416 H413:H416 M424:M428 H424:H428 M436:M438 H436:H438 M446:M447 H446:H447 M455:M459 H455:H459 M467:M469 H467:H469 M479 H479 M487:M492 H487:H492 M500:M506 H500:H506 M516 H516 M544:M549 H544:H549 M557:M560 H557:H560 M568:M573 H568:H573 M581 H581 M589:M594 H589:H594 M524:M527 H524:H527 H535:H536 M535:M536 M611:M613 H611:H613 M621:M626 H621:H626 M636:M637 H636:H637 M645:M646 H645:H646 M654:M655 H654:H655 M663:M665 H663:H665 M673:M674 H673:H674 M711:M718 H711:H718 M728:M729 H728:H729 M737:M740 H737:H740 M682:M687 H682:H687 M695:M701 H695:H701 H169:H181 M169:M181 H389:H391 M389:M391">
      <formula1>"Taip,Ne"</formula1>
    </dataValidation>
    <dataValidation type="list" allowBlank="1" showInputMessage="1" showErrorMessage="1" sqref="F21:F23 F32:F33 F43:F46 F55:F59 F68:F79 F87:F89 F97:F99 F107:F109 F117:F122 F130:F132 F140:F145 F153:F161 F189:F191 F199:F207 F215:F222 F230:F235 F243:F245 F253:F255 F263:F264 F272:F273 F281:F292 F300:F303 F311:F312 F320:F323 F333:F334 F342 F350:F351 F359 F369:F373 F381 F603 F399:F405 F413:F416 F424:F428 F436:F438 F446:F447 F455:F459 F467:F469 F479 F487:F492 F500:F506 F516 F544:F549 F557:F560 F568:F573 F581 F589:F594 F524:F527 F535:F536 F611:F613 F621:F626 F636:F637 F645:F646 F654:F655 F663:F665 F673:F674 F711:F718 F728:F729 F737:F740 F682:F687 F695:F701 F169:F181 F389:F391">
      <formula1>"OŽ,PČ,PČneol,EČ,EČneol,JOŽ,JPČ,JEČ,JnPČ,JnEČ,NEAK"</formula1>
    </dataValidation>
    <dataValidation type="list" allowBlank="1" showInputMessage="1" showErrorMessage="1" sqref="G21:G23 G32:G33 G43:G46 G55:G59 G68:G79 G87:G89 G97:G99 G107:G109 G117:G122 G130:G132 G140:G145 G153:G161 G189:G191 G199:G207 G215:G222 G230:G235 G243:G245 G253:G255 G263:G264 G272:G273 G281:G292 G300:G303 G311:G312 G320:G323 G333:G334 G342 G350:G351 G359 G369:G373 G381 G603 G399:G405 G413:G416 G424:G428 G436:G438 G446:G447 G455:G459 G467:G469 G479 G487:G492 G500:G506 G516 G544:G549 G557:G560 G568:G573 G581 G589:G594 G524:G527 G535:G536 G611:G613 G621:G626 G636:G637 G645:G646 G654:G655 G663:G665 G673:G674 G711:G718 G728:G729 G737:G740 G682:G687 G695:G701 G169:G181 G389:G391">
      <formula1>"1,1 (kas 4 m. 1 k. nerengiamos),2,4 arba 5"</formula1>
    </dataValidation>
  </dataValidations>
  <hyperlinks>
    <hyperlink ref="B7:H7" r:id="rId1" display="Kaštonų g. 4, Vilnius, +37061566920, info@aeroclub.lt"/>
  </hyperlinks>
  <pageMargins left="0.39" right="0.38" top="0.47244094488188981" bottom="0.39370078740157483" header="0.31496062992125984" footer="0.31496062992125984"/>
  <pageSetup paperSize="9" scale="55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380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381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382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383</v>
      </c>
      <c r="AL4" s="51"/>
      <c r="AM4" s="51"/>
      <c r="AN4" s="51"/>
    </row>
    <row r="5" spans="1:41" ht="15.75">
      <c r="A5" s="131" t="s">
        <v>384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32" t="s">
        <v>8</v>
      </c>
      <c r="B7" s="134" t="s">
        <v>385</v>
      </c>
      <c r="C7" s="137" t="s">
        <v>386</v>
      </c>
      <c r="D7" s="139" t="s">
        <v>387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30" t="s">
        <v>13</v>
      </c>
      <c r="AO7" s="31"/>
    </row>
    <row r="8" spans="1:41">
      <c r="A8" s="133"/>
      <c r="B8" s="135"/>
      <c r="C8" s="138"/>
      <c r="D8" s="141" t="s">
        <v>388</v>
      </c>
      <c r="E8" s="141" t="s">
        <v>389</v>
      </c>
      <c r="F8" s="141" t="s">
        <v>390</v>
      </c>
      <c r="G8" s="141" t="s">
        <v>391</v>
      </c>
      <c r="H8" s="141" t="s">
        <v>392</v>
      </c>
      <c r="I8" s="141" t="s">
        <v>393</v>
      </c>
      <c r="J8" s="141" t="s">
        <v>394</v>
      </c>
      <c r="K8" s="141" t="s">
        <v>395</v>
      </c>
      <c r="L8" s="141" t="s">
        <v>396</v>
      </c>
      <c r="M8" s="141" t="s">
        <v>397</v>
      </c>
      <c r="N8" s="141" t="s">
        <v>398</v>
      </c>
      <c r="O8" s="141" t="s">
        <v>399</v>
      </c>
      <c r="P8" s="141" t="s">
        <v>400</v>
      </c>
      <c r="Q8" s="141" t="s">
        <v>401</v>
      </c>
      <c r="R8" s="141" t="s">
        <v>402</v>
      </c>
      <c r="S8" s="141" t="s">
        <v>403</v>
      </c>
      <c r="T8" s="141" t="s">
        <v>404</v>
      </c>
      <c r="U8" s="141" t="s">
        <v>405</v>
      </c>
      <c r="V8" s="141" t="s">
        <v>406</v>
      </c>
      <c r="W8" s="141" t="s">
        <v>407</v>
      </c>
      <c r="X8" s="141" t="s">
        <v>408</v>
      </c>
      <c r="Y8" s="141" t="s">
        <v>409</v>
      </c>
      <c r="Z8" s="141" t="s">
        <v>410</v>
      </c>
      <c r="AA8" s="141" t="s">
        <v>411</v>
      </c>
      <c r="AB8" s="141" t="s">
        <v>412</v>
      </c>
      <c r="AC8" s="141" t="s">
        <v>413</v>
      </c>
      <c r="AD8" s="141" t="s">
        <v>414</v>
      </c>
      <c r="AE8" s="141" t="s">
        <v>415</v>
      </c>
      <c r="AF8" s="141" t="s">
        <v>416</v>
      </c>
      <c r="AG8" s="141" t="s">
        <v>417</v>
      </c>
      <c r="AH8" s="141" t="s">
        <v>418</v>
      </c>
      <c r="AI8" s="141" t="s">
        <v>419</v>
      </c>
      <c r="AJ8" s="141" t="s">
        <v>420</v>
      </c>
      <c r="AK8" s="141" t="s">
        <v>421</v>
      </c>
      <c r="AL8" s="141" t="s">
        <v>422</v>
      </c>
      <c r="AM8" s="141" t="s">
        <v>423</v>
      </c>
      <c r="AN8" s="142" t="s">
        <v>424</v>
      </c>
    </row>
    <row r="9" spans="1:41">
      <c r="A9" s="133"/>
      <c r="B9" s="136"/>
      <c r="C9" s="138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3"/>
    </row>
    <row r="10" spans="1:41" s="55" customFormat="1">
      <c r="A10" s="52" t="s">
        <v>425</v>
      </c>
      <c r="B10" s="53" t="s">
        <v>426</v>
      </c>
      <c r="C10" s="35" t="s">
        <v>427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9" t="s">
        <v>428</v>
      </c>
      <c r="B11" s="44" t="s">
        <v>51</v>
      </c>
      <c r="C11" s="35" t="s">
        <v>429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430</v>
      </c>
      <c r="AK11" s="36" t="s">
        <v>430</v>
      </c>
      <c r="AL11" s="36" t="s">
        <v>430</v>
      </c>
      <c r="AM11" s="36" t="s">
        <v>430</v>
      </c>
      <c r="AN11" s="70">
        <f t="shared" ref="AN11:AN26" si="1">SUM(D11*0.3/100)</f>
        <v>1.347</v>
      </c>
    </row>
    <row r="12" spans="1:41">
      <c r="A12" s="69" t="s">
        <v>431</v>
      </c>
      <c r="B12" s="44" t="s">
        <v>33</v>
      </c>
      <c r="C12" s="35" t="s">
        <v>432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430</v>
      </c>
      <c r="AC12" s="36" t="s">
        <v>430</v>
      </c>
      <c r="AD12" s="36" t="s">
        <v>430</v>
      </c>
      <c r="AE12" s="36" t="s">
        <v>430</v>
      </c>
      <c r="AF12" s="36" t="s">
        <v>430</v>
      </c>
      <c r="AG12" s="36" t="s">
        <v>430</v>
      </c>
      <c r="AH12" s="36" t="s">
        <v>430</v>
      </c>
      <c r="AI12" s="36" t="s">
        <v>430</v>
      </c>
      <c r="AJ12" s="36" t="s">
        <v>430</v>
      </c>
      <c r="AK12" s="36" t="s">
        <v>430</v>
      </c>
      <c r="AL12" s="36" t="s">
        <v>430</v>
      </c>
      <c r="AM12" s="36" t="s">
        <v>430</v>
      </c>
      <c r="AN12" s="70">
        <f t="shared" si="1"/>
        <v>0.61199999999999999</v>
      </c>
    </row>
    <row r="13" spans="1:41" ht="84">
      <c r="A13" s="69" t="s">
        <v>433</v>
      </c>
      <c r="B13" s="44" t="s">
        <v>434</v>
      </c>
      <c r="C13" s="22" t="s">
        <v>435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430</v>
      </c>
      <c r="U13" s="36" t="s">
        <v>430</v>
      </c>
      <c r="V13" s="36" t="s">
        <v>430</v>
      </c>
      <c r="W13" s="36" t="s">
        <v>430</v>
      </c>
      <c r="X13" s="36" t="s">
        <v>430</v>
      </c>
      <c r="Y13" s="36" t="s">
        <v>430</v>
      </c>
      <c r="Z13" s="36" t="s">
        <v>430</v>
      </c>
      <c r="AA13" s="36" t="s">
        <v>430</v>
      </c>
      <c r="AB13" s="36" t="s">
        <v>430</v>
      </c>
      <c r="AC13" s="36" t="s">
        <v>430</v>
      </c>
      <c r="AD13" s="36" t="s">
        <v>430</v>
      </c>
      <c r="AE13" s="36" t="s">
        <v>430</v>
      </c>
      <c r="AF13" s="36" t="s">
        <v>430</v>
      </c>
      <c r="AG13" s="36" t="s">
        <v>430</v>
      </c>
      <c r="AH13" s="36" t="s">
        <v>430</v>
      </c>
      <c r="AI13" s="36" t="s">
        <v>430</v>
      </c>
      <c r="AJ13" s="36" t="s">
        <v>430</v>
      </c>
      <c r="AK13" s="36" t="s">
        <v>430</v>
      </c>
      <c r="AL13" s="36" t="s">
        <v>430</v>
      </c>
      <c r="AM13" s="36" t="s">
        <v>430</v>
      </c>
      <c r="AN13" s="70">
        <f t="shared" si="1"/>
        <v>0.255</v>
      </c>
    </row>
    <row r="14" spans="1:41" ht="36">
      <c r="A14" s="69" t="s">
        <v>436</v>
      </c>
      <c r="B14" s="44" t="s">
        <v>437</v>
      </c>
      <c r="C14" s="22" t="s">
        <v>438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430</v>
      </c>
      <c r="AK14" s="36" t="s">
        <v>430</v>
      </c>
      <c r="AL14" s="36" t="s">
        <v>430</v>
      </c>
      <c r="AM14" s="36" t="s">
        <v>430</v>
      </c>
      <c r="AN14" s="70">
        <f t="shared" si="1"/>
        <v>0.255</v>
      </c>
    </row>
    <row r="15" spans="1:41">
      <c r="A15" s="69" t="s">
        <v>439</v>
      </c>
      <c r="B15" s="44" t="s">
        <v>440</v>
      </c>
      <c r="C15" s="32" t="s">
        <v>441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430</v>
      </c>
      <c r="AC15" s="36" t="s">
        <v>430</v>
      </c>
      <c r="AD15" s="36" t="s">
        <v>430</v>
      </c>
      <c r="AE15" s="36" t="s">
        <v>430</v>
      </c>
      <c r="AF15" s="36" t="s">
        <v>430</v>
      </c>
      <c r="AG15" s="36" t="s">
        <v>430</v>
      </c>
      <c r="AH15" s="36" t="s">
        <v>430</v>
      </c>
      <c r="AI15" s="36" t="s">
        <v>430</v>
      </c>
      <c r="AJ15" s="36" t="s">
        <v>430</v>
      </c>
      <c r="AK15" s="36" t="s">
        <v>430</v>
      </c>
      <c r="AL15" s="36" t="s">
        <v>430</v>
      </c>
      <c r="AM15" s="36" t="s">
        <v>430</v>
      </c>
      <c r="AN15" s="70">
        <f t="shared" si="1"/>
        <v>0.255</v>
      </c>
    </row>
    <row r="16" spans="1:41" ht="84">
      <c r="A16" s="69" t="s">
        <v>442</v>
      </c>
      <c r="B16" s="44" t="s">
        <v>443</v>
      </c>
      <c r="C16" s="22" t="s">
        <v>444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430</v>
      </c>
      <c r="M16" s="37" t="s">
        <v>430</v>
      </c>
      <c r="N16" s="37" t="s">
        <v>430</v>
      </c>
      <c r="O16" s="37" t="s">
        <v>430</v>
      </c>
      <c r="P16" s="37" t="s">
        <v>430</v>
      </c>
      <c r="Q16" s="37" t="s">
        <v>430</v>
      </c>
      <c r="R16" s="37" t="s">
        <v>430</v>
      </c>
      <c r="S16" s="37" t="s">
        <v>430</v>
      </c>
      <c r="T16" s="37" t="s">
        <v>430</v>
      </c>
      <c r="U16" s="36" t="s">
        <v>430</v>
      </c>
      <c r="V16" s="36" t="s">
        <v>430</v>
      </c>
      <c r="W16" s="36" t="s">
        <v>430</v>
      </c>
      <c r="X16" s="36" t="s">
        <v>430</v>
      </c>
      <c r="Y16" s="36" t="s">
        <v>430</v>
      </c>
      <c r="Z16" s="36" t="s">
        <v>430</v>
      </c>
      <c r="AA16" s="36" t="s">
        <v>430</v>
      </c>
      <c r="AB16" s="36" t="s">
        <v>430</v>
      </c>
      <c r="AC16" s="36" t="s">
        <v>430</v>
      </c>
      <c r="AD16" s="36" t="s">
        <v>430</v>
      </c>
      <c r="AE16" s="36" t="s">
        <v>430</v>
      </c>
      <c r="AF16" s="36" t="s">
        <v>430</v>
      </c>
      <c r="AG16" s="36" t="s">
        <v>430</v>
      </c>
      <c r="AH16" s="36" t="s">
        <v>430</v>
      </c>
      <c r="AI16" s="36" t="s">
        <v>430</v>
      </c>
      <c r="AJ16" s="36" t="s">
        <v>430</v>
      </c>
      <c r="AK16" s="36" t="s">
        <v>430</v>
      </c>
      <c r="AL16" s="36" t="s">
        <v>430</v>
      </c>
      <c r="AM16" s="36" t="s">
        <v>430</v>
      </c>
      <c r="AN16" s="70">
        <f t="shared" si="1"/>
        <v>0.20399999999999999</v>
      </c>
    </row>
    <row r="17" spans="1:40">
      <c r="A17" s="69" t="s">
        <v>445</v>
      </c>
      <c r="B17" s="44" t="s">
        <v>446</v>
      </c>
      <c r="C17" s="32" t="s">
        <v>447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430</v>
      </c>
      <c r="AC17" s="36" t="s">
        <v>430</v>
      </c>
      <c r="AD17" s="36" t="s">
        <v>430</v>
      </c>
      <c r="AE17" s="36" t="s">
        <v>430</v>
      </c>
      <c r="AF17" s="36" t="s">
        <v>430</v>
      </c>
      <c r="AG17" s="36" t="s">
        <v>430</v>
      </c>
      <c r="AH17" s="36" t="s">
        <v>430</v>
      </c>
      <c r="AI17" s="36" t="s">
        <v>430</v>
      </c>
      <c r="AJ17" s="36" t="s">
        <v>430</v>
      </c>
      <c r="AK17" s="36" t="s">
        <v>430</v>
      </c>
      <c r="AL17" s="36" t="s">
        <v>430</v>
      </c>
      <c r="AM17" s="36" t="s">
        <v>430</v>
      </c>
      <c r="AN17" s="70">
        <f t="shared" si="1"/>
        <v>0.20399999999999999</v>
      </c>
    </row>
    <row r="18" spans="1:40" ht="24">
      <c r="A18" s="69" t="s">
        <v>448</v>
      </c>
      <c r="B18" s="44" t="s">
        <v>449</v>
      </c>
      <c r="C18" s="22" t="s">
        <v>450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430</v>
      </c>
      <c r="AK18" s="36" t="s">
        <v>430</v>
      </c>
      <c r="AL18" s="36" t="s">
        <v>430</v>
      </c>
      <c r="AM18" s="36" t="s">
        <v>430</v>
      </c>
      <c r="AN18" s="70">
        <f t="shared" si="1"/>
        <v>0.20399999999999999</v>
      </c>
    </row>
    <row r="19" spans="1:40">
      <c r="A19" s="69" t="s">
        <v>451</v>
      </c>
      <c r="B19" s="44" t="s">
        <v>199</v>
      </c>
      <c r="C19" s="32" t="s">
        <v>452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430</v>
      </c>
      <c r="AC19" s="36" t="s">
        <v>430</v>
      </c>
      <c r="AD19" s="36" t="s">
        <v>430</v>
      </c>
      <c r="AE19" s="36" t="s">
        <v>430</v>
      </c>
      <c r="AF19" s="36" t="s">
        <v>430</v>
      </c>
      <c r="AG19" s="36" t="s">
        <v>430</v>
      </c>
      <c r="AH19" s="36" t="s">
        <v>430</v>
      </c>
      <c r="AI19" s="36" t="s">
        <v>430</v>
      </c>
      <c r="AJ19" s="36" t="s">
        <v>430</v>
      </c>
      <c r="AK19" s="36" t="s">
        <v>430</v>
      </c>
      <c r="AL19" s="36" t="s">
        <v>430</v>
      </c>
      <c r="AM19" s="36" t="s">
        <v>430</v>
      </c>
      <c r="AN19" s="70">
        <f t="shared" si="1"/>
        <v>0.20399999999999999</v>
      </c>
    </row>
    <row r="20" spans="1:40">
      <c r="A20" s="69" t="s">
        <v>453</v>
      </c>
      <c r="B20" s="44" t="s">
        <v>454</v>
      </c>
      <c r="C20" s="32" t="s">
        <v>455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430</v>
      </c>
      <c r="U20" s="36" t="s">
        <v>430</v>
      </c>
      <c r="V20" s="36" t="s">
        <v>430</v>
      </c>
      <c r="W20" s="36" t="s">
        <v>430</v>
      </c>
      <c r="X20" s="36" t="s">
        <v>430</v>
      </c>
      <c r="Y20" s="36" t="s">
        <v>430</v>
      </c>
      <c r="Z20" s="36" t="s">
        <v>430</v>
      </c>
      <c r="AA20" s="36" t="s">
        <v>430</v>
      </c>
      <c r="AB20" s="36" t="s">
        <v>430</v>
      </c>
      <c r="AC20" s="36" t="s">
        <v>430</v>
      </c>
      <c r="AD20" s="36" t="s">
        <v>430</v>
      </c>
      <c r="AE20" s="36" t="s">
        <v>430</v>
      </c>
      <c r="AF20" s="36" t="s">
        <v>430</v>
      </c>
      <c r="AG20" s="36" t="s">
        <v>430</v>
      </c>
      <c r="AH20" s="36" t="s">
        <v>430</v>
      </c>
      <c r="AI20" s="36" t="s">
        <v>430</v>
      </c>
      <c r="AJ20" s="36" t="s">
        <v>430</v>
      </c>
      <c r="AK20" s="36" t="s">
        <v>430</v>
      </c>
      <c r="AL20" s="36" t="s">
        <v>430</v>
      </c>
      <c r="AM20" s="36" t="s">
        <v>430</v>
      </c>
      <c r="AN20" s="70">
        <f t="shared" si="1"/>
        <v>0.153</v>
      </c>
    </row>
    <row r="21" spans="1:40">
      <c r="A21" s="69" t="s">
        <v>456</v>
      </c>
      <c r="B21" s="44" t="s">
        <v>457</v>
      </c>
      <c r="C21" s="32" t="s">
        <v>458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430</v>
      </c>
      <c r="U21" s="36" t="s">
        <v>430</v>
      </c>
      <c r="V21" s="36" t="s">
        <v>430</v>
      </c>
      <c r="W21" s="36" t="s">
        <v>430</v>
      </c>
      <c r="X21" s="36" t="s">
        <v>430</v>
      </c>
      <c r="Y21" s="36" t="s">
        <v>430</v>
      </c>
      <c r="Z21" s="36" t="s">
        <v>430</v>
      </c>
      <c r="AA21" s="36" t="s">
        <v>430</v>
      </c>
      <c r="AB21" s="36" t="s">
        <v>430</v>
      </c>
      <c r="AC21" s="36" t="s">
        <v>430</v>
      </c>
      <c r="AD21" s="36" t="s">
        <v>430</v>
      </c>
      <c r="AE21" s="36" t="s">
        <v>430</v>
      </c>
      <c r="AF21" s="36" t="s">
        <v>430</v>
      </c>
      <c r="AG21" s="36" t="s">
        <v>430</v>
      </c>
      <c r="AH21" s="36" t="s">
        <v>430</v>
      </c>
      <c r="AI21" s="36" t="s">
        <v>430</v>
      </c>
      <c r="AJ21" s="36" t="s">
        <v>430</v>
      </c>
      <c r="AK21" s="36" t="s">
        <v>430</v>
      </c>
      <c r="AL21" s="36" t="s">
        <v>430</v>
      </c>
      <c r="AM21" s="36" t="s">
        <v>430</v>
      </c>
      <c r="AN21" s="70">
        <f t="shared" si="1"/>
        <v>0.10199999999999999</v>
      </c>
    </row>
    <row r="22" spans="1:40">
      <c r="A22" s="69" t="s">
        <v>459</v>
      </c>
      <c r="B22" s="44" t="s">
        <v>460</v>
      </c>
      <c r="C22" s="32" t="s">
        <v>461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430</v>
      </c>
      <c r="U22" s="36" t="s">
        <v>430</v>
      </c>
      <c r="V22" s="36" t="s">
        <v>430</v>
      </c>
      <c r="W22" s="36" t="s">
        <v>430</v>
      </c>
      <c r="X22" s="36" t="s">
        <v>430</v>
      </c>
      <c r="Y22" s="36" t="s">
        <v>430</v>
      </c>
      <c r="Z22" s="36" t="s">
        <v>430</v>
      </c>
      <c r="AA22" s="36" t="s">
        <v>430</v>
      </c>
      <c r="AB22" s="36" t="s">
        <v>430</v>
      </c>
      <c r="AC22" s="36" t="s">
        <v>430</v>
      </c>
      <c r="AD22" s="36" t="s">
        <v>430</v>
      </c>
      <c r="AE22" s="36" t="s">
        <v>430</v>
      </c>
      <c r="AF22" s="36" t="s">
        <v>430</v>
      </c>
      <c r="AG22" s="36" t="s">
        <v>430</v>
      </c>
      <c r="AH22" s="36" t="s">
        <v>430</v>
      </c>
      <c r="AI22" s="36" t="s">
        <v>430</v>
      </c>
      <c r="AJ22" s="36" t="s">
        <v>430</v>
      </c>
      <c r="AK22" s="36" t="s">
        <v>430</v>
      </c>
      <c r="AL22" s="36" t="s">
        <v>430</v>
      </c>
      <c r="AM22" s="36" t="s">
        <v>430</v>
      </c>
      <c r="AN22" s="70">
        <f t="shared" si="1"/>
        <v>0.10199999999999999</v>
      </c>
    </row>
    <row r="23" spans="1:40">
      <c r="A23" s="69" t="s">
        <v>462</v>
      </c>
      <c r="B23" s="44" t="s">
        <v>463</v>
      </c>
      <c r="C23" s="32" t="s">
        <v>464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430</v>
      </c>
      <c r="U23" s="36" t="s">
        <v>430</v>
      </c>
      <c r="V23" s="36" t="s">
        <v>430</v>
      </c>
      <c r="W23" s="36" t="s">
        <v>430</v>
      </c>
      <c r="X23" s="36" t="s">
        <v>430</v>
      </c>
      <c r="Y23" s="36" t="s">
        <v>430</v>
      </c>
      <c r="Z23" s="36" t="s">
        <v>430</v>
      </c>
      <c r="AA23" s="36" t="s">
        <v>430</v>
      </c>
      <c r="AB23" s="36" t="s">
        <v>430</v>
      </c>
      <c r="AC23" s="36" t="s">
        <v>430</v>
      </c>
      <c r="AD23" s="36" t="s">
        <v>430</v>
      </c>
      <c r="AE23" s="36" t="s">
        <v>430</v>
      </c>
      <c r="AF23" s="36" t="s">
        <v>430</v>
      </c>
      <c r="AG23" s="36" t="s">
        <v>430</v>
      </c>
      <c r="AH23" s="36" t="s">
        <v>430</v>
      </c>
      <c r="AI23" s="36" t="s">
        <v>430</v>
      </c>
      <c r="AJ23" s="36" t="s">
        <v>430</v>
      </c>
      <c r="AK23" s="36" t="s">
        <v>430</v>
      </c>
      <c r="AL23" s="36" t="s">
        <v>430</v>
      </c>
      <c r="AM23" s="36" t="s">
        <v>430</v>
      </c>
      <c r="AN23" s="70">
        <f t="shared" si="1"/>
        <v>7.6499999999999999E-2</v>
      </c>
    </row>
    <row r="24" spans="1:40">
      <c r="A24" s="69" t="s">
        <v>465</v>
      </c>
      <c r="B24" s="44" t="s">
        <v>466</v>
      </c>
      <c r="C24" s="32" t="s">
        <v>467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430</v>
      </c>
      <c r="U24" s="36" t="s">
        <v>430</v>
      </c>
      <c r="V24" s="36" t="s">
        <v>430</v>
      </c>
      <c r="W24" s="36" t="s">
        <v>430</v>
      </c>
      <c r="X24" s="36" t="s">
        <v>430</v>
      </c>
      <c r="Y24" s="36" t="s">
        <v>430</v>
      </c>
      <c r="Z24" s="36" t="s">
        <v>430</v>
      </c>
      <c r="AA24" s="36" t="s">
        <v>430</v>
      </c>
      <c r="AB24" s="36" t="s">
        <v>430</v>
      </c>
      <c r="AC24" s="36" t="s">
        <v>430</v>
      </c>
      <c r="AD24" s="36" t="s">
        <v>430</v>
      </c>
      <c r="AE24" s="36" t="s">
        <v>430</v>
      </c>
      <c r="AF24" s="36" t="s">
        <v>430</v>
      </c>
      <c r="AG24" s="36" t="s">
        <v>430</v>
      </c>
      <c r="AH24" s="36" t="s">
        <v>430</v>
      </c>
      <c r="AI24" s="36" t="s">
        <v>430</v>
      </c>
      <c r="AJ24" s="36" t="s">
        <v>430</v>
      </c>
      <c r="AK24" s="36" t="s">
        <v>430</v>
      </c>
      <c r="AL24" s="36" t="s">
        <v>430</v>
      </c>
      <c r="AM24" s="36" t="s">
        <v>430</v>
      </c>
      <c r="AN24" s="70">
        <f t="shared" si="1"/>
        <v>6.3750000000000001E-2</v>
      </c>
    </row>
    <row r="25" spans="1:40">
      <c r="A25" s="69" t="s">
        <v>468</v>
      </c>
      <c r="B25" s="44" t="s">
        <v>469</v>
      </c>
      <c r="C25" s="32" t="s">
        <v>470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430</v>
      </c>
      <c r="U25" s="36" t="s">
        <v>430</v>
      </c>
      <c r="V25" s="36" t="s">
        <v>430</v>
      </c>
      <c r="W25" s="36" t="s">
        <v>430</v>
      </c>
      <c r="X25" s="36" t="s">
        <v>430</v>
      </c>
      <c r="Y25" s="36" t="s">
        <v>430</v>
      </c>
      <c r="Z25" s="36" t="s">
        <v>430</v>
      </c>
      <c r="AA25" s="36" t="s">
        <v>430</v>
      </c>
      <c r="AB25" s="36" t="s">
        <v>430</v>
      </c>
      <c r="AC25" s="36" t="s">
        <v>430</v>
      </c>
      <c r="AD25" s="36" t="s">
        <v>430</v>
      </c>
      <c r="AE25" s="36" t="s">
        <v>430</v>
      </c>
      <c r="AF25" s="36" t="s">
        <v>430</v>
      </c>
      <c r="AG25" s="36" t="s">
        <v>430</v>
      </c>
      <c r="AH25" s="36" t="s">
        <v>430</v>
      </c>
      <c r="AI25" s="36" t="s">
        <v>430</v>
      </c>
      <c r="AJ25" s="36" t="s">
        <v>430</v>
      </c>
      <c r="AK25" s="36" t="s">
        <v>430</v>
      </c>
      <c r="AL25" s="36" t="s">
        <v>430</v>
      </c>
      <c r="AM25" s="36" t="s">
        <v>430</v>
      </c>
      <c r="AN25" s="70">
        <f t="shared" si="1"/>
        <v>5.0999999999999997E-2</v>
      </c>
    </row>
    <row r="26" spans="1:40" ht="24.75" thickBot="1">
      <c r="A26" s="39" t="s">
        <v>471</v>
      </c>
      <c r="B26" s="45" t="s">
        <v>472</v>
      </c>
      <c r="C26" s="23" t="s">
        <v>473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430</v>
      </c>
      <c r="AC26" s="42" t="s">
        <v>430</v>
      </c>
      <c r="AD26" s="42" t="s">
        <v>430</v>
      </c>
      <c r="AE26" s="42" t="s">
        <v>430</v>
      </c>
      <c r="AF26" s="42" t="s">
        <v>430</v>
      </c>
      <c r="AG26" s="42" t="s">
        <v>430</v>
      </c>
      <c r="AH26" s="42" t="s">
        <v>430</v>
      </c>
      <c r="AI26" s="42" t="s">
        <v>430</v>
      </c>
      <c r="AJ26" s="42" t="s">
        <v>430</v>
      </c>
      <c r="AK26" s="42" t="s">
        <v>430</v>
      </c>
      <c r="AL26" s="42" t="s">
        <v>430</v>
      </c>
      <c r="AM26" s="42" t="s">
        <v>430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474</v>
      </c>
    </row>
    <row r="2" spans="1:1" s="19" customFormat="1" ht="15" customHeight="1">
      <c r="A2" s="18" t="s">
        <v>475</v>
      </c>
    </row>
    <row r="3" spans="1:1" s="19" customFormat="1" ht="15" customHeight="1">
      <c r="A3" s="18" t="s">
        <v>2</v>
      </c>
    </row>
    <row r="4" spans="1:1" s="19" customFormat="1" ht="15" customHeight="1">
      <c r="A4" s="18" t="s">
        <v>476</v>
      </c>
    </row>
    <row r="5" spans="1:1" s="19" customFormat="1" ht="15" customHeight="1">
      <c r="A5" s="18" t="s">
        <v>477</v>
      </c>
    </row>
    <row r="6" spans="1:1" s="19" customFormat="1" ht="15" customHeight="1">
      <c r="A6" s="18" t="s">
        <v>478</v>
      </c>
    </row>
    <row r="7" spans="1:1" s="19" customFormat="1" ht="15" customHeight="1">
      <c r="A7" s="18" t="s">
        <v>479</v>
      </c>
    </row>
    <row r="8" spans="1:1" s="19" customFormat="1" ht="15" customHeight="1">
      <c r="A8" s="18" t="s">
        <v>480</v>
      </c>
    </row>
    <row r="9" spans="1:1" s="19" customFormat="1" ht="15" customHeight="1">
      <c r="A9" s="18" t="s">
        <v>481</v>
      </c>
    </row>
    <row r="10" spans="1:1" s="19" customFormat="1" ht="15" customHeight="1">
      <c r="A10" s="18" t="s">
        <v>482</v>
      </c>
    </row>
    <row r="11" spans="1:1" s="19" customFormat="1" ht="15" customHeight="1">
      <c r="A11" s="18" t="s">
        <v>483</v>
      </c>
    </row>
    <row r="12" spans="1:1" s="19" customFormat="1" ht="15" customHeight="1">
      <c r="A12" s="18" t="s">
        <v>484</v>
      </c>
    </row>
    <row r="13" spans="1:1" s="19" customFormat="1" ht="15" customHeight="1">
      <c r="A13" s="18" t="s">
        <v>485</v>
      </c>
    </row>
    <row r="14" spans="1:1" s="19" customFormat="1" ht="15" customHeight="1">
      <c r="A14" s="18" t="s">
        <v>486</v>
      </c>
    </row>
    <row r="15" spans="1:1" s="19" customFormat="1" ht="15" customHeight="1">
      <c r="A15" s="18" t="s">
        <v>487</v>
      </c>
    </row>
    <row r="16" spans="1:1" s="19" customFormat="1" ht="15" customHeight="1">
      <c r="A16" s="18" t="s">
        <v>488</v>
      </c>
    </row>
    <row r="17" spans="1:1" s="19" customFormat="1" ht="15" customHeight="1">
      <c r="A17" s="18" t="s">
        <v>489</v>
      </c>
    </row>
    <row r="18" spans="1:1" s="19" customFormat="1" ht="15" customHeight="1">
      <c r="A18" s="18" t="s">
        <v>490</v>
      </c>
    </row>
    <row r="19" spans="1:1" s="19" customFormat="1" ht="15" customHeight="1">
      <c r="A19" s="18" t="s">
        <v>491</v>
      </c>
    </row>
    <row r="20" spans="1:1" s="19" customFormat="1" ht="15" customHeight="1">
      <c r="A20" s="18" t="s">
        <v>492</v>
      </c>
    </row>
    <row r="21" spans="1:1" s="19" customFormat="1" ht="15" customHeight="1">
      <c r="A21" s="18" t="s">
        <v>493</v>
      </c>
    </row>
    <row r="22" spans="1:1" s="19" customFormat="1" ht="15" customHeight="1">
      <c r="A22" s="18" t="s">
        <v>494</v>
      </c>
    </row>
    <row r="23" spans="1:1" s="19" customFormat="1" ht="15" customHeight="1">
      <c r="A23" s="18" t="s">
        <v>495</v>
      </c>
    </row>
    <row r="24" spans="1:1" s="19" customFormat="1" ht="15" customHeight="1">
      <c r="A24" s="18" t="s">
        <v>496</v>
      </c>
    </row>
    <row r="25" spans="1:1" s="19" customFormat="1" ht="15" customHeight="1">
      <c r="A25" s="18" t="s">
        <v>497</v>
      </c>
    </row>
    <row r="26" spans="1:1" s="19" customFormat="1" ht="15" customHeight="1">
      <c r="A26" s="18" t="s">
        <v>498</v>
      </c>
    </row>
    <row r="27" spans="1:1" s="19" customFormat="1" ht="15" customHeight="1">
      <c r="A27" s="18" t="s">
        <v>499</v>
      </c>
    </row>
    <row r="28" spans="1:1" s="19" customFormat="1" ht="15" customHeight="1">
      <c r="A28" s="18" t="s">
        <v>500</v>
      </c>
    </row>
    <row r="29" spans="1:1" s="19" customFormat="1" ht="15" customHeight="1">
      <c r="A29" s="18" t="s">
        <v>501</v>
      </c>
    </row>
    <row r="30" spans="1:1" s="19" customFormat="1" ht="15" customHeight="1">
      <c r="A30" s="18" t="s">
        <v>502</v>
      </c>
    </row>
    <row r="31" spans="1:1" s="19" customFormat="1" ht="15" customHeight="1">
      <c r="A31" s="18" t="s">
        <v>503</v>
      </c>
    </row>
    <row r="32" spans="1:1" s="19" customFormat="1" ht="15" customHeight="1">
      <c r="A32" s="18" t="s">
        <v>504</v>
      </c>
    </row>
    <row r="33" spans="1:1" s="19" customFormat="1" ht="15" customHeight="1">
      <c r="A33" s="18" t="s">
        <v>505</v>
      </c>
    </row>
    <row r="34" spans="1:1" s="19" customFormat="1" ht="15" customHeight="1">
      <c r="A34" s="18" t="s">
        <v>506</v>
      </c>
    </row>
    <row r="35" spans="1:1" s="19" customFormat="1" ht="15" customHeight="1">
      <c r="A35" s="18" t="s">
        <v>507</v>
      </c>
    </row>
    <row r="36" spans="1:1" s="19" customFormat="1" ht="15" customHeight="1">
      <c r="A36" s="18" t="s">
        <v>508</v>
      </c>
    </row>
    <row r="37" spans="1:1" s="19" customFormat="1" ht="15" customHeight="1">
      <c r="A37" s="18" t="s">
        <v>509</v>
      </c>
    </row>
    <row r="38" spans="1:1" s="19" customFormat="1" ht="15" customHeight="1">
      <c r="A38" s="18" t="s">
        <v>510</v>
      </c>
    </row>
    <row r="39" spans="1:1" s="19" customFormat="1" ht="15" customHeight="1">
      <c r="A39" s="18" t="s">
        <v>511</v>
      </c>
    </row>
    <row r="40" spans="1:1" s="19" customFormat="1" ht="15" customHeight="1">
      <c r="A40" s="18" t="s">
        <v>512</v>
      </c>
    </row>
    <row r="41" spans="1:1" s="19" customFormat="1" ht="15" customHeight="1">
      <c r="A41" s="18" t="s">
        <v>513</v>
      </c>
    </row>
    <row r="42" spans="1:1" s="19" customFormat="1" ht="15" customHeight="1">
      <c r="A42" s="18" t="s">
        <v>514</v>
      </c>
    </row>
    <row r="43" spans="1:1" s="19" customFormat="1" ht="15" customHeight="1">
      <c r="A43" s="18" t="s">
        <v>515</v>
      </c>
    </row>
    <row r="44" spans="1:1" s="19" customFormat="1" ht="15" customHeight="1">
      <c r="A44" s="18" t="s">
        <v>516</v>
      </c>
    </row>
    <row r="45" spans="1:1" s="19" customFormat="1" ht="15" customHeight="1">
      <c r="A45" s="18" t="s">
        <v>517</v>
      </c>
    </row>
    <row r="46" spans="1:1" s="19" customFormat="1" ht="15" customHeight="1">
      <c r="A46" s="18" t="s">
        <v>518</v>
      </c>
    </row>
    <row r="47" spans="1:1" s="19" customFormat="1" ht="15" customHeight="1">
      <c r="A47" s="18" t="s">
        <v>519</v>
      </c>
    </row>
    <row r="48" spans="1:1" s="19" customFormat="1" ht="15" customHeight="1">
      <c r="A48" s="18" t="s">
        <v>520</v>
      </c>
    </row>
    <row r="49" spans="1:1" s="19" customFormat="1" ht="15" customHeight="1">
      <c r="A49" s="18" t="s">
        <v>521</v>
      </c>
    </row>
    <row r="50" spans="1:1" s="19" customFormat="1" ht="15" customHeight="1">
      <c r="A50" s="18" t="s">
        <v>522</v>
      </c>
    </row>
    <row r="51" spans="1:1" s="19" customFormat="1" ht="15" customHeight="1">
      <c r="A51" s="18" t="s">
        <v>523</v>
      </c>
    </row>
    <row r="52" spans="1:1" s="19" customFormat="1" ht="15" customHeight="1">
      <c r="A52" s="18" t="s">
        <v>524</v>
      </c>
    </row>
    <row r="53" spans="1:1" s="19" customFormat="1" ht="15" customHeight="1">
      <c r="A53" s="18" t="s">
        <v>525</v>
      </c>
    </row>
    <row r="54" spans="1:1" s="19" customFormat="1" ht="15" customHeight="1">
      <c r="A54" s="18" t="s">
        <v>526</v>
      </c>
    </row>
    <row r="55" spans="1:1" s="19" customFormat="1" ht="15" customHeight="1">
      <c r="A55" s="18" t="s">
        <v>527</v>
      </c>
    </row>
    <row r="56" spans="1:1" s="19" customFormat="1" ht="15" customHeight="1">
      <c r="A56" s="18" t="s">
        <v>528</v>
      </c>
    </row>
    <row r="57" spans="1:1" s="19" customFormat="1" ht="15" customHeight="1">
      <c r="A57" s="18" t="s">
        <v>529</v>
      </c>
    </row>
    <row r="58" spans="1:1" s="19" customFormat="1" ht="15" customHeight="1">
      <c r="A58" s="18" t="s">
        <v>530</v>
      </c>
    </row>
    <row r="59" spans="1:1" s="19" customFormat="1" ht="15" customHeight="1">
      <c r="A59" s="18" t="s">
        <v>531</v>
      </c>
    </row>
    <row r="60" spans="1:1" s="19" customFormat="1" ht="15" customHeight="1">
      <c r="A60" s="18" t="s">
        <v>532</v>
      </c>
    </row>
    <row r="61" spans="1:1" s="19" customFormat="1" ht="15" customHeight="1">
      <c r="A61" s="18" t="s">
        <v>533</v>
      </c>
    </row>
    <row r="62" spans="1:1" s="19" customFormat="1" ht="15" customHeight="1">
      <c r="A62" s="18" t="s">
        <v>534</v>
      </c>
    </row>
    <row r="63" spans="1:1" s="19" customFormat="1" ht="15" customHeight="1">
      <c r="A63" s="18" t="s">
        <v>535</v>
      </c>
    </row>
    <row r="64" spans="1:1" s="19" customFormat="1" ht="15" customHeight="1">
      <c r="A64" s="18" t="s">
        <v>536</v>
      </c>
    </row>
    <row r="65" spans="1:1" s="19" customFormat="1" ht="15" customHeight="1">
      <c r="A65" s="18" t="s">
        <v>537</v>
      </c>
    </row>
    <row r="66" spans="1:1" s="19" customFormat="1" ht="15" customHeight="1">
      <c r="A66" s="18" t="s">
        <v>538</v>
      </c>
    </row>
    <row r="67" spans="1:1" s="19" customFormat="1" ht="15" customHeight="1">
      <c r="A67" s="18" t="s">
        <v>539</v>
      </c>
    </row>
    <row r="68" spans="1:1" s="19" customFormat="1" ht="15" customHeight="1">
      <c r="A68" s="18" t="s">
        <v>540</v>
      </c>
    </row>
    <row r="69" spans="1:1" s="19" customFormat="1" ht="15" customHeight="1">
      <c r="A69" s="18" t="s">
        <v>541</v>
      </c>
    </row>
    <row r="70" spans="1:1" s="19" customFormat="1" ht="15" customHeight="1">
      <c r="A70" s="18" t="s">
        <v>542</v>
      </c>
    </row>
    <row r="71" spans="1:1" s="19" customFormat="1" ht="15" customHeight="1">
      <c r="A71" s="18" t="s">
        <v>543</v>
      </c>
    </row>
    <row r="72" spans="1:1" s="19" customFormat="1" ht="15" customHeight="1">
      <c r="A72" s="18" t="s">
        <v>544</v>
      </c>
    </row>
    <row r="73" spans="1:1" s="19" customFormat="1" ht="15" customHeight="1">
      <c r="A73" s="18" t="s">
        <v>545</v>
      </c>
    </row>
    <row r="74" spans="1:1" s="19" customFormat="1" ht="15" customHeight="1">
      <c r="A74" s="18" t="s">
        <v>546</v>
      </c>
    </row>
    <row r="75" spans="1:1" s="19" customFormat="1" ht="15" customHeight="1">
      <c r="A75" s="18" t="s">
        <v>547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1E8F31D6-5356-4433-BC39-B9ACA470BC24">false</needDetail>
    <alreadyChecked xmlns="1E8F31D6-5356-4433-BC39-B9ACA470BC24">true</alreadyChecked>
    <xd_ProgID xmlns="http://schemas.microsoft.com/sharepoint/v3" xsi:nil="true"/>
    <Comments xmlns="1E8F31D6-5356-4433-BC39-B9ACA470BC2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1BD42042AC32A142A13960ECAB46CB36" ma:contentTypeVersion="" ma:contentTypeDescription="" ma:contentTypeScope="" ma:versionID="b3748b466e15aa97ab5b02ee4f9f6f68">
  <xsd:schema xmlns:xsd="http://www.w3.org/2001/XMLSchema" xmlns:xs="http://www.w3.org/2001/XMLSchema" xmlns:p="http://schemas.microsoft.com/office/2006/metadata/properties" xmlns:ns1="http://schemas.microsoft.com/sharepoint/v3" xmlns:ns2="1E8F31D6-5356-4433-BC39-B9ACA470BC24" targetNamespace="http://schemas.microsoft.com/office/2006/metadata/properties" ma:root="true" ma:fieldsID="f1bfe755bd6819080be238c718434203" ns1:_="" ns2:_="">
    <xsd:import namespace="http://schemas.microsoft.com/sharepoint/v3"/>
    <xsd:import namespace="1E8F31D6-5356-4433-BC39-B9ACA470BC24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F31D6-5356-4433-BC39-B9ACA470BC24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1E8F31D6-5356-4433-BC39-B9ACA470BC2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559627-8B4E-4DDD-96F6-CDBC3EA146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8F31D6-5356-4433-BC39-B9ACA470BC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2021-03-13T10:31:20Z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0x0101006CB92C11A11C4849B1A04E87CB5CBA3E001BD42042AC32A142A13960ECAB46CB36</vt:lpwstr>
  </property>
</Properties>
</file>