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rezultatai\"/>
    </mc:Choice>
  </mc:AlternateContent>
  <bookViews>
    <workbookView xWindow="0" yWindow="0" windowWidth="28800" windowHeight="1233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9" i="2" l="1"/>
  <c r="O189" i="2"/>
  <c r="P189" i="2"/>
  <c r="Q189" i="2"/>
  <c r="R189" i="2"/>
  <c r="N190" i="2"/>
  <c r="O190" i="2"/>
  <c r="P190" i="2"/>
  <c r="Q190" i="2"/>
  <c r="R190" i="2"/>
  <c r="N191" i="2"/>
  <c r="O191" i="2"/>
  <c r="P191" i="2"/>
  <c r="Q191" i="2"/>
  <c r="R191" i="2"/>
  <c r="N192" i="2"/>
  <c r="O192" i="2"/>
  <c r="P192" i="2"/>
  <c r="Q192" i="2"/>
  <c r="R192" i="2"/>
  <c r="N193" i="2"/>
  <c r="O193" i="2"/>
  <c r="P193" i="2"/>
  <c r="Q193" i="2"/>
  <c r="R193" i="2"/>
  <c r="N194" i="2"/>
  <c r="O194" i="2"/>
  <c r="P194" i="2"/>
  <c r="Q194" i="2"/>
  <c r="R194" i="2"/>
  <c r="N195" i="2"/>
  <c r="O195" i="2"/>
  <c r="P195" i="2"/>
  <c r="Q195" i="2"/>
  <c r="R195" i="2"/>
  <c r="N196" i="2"/>
  <c r="O196" i="2"/>
  <c r="P196" i="2"/>
  <c r="Q196" i="2"/>
  <c r="R196" i="2"/>
  <c r="N197" i="2"/>
  <c r="O197" i="2"/>
  <c r="P197" i="2"/>
  <c r="Q197" i="2"/>
  <c r="R197" i="2"/>
  <c r="N198" i="2"/>
  <c r="O198" i="2"/>
  <c r="P198" i="2"/>
  <c r="Q198" i="2"/>
  <c r="R198" i="2"/>
  <c r="R199" i="2"/>
  <c r="N206" i="2"/>
  <c r="O206" i="2"/>
  <c r="P206" i="2"/>
  <c r="Q206" i="2"/>
  <c r="R206" i="2"/>
  <c r="N207" i="2"/>
  <c r="O207" i="2"/>
  <c r="P207" i="2"/>
  <c r="Q207" i="2"/>
  <c r="R207" i="2"/>
  <c r="N208" i="2"/>
  <c r="O208" i="2"/>
  <c r="P208" i="2"/>
  <c r="Q208" i="2"/>
  <c r="R208" i="2"/>
  <c r="N209" i="2"/>
  <c r="O209" i="2"/>
  <c r="P209" i="2"/>
  <c r="Q209" i="2"/>
  <c r="R209" i="2"/>
  <c r="N210" i="2"/>
  <c r="O210" i="2"/>
  <c r="P210" i="2"/>
  <c r="Q210" i="2"/>
  <c r="R210" i="2"/>
  <c r="N211" i="2"/>
  <c r="O211" i="2"/>
  <c r="P211" i="2"/>
  <c r="Q211" i="2"/>
  <c r="R211" i="2"/>
  <c r="N212" i="2"/>
  <c r="O212" i="2"/>
  <c r="P212" i="2"/>
  <c r="Q212" i="2"/>
  <c r="R212" i="2"/>
  <c r="N213" i="2"/>
  <c r="O213" i="2"/>
  <c r="P213" i="2"/>
  <c r="Q213" i="2"/>
  <c r="R213" i="2"/>
  <c r="N214" i="2"/>
  <c r="O214" i="2"/>
  <c r="P214" i="2"/>
  <c r="Q214" i="2"/>
  <c r="R214" i="2"/>
  <c r="N215" i="2"/>
  <c r="O215" i="2"/>
  <c r="P215" i="2"/>
  <c r="Q215" i="2"/>
  <c r="R215" i="2"/>
  <c r="R216" i="2"/>
  <c r="N223" i="2"/>
  <c r="O223" i="2"/>
  <c r="P223" i="2"/>
  <c r="Q223" i="2"/>
  <c r="R223" i="2"/>
  <c r="N224" i="2"/>
  <c r="O224" i="2"/>
  <c r="P224" i="2"/>
  <c r="Q224" i="2"/>
  <c r="R224" i="2"/>
  <c r="N225" i="2"/>
  <c r="O225" i="2"/>
  <c r="P225" i="2"/>
  <c r="Q225" i="2"/>
  <c r="R225" i="2"/>
  <c r="N226" i="2"/>
  <c r="O226" i="2"/>
  <c r="P226" i="2"/>
  <c r="Q226" i="2"/>
  <c r="R226" i="2"/>
  <c r="N227" i="2"/>
  <c r="O227" i="2"/>
  <c r="P227" i="2"/>
  <c r="Q227" i="2"/>
  <c r="R227" i="2"/>
  <c r="N228" i="2"/>
  <c r="O228" i="2"/>
  <c r="P228" i="2"/>
  <c r="Q228" i="2"/>
  <c r="R228" i="2"/>
  <c r="N229" i="2"/>
  <c r="O229" i="2"/>
  <c r="P229" i="2"/>
  <c r="Q229" i="2"/>
  <c r="R229" i="2"/>
  <c r="N230" i="2"/>
  <c r="O230" i="2"/>
  <c r="P230" i="2"/>
  <c r="Q230" i="2"/>
  <c r="R230" i="2"/>
  <c r="N231" i="2"/>
  <c r="O231" i="2"/>
  <c r="P231" i="2"/>
  <c r="Q231" i="2"/>
  <c r="R231" i="2"/>
  <c r="N232" i="2"/>
  <c r="O232" i="2"/>
  <c r="P232" i="2"/>
  <c r="Q232" i="2"/>
  <c r="R232" i="2"/>
  <c r="R233" i="2"/>
  <c r="N240" i="2"/>
  <c r="O240" i="2"/>
  <c r="P240" i="2"/>
  <c r="Q240" i="2"/>
  <c r="R240" i="2"/>
  <c r="N241" i="2"/>
  <c r="O241" i="2"/>
  <c r="P241" i="2"/>
  <c r="Q241" i="2"/>
  <c r="R241" i="2"/>
  <c r="N242" i="2"/>
  <c r="O242" i="2"/>
  <c r="P242" i="2"/>
  <c r="Q242" i="2"/>
  <c r="R242" i="2"/>
  <c r="N243" i="2"/>
  <c r="O243" i="2"/>
  <c r="P243" i="2"/>
  <c r="Q243" i="2"/>
  <c r="R243" i="2"/>
  <c r="N244" i="2"/>
  <c r="O244" i="2"/>
  <c r="P244" i="2"/>
  <c r="Q244" i="2"/>
  <c r="R244" i="2"/>
  <c r="N245" i="2"/>
  <c r="O245" i="2"/>
  <c r="P245" i="2"/>
  <c r="Q245" i="2"/>
  <c r="R245" i="2"/>
  <c r="N246" i="2"/>
  <c r="O246" i="2"/>
  <c r="P246" i="2"/>
  <c r="Q246" i="2"/>
  <c r="R246" i="2"/>
  <c r="N247" i="2"/>
  <c r="O247" i="2"/>
  <c r="P247" i="2"/>
  <c r="Q247" i="2"/>
  <c r="R247" i="2"/>
  <c r="N248" i="2"/>
  <c r="O248" i="2"/>
  <c r="P248" i="2"/>
  <c r="Q248" i="2"/>
  <c r="R248" i="2"/>
  <c r="N249" i="2"/>
  <c r="O249" i="2"/>
  <c r="P249" i="2"/>
  <c r="Q249" i="2"/>
  <c r="R249" i="2"/>
  <c r="R250" i="2"/>
  <c r="N257" i="2"/>
  <c r="O257" i="2"/>
  <c r="P257" i="2"/>
  <c r="Q257" i="2"/>
  <c r="R257" i="2"/>
  <c r="N258" i="2"/>
  <c r="O258" i="2"/>
  <c r="P258" i="2"/>
  <c r="Q258" i="2"/>
  <c r="R258" i="2"/>
  <c r="N259" i="2"/>
  <c r="O259" i="2"/>
  <c r="P259" i="2"/>
  <c r="Q259" i="2"/>
  <c r="R259" i="2"/>
  <c r="N260" i="2"/>
  <c r="O260" i="2"/>
  <c r="P260" i="2"/>
  <c r="Q260" i="2"/>
  <c r="R260" i="2"/>
  <c r="N261" i="2"/>
  <c r="O261" i="2"/>
  <c r="P261" i="2"/>
  <c r="Q261" i="2"/>
  <c r="R261" i="2"/>
  <c r="N262" i="2"/>
  <c r="O262" i="2"/>
  <c r="P262" i="2"/>
  <c r="Q262" i="2"/>
  <c r="R262" i="2"/>
  <c r="N263" i="2"/>
  <c r="O263" i="2"/>
  <c r="P263" i="2"/>
  <c r="Q263" i="2"/>
  <c r="R263" i="2"/>
  <c r="N264" i="2"/>
  <c r="O264" i="2"/>
  <c r="P264" i="2"/>
  <c r="Q264" i="2"/>
  <c r="R264" i="2"/>
  <c r="N265" i="2"/>
  <c r="O265" i="2"/>
  <c r="P265" i="2"/>
  <c r="Q265" i="2"/>
  <c r="R265" i="2"/>
  <c r="N266" i="2"/>
  <c r="O266" i="2"/>
  <c r="P266" i="2"/>
  <c r="Q266" i="2"/>
  <c r="R266" i="2"/>
  <c r="R267" i="2"/>
  <c r="N274" i="2"/>
  <c r="O274" i="2"/>
  <c r="P274" i="2"/>
  <c r="Q274" i="2"/>
  <c r="R274" i="2"/>
  <c r="N275" i="2"/>
  <c r="O275" i="2"/>
  <c r="P275" i="2"/>
  <c r="Q275" i="2"/>
  <c r="R275" i="2"/>
  <c r="N276" i="2"/>
  <c r="O276" i="2"/>
  <c r="P276" i="2"/>
  <c r="Q276" i="2"/>
  <c r="R276" i="2"/>
  <c r="N277" i="2"/>
  <c r="O277" i="2"/>
  <c r="P277" i="2"/>
  <c r="Q277" i="2"/>
  <c r="R277" i="2"/>
  <c r="N278" i="2"/>
  <c r="O278" i="2"/>
  <c r="P278" i="2"/>
  <c r="Q278" i="2"/>
  <c r="R278" i="2"/>
  <c r="N279" i="2"/>
  <c r="O279" i="2"/>
  <c r="P279" i="2"/>
  <c r="Q279" i="2"/>
  <c r="R279" i="2"/>
  <c r="N280" i="2"/>
  <c r="O280" i="2"/>
  <c r="P280" i="2"/>
  <c r="Q280" i="2"/>
  <c r="R280" i="2"/>
  <c r="N281" i="2"/>
  <c r="O281" i="2"/>
  <c r="P281" i="2"/>
  <c r="Q281" i="2"/>
  <c r="R281" i="2"/>
  <c r="N282" i="2"/>
  <c r="O282" i="2"/>
  <c r="P282" i="2"/>
  <c r="Q282" i="2"/>
  <c r="R282" i="2"/>
  <c r="N283" i="2"/>
  <c r="O283" i="2"/>
  <c r="P283" i="2"/>
  <c r="Q283" i="2"/>
  <c r="R283" i="2"/>
  <c r="R284" i="2"/>
  <c r="N291" i="2"/>
  <c r="O291" i="2"/>
  <c r="P291" i="2"/>
  <c r="Q291" i="2"/>
  <c r="R291" i="2"/>
  <c r="N292" i="2"/>
  <c r="O292" i="2"/>
  <c r="P292" i="2"/>
  <c r="Q292" i="2"/>
  <c r="R292" i="2"/>
  <c r="N293" i="2"/>
  <c r="O293" i="2"/>
  <c r="P293" i="2"/>
  <c r="Q293" i="2"/>
  <c r="R293" i="2"/>
  <c r="N294" i="2"/>
  <c r="O294" i="2"/>
  <c r="P294" i="2"/>
  <c r="Q294" i="2"/>
  <c r="R294" i="2"/>
  <c r="N295" i="2"/>
  <c r="O295" i="2"/>
  <c r="P295" i="2"/>
  <c r="Q295" i="2"/>
  <c r="R295" i="2"/>
  <c r="N296" i="2"/>
  <c r="O296" i="2"/>
  <c r="P296" i="2"/>
  <c r="Q296" i="2"/>
  <c r="R296" i="2"/>
  <c r="N297" i="2"/>
  <c r="O297" i="2"/>
  <c r="P297" i="2"/>
  <c r="Q297" i="2"/>
  <c r="R297" i="2"/>
  <c r="N298" i="2"/>
  <c r="O298" i="2"/>
  <c r="P298" i="2"/>
  <c r="Q298" i="2"/>
  <c r="R298" i="2"/>
  <c r="N299" i="2"/>
  <c r="O299" i="2"/>
  <c r="P299" i="2"/>
  <c r="Q299" i="2"/>
  <c r="R299" i="2"/>
  <c r="N300" i="2"/>
  <c r="O300" i="2"/>
  <c r="P300" i="2"/>
  <c r="Q300" i="2"/>
  <c r="R300" i="2"/>
  <c r="R301" i="2"/>
  <c r="N308" i="2"/>
  <c r="O308" i="2"/>
  <c r="P308" i="2"/>
  <c r="Q308" i="2"/>
  <c r="R308" i="2"/>
  <c r="N309" i="2"/>
  <c r="O309" i="2"/>
  <c r="P309" i="2"/>
  <c r="Q309" i="2"/>
  <c r="R309" i="2"/>
  <c r="N310" i="2"/>
  <c r="O310" i="2"/>
  <c r="P310" i="2"/>
  <c r="Q310" i="2"/>
  <c r="R310" i="2"/>
  <c r="N311" i="2"/>
  <c r="O311" i="2"/>
  <c r="P311" i="2"/>
  <c r="Q311" i="2"/>
  <c r="R311" i="2"/>
  <c r="N312" i="2"/>
  <c r="O312" i="2"/>
  <c r="P312" i="2"/>
  <c r="Q312" i="2"/>
  <c r="R312" i="2"/>
  <c r="N313" i="2"/>
  <c r="O313" i="2"/>
  <c r="P313" i="2"/>
  <c r="Q313" i="2"/>
  <c r="R313" i="2"/>
  <c r="N314" i="2"/>
  <c r="O314" i="2"/>
  <c r="P314" i="2"/>
  <c r="Q314" i="2"/>
  <c r="R314" i="2"/>
  <c r="N315" i="2"/>
  <c r="O315" i="2"/>
  <c r="P315" i="2"/>
  <c r="Q315" i="2"/>
  <c r="R315" i="2"/>
  <c r="N316" i="2"/>
  <c r="O316" i="2"/>
  <c r="P316" i="2"/>
  <c r="Q316" i="2"/>
  <c r="R316" i="2"/>
  <c r="N317" i="2"/>
  <c r="O317" i="2"/>
  <c r="P317" i="2"/>
  <c r="Q317" i="2"/>
  <c r="R317" i="2"/>
  <c r="R318" i="2"/>
  <c r="N325" i="2"/>
  <c r="O325" i="2"/>
  <c r="P325" i="2"/>
  <c r="Q325" i="2"/>
  <c r="R325" i="2"/>
  <c r="N326" i="2"/>
  <c r="O326" i="2"/>
  <c r="P326" i="2"/>
  <c r="Q326" i="2"/>
  <c r="R326" i="2"/>
  <c r="N327" i="2"/>
  <c r="O327" i="2"/>
  <c r="P327" i="2"/>
  <c r="Q327" i="2"/>
  <c r="R327" i="2"/>
  <c r="N328" i="2"/>
  <c r="O328" i="2"/>
  <c r="P328" i="2"/>
  <c r="Q328" i="2"/>
  <c r="R328" i="2"/>
  <c r="N329" i="2"/>
  <c r="O329" i="2"/>
  <c r="P329" i="2"/>
  <c r="Q329" i="2"/>
  <c r="R329" i="2"/>
  <c r="N330" i="2"/>
  <c r="O330" i="2"/>
  <c r="P330" i="2"/>
  <c r="Q330" i="2"/>
  <c r="R330" i="2"/>
  <c r="N331" i="2"/>
  <c r="O331" i="2"/>
  <c r="P331" i="2"/>
  <c r="Q331" i="2"/>
  <c r="R331" i="2"/>
  <c r="N332" i="2"/>
  <c r="O332" i="2"/>
  <c r="P332" i="2"/>
  <c r="Q332" i="2"/>
  <c r="R332" i="2"/>
  <c r="N333" i="2"/>
  <c r="O333" i="2"/>
  <c r="P333" i="2"/>
  <c r="Q333" i="2"/>
  <c r="R333" i="2"/>
  <c r="N334" i="2"/>
  <c r="O334" i="2"/>
  <c r="P334" i="2"/>
  <c r="Q334" i="2"/>
  <c r="R334" i="2"/>
  <c r="R335" i="2"/>
  <c r="N342" i="2"/>
  <c r="O342" i="2"/>
  <c r="P342" i="2"/>
  <c r="Q342" i="2"/>
  <c r="R342" i="2"/>
  <c r="N343" i="2"/>
  <c r="O343" i="2"/>
  <c r="P343" i="2"/>
  <c r="Q343" i="2"/>
  <c r="R343" i="2"/>
  <c r="N344" i="2"/>
  <c r="O344" i="2"/>
  <c r="P344" i="2"/>
  <c r="Q344" i="2"/>
  <c r="R344" i="2"/>
  <c r="N345" i="2"/>
  <c r="O345" i="2"/>
  <c r="P345" i="2"/>
  <c r="Q345" i="2"/>
  <c r="R345" i="2"/>
  <c r="N346" i="2"/>
  <c r="O346" i="2"/>
  <c r="P346" i="2"/>
  <c r="Q346" i="2"/>
  <c r="R346" i="2"/>
  <c r="N347" i="2"/>
  <c r="O347" i="2"/>
  <c r="P347" i="2"/>
  <c r="Q347" i="2"/>
  <c r="R347" i="2"/>
  <c r="N348" i="2"/>
  <c r="O348" i="2"/>
  <c r="P348" i="2"/>
  <c r="Q348" i="2"/>
  <c r="R348" i="2"/>
  <c r="N349" i="2"/>
  <c r="O349" i="2"/>
  <c r="P349" i="2"/>
  <c r="Q349" i="2"/>
  <c r="R349" i="2"/>
  <c r="N350" i="2"/>
  <c r="O350" i="2"/>
  <c r="P350" i="2"/>
  <c r="Q350" i="2"/>
  <c r="R350" i="2"/>
  <c r="N351" i="2"/>
  <c r="O351" i="2"/>
  <c r="P351" i="2"/>
  <c r="Q351" i="2"/>
  <c r="R351" i="2"/>
  <c r="R352" i="2"/>
  <c r="N359" i="2"/>
  <c r="O359" i="2"/>
  <c r="P359" i="2"/>
  <c r="Q359" i="2"/>
  <c r="R359" i="2"/>
  <c r="N360" i="2"/>
  <c r="O360" i="2"/>
  <c r="P360" i="2"/>
  <c r="Q360" i="2"/>
  <c r="R360" i="2"/>
  <c r="N361" i="2"/>
  <c r="O361" i="2"/>
  <c r="P361" i="2"/>
  <c r="Q361" i="2"/>
  <c r="R361" i="2"/>
  <c r="N362" i="2"/>
  <c r="O362" i="2"/>
  <c r="P362" i="2"/>
  <c r="Q362" i="2"/>
  <c r="R362" i="2"/>
  <c r="N363" i="2"/>
  <c r="O363" i="2"/>
  <c r="P363" i="2"/>
  <c r="Q363" i="2"/>
  <c r="R363" i="2"/>
  <c r="N364" i="2"/>
  <c r="O364" i="2"/>
  <c r="P364" i="2"/>
  <c r="Q364" i="2"/>
  <c r="R364" i="2"/>
  <c r="N365" i="2"/>
  <c r="O365" i="2"/>
  <c r="P365" i="2"/>
  <c r="Q365" i="2"/>
  <c r="R365" i="2"/>
  <c r="N366" i="2"/>
  <c r="O366" i="2"/>
  <c r="P366" i="2"/>
  <c r="Q366" i="2"/>
  <c r="R366" i="2"/>
  <c r="N367" i="2"/>
  <c r="O367" i="2"/>
  <c r="P367" i="2"/>
  <c r="Q367" i="2"/>
  <c r="R367" i="2"/>
  <c r="N368" i="2"/>
  <c r="O368" i="2"/>
  <c r="P368" i="2"/>
  <c r="Q368" i="2"/>
  <c r="R368" i="2"/>
  <c r="R369" i="2"/>
  <c r="N376" i="2"/>
  <c r="O376" i="2"/>
  <c r="P376" i="2"/>
  <c r="Q376" i="2"/>
  <c r="R376" i="2"/>
  <c r="N377" i="2"/>
  <c r="O377" i="2"/>
  <c r="P377" i="2"/>
  <c r="Q377" i="2"/>
  <c r="R377" i="2"/>
  <c r="N378" i="2"/>
  <c r="O378" i="2"/>
  <c r="P378" i="2"/>
  <c r="Q378" i="2"/>
  <c r="R378" i="2"/>
  <c r="N379" i="2"/>
  <c r="O379" i="2"/>
  <c r="P379" i="2"/>
  <c r="Q379" i="2"/>
  <c r="R379" i="2"/>
  <c r="N380" i="2"/>
  <c r="O380" i="2"/>
  <c r="P380" i="2"/>
  <c r="Q380" i="2"/>
  <c r="R380" i="2"/>
  <c r="N381" i="2"/>
  <c r="O381" i="2"/>
  <c r="P381" i="2"/>
  <c r="Q381" i="2"/>
  <c r="R381" i="2"/>
  <c r="N382" i="2"/>
  <c r="O382" i="2"/>
  <c r="P382" i="2"/>
  <c r="Q382" i="2"/>
  <c r="R382" i="2"/>
  <c r="N383" i="2"/>
  <c r="O383" i="2"/>
  <c r="P383" i="2"/>
  <c r="Q383" i="2"/>
  <c r="R383" i="2"/>
  <c r="N384" i="2"/>
  <c r="O384" i="2"/>
  <c r="P384" i="2"/>
  <c r="Q384" i="2"/>
  <c r="R384" i="2"/>
  <c r="N385" i="2"/>
  <c r="O385" i="2"/>
  <c r="P385" i="2"/>
  <c r="Q385" i="2"/>
  <c r="R385" i="2"/>
  <c r="R386" i="2"/>
  <c r="N393" i="2"/>
  <c r="O393" i="2"/>
  <c r="P393" i="2"/>
  <c r="Q393" i="2"/>
  <c r="R393" i="2"/>
  <c r="N394" i="2"/>
  <c r="O394" i="2"/>
  <c r="P394" i="2"/>
  <c r="Q394" i="2"/>
  <c r="R394" i="2"/>
  <c r="N395" i="2"/>
  <c r="O395" i="2"/>
  <c r="P395" i="2"/>
  <c r="Q395" i="2"/>
  <c r="R395" i="2"/>
  <c r="N396" i="2"/>
  <c r="O396" i="2"/>
  <c r="P396" i="2"/>
  <c r="Q396" i="2"/>
  <c r="R396" i="2"/>
  <c r="N397" i="2"/>
  <c r="O397" i="2"/>
  <c r="P397" i="2"/>
  <c r="Q397" i="2"/>
  <c r="R397" i="2"/>
  <c r="N398" i="2"/>
  <c r="O398" i="2"/>
  <c r="P398" i="2"/>
  <c r="Q398" i="2"/>
  <c r="R398" i="2"/>
  <c r="N399" i="2"/>
  <c r="O399" i="2"/>
  <c r="P399" i="2"/>
  <c r="Q399" i="2"/>
  <c r="R399" i="2"/>
  <c r="N400" i="2"/>
  <c r="O400" i="2"/>
  <c r="P400" i="2"/>
  <c r="Q400" i="2"/>
  <c r="R400" i="2"/>
  <c r="N401" i="2"/>
  <c r="O401" i="2"/>
  <c r="P401" i="2"/>
  <c r="Q401" i="2"/>
  <c r="R401" i="2"/>
  <c r="N402" i="2"/>
  <c r="O402" i="2"/>
  <c r="P402" i="2"/>
  <c r="Q402" i="2"/>
  <c r="R402" i="2"/>
  <c r="R403" i="2"/>
  <c r="N419" i="2"/>
  <c r="N411" i="2"/>
  <c r="N412" i="2"/>
  <c r="N413" i="2"/>
  <c r="N414" i="2"/>
  <c r="N415" i="2"/>
  <c r="N416" i="2"/>
  <c r="N417" i="2"/>
  <c r="N418" i="2"/>
  <c r="N410" i="2"/>
  <c r="N181" i="2"/>
  <c r="N173" i="2"/>
  <c r="O419" i="2"/>
  <c r="O411" i="2"/>
  <c r="O412" i="2"/>
  <c r="O413" i="2"/>
  <c r="O414" i="2"/>
  <c r="O415" i="2"/>
  <c r="O416" i="2"/>
  <c r="O417" i="2"/>
  <c r="O418" i="2"/>
  <c r="O410" i="2"/>
  <c r="O181" i="2"/>
  <c r="O173" i="2"/>
  <c r="AN26" i="13"/>
  <c r="U26" i="13"/>
  <c r="V26" i="13"/>
  <c r="W26" i="13"/>
  <c r="X26" i="13"/>
  <c r="Y26" i="13"/>
  <c r="Z26" i="13"/>
  <c r="AA26" i="13"/>
  <c r="M26" i="13"/>
  <c r="N26" i="13"/>
  <c r="O26" i="13"/>
  <c r="P26" i="13"/>
  <c r="Q26" i="13"/>
  <c r="R26" i="13"/>
  <c r="S26" i="13"/>
  <c r="AN25" i="13"/>
  <c r="M25" i="13"/>
  <c r="N25" i="13"/>
  <c r="O25" i="13"/>
  <c r="P25" i="13"/>
  <c r="Q25" i="13"/>
  <c r="R25" i="13"/>
  <c r="S25" i="13"/>
  <c r="AN24" i="13"/>
  <c r="M24" i="13"/>
  <c r="N24" i="13"/>
  <c r="O24" i="13"/>
  <c r="P24" i="13"/>
  <c r="Q24" i="13"/>
  <c r="R24" i="13"/>
  <c r="S24" i="13"/>
  <c r="AN23" i="13"/>
  <c r="M23" i="13"/>
  <c r="N23" i="13"/>
  <c r="O23" i="13"/>
  <c r="P23" i="13"/>
  <c r="Q23" i="13"/>
  <c r="R23" i="13"/>
  <c r="S23" i="13"/>
  <c r="AN22" i="13"/>
  <c r="M22" i="13"/>
  <c r="N22" i="13"/>
  <c r="O22" i="13"/>
  <c r="P22" i="13"/>
  <c r="Q22" i="13"/>
  <c r="R22" i="13"/>
  <c r="S22" i="13"/>
  <c r="AN21" i="13"/>
  <c r="M21" i="13"/>
  <c r="N21" i="13"/>
  <c r="O21" i="13"/>
  <c r="P21" i="13"/>
  <c r="Q21" i="13"/>
  <c r="R21" i="13"/>
  <c r="S21" i="13"/>
  <c r="AN20" i="13"/>
  <c r="M20" i="13"/>
  <c r="N20" i="13"/>
  <c r="O20" i="13"/>
  <c r="P20" i="13"/>
  <c r="Q20" i="13"/>
  <c r="R20" i="13"/>
  <c r="S20" i="13"/>
  <c r="AN19" i="13"/>
  <c r="U19" i="13"/>
  <c r="V19" i="13"/>
  <c r="W19" i="13"/>
  <c r="X19" i="13"/>
  <c r="Y19" i="13"/>
  <c r="Z19" i="13"/>
  <c r="AA19" i="13"/>
  <c r="M19" i="13"/>
  <c r="N19" i="13"/>
  <c r="O19" i="13"/>
  <c r="P19" i="13"/>
  <c r="Q19" i="13"/>
  <c r="R19" i="13"/>
  <c r="S19" i="13"/>
  <c r="AN18" i="13"/>
  <c r="AC18" i="13"/>
  <c r="AD18" i="13"/>
  <c r="AE18" i="13"/>
  <c r="AF18" i="13"/>
  <c r="AG18" i="13"/>
  <c r="AH18" i="13"/>
  <c r="AI18" i="13"/>
  <c r="U18" i="13"/>
  <c r="V18" i="13"/>
  <c r="W18" i="13"/>
  <c r="X18" i="13"/>
  <c r="Y18" i="13"/>
  <c r="Z18" i="13"/>
  <c r="AA18" i="13"/>
  <c r="M18" i="13"/>
  <c r="N18" i="13"/>
  <c r="O18" i="13"/>
  <c r="P18" i="13"/>
  <c r="Q18" i="13"/>
  <c r="R18" i="13"/>
  <c r="S18" i="13"/>
  <c r="AN17" i="13"/>
  <c r="U17" i="13"/>
  <c r="V17" i="13"/>
  <c r="W17" i="13"/>
  <c r="X17" i="13"/>
  <c r="Y17" i="13"/>
  <c r="Z17" i="13"/>
  <c r="AA17" i="13"/>
  <c r="M17" i="13"/>
  <c r="N17" i="13"/>
  <c r="O17" i="13"/>
  <c r="P17" i="13"/>
  <c r="Q17" i="13"/>
  <c r="R17" i="13"/>
  <c r="S17" i="13"/>
  <c r="AN16" i="13"/>
  <c r="AN15" i="13"/>
  <c r="U15" i="13"/>
  <c r="V15" i="13"/>
  <c r="W15" i="13"/>
  <c r="X15" i="13"/>
  <c r="Y15" i="13"/>
  <c r="Z15" i="13"/>
  <c r="AA15" i="13"/>
  <c r="M15" i="13"/>
  <c r="N15" i="13"/>
  <c r="O15" i="13"/>
  <c r="P15" i="13"/>
  <c r="Q15" i="13"/>
  <c r="R15" i="13"/>
  <c r="S15" i="13"/>
  <c r="AN14" i="13"/>
  <c r="AC14" i="13"/>
  <c r="AD14" i="13"/>
  <c r="AE14" i="13"/>
  <c r="AF14" i="13"/>
  <c r="AG14" i="13"/>
  <c r="AH14" i="13"/>
  <c r="AI14" i="13"/>
  <c r="U14" i="13"/>
  <c r="V14" i="13"/>
  <c r="W14" i="13"/>
  <c r="X14" i="13"/>
  <c r="Y14" i="13"/>
  <c r="Z14" i="13"/>
  <c r="AA14" i="13"/>
  <c r="M14" i="13"/>
  <c r="N14" i="13"/>
  <c r="O14" i="13"/>
  <c r="P14" i="13"/>
  <c r="Q14" i="13"/>
  <c r="R14" i="13"/>
  <c r="S14" i="13"/>
  <c r="AN13" i="13"/>
  <c r="M13" i="13"/>
  <c r="N13" i="13"/>
  <c r="O13" i="13"/>
  <c r="P13" i="13"/>
  <c r="Q13" i="13"/>
  <c r="R13" i="13"/>
  <c r="S13" i="13"/>
  <c r="AN12" i="13"/>
  <c r="U12" i="13"/>
  <c r="V12" i="13"/>
  <c r="W12" i="13"/>
  <c r="X12" i="13"/>
  <c r="Y12" i="13"/>
  <c r="Z12" i="13"/>
  <c r="AA12" i="13"/>
  <c r="M12" i="13"/>
  <c r="N12" i="13"/>
  <c r="O12" i="13"/>
  <c r="P12" i="13"/>
  <c r="Q12" i="13"/>
  <c r="R12" i="13"/>
  <c r="S12" i="13"/>
  <c r="AN11" i="13"/>
  <c r="AC11" i="13"/>
  <c r="AD11" i="13"/>
  <c r="AE11" i="13"/>
  <c r="AF11" i="13"/>
  <c r="AG11" i="13"/>
  <c r="AH11" i="13"/>
  <c r="AI11" i="13"/>
  <c r="U11" i="13"/>
  <c r="V11" i="13"/>
  <c r="W11" i="13"/>
  <c r="X11" i="13"/>
  <c r="Y11" i="13"/>
  <c r="Z11" i="13"/>
  <c r="AA11" i="13"/>
  <c r="M11" i="13"/>
  <c r="N11" i="13"/>
  <c r="O11" i="13"/>
  <c r="P11" i="13"/>
  <c r="Q11" i="13"/>
  <c r="R11" i="13"/>
  <c r="S11" i="13"/>
  <c r="AN10" i="13"/>
  <c r="P411" i="2"/>
  <c r="Q411" i="2"/>
  <c r="R411" i="2"/>
  <c r="P412" i="2"/>
  <c r="Q412" i="2"/>
  <c r="R412" i="2"/>
  <c r="P413" i="2"/>
  <c r="P414" i="2"/>
  <c r="Q414" i="2"/>
  <c r="R414" i="2"/>
  <c r="P415" i="2"/>
  <c r="Q415" i="2"/>
  <c r="R415" i="2"/>
  <c r="P416" i="2"/>
  <c r="Q416" i="2"/>
  <c r="R416" i="2"/>
  <c r="P417" i="2"/>
  <c r="Q417" i="2"/>
  <c r="R417" i="2"/>
  <c r="P418" i="2"/>
  <c r="Q418" i="2"/>
  <c r="R418" i="2"/>
  <c r="P419" i="2"/>
  <c r="Q419" i="2"/>
  <c r="R419" i="2"/>
  <c r="P410" i="2"/>
  <c r="P181" i="2"/>
  <c r="P173" i="2"/>
  <c r="Q173" i="2"/>
  <c r="R173" i="2"/>
  <c r="R55" i="2"/>
  <c r="R63" i="2"/>
  <c r="R95" i="2"/>
  <c r="R111" i="2"/>
  <c r="Q413" i="2"/>
  <c r="R413" i="2"/>
  <c r="Q410" i="2"/>
  <c r="R410" i="2"/>
  <c r="Q181" i="2"/>
  <c r="R181" i="2"/>
  <c r="R174" i="2"/>
  <c r="R158" i="2"/>
  <c r="R150" i="2"/>
  <c r="R135" i="2"/>
  <c r="R127" i="2"/>
  <c r="R119" i="2"/>
  <c r="R79" i="2"/>
  <c r="R71" i="2"/>
  <c r="R103" i="2"/>
  <c r="R420" i="2"/>
  <c r="R182" i="2"/>
  <c r="R166" i="2"/>
  <c r="R142" i="2"/>
  <c r="R87" i="2"/>
  <c r="R47" i="2"/>
  <c r="R20" i="2"/>
  <c r="R39" i="2"/>
  <c r="R29" i="2"/>
  <c r="R424" i="2"/>
</calcChain>
</file>

<file path=xl/comments1.xml><?xml version="1.0" encoding="utf-8"?>
<comments xmlns="http://schemas.openxmlformats.org/spreadsheetml/2006/main">
  <authors>
    <author>Edgaras Abušovas</author>
    <author>...</author>
  </authors>
  <commentList>
    <comment ref="A5" authorId="0" shapeId="0">
      <text>
        <r>
          <rPr>
            <b/>
            <sz val="9"/>
            <color indexed="81"/>
            <rFont val="Tahoma"/>
            <family val="2"/>
            <charset val="186"/>
          </rPr>
          <t>Pareiškėjo pavadinimas pasirenkamas iš sąrašo</t>
        </r>
      </text>
    </comment>
    <comment ref="C13" authorId="1" shapeId="0">
      <text>
        <r>
          <rPr>
            <sz val="9"/>
            <color indexed="81"/>
            <rFont val="Tahoma"/>
            <charset val="1"/>
          </rPr>
          <t xml:space="preserve">
Įrašyti patiems</t>
        </r>
      </text>
    </comment>
    <comment ref="D13" authorId="1" shapeId="0">
      <text>
        <r>
          <rPr>
            <b/>
            <sz val="9"/>
            <color indexed="81"/>
            <rFont val="Tahoma"/>
            <family val="2"/>
            <charset val="186"/>
          </rPr>
          <t xml:space="preserve">Pasirinkti iš sąrašo langelyje
</t>
        </r>
      </text>
    </comment>
    <comment ref="E13" authorId="1" shapeId="0">
      <text>
        <r>
          <rPr>
            <b/>
            <sz val="9"/>
            <color indexed="81"/>
            <rFont val="Tahoma"/>
            <charset val="1"/>
          </rPr>
          <t>Įrašyti patiems</t>
        </r>
      </text>
    </comment>
    <comment ref="F14" authorId="1" shapeId="0">
      <text>
        <r>
          <rPr>
            <b/>
            <sz val="9"/>
            <color indexed="81"/>
            <rFont val="Tahoma"/>
            <charset val="1"/>
          </rPr>
          <t xml:space="preserve">Pasirinkti iš sąrašo langelyje
</t>
        </r>
        <r>
          <rPr>
            <sz val="9"/>
            <color indexed="81"/>
            <rFont val="Tahoma"/>
            <charset val="1"/>
          </rPr>
          <t xml:space="preserve">
</t>
        </r>
      </text>
    </comment>
    <comment ref="G14" authorId="1" shapeId="0">
      <text>
        <r>
          <rPr>
            <b/>
            <sz val="9"/>
            <color indexed="81"/>
            <rFont val="Tahoma"/>
            <charset val="1"/>
          </rPr>
          <t xml:space="preserve">Pasirinkti iš sąrašo langelyje
</t>
        </r>
        <r>
          <rPr>
            <sz val="9"/>
            <color indexed="81"/>
            <rFont val="Tahoma"/>
            <charset val="1"/>
          </rPr>
          <t xml:space="preserve">
</t>
        </r>
      </text>
    </comment>
    <comment ref="H14" authorId="1" shapeId="0">
      <text>
        <r>
          <rPr>
            <b/>
            <sz val="9"/>
            <color indexed="81"/>
            <rFont val="Tahoma"/>
            <charset val="1"/>
          </rPr>
          <t xml:space="preserve">Pasirinkti iš sąrašo langelyje
</t>
        </r>
        <r>
          <rPr>
            <sz val="9"/>
            <color indexed="81"/>
            <rFont val="Tahoma"/>
            <charset val="1"/>
          </rPr>
          <t xml:space="preserve">
</t>
        </r>
      </text>
    </comment>
    <comment ref="J14" authorId="1" shapeId="0">
      <text>
        <r>
          <rPr>
            <b/>
            <sz val="9"/>
            <color indexed="81"/>
            <rFont val="Tahoma"/>
            <charset val="1"/>
          </rPr>
          <t>Įrašyti patiems</t>
        </r>
        <r>
          <rPr>
            <sz val="9"/>
            <color indexed="81"/>
            <rFont val="Tahoma"/>
            <charset val="1"/>
          </rPr>
          <t xml:space="preserve">
</t>
        </r>
      </text>
    </comment>
    <comment ref="L14" authorId="1" shapeId="0">
      <text>
        <r>
          <rPr>
            <b/>
            <sz val="9"/>
            <color indexed="81"/>
            <rFont val="Tahoma"/>
            <charset val="1"/>
          </rPr>
          <t>Įrašyti patiems</t>
        </r>
      </text>
    </comment>
    <comment ref="M14" authorId="1" shapeId="0">
      <text>
        <r>
          <rPr>
            <b/>
            <sz val="9"/>
            <color indexed="81"/>
            <rFont val="Tahoma"/>
            <charset val="1"/>
          </rPr>
          <t xml:space="preserve">Pasirinkti iš sąrašo langelyje
</t>
        </r>
        <r>
          <rPr>
            <sz val="9"/>
            <color indexed="81"/>
            <rFont val="Tahoma"/>
            <charset val="1"/>
          </rPr>
          <t xml:space="preserve">
</t>
        </r>
      </text>
    </comment>
  </commentList>
</comments>
</file>

<file path=xl/sharedStrings.xml><?xml version="1.0" encoding="utf-8"?>
<sst xmlns="http://schemas.openxmlformats.org/spreadsheetml/2006/main" count="804" uniqueCount="309">
  <si>
    <t>202    m.                                     d.</t>
  </si>
  <si>
    <t>Pareiškėjas:</t>
  </si>
  <si>
    <t>LIETUVOS RANKINIO FEDERACIJA</t>
  </si>
  <si>
    <t xml:space="preserve">           (Pareiškėjo pavadinimas)</t>
  </si>
  <si>
    <t xml:space="preserve">Aušros g. 42, Kaunas LT-44158, tel. 8 37 244876						</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</si>
  <si>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</si>
  <si>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</si>
  <si>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</si>
  <si>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</si>
  <si>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</si>
  <si>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</si>
  <si>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</si>
  <si>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</si>
  <si>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</si>
  <si>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</si>
  <si>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</si>
  <si>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</si>
  <si>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</si>
  <si>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</si>
  <si>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</si>
  <si>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</si>
  <si>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</si>
  <si>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</si>
  <si>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</si>
  <si>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</si>
  <si>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</si>
  <si>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2017 m. pasaulio vyrų rankinio čempionatas</t>
  </si>
  <si>
    <t xml:space="preserve">(sporto renginio pavadinimas) </t>
  </si>
  <si>
    <t>Lietuvos nacionalinė vyrų rinktinė (Rolandas Bernatonis, Šarūnas Sakalauskas, Aidenas Malašinskas, Povilas Babarskas, Gintaras Cibulskis, Benas Petreikis, Vilius Rašimas, Vaidas Trainavičąius, Mindaugas Meškauskas, Skirmantas Plėta, Aistis Pažemeckas, Gerdas Babarskas, Vaidotas Grosas, Tadas Stankevičius, Giedrius Morkūnas, Mindaugas Dumčius, Karolis Stropus)</t>
  </si>
  <si>
    <t>rankinis</t>
  </si>
  <si>
    <t>olimpinė</t>
  </si>
  <si>
    <t>PČ</t>
  </si>
  <si>
    <t>Taip</t>
  </si>
  <si>
    <t>Iš viso:</t>
  </si>
  <si>
    <t>PRIDEDAMA. ____________________________________________________________________________________________________</t>
  </si>
  <si>
    <t xml:space="preserve">http://history.eurohandball.com/wch/men/2017/round/3/Qualification+Europe+Round+1 </t>
  </si>
  <si>
    <t>                                     (pridedamos pasiekimus tarptautinėse aukšto meistriškumo sporto varžybose patvirtinančių protokolų kopijos (arba pateikiama nuoroda į interneto svetainę, kurioje su šiais protokolais galima būtų susipažinti)</t>
  </si>
  <si>
    <t>2017 m. pasaulio moterų rankinio čempionatas</t>
  </si>
  <si>
    <t>Nuoroda į protokolą: http://history.eurohandball.com/wch/women/2017/round/3/Qualification+Europe</t>
  </si>
  <si>
    <t>Lietuvos nacionalinė moterų rinktinė (Živilė Jurgutytė, Roberta Ivanauskaitė, Marija Gedroit, Dovilė Ilčiukaitė, Diana Šatkauskaitė, Renata Jatulevičė, Audinga Kniubaitė, Inesa Verbovik, Laima Bernatavičiūtė, Auksė Sviderskienė, Greta Rinkevičiūtė, Kristina Kvedarienė, Daiva Aleksandravičiūtė, Greta Sadauskaitė, Amanda Vareikienė, Jūratė Žilinskaitė)</t>
  </si>
  <si>
    <t>http://history.eurohandball.com/wch/women/2017/round/3/Qualification+Europe</t>
  </si>
  <si>
    <t>                                     (pridedamos pasiekimus tarptautinėse sporto varžybose patvirtinančių protokolų kopijos (arba pateikiama nuoroda į interneto svetainę, kurioje su šiais protokolais galima būtų susipažinti)</t>
  </si>
  <si>
    <t>2017 m. pasaulio vaikinų jaunimo U21 rankinio čempionatas</t>
  </si>
  <si>
    <t>Nuoroda į protokolą: http://history.eurohandball.com/wch/u21/men/2017/round/2/Qualification+Europe</t>
  </si>
  <si>
    <t xml:space="preserve">Lietuvos jaunimo vaikinų U21 rinktinė (Lukas Simėnas, Dovydas Kuodys, Žanas Gabrielius Virbauskas, Modestas Štarolis, Karolis Antonovičius, Lukas Juškėnas, Tadas Bučinskas, Benas Butkus, Daugirdas Dilys, Lukas Gurskis, Jovydas Jurašius, Domantas Pukas, Martynas Savonis, Laurynas Simonavičius, Modestas Vaitekūnas) </t>
  </si>
  <si>
    <t>JPČ</t>
  </si>
  <si>
    <t>http://history.eurohandball.com/wch/u21/men/2017/round/2/Qualification+Europe</t>
  </si>
  <si>
    <t>2017 m. Europos merginų jaunimo U19 rankinio čempionatas</t>
  </si>
  <si>
    <t>Nuoroda į protokolą: http://history.eurohandball.com/ech/19/women/2017/round/2/Qualification+Tournaments</t>
  </si>
  <si>
    <t>Lietuvos jaunimo merginų rinktinė (Roberta Ivanauskaitė, Emilė Aglinskaitė, Greta Sadauskaitė, Fausta Abrutytė, Evelina Dževerakaitė, Justina Zenkovaitė, Aušra Šponė, Eimantė Zenkovaitė, Raimonda Giedrytė, Raminta Kripaitytė, Silva Muzikevičiūtė, Greta Rinkevičiūtė, Ugnė Slavėnaitė, Benita Šliupaitė, Akvilė Tolvaišaitė)</t>
  </si>
  <si>
    <t>JEČ</t>
  </si>
  <si>
    <t>http://history.eurohandball.com/ech/19/women/2017/round/2/Qualification+Tournaments</t>
  </si>
  <si>
    <t>2017 m. Europos merginų jaunių U17 rankinio čempionatas</t>
  </si>
  <si>
    <t>Lietuvos jaunių U17 merginų rinktinė (Austėja Rimkutė, Aušra Šponė, Jolanta Kosiakaitė, Ūla Šyvytė, Greta Makovskytė, Akvilė Tolvaišaitė, Greta Valatkevičiūtė, Dalia Katiliavaitė, Karolina Čekuolytė, Ieva Jankauskaitė, Ugnė Kavalenkaitė, Inga Sadauskaitė, Viltė Masaitytė, Ugnė Malinauskaitė, Kamilė Vilkūnaitė)</t>
  </si>
  <si>
    <t>JnEČ</t>
  </si>
  <si>
    <t>2017 m. Europos merginų jaunių U17 paplūdimio rankinio čempionatas</t>
  </si>
  <si>
    <t>Nuoroda į protokolą: http://history.eurohandball.com/beach/17/women/2017/round/1/Final+Tournament</t>
  </si>
  <si>
    <t>Lietuvos jaunių U17 merginų rinktinė (Greta Makovskytė, Aušra Šponė, Jolanta Kosiakaitė, Austėja Rimkutė, Ugnė Kavalenkaitė, Rusnė Markinaitė, Greta Valatkevičiūtė, Ieva Jankauskaitė, Akvilė Tolvaišaitė, Ugnė Malinauskaitė)</t>
  </si>
  <si>
    <t>paplūdimio rankinis</t>
  </si>
  <si>
    <t>neolimpinė</t>
  </si>
  <si>
    <t>Ne</t>
  </si>
  <si>
    <t>PRIDEDAMA. ______Priedas nr.1; ______________________________________________________________________________________________</t>
  </si>
  <si>
    <t>http://history.eurohandball.com/beach/17/women/2017/round/1/Final+Tournament</t>
  </si>
  <si>
    <t>http://www.eurohandball.com/article/028950/Spain+and+Netherlands+aim+for+consecutive+titles;</t>
  </si>
  <si>
    <t>2018 m. Europos vyrų rankinio čempionatas</t>
  </si>
  <si>
    <t>Nuoroda į protokolą: http://history.eurohandball.com/ech/men/2018/round/2/Qualification+2</t>
  </si>
  <si>
    <t>Lietuvos nacionalinė vyrų rinktinė (Giedrius Morkūnas, Lukas Gurskis, Modestas Štarolis, Aidenas Malašinskas, Augustas Strazdas, Tadas Stankevičius, Skirmantas Plėta, Benas Petreikis, Karolis Stropus, Jonas Truchanovičius, Mindaugas Urbonas, Laurynas Palevičius, Edvinas Vorobjovas, Valdas Drabavičius, Vilius Rašimas, Vaidas Trainavičius, Gerdas Babarskas, Mindaugas Dumčius, Gintaras Cibulskis, Lukas Simėnas, Rolandas Bernatonis)</t>
  </si>
  <si>
    <t>EČ</t>
  </si>
  <si>
    <t>PRIDEDAMA. __Priedas nr.1; __________________________________________________________________________________________________</t>
  </si>
  <si>
    <t xml:space="preserve">priedas nr.2; </t>
  </si>
  <si>
    <t>http://history.eurohandball.com/ech/men/2018/round/2/Qualification+2</t>
  </si>
  <si>
    <t>2018 m. Europos moterų rankinio čempionatas</t>
  </si>
  <si>
    <t>Nuoroda į protokolą: http://history.eurohandball.com/ech/women/2018/round/2/Qualification+2</t>
  </si>
  <si>
    <t>Lietuvos nacionalinė moterų rinktinė (Marija Gedroit, Brigita Ivanauskaitė, Roberta Ivanauskaitė, Amanda Jasiulevičiūtė-Vareikienė, Inesa Verbovik, Laima Bernatavičiūtė, Živilė Jurgutytė,  Dovilė Ilčiukaitė, Diana Šatkauskaitė, Greta Kavaliauskaitė, Simona Kazlauskaitė, Audinga Kniubaitė, Kristina Kvedarienė, Evelina Stukaitė, Klaudija Šidlauskytė, Greta Sadauskaitė, Greta Kavaliauskaitė, Neringa Gudaitytė, Simona Kazlauskaitė, Viltė Lubytė, Greta Rinkevičiūtė, Rita Repečkaitė, Ugnė Slavėnaitė, Jūratė Žilinskaitė, Eglė Alešiūnaitė, Austėja Rimkutė, Laura Žukovaitė)</t>
  </si>
  <si>
    <t>PRIDEDAMA. ____Priedas nr.1;________________________________________________________________________________________________</t>
  </si>
  <si>
    <t>http://history.eurohandball.com/ech/women/2018/round/2/Qualification+2</t>
  </si>
  <si>
    <t>2018 m. Europos vaikinų jaunimo U20 rankinio čempionatas</t>
  </si>
  <si>
    <t>Nuoroda į protokolą: http://history.eurohandball.com/ech/01-01/20/men/2018/round/1/Championship+-+MKD</t>
  </si>
  <si>
    <t>Lietuvos jaunimo U20 vaikinų rinktinė (Matas Pranckevičius, Karolis Antanavičius, Džiugas Jusys, Nedas Buronko, Airijus Čypas, Deividas Jovaišas, Laurynas Petrušis, Arminas Stankūnas, Lukas Ragelis, Tadas Rasakevičius, Benas Balzarevičius, Aleksandr Grišin, Matas Mecelica, Lukas Vanagas)</t>
  </si>
  <si>
    <t>http://history.eurohandball.com/ech/01-01/20/men/2018/round/1/Championship+-+MKD</t>
  </si>
  <si>
    <t>2018 m. pasaulio merginų jaunimo U20 rankinio čempionatas</t>
  </si>
  <si>
    <t>Nuoroda į protokolą: http://history.eurohandball.com/wch/u20/women/2018/round/2/Qualification+Tournaments+Europe</t>
  </si>
  <si>
    <t>Lietuvos merginų jaunimo rinktinė (Aušra Šponė, Austėja Rimkutė, Ugnė Kavalenkaitė, Greta Makovskytė, Karolina Sparnauskaitė, Akvilė Tolvaišaitė, Gabrielė Vaičiūtė, Raminta Kripaitytė, Ugnė Malinauskaitė, Viltė Masaitytė, Austėja Narauskaitė, Inga Sadauskaitė, Benita Šliupaitė, Greta Valatkevičiūtė)</t>
  </si>
  <si>
    <t>http://history.eurohandball.com/wch/u20/women/2018/round/2/Qualification+Tournaments+Europe</t>
  </si>
  <si>
    <t>2018 m. Europos vaikinų jaunių U18 rankinio čempionatas</t>
  </si>
  <si>
    <t>Nuoroda į protokolą: http://history.eurohandball.com/ech/01-02/18/men/2018/round/1/Championship+-+GEO</t>
  </si>
  <si>
    <t xml:space="preserve">Lietuvos vaikinų jaunių rinktinė (Eimantas Sinkevičius, Tomas Valentukevičius, Rimas Tavrukas, Amandas Šarkanas, Taurintas Markiavičius, Mykolas Lapiniauskas, mIndaugas Impolis, Aivaras Šakalys, Robertas Skobas, Tautvydas Jožionis, Deividas Grušauskas, Vladas Tomkevičius, Benediktas Pakalniškis, Rokas Palskys, Andrius Montvilas)  </t>
  </si>
  <si>
    <t>http://history.eurohandball.com/ech/01-02/18/men/2018/round/1/Championship+-+GEO</t>
  </si>
  <si>
    <t>2018 m. Europos merginų jaunių U16 rankinio čempionatas</t>
  </si>
  <si>
    <t>Nuoroda į protokolą: http://history.eurohandball.com/eopen/16/women/2018/round/1/Final+Tournament</t>
  </si>
  <si>
    <t>Lietuvos jaunių U16 merginų rinktinė (Dominika Andronik, Silvija Mackonytė, Vakarė Petretytė, Ugnė Jaškauskaitė, Gabrielė Skilandytė, Ūla Vienažindytė, Meda Budrytė, Deimantė Burbaitė, Skirmantė Gečaitė, Meda Osipovaitė, Inesa Slavėnaitė, Ieva Urnikytė, Kamilė Ustilaitė, Martyna Ustilaitė, Mantė Voskresenskaja)</t>
  </si>
  <si>
    <t>http://history.eurohandball.com/eopen/16/women/2018/round/1/Final+Tournament</t>
  </si>
  <si>
    <t>2018 m. Europos merginų jaunių U18 paplūdimio rankinio čempionatas</t>
  </si>
  <si>
    <t>Nuoroda į protokolą: http://history.eurohandball.com/beach/18/women/2018/round/1/Final+Tournament</t>
  </si>
  <si>
    <t>Lietuvos jaunių U18 merginų rinktinė (Greta Makovskytė, Aušra Šponė, Jolanta Kosiakaitė, Austėja Rimkutė, Ugnė Kavalenkaitė, Rusnė Markinaitė, Greta Valatkevičiūtė, Kotryna Vasiliauskaitė, Akvilė Tolvaišaitė, Aistė Dražbaitė)</t>
  </si>
  <si>
    <t>PRIDEDAMA. _priedas nr.1; ___________________________________________________________________________________________________</t>
  </si>
  <si>
    <t>http://history.eurohandball.com/beach/18/women/2018/round/1/Final+Tournament</t>
  </si>
  <si>
    <t>2019 m. pasaulio vyrų rankinio čempionatas</t>
  </si>
  <si>
    <t>Nuoroda į protokolą: http://history.eurohandball.com/wch/men/2019/round/2/Qualification+Europe+-+Phase2+Play+Off</t>
  </si>
  <si>
    <t>Lietuvos nacionalinė vyrų rinktinė (Karolis Stropus, Mindaugas Urbonas, Rolandas Bernatonis, Žanas Gabrielius Virbauskas, Aidenas Malašinskas, Gintaras Cibulskis, Vilius Rašimas, Lukas Simėnas, Skirmantas Plėta, Mindaugas Tarcijonas, Vaidotas Grosas, Laurynas Palevičius, Giedrius Morkūnas, Ignas Grigas, Lukas Juškėnas, Tadas Stankevičius, Mindaugas Dumčius, Gerdas Babarskas, Jonas Truchanovičius, Aistis Pažemeckas, Valdas Drabavičius)</t>
  </si>
  <si>
    <t>PRIDEDAMA. __priedas nr.1;__________________________________________________________________________________________________</t>
  </si>
  <si>
    <t>http://history.eurohandball.com/wch/men/2019/round/3/Qualification+Phase+1</t>
  </si>
  <si>
    <t>http://history.eurohandball.com/wch/men/2019/round/2/Qualification+Europe+-+Phase2+Play+Off</t>
  </si>
  <si>
    <t>2019 m. pasaulio moterų rankinio čempionatas</t>
  </si>
  <si>
    <t>Nuoroda į protokolą: http://history.eurohandball.com/wch/women/2019/round/1/Qualification+Europe+Phase1</t>
  </si>
  <si>
    <t>Lietuvos nacionalinė moterų rinktinė (Simona Kolosovė, Marija Gedroit, Ugnė Slavėnaitė, Klaudija Šidlauskytė, Benita Šliupaitė, Audinga Kniubaitė, Greta Kavaliauskaitė, Lina Abramauskaitė, austėja Rimkutė, Dovilė ilčiukaitė, akvilė Tolvaišaitė, Brigita Ivanauskaitė, Gintarė Butkevičiūtė, ugnė Kavalenkaitė, Amanda Vareikienė,. Jūratė Žilinskaitė)</t>
  </si>
  <si>
    <t>http://history.eurohandball.com/wch/women/2019/round/1/Qualification+Europe+Phase1</t>
  </si>
  <si>
    <t>2019 m. Europos merginų jaunimo U19 rankinio čempionatas</t>
  </si>
  <si>
    <t>Nuoroda į protokolą: http://history.eurohandball.com/ech/01-01/19/women/2019/round/1/Tournament+-+LTU</t>
  </si>
  <si>
    <t>Lietuvos jaunimo U19 merginų rinktinė (Aušra Šponė, Ugnė Kavalenkaitė, Rusnė Markinaitė, Akvilė Tolvaišaitė, Karolina Daukšaitė, Karolina Čekuolytė, Vakarė Damulevičiūtė, Samanta Dunkulytė, Dalia Katiliavaitė, Jolanta Kosiakaitė, Greta Marcinkėnaitė, Austėja Rimkutė, Beatričė Ruseckaitė, Inga Sadauskaitė, Kotryna Vasiliauskaitė, Kamilė Vilkūnaitė)</t>
  </si>
  <si>
    <t>http://history.eurohandball.com/ech/01-01/19/women/2019/round/1/Tournament+-+LTU</t>
  </si>
  <si>
    <t>2019 m. Europos merginų jaunių U17 rankinio čempionatas</t>
  </si>
  <si>
    <t>Nuoroda į protokolą: http://history.eurohandball.com/ech/01-02/17/women/2019/round/1/Championship+-+GEO</t>
  </si>
  <si>
    <t>Lietuvos jaunių U17 merginų rinktinė (Gabrielė Skilandytė, Dominyka Andronik, Ignė urnikytė, Martyna Ustilaitė, Kamilė Stanelytė, Kamilė Ustilaitė, Silvija Mackonytė, Gabrielė Paukštytė, Skirmantė Gečaitė, Greta Namentkevič, Ūla Vienažindytė, Mantė Voskresenskaja, Miglė Malyševa, Vakarė Damulevičiūtė, Vesta Jančytė, Meda Osipovaitė)</t>
  </si>
  <si>
    <t>http://history.eurohandball.com/ech/01-02/17/women/2019/round/1/Championship+-+GEO</t>
  </si>
  <si>
    <t>2019 m. Europos vaikinų jaunių U17 paplūdimio rankinio čempionatas</t>
  </si>
  <si>
    <t>Nuoroda į protokolą: http://history.eurohandball.com/beach/17/men/2019/round/1/Final+Tournament</t>
  </si>
  <si>
    <t>Lietuvos jaunių U17 vaikinų paplūdimio rinktinė (Romas Aukštikalnis, Edvinas Eidukonis, Orestas Biknius, Justas Čimbaras, Airidas Petronis, Dominykas Tribuišis, Modestas Adomėnas, Tomas Drakšas, Dovydas Lankauskas, Erikas Pukas)</t>
  </si>
  <si>
    <t>http://history.eurohandball.com/beach/17/men/2019/round/1/Final+Tournament</t>
  </si>
  <si>
    <t>2019 m. Europos merginų jaunių U17 paplūdimio rankinio čempionatas</t>
  </si>
  <si>
    <t>Nuoroda į protokolą: http://history.eurohandball.com/beach/17/women/2019/round/1/Final+Tournament</t>
  </si>
  <si>
    <t>Lietuvos jaunių U17 merginų paplūdimio rinktinė (Martyna Ustilaitė, Mantė Voskresenskaja, Vakarė Damulevičiūtė, Vesta Jančytė, Goda Bernackaitė, Skirmantė Gečaitė, Ugnė Kotryna Genevičiūtė, Vilgita Idzelytė, Miglė Malyševa, Mireta Rutytė)</t>
  </si>
  <si>
    <t>PRIDEDAMA. __priedas nr.1;_______________________________________________________________________________________________</t>
  </si>
  <si>
    <t>http://history.eurohandball.com/beach/17/women/2019/round/1/Final+Tournament</t>
  </si>
  <si>
    <t>http://eurohandball.com/article/032945/29+teams+vie+for+glory+at+YAC+17+Beach+Handball+EURO+2019+in+Poland</t>
  </si>
  <si>
    <t>2020 m. Europos vyrų rankinio čempionatas</t>
  </si>
  <si>
    <t>Nuoroda į protokolą: http://history.eurohandball.com/ech/men/2020/round/2/Qualifiers</t>
  </si>
  <si>
    <t>Lietuvos vyrų rinkitnė (Mindaugas Urbonas, Žanas Gabrielius Virbauskas, Povilas Babarskas, Gerdas Babarskas, Lukas Simėnas, Lukas Gurskis, Jonas Truchanovičius, Nedas Buronko, Skirmantas Plėta, Mindaugas Tarcijonas, Vaidotas Grosas, Laurynas Palevičius, Giedrius Morkūnas, Mykolas Lapiniauskas, Karolis Antanavičius, Tadas Stankevičius, Mindaugas Dumčius, Rolandas Bernatonis, Aidenas Malašinskas, Benas Petreikis, Vilius Rašimas, Valdas Drabavičius, Gintaras Cibulskis, Ignas Grigas, Vaidas Trainavičius, Lukas Juškėnas)</t>
  </si>
  <si>
    <t>http://history.eurohandball.com/ech/men/2020/round/2/Qualifiers</t>
  </si>
  <si>
    <t>2020 m. Europos moterų rankinio čempionatas</t>
  </si>
  <si>
    <t>Nuoroda į protokolą: http://history.eurohandball.com/ech/women/2020/round/2/Women%27s+EHF+EURO+2020+Q+Phase+2</t>
  </si>
  <si>
    <t>Lietuvos moterų rinktinė (Kotryna Vasiliauskaitė, Brigita Ivanauskaitė, Viltė, Lubytė, Karolina Sparnauskaitė, Klaudija Šidlauskytė, Benita Šliupaitė, Audinga Kniubaitė, Greta Kavaliauskaitė, Greta Rinkevičiūtė, Martyna Vaitkutė, Dovilė lčiukaitė, Rita Repčenkaitė, Aušra Šponė, Grėta Burkaitė, Emilija Aglinskaitė, Greta Sadauskaitė, Amanda Vareikienė)</t>
  </si>
  <si>
    <t>PRIDEDAMA. _priedas nr.1;___________________________________________________________________________________________________</t>
  </si>
  <si>
    <t>http://history.eurohandball.com/ech/women/2020/round/2/Women%27s+EHF+EURO+2020+Q+Phase+2</t>
  </si>
  <si>
    <t>201     m. ___________________________________</t>
  </si>
  <si>
    <t>Nuoroda į protokolą:</t>
  </si>
  <si>
    <t>Bendra sporto šakos gauta taškų suma</t>
  </si>
  <si>
    <t>*Pildo tik į olimpinių žaidynių programą neįtrauktų sporto šakų pareiškėjai</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</si>
  <si>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</si>
  <si>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</si>
  <si>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</si>
  <si>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</si>
  <si>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</si>
  <si>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</si>
  <si>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</si>
  <si>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</si>
  <si>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</si>
  <si>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</si>
  <si>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</si>
  <si>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</si>
  <si>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</si>
  <si>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</si>
  <si>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</si>
  <si>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</si>
  <si>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</si>
  <si>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</si>
  <si>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</si>
  <si>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</si>
  <si>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</si>
  <si>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</si>
  <si>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</si>
  <si>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</si>
  <si>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</si>
  <si>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</si>
  <si>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</si>
  <si>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</si>
  <si>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</si>
  <si>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</si>
  <si>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</si>
  <si>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</si>
  <si>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</si>
  <si>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</si>
  <si>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</si>
  <si>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</si>
  <si>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</si>
  <si>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</si>
  <si>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</si>
  <si>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</si>
  <si>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</si>
  <si>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</si>
  <si>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</si>
  <si>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</si>
  <si>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</si>
  <si>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</si>
  <si>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</si>
  <si>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</si>
  <si>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</si>
  <si>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</si>
  <si>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</si>
  <si>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</si>
  <si>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</si>
  <si>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</si>
  <si>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</si>
  <si>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</si>
  <si>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</si>
  <si>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</si>
  <si>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</si>
  <si>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</si>
  <si>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</si>
  <si>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</si>
  <si>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</si>
  <si>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</si>
  <si>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</si>
  <si>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</si>
  <si>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</si>
  <si>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</si>
  <si>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</si>
  <si>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</si>
  <si>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</si>
  <si>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</si>
  <si>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</si>
  <si>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</si>
  <si>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</si>
  <si>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</si>
  <si>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Pasaulio jaunimo čempionatas</t>
  </si>
  <si>
    <t>11.</t>
  </si>
  <si>
    <t>JnPČ</t>
  </si>
  <si>
    <t>Pasaulio jaunių čempionatas</t>
  </si>
  <si>
    <t>12.</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</si>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</sst>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
      <u/>
      <sz val="11"/>
      <color rgb="FF0070C0"/>
      <name val="Times New Roman"/>
      <family val="1"/>
      <charset val="186"/>
    </font>
    <font>
      <sz val="11"/>
      <color rgb="FF000000"/>
      <name val="Times New Roman"/>
      <family val="1"/>
      <charset val="186"/>
    </font>
    <font>
      <u/>
      <sz val="11"/>
      <color theme="1"/>
      <name val="Times New Roman"/>
      <family val="1"/>
      <charset val="186"/>
    </font>
    <font>
      <sz val="12"/>
      <color rgb="FF000000"/>
      <name val="Calibri"/>
      <family val="2"/>
      <charset val="186"/>
      <scheme val="minor"/>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10" fillId="0" borderId="0"/>
    <xf numFmtId="0" fontId="31" fillId="0" borderId="0" applyNumberFormat="0" applyFill="0" applyBorder="0" applyAlignment="0" applyProtection="0"/>
  </cellStyleXfs>
  <cellXfs count="131">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34" fillId="0" borderId="0" xfId="0" applyFont="1" applyAlignment="1">
      <alignment vertical="center"/>
    </xf>
    <xf numFmtId="0" fontId="35" fillId="0" borderId="0" xfId="2" applyFont="1" applyBorder="1" applyAlignment="1">
      <alignment vertical="center" wrapText="1"/>
    </xf>
    <xf numFmtId="0" fontId="3" fillId="0" borderId="0" xfId="0" applyFont="1" applyBorder="1" applyAlignment="1">
      <alignment horizontal="left" vertical="center" wrapText="1"/>
    </xf>
    <xf numFmtId="0" fontId="29"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0" borderId="21"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33" fillId="0" borderId="8" xfId="0" applyFont="1" applyBorder="1" applyAlignment="1">
      <alignment horizontal="left" vertical="center" wrapText="1"/>
    </xf>
    <xf numFmtId="0" fontId="3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1" fillId="0" borderId="0" xfId="2" applyBorder="1" applyAlignment="1">
      <alignment horizontal="center" vertical="center" wrapText="1"/>
    </xf>
    <xf numFmtId="0" fontId="32" fillId="0" borderId="0" xfId="0" applyFont="1" applyBorder="1" applyAlignment="1">
      <alignment horizontal="center"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cellXfs>
  <cellStyles count="3">
    <cellStyle name="Hyperlink" xfId="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history.eurohandball.com/ech/women/2018/round/2/Qualification+2" TargetMode="External"/><Relationship Id="rId13" Type="http://schemas.openxmlformats.org/officeDocument/2006/relationships/hyperlink" Target="http://history.eurohandball.com/beach/18/women/2018/round/1/Final+Tournament" TargetMode="External"/><Relationship Id="rId18" Type="http://schemas.openxmlformats.org/officeDocument/2006/relationships/hyperlink" Target="http://history.eurohandball.com/ech/01-02/17/women/2019/round/1/Championship+-+GEO" TargetMode="External"/><Relationship Id="rId3" Type="http://schemas.openxmlformats.org/officeDocument/2006/relationships/hyperlink" Target="http://history.eurohandball.com/wch/u21/men/2017/round/2/Qualification+Europe" TargetMode="External"/><Relationship Id="rId21" Type="http://schemas.openxmlformats.org/officeDocument/2006/relationships/hyperlink" Target="http://history.eurohandball.com/ech/men/2020/round/2/Qualifiers" TargetMode="External"/><Relationship Id="rId7" Type="http://schemas.openxmlformats.org/officeDocument/2006/relationships/hyperlink" Target="http://history.eurohandball.com/ech/men/2018/round/2/Qualification+2" TargetMode="External"/><Relationship Id="rId12" Type="http://schemas.openxmlformats.org/officeDocument/2006/relationships/hyperlink" Target="http://history.eurohandball.com/eopen/16/women/2018/round/1/Final+Tournament" TargetMode="External"/><Relationship Id="rId17" Type="http://schemas.openxmlformats.org/officeDocument/2006/relationships/hyperlink" Target="http://history.eurohandball.com/ech/01-01/19/women/2019/round/1/Tournament+-+LTU" TargetMode="External"/><Relationship Id="rId25" Type="http://schemas.openxmlformats.org/officeDocument/2006/relationships/comments" Target="../comments1.xml"/><Relationship Id="rId2" Type="http://schemas.openxmlformats.org/officeDocument/2006/relationships/hyperlink" Target="http://history.eurohandball.com/wch/women/2017/round/3/Qualification+Europe" TargetMode="External"/><Relationship Id="rId16" Type="http://schemas.openxmlformats.org/officeDocument/2006/relationships/hyperlink" Target="http://history.eurohandball.com/wch/women/2019/round/1/Qualification+Europe+Phase1" TargetMode="External"/><Relationship Id="rId20" Type="http://schemas.openxmlformats.org/officeDocument/2006/relationships/hyperlink" Target="http://history.eurohandball.com/beach/17/women/2019/round/1/Final+Tournament" TargetMode="External"/><Relationship Id="rId1" Type="http://schemas.openxmlformats.org/officeDocument/2006/relationships/hyperlink" Target="http://history.eurohandball.com/wch/men/2017/round/3/Qualification+Europe+Round+1" TargetMode="External"/><Relationship Id="rId6" Type="http://schemas.openxmlformats.org/officeDocument/2006/relationships/hyperlink" Target="http://history.eurohandball.com/beach/17/women/2017/round/1/Final+Tournament" TargetMode="External"/><Relationship Id="rId11" Type="http://schemas.openxmlformats.org/officeDocument/2006/relationships/hyperlink" Target="http://history.eurohandball.com/ech/01-02/18/men/2018/round/1/Championship+-+GEO" TargetMode="External"/><Relationship Id="rId24" Type="http://schemas.openxmlformats.org/officeDocument/2006/relationships/vmlDrawing" Target="../drawings/vmlDrawing1.vml"/><Relationship Id="rId5" Type="http://schemas.openxmlformats.org/officeDocument/2006/relationships/hyperlink" Target="http://history.eurohandball.com/ech/19/women/2017/round/2/Qualification+Tournaments" TargetMode="External"/><Relationship Id="rId15" Type="http://schemas.openxmlformats.org/officeDocument/2006/relationships/hyperlink" Target="http://history.eurohandball.com/wch/men/2019/round/2/Qualification+Europe+-+Phase2+Play+Off" TargetMode="External"/><Relationship Id="rId23" Type="http://schemas.openxmlformats.org/officeDocument/2006/relationships/printerSettings" Target="../printerSettings/printerSettings1.bin"/><Relationship Id="rId10" Type="http://schemas.openxmlformats.org/officeDocument/2006/relationships/hyperlink" Target="http://history.eurohandball.com/wch/u20/women/2018/round/2/Qualification+Tournaments+Europe" TargetMode="External"/><Relationship Id="rId19" Type="http://schemas.openxmlformats.org/officeDocument/2006/relationships/hyperlink" Target="http://history.eurohandball.com/beach/17/men/2019/round/1/Final+Tournament" TargetMode="External"/><Relationship Id="rId4" Type="http://schemas.openxmlformats.org/officeDocument/2006/relationships/hyperlink" Target="http://history.eurohandball.com/ech/19/women/2017/round/2/Qualification+Tournaments" TargetMode="External"/><Relationship Id="rId9" Type="http://schemas.openxmlformats.org/officeDocument/2006/relationships/hyperlink" Target="http://history.eurohandball.com/ech/01-01/20/men/2018/round/1/Championship+-+MKD" TargetMode="External"/><Relationship Id="rId14" Type="http://schemas.openxmlformats.org/officeDocument/2006/relationships/hyperlink" Target="http://history.eurohandball.com/wch/men/2019/round/3/Qualification+Phase+1" TargetMode="External"/><Relationship Id="rId22" Type="http://schemas.openxmlformats.org/officeDocument/2006/relationships/hyperlink" Target="http://history.eurohandball.com/ech/women/2020/round/2/Women%27s+EHF+EURO+2020+Q+Phas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625"/>
  <sheetViews>
    <sheetView tabSelected="1" topLeftCell="A173" zoomScaleNormal="100" workbookViewId="0">
      <selection activeCell="A180" sqref="A180:P180"/>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11.140625" style="1" customWidth="1"/>
    <col min="19" max="16384" width="9.140625" style="1"/>
  </cols>
  <sheetData>
    <row r="1" spans="1:18" s="8" customFormat="1" ht="15.75">
      <c r="D1" s="61"/>
      <c r="E1" s="61"/>
      <c r="F1" s="61"/>
      <c r="G1" s="61"/>
      <c r="H1" s="61"/>
      <c r="I1" s="61"/>
      <c r="J1" s="61"/>
      <c r="K1" s="61"/>
      <c r="L1" s="61"/>
      <c r="N1" s="2"/>
      <c r="O1" s="2"/>
      <c r="P1" s="2"/>
      <c r="Q1" s="2"/>
    </row>
    <row r="2" spans="1:18" s="8" customFormat="1" ht="15.75">
      <c r="B2" s="8" t="s">
        <v>0</v>
      </c>
      <c r="D2" s="61"/>
      <c r="E2" s="61"/>
      <c r="F2" s="61"/>
      <c r="G2" s="61"/>
      <c r="H2" s="61"/>
      <c r="I2" s="61"/>
      <c r="J2" s="61"/>
      <c r="K2" s="61"/>
      <c r="L2" s="61"/>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83" t="s">
        <v>2</v>
      </c>
      <c r="B5" s="84"/>
      <c r="C5" s="84"/>
      <c r="D5" s="84"/>
      <c r="E5" s="84"/>
      <c r="F5" s="84"/>
      <c r="G5" s="84"/>
      <c r="H5" s="84"/>
      <c r="I5" s="84"/>
      <c r="J5" s="84"/>
      <c r="K5" s="84"/>
      <c r="L5" s="84"/>
      <c r="M5" s="84"/>
      <c r="N5" s="84"/>
      <c r="O5" s="84"/>
      <c r="P5" s="84"/>
      <c r="Q5" s="84"/>
      <c r="R5" s="8"/>
    </row>
    <row r="6" spans="1:18" ht="18.75">
      <c r="A6" s="90" t="s">
        <v>3</v>
      </c>
      <c r="B6" s="91"/>
      <c r="C6" s="91"/>
      <c r="D6" s="91"/>
      <c r="E6" s="91"/>
      <c r="F6" s="91"/>
      <c r="G6" s="91"/>
      <c r="H6" s="91"/>
      <c r="I6" s="91"/>
      <c r="J6" s="91"/>
      <c r="K6" s="91"/>
      <c r="L6" s="91"/>
      <c r="M6" s="91"/>
      <c r="N6" s="91"/>
      <c r="O6" s="91"/>
      <c r="P6" s="91"/>
      <c r="Q6" s="91"/>
      <c r="R6" s="8"/>
    </row>
    <row r="7" spans="1:18" s="8" customFormat="1" ht="15.75">
      <c r="A7" s="61"/>
      <c r="B7" s="100" t="s">
        <v>4</v>
      </c>
      <c r="C7" s="100"/>
      <c r="D7" s="100"/>
      <c r="E7" s="100"/>
      <c r="F7" s="100"/>
      <c r="G7" s="100"/>
      <c r="H7" s="100"/>
      <c r="I7" s="46"/>
      <c r="J7" s="46"/>
      <c r="K7" s="46"/>
      <c r="L7" s="46"/>
      <c r="M7" s="46"/>
      <c r="N7" s="46"/>
      <c r="O7" s="46"/>
      <c r="P7" s="46"/>
      <c r="Q7" s="46"/>
    </row>
    <row r="8" spans="1:18" s="8" customFormat="1" ht="18">
      <c r="A8" s="61"/>
      <c r="B8" s="91" t="s">
        <v>5</v>
      </c>
      <c r="C8" s="91"/>
      <c r="D8" s="91"/>
      <c r="E8" s="46"/>
      <c r="F8" s="46"/>
      <c r="G8" s="46"/>
      <c r="H8" s="46"/>
      <c r="I8" s="46"/>
      <c r="J8" s="46"/>
      <c r="K8" s="46"/>
      <c r="L8" s="46"/>
      <c r="M8" s="46"/>
      <c r="N8" s="46"/>
      <c r="O8" s="46"/>
      <c r="P8" s="46"/>
      <c r="Q8" s="46"/>
    </row>
    <row r="9" spans="1:18" s="8" customFormat="1" ht="15.75">
      <c r="A9" s="61"/>
      <c r="B9" s="48">
        <v>190733284</v>
      </c>
      <c r="C9" s="46"/>
      <c r="D9" s="46"/>
      <c r="E9" s="46"/>
      <c r="F9" s="46"/>
      <c r="G9" s="46"/>
      <c r="H9" s="46"/>
      <c r="I9" s="46"/>
      <c r="J9" s="46"/>
      <c r="K9" s="46"/>
      <c r="L9" s="46"/>
      <c r="M9" s="46"/>
      <c r="N9" s="46"/>
      <c r="O9" s="46"/>
      <c r="P9" s="46"/>
      <c r="Q9" s="46"/>
    </row>
    <row r="10" spans="1:18" s="8" customFormat="1" ht="18">
      <c r="A10" s="61"/>
      <c r="B10" s="59" t="s">
        <v>6</v>
      </c>
      <c r="C10" s="46"/>
      <c r="D10" s="46"/>
      <c r="E10" s="46"/>
      <c r="F10" s="46"/>
      <c r="G10" s="46"/>
      <c r="H10" s="46"/>
      <c r="I10" s="46"/>
      <c r="J10" s="46"/>
      <c r="K10" s="46"/>
      <c r="L10" s="46"/>
      <c r="M10" s="46"/>
      <c r="N10" s="46"/>
      <c r="O10" s="46"/>
      <c r="P10" s="46"/>
      <c r="Q10" s="46"/>
    </row>
    <row r="11" spans="1:18" s="8" customFormat="1" ht="16.899999999999999" customHeight="1">
      <c r="A11" s="101" t="s">
        <v>7</v>
      </c>
      <c r="B11" s="101"/>
      <c r="C11" s="101"/>
      <c r="D11" s="101"/>
      <c r="E11" s="101"/>
      <c r="F11" s="101"/>
      <c r="G11" s="101"/>
      <c r="H11" s="101"/>
      <c r="I11" s="101"/>
      <c r="J11" s="101"/>
      <c r="K11" s="101"/>
      <c r="L11" s="101"/>
      <c r="M11" s="101"/>
      <c r="N11" s="101"/>
      <c r="O11" s="101"/>
      <c r="P11" s="101"/>
      <c r="Q11" s="101"/>
      <c r="R11" s="101"/>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105" t="s">
        <v>8</v>
      </c>
      <c r="B13" s="96" t="s">
        <v>9</v>
      </c>
      <c r="C13" s="96" t="s">
        <v>10</v>
      </c>
      <c r="D13" s="96" t="s">
        <v>11</v>
      </c>
      <c r="E13" s="92" t="s">
        <v>12</v>
      </c>
      <c r="F13" s="87"/>
      <c r="G13" s="88"/>
      <c r="H13" s="88"/>
      <c r="I13" s="88"/>
      <c r="J13" s="88"/>
      <c r="K13" s="88"/>
      <c r="L13" s="88"/>
      <c r="M13" s="88"/>
      <c r="N13" s="88"/>
      <c r="O13" s="89"/>
      <c r="P13" s="94" t="s">
        <v>13</v>
      </c>
      <c r="Q13" s="107" t="s">
        <v>14</v>
      </c>
      <c r="R13" s="102" t="s">
        <v>15</v>
      </c>
    </row>
    <row r="14" spans="1:18" s="8" customFormat="1" ht="45" customHeight="1">
      <c r="A14" s="105"/>
      <c r="B14" s="96"/>
      <c r="C14" s="96"/>
      <c r="D14" s="96"/>
      <c r="E14" s="106"/>
      <c r="F14" s="92" t="s">
        <v>16</v>
      </c>
      <c r="G14" s="92" t="s">
        <v>17</v>
      </c>
      <c r="H14" s="92" t="s">
        <v>18</v>
      </c>
      <c r="I14" s="97" t="s">
        <v>19</v>
      </c>
      <c r="J14" s="92" t="s">
        <v>20</v>
      </c>
      <c r="K14" s="92" t="s">
        <v>21</v>
      </c>
      <c r="L14" s="92" t="s">
        <v>22</v>
      </c>
      <c r="M14" s="92" t="s">
        <v>23</v>
      </c>
      <c r="N14" s="85" t="s">
        <v>24</v>
      </c>
      <c r="O14" s="85" t="s">
        <v>25</v>
      </c>
      <c r="P14" s="95"/>
      <c r="Q14" s="108"/>
      <c r="R14" s="103"/>
    </row>
    <row r="15" spans="1:18" s="8" customFormat="1" ht="76.150000000000006" customHeight="1">
      <c r="A15" s="105"/>
      <c r="B15" s="96"/>
      <c r="C15" s="96"/>
      <c r="D15" s="96"/>
      <c r="E15" s="93"/>
      <c r="F15" s="93"/>
      <c r="G15" s="93"/>
      <c r="H15" s="93"/>
      <c r="I15" s="98"/>
      <c r="J15" s="93"/>
      <c r="K15" s="93"/>
      <c r="L15" s="93"/>
      <c r="M15" s="93"/>
      <c r="N15" s="86"/>
      <c r="O15" s="86"/>
      <c r="P15" s="95"/>
      <c r="Q15" s="109"/>
      <c r="R15" s="104"/>
    </row>
    <row r="16" spans="1:18" s="8" customFormat="1" ht="5.45" customHeight="1">
      <c r="A16" s="14"/>
      <c r="B16" s="15"/>
      <c r="C16" s="15"/>
      <c r="D16" s="15"/>
      <c r="E16" s="15"/>
      <c r="F16" s="15"/>
      <c r="G16" s="15"/>
      <c r="H16" s="15"/>
      <c r="I16" s="15"/>
      <c r="J16" s="15"/>
      <c r="K16" s="15"/>
      <c r="L16" s="15"/>
      <c r="M16" s="15"/>
      <c r="N16" s="15"/>
      <c r="O16" s="15"/>
      <c r="P16" s="15"/>
      <c r="Q16" s="15"/>
      <c r="R16" s="16"/>
    </row>
    <row r="17" spans="1:19">
      <c r="A17" s="68" t="s">
        <v>26</v>
      </c>
      <c r="B17" s="69"/>
      <c r="C17" s="69"/>
      <c r="D17" s="69"/>
      <c r="E17" s="69"/>
      <c r="F17" s="69"/>
      <c r="G17" s="69"/>
      <c r="H17" s="69"/>
      <c r="I17" s="69"/>
      <c r="J17" s="69"/>
      <c r="K17" s="69"/>
      <c r="L17" s="69"/>
      <c r="M17" s="69"/>
      <c r="N17" s="69"/>
      <c r="O17" s="69"/>
      <c r="P17" s="69"/>
      <c r="Q17" s="58"/>
      <c r="R17" s="8"/>
      <c r="S17" s="8"/>
    </row>
    <row r="18" spans="1:19" ht="36" customHeight="1">
      <c r="A18" s="70" t="s">
        <v>27</v>
      </c>
      <c r="B18" s="71"/>
      <c r="C18" s="71"/>
      <c r="D18" s="50"/>
      <c r="E18" s="50"/>
      <c r="F18" s="50"/>
      <c r="G18" s="50"/>
      <c r="H18" s="50"/>
      <c r="I18" s="50"/>
      <c r="J18" s="50"/>
      <c r="K18" s="50"/>
      <c r="L18" s="50"/>
      <c r="M18" s="50"/>
      <c r="N18" s="50"/>
      <c r="O18" s="50"/>
      <c r="P18" s="50"/>
      <c r="Q18" s="58"/>
      <c r="R18" s="8"/>
      <c r="S18" s="8"/>
    </row>
    <row r="19" spans="1:19" ht="181.5" customHeight="1">
      <c r="A19" s="62">
        <v>1</v>
      </c>
      <c r="B19" s="62" t="s">
        <v>28</v>
      </c>
      <c r="C19" s="12" t="s">
        <v>29</v>
      </c>
      <c r="D19" s="62" t="s">
        <v>30</v>
      </c>
      <c r="E19" s="62">
        <v>16</v>
      </c>
      <c r="F19" s="62" t="s">
        <v>31</v>
      </c>
      <c r="G19" s="62">
        <v>2</v>
      </c>
      <c r="H19" s="62" t="s">
        <v>32</v>
      </c>
      <c r="I19" s="62"/>
      <c r="J19" s="62">
        <v>74</v>
      </c>
      <c r="K19" s="62">
        <v>74</v>
      </c>
      <c r="L19" s="62">
        <v>40</v>
      </c>
      <c r="M19" s="62" t="s">
        <v>32</v>
      </c>
      <c r="N19" s="3">
        <v>0</v>
      </c>
      <c r="O19" s="9">
        <v>0</v>
      </c>
      <c r="P19" s="4">
        <v>0</v>
      </c>
      <c r="Q19" s="11">
        <v>0</v>
      </c>
      <c r="R19" s="10">
        <v>0</v>
      </c>
      <c r="S19" s="20"/>
    </row>
    <row r="20" spans="1:19" s="8" customFormat="1" ht="15.75" customHeight="1">
      <c r="A20" s="65" t="s">
        <v>33</v>
      </c>
      <c r="B20" s="66"/>
      <c r="C20" s="66"/>
      <c r="D20" s="66"/>
      <c r="E20" s="66"/>
      <c r="F20" s="66"/>
      <c r="G20" s="66"/>
      <c r="H20" s="66"/>
      <c r="I20" s="66"/>
      <c r="J20" s="66"/>
      <c r="K20" s="66"/>
      <c r="L20" s="66"/>
      <c r="M20" s="66"/>
      <c r="N20" s="66"/>
      <c r="O20" s="66"/>
      <c r="P20" s="66"/>
      <c r="Q20" s="67"/>
      <c r="R20" s="10">
        <f>SUM(R19:R19)</f>
        <v>0</v>
      </c>
    </row>
    <row r="21" spans="1:19" s="8" customFormat="1" ht="15" customHeight="1">
      <c r="A21" s="14"/>
      <c r="B21" s="15"/>
      <c r="C21" s="15"/>
      <c r="D21" s="15"/>
      <c r="E21" s="15"/>
      <c r="F21" s="15"/>
      <c r="G21" s="15"/>
      <c r="H21" s="15"/>
      <c r="I21" s="15"/>
      <c r="J21" s="15"/>
      <c r="K21" s="15"/>
      <c r="L21" s="15"/>
      <c r="M21" s="15"/>
      <c r="N21" s="15"/>
      <c r="O21" s="15"/>
      <c r="P21" s="15"/>
      <c r="Q21" s="15"/>
      <c r="R21" s="16"/>
    </row>
    <row r="22" spans="1:19" s="8" customFormat="1" ht="15" customHeight="1">
      <c r="A22" s="24" t="s">
        <v>34</v>
      </c>
      <c r="B22" s="24"/>
      <c r="C22" s="79" t="s">
        <v>35</v>
      </c>
      <c r="D22" s="79"/>
      <c r="E22" s="79"/>
      <c r="F22" s="79"/>
      <c r="G22" s="79"/>
      <c r="H22" s="79"/>
      <c r="I22" s="79"/>
      <c r="J22" s="15"/>
      <c r="K22" s="15"/>
      <c r="L22" s="15"/>
      <c r="M22" s="15"/>
      <c r="N22" s="15"/>
      <c r="O22" s="15"/>
      <c r="P22" s="15"/>
      <c r="Q22" s="15"/>
      <c r="R22" s="16"/>
    </row>
    <row r="23" spans="1:19" s="8" customFormat="1" ht="15" customHeight="1">
      <c r="A23" s="49" t="s">
        <v>36</v>
      </c>
      <c r="B23" s="49"/>
      <c r="C23" s="49"/>
      <c r="D23" s="49"/>
      <c r="E23" s="49"/>
      <c r="F23" s="49"/>
      <c r="G23" s="49"/>
      <c r="H23" s="49"/>
      <c r="I23" s="49"/>
      <c r="J23" s="15"/>
      <c r="K23" s="15"/>
      <c r="L23" s="15"/>
      <c r="M23" s="15"/>
      <c r="N23" s="15"/>
      <c r="O23" s="15"/>
      <c r="P23" s="15"/>
      <c r="Q23" s="15"/>
      <c r="R23" s="16"/>
    </row>
    <row r="24" spans="1:19" s="8" customFormat="1" ht="15" customHeight="1">
      <c r="A24" s="49"/>
      <c r="B24" s="49"/>
      <c r="C24" s="49"/>
      <c r="D24" s="49"/>
      <c r="E24" s="49"/>
      <c r="F24" s="49"/>
      <c r="G24" s="49"/>
      <c r="H24" s="49"/>
      <c r="I24" s="49"/>
      <c r="J24" s="15"/>
      <c r="K24" s="15"/>
      <c r="L24" s="15"/>
      <c r="M24" s="15"/>
      <c r="N24" s="15"/>
      <c r="O24" s="15"/>
      <c r="P24" s="15"/>
      <c r="Q24" s="15"/>
      <c r="R24" s="16"/>
    </row>
    <row r="25" spans="1:19" s="8" customFormat="1">
      <c r="A25" s="68" t="s">
        <v>37</v>
      </c>
      <c r="B25" s="69"/>
      <c r="C25" s="69"/>
      <c r="D25" s="69"/>
      <c r="E25" s="69"/>
      <c r="F25" s="69"/>
      <c r="G25" s="69"/>
      <c r="H25" s="69"/>
      <c r="I25" s="69"/>
      <c r="J25" s="69"/>
      <c r="K25" s="69"/>
      <c r="L25" s="69"/>
      <c r="M25" s="69"/>
      <c r="N25" s="69"/>
      <c r="O25" s="69"/>
      <c r="P25" s="69"/>
      <c r="Q25" s="58"/>
    </row>
    <row r="26" spans="1:19" s="8" customFormat="1" ht="16.899999999999999" customHeight="1">
      <c r="A26" s="70" t="s">
        <v>27</v>
      </c>
      <c r="B26" s="71"/>
      <c r="C26" s="71"/>
      <c r="D26" s="50"/>
      <c r="E26" s="50"/>
      <c r="F26" s="50"/>
      <c r="G26" s="50"/>
      <c r="H26" s="50"/>
      <c r="I26" s="50"/>
      <c r="J26" s="50"/>
      <c r="K26" s="50"/>
      <c r="L26" s="50"/>
      <c r="M26" s="50"/>
      <c r="N26" s="50"/>
      <c r="O26" s="50"/>
      <c r="P26" s="50"/>
      <c r="Q26" s="58"/>
    </row>
    <row r="27" spans="1:19" s="8" customFormat="1">
      <c r="A27" s="72" t="s">
        <v>38</v>
      </c>
      <c r="B27" s="73"/>
      <c r="C27" s="73"/>
      <c r="D27" s="73"/>
      <c r="E27" s="73"/>
      <c r="F27" s="73"/>
      <c r="G27" s="73"/>
      <c r="H27" s="73"/>
      <c r="I27" s="73"/>
      <c r="J27" s="73"/>
      <c r="K27" s="73"/>
      <c r="L27" s="73"/>
      <c r="M27" s="73"/>
      <c r="N27" s="73"/>
      <c r="O27" s="73"/>
      <c r="P27" s="73"/>
      <c r="Q27" s="58"/>
    </row>
    <row r="28" spans="1:19" s="8" customFormat="1" ht="181.5" customHeight="1">
      <c r="A28" s="62">
        <v>1</v>
      </c>
      <c r="B28" s="62" t="s">
        <v>39</v>
      </c>
      <c r="C28" s="12" t="s">
        <v>29</v>
      </c>
      <c r="D28" s="62" t="s">
        <v>30</v>
      </c>
      <c r="E28" s="62">
        <v>16</v>
      </c>
      <c r="F28" s="62" t="s">
        <v>31</v>
      </c>
      <c r="G28" s="62">
        <v>2</v>
      </c>
      <c r="H28" s="62" t="s">
        <v>32</v>
      </c>
      <c r="I28" s="62"/>
      <c r="J28" s="62">
        <v>68</v>
      </c>
      <c r="K28" s="62">
        <v>68</v>
      </c>
      <c r="L28" s="62">
        <v>40</v>
      </c>
      <c r="M28" s="62" t="s">
        <v>32</v>
      </c>
      <c r="N28" s="3">
        <v>0</v>
      </c>
      <c r="O28" s="9">
        <v>0</v>
      </c>
      <c r="P28" s="4">
        <v>0</v>
      </c>
      <c r="Q28" s="11">
        <v>0</v>
      </c>
      <c r="R28" s="10">
        <v>0</v>
      </c>
    </row>
    <row r="29" spans="1:19" s="8" customFormat="1" ht="15.75" customHeight="1">
      <c r="A29" s="65" t="s">
        <v>33</v>
      </c>
      <c r="B29" s="66"/>
      <c r="C29" s="66"/>
      <c r="D29" s="66"/>
      <c r="E29" s="66"/>
      <c r="F29" s="66"/>
      <c r="G29" s="66"/>
      <c r="H29" s="66"/>
      <c r="I29" s="66"/>
      <c r="J29" s="66"/>
      <c r="K29" s="66"/>
      <c r="L29" s="66"/>
      <c r="M29" s="66"/>
      <c r="N29" s="66"/>
      <c r="O29" s="66"/>
      <c r="P29" s="66"/>
      <c r="Q29" s="67"/>
      <c r="R29" s="10">
        <f>SUM(R28:R28)</f>
        <v>0</v>
      </c>
    </row>
    <row r="30" spans="1:19" s="8" customFormat="1" ht="15.75" customHeight="1">
      <c r="A30" s="14"/>
      <c r="B30" s="15"/>
      <c r="C30" s="15"/>
      <c r="D30" s="15"/>
      <c r="E30" s="15"/>
      <c r="F30" s="15"/>
      <c r="G30" s="15"/>
      <c r="H30" s="15"/>
      <c r="I30" s="15"/>
      <c r="J30" s="15"/>
      <c r="K30" s="15"/>
      <c r="L30" s="15"/>
      <c r="M30" s="15"/>
      <c r="N30" s="15"/>
      <c r="O30" s="15"/>
      <c r="P30" s="15"/>
      <c r="Q30" s="15"/>
      <c r="R30" s="16"/>
    </row>
    <row r="31" spans="1:19" s="8" customFormat="1" ht="15.75" customHeight="1">
      <c r="A31" s="24" t="s">
        <v>34</v>
      </c>
      <c r="B31" s="24"/>
      <c r="C31" s="79" t="s">
        <v>40</v>
      </c>
      <c r="D31" s="79"/>
      <c r="E31" s="79"/>
      <c r="F31" s="79"/>
      <c r="G31" s="79"/>
      <c r="H31" s="79"/>
      <c r="I31" s="79"/>
      <c r="J31" s="15"/>
      <c r="K31" s="15"/>
      <c r="L31" s="15"/>
      <c r="M31" s="15"/>
      <c r="N31" s="15"/>
      <c r="O31" s="15"/>
      <c r="P31" s="15"/>
      <c r="Q31" s="15"/>
      <c r="R31" s="16"/>
    </row>
    <row r="32" spans="1:19" s="8" customFormat="1" ht="15.75" customHeight="1">
      <c r="A32" s="49" t="s">
        <v>41</v>
      </c>
      <c r="B32" s="49"/>
      <c r="C32" s="49"/>
      <c r="D32" s="49"/>
      <c r="E32" s="49"/>
      <c r="F32" s="49"/>
      <c r="G32" s="49"/>
      <c r="H32" s="49"/>
      <c r="I32" s="49"/>
      <c r="J32" s="15"/>
      <c r="K32" s="15"/>
      <c r="L32" s="15"/>
      <c r="M32" s="15"/>
      <c r="N32" s="15"/>
      <c r="O32" s="15"/>
      <c r="P32" s="15"/>
      <c r="Q32" s="15"/>
      <c r="R32" s="16"/>
    </row>
    <row r="33" spans="1:19" s="8" customFormat="1" ht="15.75" customHeight="1">
      <c r="A33" s="49"/>
      <c r="B33" s="49"/>
      <c r="C33" s="49"/>
      <c r="D33" s="49"/>
      <c r="E33" s="49"/>
      <c r="F33" s="49"/>
      <c r="G33" s="49"/>
      <c r="H33" s="49"/>
      <c r="I33" s="49"/>
      <c r="J33" s="15"/>
      <c r="K33" s="15"/>
      <c r="L33" s="15"/>
      <c r="M33" s="15"/>
      <c r="N33" s="15"/>
      <c r="O33" s="15"/>
      <c r="P33" s="15"/>
      <c r="Q33" s="15"/>
      <c r="R33" s="16"/>
    </row>
    <row r="34" spans="1:19" s="8" customFormat="1" ht="5.45" customHeight="1">
      <c r="A34" s="14"/>
      <c r="B34" s="15"/>
      <c r="C34" s="15"/>
      <c r="D34" s="15"/>
      <c r="E34" s="15"/>
      <c r="F34" s="15"/>
      <c r="G34" s="15"/>
      <c r="H34" s="15"/>
      <c r="I34" s="15"/>
      <c r="J34" s="15"/>
      <c r="K34" s="15"/>
      <c r="L34" s="15"/>
      <c r="M34" s="15"/>
      <c r="N34" s="15"/>
      <c r="O34" s="15"/>
      <c r="P34" s="15"/>
      <c r="Q34" s="15"/>
      <c r="R34" s="16"/>
    </row>
    <row r="35" spans="1:19" s="8" customFormat="1" ht="13.9" customHeight="1">
      <c r="A35" s="68" t="s">
        <v>42</v>
      </c>
      <c r="B35" s="69"/>
      <c r="C35" s="69"/>
      <c r="D35" s="69"/>
      <c r="E35" s="69"/>
      <c r="F35" s="69"/>
      <c r="G35" s="69"/>
      <c r="H35" s="69"/>
      <c r="I35" s="69"/>
      <c r="J35" s="69"/>
      <c r="K35" s="69"/>
      <c r="L35" s="69"/>
      <c r="M35" s="69"/>
      <c r="N35" s="69"/>
      <c r="O35" s="69"/>
      <c r="P35" s="69"/>
      <c r="Q35" s="58"/>
    </row>
    <row r="36" spans="1:19" s="8" customFormat="1" ht="13.9" customHeight="1">
      <c r="A36" s="70" t="s">
        <v>27</v>
      </c>
      <c r="B36" s="71"/>
      <c r="C36" s="71"/>
      <c r="D36" s="50"/>
      <c r="E36" s="50"/>
      <c r="F36" s="50"/>
      <c r="G36" s="50"/>
      <c r="H36" s="50"/>
      <c r="I36" s="50"/>
      <c r="J36" s="50"/>
      <c r="K36" s="50"/>
      <c r="L36" s="50"/>
      <c r="M36" s="50"/>
      <c r="N36" s="50"/>
      <c r="O36" s="50"/>
      <c r="P36" s="50"/>
      <c r="Q36" s="58"/>
    </row>
    <row r="37" spans="1:19" s="8" customFormat="1">
      <c r="A37" s="74" t="s">
        <v>43</v>
      </c>
      <c r="B37" s="75"/>
      <c r="C37" s="75"/>
      <c r="D37" s="75"/>
      <c r="E37" s="75"/>
      <c r="F37" s="75"/>
      <c r="G37" s="75"/>
      <c r="H37" s="75"/>
      <c r="I37" s="75"/>
      <c r="J37" s="75"/>
      <c r="K37" s="75"/>
      <c r="L37" s="75"/>
      <c r="M37" s="75"/>
      <c r="N37" s="75"/>
      <c r="O37" s="75"/>
      <c r="P37" s="75"/>
      <c r="Q37" s="58"/>
    </row>
    <row r="38" spans="1:19" s="8" customFormat="1" ht="171.75" customHeight="1">
      <c r="A38" s="62">
        <v>1</v>
      </c>
      <c r="B38" s="62" t="s">
        <v>44</v>
      </c>
      <c r="C38" s="12" t="s">
        <v>29</v>
      </c>
      <c r="D38" s="62" t="s">
        <v>30</v>
      </c>
      <c r="E38" s="62">
        <v>16</v>
      </c>
      <c r="F38" s="62" t="s">
        <v>45</v>
      </c>
      <c r="G38" s="62">
        <v>2</v>
      </c>
      <c r="H38" s="62" t="s">
        <v>32</v>
      </c>
      <c r="I38" s="62"/>
      <c r="J38" s="62">
        <v>58</v>
      </c>
      <c r="K38" s="62">
        <v>58</v>
      </c>
      <c r="L38" s="62">
        <v>25</v>
      </c>
      <c r="M38" s="62" t="s">
        <v>32</v>
      </c>
      <c r="N38" s="3">
        <v>0</v>
      </c>
      <c r="O38" s="9">
        <v>0</v>
      </c>
      <c r="P38" s="4">
        <v>0</v>
      </c>
      <c r="Q38" s="11">
        <v>0</v>
      </c>
      <c r="R38" s="10">
        <v>0</v>
      </c>
    </row>
    <row r="39" spans="1:19" s="8" customFormat="1" ht="15.75" customHeight="1">
      <c r="A39" s="76" t="s">
        <v>33</v>
      </c>
      <c r="B39" s="77"/>
      <c r="C39" s="77"/>
      <c r="D39" s="77"/>
      <c r="E39" s="77"/>
      <c r="F39" s="77"/>
      <c r="G39" s="77"/>
      <c r="H39" s="77"/>
      <c r="I39" s="77"/>
      <c r="J39" s="77"/>
      <c r="K39" s="77"/>
      <c r="L39" s="77"/>
      <c r="M39" s="77"/>
      <c r="N39" s="77"/>
      <c r="O39" s="77"/>
      <c r="P39" s="77"/>
      <c r="Q39" s="78"/>
      <c r="R39" s="10">
        <f>SUM(R38:R38)</f>
        <v>0</v>
      </c>
    </row>
    <row r="40" spans="1:19" s="8" customFormat="1" ht="15.75" customHeight="1">
      <c r="A40" s="24" t="s">
        <v>34</v>
      </c>
      <c r="B40" s="24"/>
      <c r="C40" s="79" t="s">
        <v>46</v>
      </c>
      <c r="D40" s="79"/>
      <c r="E40" s="79"/>
      <c r="F40" s="79"/>
      <c r="G40" s="79"/>
      <c r="H40" s="79"/>
      <c r="I40" s="79"/>
      <c r="J40" s="15"/>
      <c r="K40" s="15"/>
      <c r="L40" s="15"/>
      <c r="M40" s="15"/>
      <c r="N40" s="15"/>
      <c r="O40" s="15"/>
      <c r="P40" s="15"/>
      <c r="Q40" s="15"/>
      <c r="R40" s="16"/>
    </row>
    <row r="41" spans="1:19" s="8" customFormat="1" ht="15.75" customHeight="1">
      <c r="A41" s="49" t="s">
        <v>41</v>
      </c>
      <c r="B41" s="49"/>
      <c r="C41" s="49"/>
      <c r="D41" s="49"/>
      <c r="E41" s="49"/>
      <c r="F41" s="49"/>
      <c r="G41" s="49"/>
      <c r="H41" s="49"/>
      <c r="I41" s="49"/>
      <c r="J41" s="15"/>
      <c r="K41" s="15"/>
      <c r="L41" s="15"/>
      <c r="M41" s="15"/>
      <c r="N41" s="15"/>
      <c r="O41" s="15"/>
      <c r="P41" s="15"/>
      <c r="Q41" s="15"/>
      <c r="R41" s="16"/>
    </row>
    <row r="42" spans="1:19" s="8" customFormat="1" ht="15.75" customHeight="1">
      <c r="A42" s="49"/>
      <c r="B42" s="49"/>
      <c r="C42" s="49"/>
      <c r="D42" s="49"/>
      <c r="E42" s="49"/>
      <c r="F42" s="49"/>
      <c r="G42" s="49"/>
      <c r="H42" s="49"/>
      <c r="I42" s="49"/>
      <c r="J42" s="15"/>
      <c r="K42" s="15"/>
      <c r="L42" s="15"/>
      <c r="M42" s="15"/>
      <c r="N42" s="15"/>
      <c r="O42" s="15"/>
      <c r="P42" s="15"/>
      <c r="Q42" s="15"/>
      <c r="R42" s="16"/>
    </row>
    <row r="43" spans="1:19" s="8" customFormat="1" ht="15.75" customHeight="1">
      <c r="A43" s="68" t="s">
        <v>47</v>
      </c>
      <c r="B43" s="69"/>
      <c r="C43" s="69"/>
      <c r="D43" s="69"/>
      <c r="E43" s="69"/>
      <c r="F43" s="69"/>
      <c r="G43" s="69"/>
      <c r="H43" s="69"/>
      <c r="I43" s="69"/>
      <c r="J43" s="69"/>
      <c r="K43" s="69"/>
      <c r="L43" s="69"/>
      <c r="M43" s="69"/>
      <c r="N43" s="69"/>
      <c r="O43" s="69"/>
      <c r="P43" s="69"/>
      <c r="Q43" s="58"/>
    </row>
    <row r="44" spans="1:19" ht="15.75" customHeight="1">
      <c r="A44" s="70" t="s">
        <v>27</v>
      </c>
      <c r="B44" s="71"/>
      <c r="C44" s="71"/>
      <c r="D44" s="50"/>
      <c r="E44" s="50"/>
      <c r="F44" s="50"/>
      <c r="G44" s="50"/>
      <c r="H44" s="50"/>
      <c r="I44" s="50"/>
      <c r="J44" s="50"/>
      <c r="K44" s="50"/>
      <c r="L44" s="50"/>
      <c r="M44" s="50"/>
      <c r="N44" s="50"/>
      <c r="O44" s="50"/>
      <c r="P44" s="50"/>
      <c r="Q44" s="58"/>
      <c r="R44" s="8"/>
      <c r="S44" s="8"/>
    </row>
    <row r="45" spans="1:19" ht="15.75" customHeight="1">
      <c r="A45" s="74" t="s">
        <v>48</v>
      </c>
      <c r="B45" s="75"/>
      <c r="C45" s="75"/>
      <c r="D45" s="75"/>
      <c r="E45" s="75"/>
      <c r="F45" s="75"/>
      <c r="G45" s="75"/>
      <c r="H45" s="75"/>
      <c r="I45" s="75"/>
      <c r="J45" s="75"/>
      <c r="K45" s="75"/>
      <c r="L45" s="75"/>
      <c r="M45" s="75"/>
      <c r="N45" s="75"/>
      <c r="O45" s="75"/>
      <c r="P45" s="75"/>
      <c r="Q45" s="58"/>
      <c r="R45" s="8"/>
      <c r="S45" s="8"/>
    </row>
    <row r="46" spans="1:19" s="7" customFormat="1" ht="161.25" customHeight="1">
      <c r="A46" s="62">
        <v>1</v>
      </c>
      <c r="B46" s="62" t="s">
        <v>49</v>
      </c>
      <c r="C46" s="12" t="s">
        <v>29</v>
      </c>
      <c r="D46" s="62" t="s">
        <v>30</v>
      </c>
      <c r="E46" s="62">
        <v>16</v>
      </c>
      <c r="F46" s="62" t="s">
        <v>50</v>
      </c>
      <c r="G46" s="62">
        <v>2</v>
      </c>
      <c r="H46" s="62" t="s">
        <v>32</v>
      </c>
      <c r="I46" s="62"/>
      <c r="J46" s="62">
        <v>32</v>
      </c>
      <c r="K46" s="62">
        <v>32</v>
      </c>
      <c r="L46" s="62">
        <v>27</v>
      </c>
      <c r="M46" s="62" t="s">
        <v>32</v>
      </c>
      <c r="N46" s="3">
        <v>0</v>
      </c>
      <c r="O46" s="9">
        <v>0</v>
      </c>
      <c r="P46" s="4">
        <v>0</v>
      </c>
      <c r="Q46" s="11">
        <v>0</v>
      </c>
      <c r="R46" s="10">
        <v>0</v>
      </c>
      <c r="S46" s="8"/>
    </row>
    <row r="47" spans="1:19">
      <c r="A47" s="65" t="s">
        <v>33</v>
      </c>
      <c r="B47" s="66"/>
      <c r="C47" s="66"/>
      <c r="D47" s="66"/>
      <c r="E47" s="66"/>
      <c r="F47" s="66"/>
      <c r="G47" s="66"/>
      <c r="H47" s="66"/>
      <c r="I47" s="66"/>
      <c r="J47" s="66"/>
      <c r="K47" s="66"/>
      <c r="L47" s="66"/>
      <c r="M47" s="66"/>
      <c r="N47" s="66"/>
      <c r="O47" s="66"/>
      <c r="P47" s="66"/>
      <c r="Q47" s="67"/>
      <c r="R47" s="10">
        <f>SUM(R46:R46)</f>
        <v>0</v>
      </c>
      <c r="S47" s="8"/>
    </row>
    <row r="48" spans="1:19">
      <c r="A48" s="14"/>
      <c r="B48" s="15"/>
      <c r="C48" s="15"/>
      <c r="D48" s="15"/>
      <c r="E48" s="15"/>
      <c r="F48" s="15"/>
      <c r="G48" s="15"/>
      <c r="H48" s="15"/>
      <c r="I48" s="15"/>
      <c r="J48" s="15"/>
      <c r="K48" s="15"/>
      <c r="L48" s="15"/>
      <c r="M48" s="15"/>
      <c r="N48" s="15"/>
      <c r="O48" s="15"/>
      <c r="P48" s="15"/>
      <c r="Q48" s="15"/>
      <c r="R48" s="16"/>
      <c r="S48" s="8"/>
    </row>
    <row r="49" spans="1:19" ht="18.75" customHeight="1">
      <c r="A49" s="24" t="s">
        <v>34</v>
      </c>
      <c r="B49" s="24"/>
      <c r="C49" s="79" t="s">
        <v>51</v>
      </c>
      <c r="D49" s="79"/>
      <c r="E49" s="79"/>
      <c r="F49" s="79"/>
      <c r="G49" s="79"/>
      <c r="H49" s="79"/>
      <c r="I49" s="79"/>
      <c r="J49" s="15"/>
      <c r="K49" s="15"/>
      <c r="L49" s="15"/>
      <c r="M49" s="15"/>
      <c r="N49" s="15"/>
      <c r="O49" s="15"/>
      <c r="P49" s="15"/>
      <c r="Q49" s="15"/>
      <c r="R49" s="16"/>
      <c r="S49" s="8"/>
    </row>
    <row r="50" spans="1:19">
      <c r="A50" s="49" t="s">
        <v>41</v>
      </c>
      <c r="B50" s="49"/>
      <c r="C50" s="49"/>
      <c r="D50" s="49"/>
      <c r="E50" s="49"/>
      <c r="F50" s="49"/>
      <c r="G50" s="49"/>
      <c r="H50" s="49"/>
      <c r="I50" s="49"/>
      <c r="J50" s="15"/>
      <c r="K50" s="15"/>
      <c r="L50" s="15"/>
      <c r="M50" s="15"/>
      <c r="N50" s="15"/>
      <c r="O50" s="15"/>
      <c r="P50" s="15"/>
      <c r="Q50" s="15"/>
      <c r="R50" s="16"/>
      <c r="S50" s="8"/>
    </row>
    <row r="51" spans="1:19" s="8" customFormat="1">
      <c r="A51" s="49"/>
      <c r="B51" s="49"/>
      <c r="C51" s="49"/>
      <c r="D51" s="49"/>
      <c r="E51" s="49"/>
      <c r="F51" s="49"/>
      <c r="G51" s="49"/>
      <c r="H51" s="49"/>
      <c r="I51" s="49"/>
      <c r="J51" s="15"/>
      <c r="K51" s="15"/>
      <c r="L51" s="15"/>
      <c r="M51" s="15"/>
      <c r="N51" s="15"/>
      <c r="O51" s="15"/>
      <c r="P51" s="15"/>
      <c r="Q51" s="15"/>
      <c r="R51" s="16"/>
    </row>
    <row r="52" spans="1:19">
      <c r="A52" s="68" t="s">
        <v>52</v>
      </c>
      <c r="B52" s="69"/>
      <c r="C52" s="69"/>
      <c r="D52" s="69"/>
      <c r="E52" s="69"/>
      <c r="F52" s="69"/>
      <c r="G52" s="69"/>
      <c r="H52" s="69"/>
      <c r="I52" s="69"/>
      <c r="J52" s="69"/>
      <c r="K52" s="69"/>
      <c r="L52" s="69"/>
      <c r="M52" s="69"/>
      <c r="N52" s="69"/>
      <c r="O52" s="69"/>
      <c r="P52" s="69"/>
      <c r="Q52" s="58"/>
      <c r="R52" s="8"/>
      <c r="S52" s="8"/>
    </row>
    <row r="53" spans="1:19" ht="18">
      <c r="A53" s="70" t="s">
        <v>27</v>
      </c>
      <c r="B53" s="71"/>
      <c r="C53" s="71"/>
      <c r="D53" s="50"/>
      <c r="E53" s="50"/>
      <c r="F53" s="50"/>
      <c r="G53" s="50"/>
      <c r="H53" s="50"/>
      <c r="I53" s="50"/>
      <c r="J53" s="50"/>
      <c r="K53" s="50"/>
      <c r="L53" s="50"/>
      <c r="M53" s="50"/>
      <c r="N53" s="50"/>
      <c r="O53" s="50"/>
      <c r="P53" s="50"/>
      <c r="Q53" s="58"/>
      <c r="R53" s="8"/>
      <c r="S53" s="8"/>
    </row>
    <row r="54" spans="1:19" ht="173.25" customHeight="1">
      <c r="A54" s="62">
        <v>1</v>
      </c>
      <c r="B54" s="62" t="s">
        <v>53</v>
      </c>
      <c r="C54" s="12" t="s">
        <v>29</v>
      </c>
      <c r="D54" s="62" t="s">
        <v>30</v>
      </c>
      <c r="E54" s="62">
        <v>16</v>
      </c>
      <c r="F54" s="62" t="s">
        <v>54</v>
      </c>
      <c r="G54" s="62">
        <v>2</v>
      </c>
      <c r="H54" s="62" t="s">
        <v>32</v>
      </c>
      <c r="I54" s="62"/>
      <c r="J54" s="62">
        <v>36</v>
      </c>
      <c r="K54" s="62">
        <v>36</v>
      </c>
      <c r="L54" s="62">
        <v>19</v>
      </c>
      <c r="M54" s="62" t="s">
        <v>32</v>
      </c>
      <c r="N54" s="3">
        <v>0</v>
      </c>
      <c r="O54" s="9">
        <v>0</v>
      </c>
      <c r="P54" s="4">
        <v>0</v>
      </c>
      <c r="Q54" s="11">
        <v>0</v>
      </c>
      <c r="R54" s="10">
        <v>0</v>
      </c>
      <c r="S54" s="8"/>
    </row>
    <row r="55" spans="1:19">
      <c r="A55" s="65" t="s">
        <v>33</v>
      </c>
      <c r="B55" s="66"/>
      <c r="C55" s="66"/>
      <c r="D55" s="66"/>
      <c r="E55" s="66"/>
      <c r="F55" s="66"/>
      <c r="G55" s="66"/>
      <c r="H55" s="66"/>
      <c r="I55" s="66"/>
      <c r="J55" s="66"/>
      <c r="K55" s="66"/>
      <c r="L55" s="66"/>
      <c r="M55" s="66"/>
      <c r="N55" s="66"/>
      <c r="O55" s="66"/>
      <c r="P55" s="66"/>
      <c r="Q55" s="67"/>
      <c r="R55" s="10">
        <f>SUM(R54:R54)</f>
        <v>0</v>
      </c>
      <c r="S55" s="8"/>
    </row>
    <row r="56" spans="1:19">
      <c r="A56" s="14"/>
      <c r="B56" s="15"/>
      <c r="C56" s="15"/>
      <c r="D56" s="15"/>
      <c r="E56" s="15"/>
      <c r="F56" s="15"/>
      <c r="G56" s="15"/>
      <c r="H56" s="15"/>
      <c r="I56" s="15"/>
      <c r="J56" s="15"/>
      <c r="K56" s="15"/>
      <c r="L56" s="15"/>
      <c r="M56" s="15"/>
      <c r="N56" s="15"/>
      <c r="O56" s="15"/>
      <c r="P56" s="15"/>
      <c r="Q56" s="15"/>
      <c r="R56" s="16"/>
      <c r="S56" s="8"/>
    </row>
    <row r="57" spans="1:19" ht="18.75" customHeight="1">
      <c r="A57" s="24" t="s">
        <v>34</v>
      </c>
      <c r="B57" s="24"/>
      <c r="C57" s="79" t="s">
        <v>51</v>
      </c>
      <c r="D57" s="79"/>
      <c r="E57" s="79"/>
      <c r="F57" s="79"/>
      <c r="G57" s="79"/>
      <c r="H57" s="79"/>
      <c r="I57" s="79"/>
      <c r="J57" s="15"/>
      <c r="K57" s="15"/>
      <c r="L57" s="15"/>
      <c r="M57" s="15"/>
      <c r="N57" s="15"/>
      <c r="O57" s="15"/>
      <c r="P57" s="15"/>
      <c r="Q57" s="15"/>
      <c r="R57" s="16"/>
      <c r="S57" s="8"/>
    </row>
    <row r="58" spans="1:19">
      <c r="A58" s="49" t="s">
        <v>41</v>
      </c>
      <c r="B58" s="49"/>
      <c r="C58" s="49"/>
      <c r="D58" s="49"/>
      <c r="E58" s="49"/>
      <c r="F58" s="49"/>
      <c r="G58" s="49"/>
      <c r="H58" s="49"/>
      <c r="I58" s="49"/>
      <c r="J58" s="15"/>
      <c r="K58" s="15"/>
      <c r="L58" s="15"/>
      <c r="M58" s="15"/>
      <c r="N58" s="15"/>
      <c r="O58" s="15"/>
      <c r="P58" s="15"/>
      <c r="Q58" s="15"/>
      <c r="R58" s="16"/>
      <c r="S58" s="8"/>
    </row>
    <row r="59" spans="1:19">
      <c r="A59" s="68" t="s">
        <v>55</v>
      </c>
      <c r="B59" s="69"/>
      <c r="C59" s="69"/>
      <c r="D59" s="69"/>
      <c r="E59" s="69"/>
      <c r="F59" s="69"/>
      <c r="G59" s="69"/>
      <c r="H59" s="69"/>
      <c r="I59" s="69"/>
      <c r="J59" s="69"/>
      <c r="K59" s="69"/>
      <c r="L59" s="69"/>
      <c r="M59" s="69"/>
      <c r="N59" s="69"/>
      <c r="O59" s="69"/>
      <c r="P59" s="69"/>
      <c r="Q59" s="58"/>
      <c r="R59" s="8"/>
      <c r="S59" s="8"/>
    </row>
    <row r="60" spans="1:19" ht="18">
      <c r="A60" s="70" t="s">
        <v>27</v>
      </c>
      <c r="B60" s="71"/>
      <c r="C60" s="71"/>
      <c r="D60" s="50"/>
      <c r="E60" s="50"/>
      <c r="F60" s="50"/>
      <c r="G60" s="50"/>
      <c r="H60" s="50"/>
      <c r="I60" s="50"/>
      <c r="J60" s="50"/>
      <c r="K60" s="50"/>
      <c r="L60" s="50"/>
      <c r="M60" s="50"/>
      <c r="N60" s="50"/>
      <c r="O60" s="50"/>
      <c r="P60" s="50"/>
      <c r="Q60" s="58"/>
      <c r="R60" s="8"/>
      <c r="S60" s="8"/>
    </row>
    <row r="61" spans="1:19">
      <c r="A61" s="74" t="s">
        <v>56</v>
      </c>
      <c r="B61" s="75"/>
      <c r="C61" s="75"/>
      <c r="D61" s="75"/>
      <c r="E61" s="75"/>
      <c r="F61" s="75"/>
      <c r="G61" s="75"/>
      <c r="H61" s="75"/>
      <c r="I61" s="75"/>
      <c r="J61" s="75"/>
      <c r="K61" s="75"/>
      <c r="L61" s="75"/>
      <c r="M61" s="75"/>
      <c r="N61" s="75"/>
      <c r="O61" s="75"/>
      <c r="P61" s="75"/>
      <c r="Q61" s="58"/>
      <c r="R61" s="8"/>
      <c r="S61" s="8"/>
    </row>
    <row r="62" spans="1:19" ht="129.75" customHeight="1">
      <c r="A62" s="62">
        <v>1</v>
      </c>
      <c r="B62" s="62" t="s">
        <v>57</v>
      </c>
      <c r="C62" s="12" t="s">
        <v>58</v>
      </c>
      <c r="D62" s="62" t="s">
        <v>59</v>
      </c>
      <c r="E62" s="62">
        <v>10</v>
      </c>
      <c r="F62" s="62" t="s">
        <v>54</v>
      </c>
      <c r="G62" s="62">
        <v>2</v>
      </c>
      <c r="H62" s="62" t="s">
        <v>60</v>
      </c>
      <c r="I62" s="62"/>
      <c r="J62" s="62">
        <v>12</v>
      </c>
      <c r="K62" s="62">
        <v>16</v>
      </c>
      <c r="L62" s="62">
        <v>8</v>
      </c>
      <c r="M62" s="62" t="s">
        <v>32</v>
      </c>
      <c r="N62" s="3">
        <v>4.5</v>
      </c>
      <c r="O62" s="9">
        <v>4.5</v>
      </c>
      <c r="P62" s="4">
        <v>0.31</v>
      </c>
      <c r="Q62" s="11">
        <v>6.8</v>
      </c>
      <c r="R62" s="10">
        <v>36.049999999999997</v>
      </c>
      <c r="S62" s="8"/>
    </row>
    <row r="63" spans="1:19" ht="15" customHeight="1">
      <c r="A63" s="76" t="s">
        <v>33</v>
      </c>
      <c r="B63" s="77"/>
      <c r="C63" s="77"/>
      <c r="D63" s="77"/>
      <c r="E63" s="77"/>
      <c r="F63" s="77"/>
      <c r="G63" s="77"/>
      <c r="H63" s="77"/>
      <c r="I63" s="77"/>
      <c r="J63" s="77"/>
      <c r="K63" s="77"/>
      <c r="L63" s="77"/>
      <c r="M63" s="77"/>
      <c r="N63" s="77"/>
      <c r="O63" s="77"/>
      <c r="P63" s="77"/>
      <c r="Q63" s="78"/>
      <c r="R63" s="10">
        <f>SUM(R62:R62)</f>
        <v>36.049999999999997</v>
      </c>
      <c r="S63" s="8"/>
    </row>
    <row r="64" spans="1:19" ht="15.75" customHeight="1">
      <c r="A64" s="56" t="s">
        <v>61</v>
      </c>
      <c r="B64" s="24"/>
      <c r="C64" s="79" t="s">
        <v>62</v>
      </c>
      <c r="D64" s="79"/>
      <c r="E64" s="79"/>
      <c r="F64" s="79"/>
      <c r="G64" s="79"/>
      <c r="H64" s="79"/>
      <c r="I64" s="79"/>
      <c r="J64" s="80" t="s">
        <v>63</v>
      </c>
      <c r="K64" s="80"/>
      <c r="L64" s="80"/>
      <c r="M64" s="80"/>
      <c r="N64" s="80"/>
      <c r="O64" s="80"/>
      <c r="P64" s="80"/>
      <c r="Q64" s="80"/>
      <c r="R64" s="16"/>
      <c r="S64" s="8"/>
    </row>
    <row r="65" spans="1:19">
      <c r="A65" s="49" t="s">
        <v>41</v>
      </c>
      <c r="B65" s="49"/>
      <c r="C65" s="49"/>
      <c r="D65" s="49"/>
      <c r="E65" s="49"/>
      <c r="F65" s="49"/>
      <c r="G65" s="49"/>
      <c r="H65" s="49"/>
      <c r="I65" s="49"/>
      <c r="J65" s="15"/>
      <c r="K65" s="15"/>
      <c r="L65" s="15"/>
      <c r="M65" s="15"/>
      <c r="N65" s="15"/>
      <c r="O65" s="15"/>
      <c r="P65" s="15"/>
      <c r="Q65" s="15"/>
      <c r="R65" s="16"/>
      <c r="S65" s="8"/>
    </row>
    <row r="66" spans="1:19" s="8" customFormat="1">
      <c r="A66" s="49"/>
      <c r="B66" s="49"/>
      <c r="C66" s="49"/>
      <c r="D66" s="49"/>
      <c r="E66" s="49"/>
      <c r="F66" s="49"/>
      <c r="G66" s="49"/>
      <c r="H66" s="49"/>
      <c r="I66" s="49"/>
      <c r="J66" s="15"/>
      <c r="K66" s="15"/>
      <c r="L66" s="15"/>
      <c r="M66" s="15"/>
      <c r="N66" s="15"/>
      <c r="O66" s="15"/>
      <c r="P66" s="15"/>
      <c r="Q66" s="15"/>
      <c r="R66" s="16"/>
    </row>
    <row r="67" spans="1:19">
      <c r="A67" s="68" t="s">
        <v>64</v>
      </c>
      <c r="B67" s="69"/>
      <c r="C67" s="69"/>
      <c r="D67" s="69"/>
      <c r="E67" s="69"/>
      <c r="F67" s="69"/>
      <c r="G67" s="69"/>
      <c r="H67" s="69"/>
      <c r="I67" s="69"/>
      <c r="J67" s="69"/>
      <c r="K67" s="69"/>
      <c r="L67" s="69"/>
      <c r="M67" s="69"/>
      <c r="N67" s="69"/>
      <c r="O67" s="69"/>
      <c r="P67" s="69"/>
      <c r="Q67" s="58"/>
      <c r="R67" s="8"/>
      <c r="S67" s="8"/>
    </row>
    <row r="68" spans="1:19" ht="18">
      <c r="A68" s="70" t="s">
        <v>27</v>
      </c>
      <c r="B68" s="71"/>
      <c r="C68" s="71"/>
      <c r="D68" s="50"/>
      <c r="E68" s="50"/>
      <c r="F68" s="50"/>
      <c r="G68" s="50"/>
      <c r="H68" s="50"/>
      <c r="I68" s="50"/>
      <c r="J68" s="50"/>
      <c r="K68" s="50"/>
      <c r="L68" s="50"/>
      <c r="M68" s="50"/>
      <c r="N68" s="50"/>
      <c r="O68" s="50"/>
      <c r="P68" s="50"/>
      <c r="Q68" s="58"/>
      <c r="R68" s="8"/>
      <c r="S68" s="8"/>
    </row>
    <row r="69" spans="1:19">
      <c r="A69" s="74" t="s">
        <v>65</v>
      </c>
      <c r="B69" s="75"/>
      <c r="C69" s="75"/>
      <c r="D69" s="75"/>
      <c r="E69" s="75"/>
      <c r="F69" s="75"/>
      <c r="G69" s="75"/>
      <c r="H69" s="75"/>
      <c r="I69" s="75"/>
      <c r="J69" s="75"/>
      <c r="K69" s="75"/>
      <c r="L69" s="75"/>
      <c r="M69" s="75"/>
      <c r="N69" s="75"/>
      <c r="O69" s="75"/>
      <c r="P69" s="75"/>
      <c r="Q69" s="58"/>
      <c r="R69" s="8"/>
      <c r="S69" s="8"/>
    </row>
    <row r="70" spans="1:19" ht="219.75" customHeight="1">
      <c r="A70" s="62">
        <v>1</v>
      </c>
      <c r="B70" s="62" t="s">
        <v>66</v>
      </c>
      <c r="C70" s="12" t="s">
        <v>29</v>
      </c>
      <c r="D70" s="62" t="s">
        <v>30</v>
      </c>
      <c r="E70" s="62">
        <v>16</v>
      </c>
      <c r="F70" s="62" t="s">
        <v>67</v>
      </c>
      <c r="G70" s="62">
        <v>2</v>
      </c>
      <c r="H70" s="62" t="s">
        <v>32</v>
      </c>
      <c r="I70" s="62"/>
      <c r="J70" s="62">
        <v>38</v>
      </c>
      <c r="K70" s="62">
        <v>38</v>
      </c>
      <c r="L70" s="62">
        <v>19</v>
      </c>
      <c r="M70" s="62" t="s">
        <v>32</v>
      </c>
      <c r="N70" s="3">
        <v>22.96</v>
      </c>
      <c r="O70" s="9">
        <v>22.96</v>
      </c>
      <c r="P70" s="4">
        <v>3.06</v>
      </c>
      <c r="Q70" s="11">
        <v>13.33</v>
      </c>
      <c r="R70" s="10">
        <v>312.24</v>
      </c>
      <c r="S70" s="8"/>
    </row>
    <row r="71" spans="1:19">
      <c r="A71" s="76" t="s">
        <v>33</v>
      </c>
      <c r="B71" s="77"/>
      <c r="C71" s="77"/>
      <c r="D71" s="77"/>
      <c r="E71" s="77"/>
      <c r="F71" s="77"/>
      <c r="G71" s="77"/>
      <c r="H71" s="77"/>
      <c r="I71" s="77"/>
      <c r="J71" s="77"/>
      <c r="K71" s="77"/>
      <c r="L71" s="77"/>
      <c r="M71" s="77"/>
      <c r="N71" s="77"/>
      <c r="O71" s="77"/>
      <c r="P71" s="77"/>
      <c r="Q71" s="78"/>
      <c r="R71" s="10">
        <f>SUM(R70:R70)</f>
        <v>312.24</v>
      </c>
      <c r="S71" s="8"/>
    </row>
    <row r="72" spans="1:19" ht="21.75" customHeight="1">
      <c r="A72" s="24" t="s">
        <v>68</v>
      </c>
      <c r="B72" s="24"/>
      <c r="C72" s="57" t="s">
        <v>69</v>
      </c>
      <c r="D72" s="79" t="s">
        <v>70</v>
      </c>
      <c r="E72" s="79"/>
      <c r="F72" s="79"/>
      <c r="G72" s="79"/>
      <c r="H72" s="79"/>
      <c r="I72" s="79"/>
      <c r="J72" s="79"/>
      <c r="K72" s="15"/>
      <c r="L72" s="15"/>
      <c r="M72" s="15"/>
      <c r="N72" s="15"/>
      <c r="O72" s="15"/>
      <c r="P72" s="15"/>
      <c r="Q72" s="15"/>
      <c r="R72" s="16"/>
      <c r="S72" s="8"/>
    </row>
    <row r="73" spans="1:19">
      <c r="A73" s="49" t="s">
        <v>41</v>
      </c>
      <c r="B73" s="49"/>
      <c r="C73" s="49"/>
      <c r="D73" s="49"/>
      <c r="E73" s="49"/>
      <c r="F73" s="49"/>
      <c r="G73" s="49"/>
      <c r="H73" s="49"/>
      <c r="I73" s="49"/>
      <c r="J73" s="15"/>
      <c r="K73" s="15"/>
      <c r="L73" s="15"/>
      <c r="M73" s="15"/>
      <c r="N73" s="15"/>
      <c r="O73" s="15"/>
      <c r="P73" s="15"/>
      <c r="Q73" s="15"/>
      <c r="R73" s="16"/>
      <c r="S73" s="8"/>
    </row>
    <row r="74" spans="1:19" s="8" customFormat="1">
      <c r="A74" s="49"/>
      <c r="B74" s="49"/>
      <c r="C74" s="49"/>
      <c r="D74" s="49"/>
      <c r="E74" s="49"/>
      <c r="F74" s="49"/>
      <c r="G74" s="49"/>
      <c r="H74" s="49"/>
      <c r="I74" s="49"/>
      <c r="J74" s="15"/>
      <c r="K74" s="15"/>
      <c r="L74" s="15"/>
      <c r="M74" s="15"/>
      <c r="N74" s="15"/>
      <c r="O74" s="15"/>
      <c r="P74" s="15"/>
      <c r="Q74" s="15"/>
      <c r="R74" s="16"/>
    </row>
    <row r="75" spans="1:19">
      <c r="A75" s="68" t="s">
        <v>71</v>
      </c>
      <c r="B75" s="69"/>
      <c r="C75" s="69"/>
      <c r="D75" s="69"/>
      <c r="E75" s="69"/>
      <c r="F75" s="69"/>
      <c r="G75" s="69"/>
      <c r="H75" s="69"/>
      <c r="I75" s="69"/>
      <c r="J75" s="69"/>
      <c r="K75" s="69"/>
      <c r="L75" s="69"/>
      <c r="M75" s="69"/>
      <c r="N75" s="69"/>
      <c r="O75" s="69"/>
      <c r="P75" s="69"/>
      <c r="Q75" s="58"/>
      <c r="R75" s="8"/>
      <c r="S75" s="8"/>
    </row>
    <row r="76" spans="1:19" ht="18">
      <c r="A76" s="70" t="s">
        <v>27</v>
      </c>
      <c r="B76" s="71"/>
      <c r="C76" s="71"/>
      <c r="D76" s="50"/>
      <c r="E76" s="50"/>
      <c r="F76" s="50"/>
      <c r="G76" s="50"/>
      <c r="H76" s="50"/>
      <c r="I76" s="50"/>
      <c r="J76" s="50"/>
      <c r="K76" s="50"/>
      <c r="L76" s="50"/>
      <c r="M76" s="50"/>
      <c r="N76" s="50"/>
      <c r="O76" s="50"/>
      <c r="P76" s="50"/>
      <c r="Q76" s="58"/>
      <c r="R76" s="8"/>
      <c r="S76" s="8"/>
    </row>
    <row r="77" spans="1:19">
      <c r="A77" s="74" t="s">
        <v>72</v>
      </c>
      <c r="B77" s="75"/>
      <c r="C77" s="75"/>
      <c r="D77" s="75"/>
      <c r="E77" s="75"/>
      <c r="F77" s="75"/>
      <c r="G77" s="75"/>
      <c r="H77" s="75"/>
      <c r="I77" s="75"/>
      <c r="J77" s="75"/>
      <c r="K77" s="75"/>
      <c r="L77" s="75"/>
      <c r="M77" s="75"/>
      <c r="N77" s="75"/>
      <c r="O77" s="75"/>
      <c r="P77" s="75"/>
      <c r="Q77" s="58"/>
      <c r="R77" s="8"/>
      <c r="S77" s="8"/>
    </row>
    <row r="78" spans="1:19" ht="283.5" customHeight="1">
      <c r="A78" s="62">
        <v>1</v>
      </c>
      <c r="B78" s="62" t="s">
        <v>73</v>
      </c>
      <c r="C78" s="12" t="s">
        <v>29</v>
      </c>
      <c r="D78" s="62" t="s">
        <v>30</v>
      </c>
      <c r="E78" s="62">
        <v>16</v>
      </c>
      <c r="F78" s="62" t="s">
        <v>67</v>
      </c>
      <c r="G78" s="62">
        <v>2</v>
      </c>
      <c r="H78" s="62" t="s">
        <v>32</v>
      </c>
      <c r="I78" s="62"/>
      <c r="J78" s="62">
        <v>33</v>
      </c>
      <c r="K78" s="62">
        <v>33</v>
      </c>
      <c r="L78" s="62">
        <v>24</v>
      </c>
      <c r="M78" s="62" t="s">
        <v>32</v>
      </c>
      <c r="N78" s="3">
        <v>17.86</v>
      </c>
      <c r="O78" s="9">
        <v>17.86</v>
      </c>
      <c r="P78" s="4">
        <v>0</v>
      </c>
      <c r="Q78" s="11">
        <v>0</v>
      </c>
      <c r="R78" s="10">
        <v>214.32</v>
      </c>
      <c r="S78" s="8"/>
    </row>
    <row r="79" spans="1:19">
      <c r="A79" s="76" t="s">
        <v>33</v>
      </c>
      <c r="B79" s="77"/>
      <c r="C79" s="77"/>
      <c r="D79" s="77"/>
      <c r="E79" s="77"/>
      <c r="F79" s="77"/>
      <c r="G79" s="77"/>
      <c r="H79" s="77"/>
      <c r="I79" s="77"/>
      <c r="J79" s="77"/>
      <c r="K79" s="77"/>
      <c r="L79" s="77"/>
      <c r="M79" s="77"/>
      <c r="N79" s="77"/>
      <c r="O79" s="77"/>
      <c r="P79" s="77"/>
      <c r="Q79" s="78"/>
      <c r="R79" s="10">
        <f>SUM(R78:R78)</f>
        <v>214.32</v>
      </c>
      <c r="S79" s="8"/>
    </row>
    <row r="80" spans="1:19" ht="15.75">
      <c r="A80" s="24" t="s">
        <v>74</v>
      </c>
      <c r="B80" s="24"/>
      <c r="C80" s="79" t="s">
        <v>75</v>
      </c>
      <c r="D80" s="79"/>
      <c r="E80" s="79"/>
      <c r="F80" s="79"/>
      <c r="G80" s="79"/>
      <c r="H80" s="79"/>
      <c r="I80" s="79"/>
      <c r="J80" s="15"/>
      <c r="K80" s="15"/>
      <c r="L80" s="15"/>
      <c r="M80" s="15"/>
      <c r="N80" s="15"/>
      <c r="O80" s="15"/>
      <c r="P80" s="15"/>
      <c r="Q80" s="15"/>
      <c r="R80" s="16"/>
      <c r="S80" s="8"/>
    </row>
    <row r="81" spans="1:19">
      <c r="A81" s="49" t="s">
        <v>41</v>
      </c>
      <c r="B81" s="49"/>
      <c r="C81" s="49"/>
      <c r="D81" s="49"/>
      <c r="E81" s="49"/>
      <c r="F81" s="49"/>
      <c r="G81" s="49"/>
      <c r="H81" s="49"/>
      <c r="I81" s="49"/>
      <c r="J81" s="15"/>
      <c r="K81" s="15"/>
      <c r="L81" s="15"/>
      <c r="M81" s="15"/>
      <c r="N81" s="15"/>
      <c r="O81" s="15"/>
      <c r="P81" s="15"/>
      <c r="Q81" s="15"/>
      <c r="R81" s="16"/>
      <c r="S81" s="8"/>
    </row>
    <row r="82" spans="1:19" s="8" customFormat="1">
      <c r="A82" s="49"/>
      <c r="B82" s="49"/>
      <c r="C82" s="49"/>
      <c r="D82" s="49"/>
      <c r="E82" s="49"/>
      <c r="F82" s="49"/>
      <c r="G82" s="49"/>
      <c r="H82" s="49"/>
      <c r="I82" s="49"/>
      <c r="J82" s="15"/>
      <c r="K82" s="15"/>
      <c r="L82" s="15"/>
      <c r="M82" s="15"/>
      <c r="N82" s="15"/>
      <c r="O82" s="15"/>
      <c r="P82" s="15"/>
      <c r="Q82" s="15"/>
      <c r="R82" s="16"/>
    </row>
    <row r="83" spans="1:19">
      <c r="A83" s="68" t="s">
        <v>76</v>
      </c>
      <c r="B83" s="69"/>
      <c r="C83" s="69"/>
      <c r="D83" s="69"/>
      <c r="E83" s="69"/>
      <c r="F83" s="69"/>
      <c r="G83" s="69"/>
      <c r="H83" s="69"/>
      <c r="I83" s="69"/>
      <c r="J83" s="69"/>
      <c r="K83" s="69"/>
      <c r="L83" s="69"/>
      <c r="M83" s="69"/>
      <c r="N83" s="69"/>
      <c r="O83" s="69"/>
      <c r="P83" s="69"/>
      <c r="Q83" s="58"/>
      <c r="R83" s="8"/>
      <c r="S83" s="8"/>
    </row>
    <row r="84" spans="1:19" ht="18">
      <c r="A84" s="70" t="s">
        <v>27</v>
      </c>
      <c r="B84" s="71"/>
      <c r="C84" s="71"/>
      <c r="D84" s="50"/>
      <c r="E84" s="50"/>
      <c r="F84" s="50"/>
      <c r="G84" s="50"/>
      <c r="H84" s="50"/>
      <c r="I84" s="50"/>
      <c r="J84" s="50"/>
      <c r="K84" s="50"/>
      <c r="L84" s="50"/>
      <c r="M84" s="50"/>
      <c r="N84" s="50"/>
      <c r="O84" s="50"/>
      <c r="P84" s="50"/>
      <c r="Q84" s="58"/>
      <c r="R84" s="8"/>
      <c r="S84" s="8"/>
    </row>
    <row r="85" spans="1:19">
      <c r="A85" s="74" t="s">
        <v>77</v>
      </c>
      <c r="B85" s="75"/>
      <c r="C85" s="75"/>
      <c r="D85" s="75"/>
      <c r="E85" s="75"/>
      <c r="F85" s="75"/>
      <c r="G85" s="75"/>
      <c r="H85" s="75"/>
      <c r="I85" s="75"/>
      <c r="J85" s="75"/>
      <c r="K85" s="75"/>
      <c r="L85" s="75"/>
      <c r="M85" s="75"/>
      <c r="N85" s="75"/>
      <c r="O85" s="75"/>
      <c r="P85" s="75"/>
      <c r="Q85" s="58"/>
      <c r="R85" s="8"/>
      <c r="S85" s="8"/>
    </row>
    <row r="86" spans="1:19" ht="144" customHeight="1">
      <c r="A86" s="62">
        <v>1</v>
      </c>
      <c r="B86" s="62" t="s">
        <v>78</v>
      </c>
      <c r="C86" s="12" t="s">
        <v>29</v>
      </c>
      <c r="D86" s="62" t="s">
        <v>30</v>
      </c>
      <c r="E86" s="62">
        <v>16</v>
      </c>
      <c r="F86" s="62" t="s">
        <v>50</v>
      </c>
      <c r="G86" s="62">
        <v>2</v>
      </c>
      <c r="H86" s="62" t="s">
        <v>32</v>
      </c>
      <c r="I86" s="62"/>
      <c r="J86" s="62">
        <v>38</v>
      </c>
      <c r="K86" s="62">
        <v>38</v>
      </c>
      <c r="L86" s="62">
        <v>27</v>
      </c>
      <c r="M86" s="62" t="s">
        <v>32</v>
      </c>
      <c r="N86" s="3">
        <v>0</v>
      </c>
      <c r="O86" s="9">
        <v>0</v>
      </c>
      <c r="P86" s="4">
        <v>0</v>
      </c>
      <c r="Q86" s="11">
        <v>0</v>
      </c>
      <c r="R86" s="10">
        <v>0</v>
      </c>
      <c r="S86" s="8"/>
    </row>
    <row r="87" spans="1:19">
      <c r="A87" s="76" t="s">
        <v>33</v>
      </c>
      <c r="B87" s="77"/>
      <c r="C87" s="77"/>
      <c r="D87" s="77"/>
      <c r="E87" s="77"/>
      <c r="F87" s="77"/>
      <c r="G87" s="77"/>
      <c r="H87" s="77"/>
      <c r="I87" s="77"/>
      <c r="J87" s="77"/>
      <c r="K87" s="77"/>
      <c r="L87" s="77"/>
      <c r="M87" s="77"/>
      <c r="N87" s="77"/>
      <c r="O87" s="77"/>
      <c r="P87" s="77"/>
      <c r="Q87" s="78"/>
      <c r="R87" s="10">
        <f>SUM(R86:R86)</f>
        <v>0</v>
      </c>
      <c r="S87" s="8"/>
    </row>
    <row r="88" spans="1:19" ht="15.75">
      <c r="A88" s="24" t="s">
        <v>34</v>
      </c>
      <c r="B88" s="24"/>
      <c r="C88" s="79" t="s">
        <v>79</v>
      </c>
      <c r="D88" s="79"/>
      <c r="E88" s="79"/>
      <c r="F88" s="79"/>
      <c r="G88" s="79"/>
      <c r="H88" s="79"/>
      <c r="I88" s="79"/>
      <c r="J88" s="15"/>
      <c r="K88" s="15"/>
      <c r="L88" s="15"/>
      <c r="M88" s="15"/>
      <c r="N88" s="15"/>
      <c r="O88" s="15"/>
      <c r="P88" s="15"/>
      <c r="Q88" s="15"/>
      <c r="R88" s="16"/>
      <c r="S88" s="8"/>
    </row>
    <row r="89" spans="1:19">
      <c r="A89" s="49" t="s">
        <v>41</v>
      </c>
      <c r="B89" s="49"/>
      <c r="C89" s="49"/>
      <c r="D89" s="49"/>
      <c r="E89" s="49"/>
      <c r="F89" s="49"/>
      <c r="G89" s="49"/>
      <c r="H89" s="49"/>
      <c r="I89" s="49"/>
      <c r="J89" s="15"/>
      <c r="K89" s="15"/>
      <c r="L89" s="15"/>
      <c r="M89" s="15"/>
      <c r="N89" s="15"/>
      <c r="O89" s="15"/>
      <c r="P89" s="15"/>
      <c r="Q89" s="15"/>
      <c r="R89" s="16"/>
      <c r="S89" s="8"/>
    </row>
    <row r="90" spans="1:19" s="8" customFormat="1">
      <c r="A90" s="49"/>
      <c r="B90" s="49"/>
      <c r="C90" s="49"/>
      <c r="D90" s="49"/>
      <c r="E90" s="49"/>
      <c r="F90" s="49"/>
      <c r="G90" s="49"/>
      <c r="H90" s="49"/>
      <c r="I90" s="49"/>
      <c r="J90" s="15"/>
      <c r="K90" s="15"/>
      <c r="L90" s="15"/>
      <c r="M90" s="15"/>
      <c r="N90" s="15"/>
      <c r="O90" s="15"/>
      <c r="P90" s="15"/>
      <c r="Q90" s="15"/>
      <c r="R90" s="16"/>
    </row>
    <row r="91" spans="1:19">
      <c r="A91" s="68" t="s">
        <v>80</v>
      </c>
      <c r="B91" s="69"/>
      <c r="C91" s="69"/>
      <c r="D91" s="69"/>
      <c r="E91" s="69"/>
      <c r="F91" s="69"/>
      <c r="G91" s="69"/>
      <c r="H91" s="69"/>
      <c r="I91" s="69"/>
      <c r="J91" s="69"/>
      <c r="K91" s="69"/>
      <c r="L91" s="69"/>
      <c r="M91" s="69"/>
      <c r="N91" s="69"/>
      <c r="O91" s="69"/>
      <c r="P91" s="69"/>
      <c r="Q91" s="58"/>
      <c r="R91" s="8"/>
      <c r="S91" s="8"/>
    </row>
    <row r="92" spans="1:19" ht="18">
      <c r="A92" s="70" t="s">
        <v>27</v>
      </c>
      <c r="B92" s="71"/>
      <c r="C92" s="71"/>
      <c r="D92" s="50"/>
      <c r="E92" s="50"/>
      <c r="F92" s="50"/>
      <c r="G92" s="50"/>
      <c r="H92" s="50"/>
      <c r="I92" s="50"/>
      <c r="J92" s="50"/>
      <c r="K92" s="50"/>
      <c r="L92" s="50"/>
      <c r="M92" s="50"/>
      <c r="N92" s="50"/>
      <c r="O92" s="50"/>
      <c r="P92" s="50"/>
      <c r="Q92" s="58"/>
      <c r="R92" s="8"/>
      <c r="S92" s="8"/>
    </row>
    <row r="93" spans="1:19">
      <c r="A93" s="74" t="s">
        <v>81</v>
      </c>
      <c r="B93" s="75"/>
      <c r="C93" s="75"/>
      <c r="D93" s="75"/>
      <c r="E93" s="75"/>
      <c r="F93" s="75"/>
      <c r="G93" s="75"/>
      <c r="H93" s="75"/>
      <c r="I93" s="75"/>
      <c r="J93" s="75"/>
      <c r="K93" s="75"/>
      <c r="L93" s="75"/>
      <c r="M93" s="75"/>
      <c r="N93" s="75"/>
      <c r="O93" s="75"/>
      <c r="P93" s="75"/>
      <c r="Q93" s="58"/>
      <c r="R93" s="8"/>
      <c r="S93" s="8"/>
    </row>
    <row r="94" spans="1:19" ht="225">
      <c r="A94" s="62">
        <v>1</v>
      </c>
      <c r="B94" s="62" t="s">
        <v>82</v>
      </c>
      <c r="C94" s="12" t="s">
        <v>29</v>
      </c>
      <c r="D94" s="62" t="s">
        <v>30</v>
      </c>
      <c r="E94" s="62">
        <v>16</v>
      </c>
      <c r="F94" s="62" t="s">
        <v>45</v>
      </c>
      <c r="G94" s="62">
        <v>2</v>
      </c>
      <c r="H94" s="62" t="s">
        <v>32</v>
      </c>
      <c r="I94" s="62"/>
      <c r="J94" s="62">
        <v>49</v>
      </c>
      <c r="K94" s="62">
        <v>49</v>
      </c>
      <c r="L94" s="62">
        <v>31</v>
      </c>
      <c r="M94" s="62" t="s">
        <v>32</v>
      </c>
      <c r="N94" s="3">
        <v>0</v>
      </c>
      <c r="O94" s="9">
        <v>0</v>
      </c>
      <c r="P94" s="4">
        <v>0</v>
      </c>
      <c r="Q94" s="11">
        <v>0</v>
      </c>
      <c r="R94" s="10">
        <v>0</v>
      </c>
      <c r="S94" s="8"/>
    </row>
    <row r="95" spans="1:19">
      <c r="A95" s="76" t="s">
        <v>33</v>
      </c>
      <c r="B95" s="77"/>
      <c r="C95" s="77"/>
      <c r="D95" s="77"/>
      <c r="E95" s="77"/>
      <c r="F95" s="77"/>
      <c r="G95" s="77"/>
      <c r="H95" s="77"/>
      <c r="I95" s="77"/>
      <c r="J95" s="77"/>
      <c r="K95" s="77"/>
      <c r="L95" s="77"/>
      <c r="M95" s="77"/>
      <c r="N95" s="77"/>
      <c r="O95" s="77"/>
      <c r="P95" s="77"/>
      <c r="Q95" s="78"/>
      <c r="R95" s="10">
        <f>SUM(R94:R94)</f>
        <v>0</v>
      </c>
      <c r="S95" s="8"/>
    </row>
    <row r="96" spans="1:19" ht="15.75">
      <c r="A96" s="24" t="s">
        <v>34</v>
      </c>
      <c r="B96" s="24"/>
      <c r="C96" s="79" t="s">
        <v>83</v>
      </c>
      <c r="D96" s="79"/>
      <c r="E96" s="79"/>
      <c r="F96" s="79"/>
      <c r="G96" s="79"/>
      <c r="H96" s="79"/>
      <c r="I96" s="79"/>
      <c r="J96" s="15"/>
      <c r="K96" s="15"/>
      <c r="L96" s="15"/>
      <c r="M96" s="15"/>
      <c r="N96" s="15"/>
      <c r="O96" s="15"/>
      <c r="P96" s="15"/>
      <c r="Q96" s="15"/>
      <c r="R96" s="16"/>
      <c r="S96" s="8"/>
    </row>
    <row r="97" spans="1:19">
      <c r="A97" s="49" t="s">
        <v>41</v>
      </c>
      <c r="B97" s="49"/>
      <c r="C97" s="49"/>
      <c r="D97" s="49"/>
      <c r="E97" s="49"/>
      <c r="F97" s="49"/>
      <c r="G97" s="49"/>
      <c r="H97" s="49"/>
      <c r="I97" s="49"/>
      <c r="J97" s="15"/>
      <c r="K97" s="15"/>
      <c r="L97" s="15"/>
      <c r="M97" s="15"/>
      <c r="N97" s="15"/>
      <c r="O97" s="15"/>
      <c r="P97" s="15"/>
      <c r="Q97" s="15"/>
      <c r="R97" s="16"/>
      <c r="S97" s="8"/>
    </row>
    <row r="98" spans="1:19" s="8" customFormat="1">
      <c r="A98" s="49"/>
      <c r="B98" s="49"/>
      <c r="C98" s="49"/>
      <c r="D98" s="49"/>
      <c r="E98" s="49"/>
      <c r="F98" s="49"/>
      <c r="G98" s="49"/>
      <c r="H98" s="49"/>
      <c r="I98" s="49"/>
      <c r="J98" s="15"/>
      <c r="K98" s="15"/>
      <c r="L98" s="15"/>
      <c r="M98" s="15"/>
      <c r="N98" s="15"/>
      <c r="O98" s="15"/>
      <c r="P98" s="15"/>
      <c r="Q98" s="15"/>
      <c r="R98" s="16"/>
    </row>
    <row r="99" spans="1:19">
      <c r="A99" s="68" t="s">
        <v>84</v>
      </c>
      <c r="B99" s="69"/>
      <c r="C99" s="69"/>
      <c r="D99" s="69"/>
      <c r="E99" s="69"/>
      <c r="F99" s="69"/>
      <c r="G99" s="69"/>
      <c r="H99" s="69"/>
      <c r="I99" s="69"/>
      <c r="J99" s="69"/>
      <c r="K99" s="69"/>
      <c r="L99" s="69"/>
      <c r="M99" s="69"/>
      <c r="N99" s="69"/>
      <c r="O99" s="69"/>
      <c r="P99" s="69"/>
      <c r="Q99" s="58"/>
      <c r="R99" s="8"/>
      <c r="S99" s="8"/>
    </row>
    <row r="100" spans="1:19" ht="18">
      <c r="A100" s="70" t="s">
        <v>27</v>
      </c>
      <c r="B100" s="71"/>
      <c r="C100" s="71"/>
      <c r="D100" s="50"/>
      <c r="E100" s="50"/>
      <c r="F100" s="50"/>
      <c r="G100" s="50"/>
      <c r="H100" s="50"/>
      <c r="I100" s="50"/>
      <c r="J100" s="50"/>
      <c r="K100" s="50"/>
      <c r="L100" s="50"/>
      <c r="M100" s="50"/>
      <c r="N100" s="50"/>
      <c r="O100" s="50"/>
      <c r="P100" s="50"/>
      <c r="Q100" s="58"/>
      <c r="R100" s="8"/>
      <c r="S100" s="8"/>
    </row>
    <row r="101" spans="1:19">
      <c r="A101" s="74" t="s">
        <v>85</v>
      </c>
      <c r="B101" s="75"/>
      <c r="C101" s="75"/>
      <c r="D101" s="75"/>
      <c r="E101" s="75"/>
      <c r="F101" s="75"/>
      <c r="G101" s="75"/>
      <c r="H101" s="75"/>
      <c r="I101" s="75"/>
      <c r="J101" s="75"/>
      <c r="K101" s="75"/>
      <c r="L101" s="75"/>
      <c r="M101" s="75"/>
      <c r="N101" s="75"/>
      <c r="O101" s="75"/>
      <c r="P101" s="75"/>
      <c r="Q101" s="58"/>
      <c r="R101" s="8"/>
      <c r="S101" s="8"/>
    </row>
    <row r="102" spans="1:19" ht="169.5" customHeight="1">
      <c r="A102" s="62">
        <v>1</v>
      </c>
      <c r="B102" s="62" t="s">
        <v>86</v>
      </c>
      <c r="C102" s="12" t="s">
        <v>29</v>
      </c>
      <c r="D102" s="62" t="s">
        <v>30</v>
      </c>
      <c r="E102" s="62">
        <v>16</v>
      </c>
      <c r="F102" s="62" t="s">
        <v>54</v>
      </c>
      <c r="G102" s="62">
        <v>2</v>
      </c>
      <c r="H102" s="62" t="s">
        <v>32</v>
      </c>
      <c r="I102" s="62"/>
      <c r="J102" s="62">
        <v>39</v>
      </c>
      <c r="K102" s="62">
        <v>39</v>
      </c>
      <c r="L102" s="62">
        <v>37</v>
      </c>
      <c r="M102" s="62" t="s">
        <v>32</v>
      </c>
      <c r="N102" s="3">
        <v>0</v>
      </c>
      <c r="O102" s="9">
        <v>0</v>
      </c>
      <c r="P102" s="4">
        <v>0</v>
      </c>
      <c r="Q102" s="11">
        <v>0</v>
      </c>
      <c r="R102" s="10">
        <v>0</v>
      </c>
      <c r="S102" s="8"/>
    </row>
    <row r="103" spans="1:19">
      <c r="A103" s="76" t="s">
        <v>33</v>
      </c>
      <c r="B103" s="77"/>
      <c r="C103" s="77"/>
      <c r="D103" s="77"/>
      <c r="E103" s="77"/>
      <c r="F103" s="77"/>
      <c r="G103" s="77"/>
      <c r="H103" s="77"/>
      <c r="I103" s="77"/>
      <c r="J103" s="77"/>
      <c r="K103" s="77"/>
      <c r="L103" s="77"/>
      <c r="M103" s="77"/>
      <c r="N103" s="77"/>
      <c r="O103" s="77"/>
      <c r="P103" s="77"/>
      <c r="Q103" s="78"/>
      <c r="R103" s="10">
        <f>SUM(R102:R102)</f>
        <v>0</v>
      </c>
      <c r="S103" s="8"/>
    </row>
    <row r="104" spans="1:19" ht="15.75">
      <c r="A104" s="24" t="s">
        <v>34</v>
      </c>
      <c r="B104" s="24"/>
      <c r="C104" s="79" t="s">
        <v>87</v>
      </c>
      <c r="D104" s="79"/>
      <c r="E104" s="79"/>
      <c r="F104" s="79"/>
      <c r="G104" s="79"/>
      <c r="H104" s="79"/>
      <c r="I104" s="79"/>
      <c r="J104" s="15"/>
      <c r="K104" s="15"/>
      <c r="L104" s="15"/>
      <c r="M104" s="15"/>
      <c r="N104" s="15"/>
      <c r="O104" s="15"/>
      <c r="P104" s="15"/>
      <c r="Q104" s="15"/>
      <c r="R104" s="16"/>
      <c r="S104" s="8"/>
    </row>
    <row r="105" spans="1:19">
      <c r="A105" s="49" t="s">
        <v>41</v>
      </c>
      <c r="B105" s="49"/>
      <c r="C105" s="49"/>
      <c r="D105" s="49"/>
      <c r="E105" s="49"/>
      <c r="F105" s="49"/>
      <c r="G105" s="49"/>
      <c r="H105" s="49"/>
      <c r="I105" s="49"/>
      <c r="J105" s="15"/>
      <c r="K105" s="15"/>
      <c r="L105" s="15"/>
      <c r="M105" s="15"/>
      <c r="N105" s="15"/>
      <c r="O105" s="15"/>
      <c r="P105" s="15"/>
      <c r="Q105" s="15"/>
      <c r="R105" s="16"/>
      <c r="S105" s="8"/>
    </row>
    <row r="106" spans="1:19" s="8" customFormat="1">
      <c r="A106" s="49"/>
      <c r="B106" s="49"/>
      <c r="C106" s="49"/>
      <c r="D106" s="49"/>
      <c r="E106" s="49"/>
      <c r="F106" s="49"/>
      <c r="G106" s="49"/>
      <c r="H106" s="49"/>
      <c r="I106" s="49"/>
      <c r="J106" s="15"/>
      <c r="K106" s="15"/>
      <c r="L106" s="15"/>
      <c r="M106" s="15"/>
      <c r="N106" s="15"/>
      <c r="O106" s="15"/>
      <c r="P106" s="15"/>
      <c r="Q106" s="15"/>
      <c r="R106" s="16"/>
    </row>
    <row r="107" spans="1:19" ht="13.9" customHeight="1">
      <c r="A107" s="68" t="s">
        <v>88</v>
      </c>
      <c r="B107" s="69"/>
      <c r="C107" s="69"/>
      <c r="D107" s="69"/>
      <c r="E107" s="69"/>
      <c r="F107" s="69"/>
      <c r="G107" s="69"/>
      <c r="H107" s="69"/>
      <c r="I107" s="69"/>
      <c r="J107" s="69"/>
      <c r="K107" s="69"/>
      <c r="L107" s="69"/>
      <c r="M107" s="69"/>
      <c r="N107" s="69"/>
      <c r="O107" s="69"/>
      <c r="P107" s="69"/>
      <c r="Q107" s="58"/>
      <c r="R107" s="8"/>
      <c r="S107" s="8"/>
    </row>
    <row r="108" spans="1:19" ht="15.6" customHeight="1">
      <c r="A108" s="70" t="s">
        <v>27</v>
      </c>
      <c r="B108" s="71"/>
      <c r="C108" s="71"/>
      <c r="D108" s="50"/>
      <c r="E108" s="50"/>
      <c r="F108" s="50"/>
      <c r="G108" s="50"/>
      <c r="H108" s="50"/>
      <c r="I108" s="50"/>
      <c r="J108" s="50"/>
      <c r="K108" s="50"/>
      <c r="L108" s="50"/>
      <c r="M108" s="50"/>
      <c r="N108" s="50"/>
      <c r="O108" s="50"/>
      <c r="P108" s="50"/>
      <c r="Q108" s="58"/>
      <c r="R108" s="8"/>
      <c r="S108" s="8"/>
    </row>
    <row r="109" spans="1:19" ht="13.9" customHeight="1">
      <c r="A109" s="74" t="s">
        <v>89</v>
      </c>
      <c r="B109" s="75"/>
      <c r="C109" s="75"/>
      <c r="D109" s="75"/>
      <c r="E109" s="75"/>
      <c r="F109" s="75"/>
      <c r="G109" s="75"/>
      <c r="H109" s="75"/>
      <c r="I109" s="75"/>
      <c r="J109" s="75"/>
      <c r="K109" s="75"/>
      <c r="L109" s="75"/>
      <c r="M109" s="75"/>
      <c r="N109" s="75"/>
      <c r="O109" s="75"/>
      <c r="P109" s="75"/>
      <c r="Q109" s="58"/>
      <c r="R109" s="8"/>
      <c r="S109" s="8"/>
    </row>
    <row r="110" spans="1:19" ht="159" customHeight="1">
      <c r="A110" s="62">
        <v>1</v>
      </c>
      <c r="B110" s="62" t="s">
        <v>90</v>
      </c>
      <c r="C110" s="12" t="s">
        <v>29</v>
      </c>
      <c r="D110" s="62" t="s">
        <v>30</v>
      </c>
      <c r="E110" s="62">
        <v>16</v>
      </c>
      <c r="F110" s="62" t="s">
        <v>54</v>
      </c>
      <c r="G110" s="62">
        <v>2</v>
      </c>
      <c r="H110" s="62" t="s">
        <v>32</v>
      </c>
      <c r="I110" s="62"/>
      <c r="J110" s="62">
        <v>20</v>
      </c>
      <c r="K110" s="62">
        <v>20</v>
      </c>
      <c r="L110" s="62">
        <v>17</v>
      </c>
      <c r="M110" s="62" t="s">
        <v>32</v>
      </c>
      <c r="N110" s="3">
        <v>0</v>
      </c>
      <c r="O110" s="9">
        <v>0</v>
      </c>
      <c r="P110" s="4">
        <v>0</v>
      </c>
      <c r="Q110" s="11">
        <v>0</v>
      </c>
      <c r="R110" s="10">
        <v>0</v>
      </c>
      <c r="S110" s="8"/>
    </row>
    <row r="111" spans="1:19" ht="13.9" customHeight="1">
      <c r="A111" s="76" t="s">
        <v>33</v>
      </c>
      <c r="B111" s="77"/>
      <c r="C111" s="77"/>
      <c r="D111" s="77"/>
      <c r="E111" s="77"/>
      <c r="F111" s="77"/>
      <c r="G111" s="77"/>
      <c r="H111" s="77"/>
      <c r="I111" s="77"/>
      <c r="J111" s="77"/>
      <c r="K111" s="77"/>
      <c r="L111" s="77"/>
      <c r="M111" s="77"/>
      <c r="N111" s="77"/>
      <c r="O111" s="77"/>
      <c r="P111" s="77"/>
      <c r="Q111" s="78"/>
      <c r="R111" s="10">
        <f>SUM(R110:R110)</f>
        <v>0</v>
      </c>
      <c r="S111" s="8"/>
    </row>
    <row r="112" spans="1:19" ht="15.75">
      <c r="A112" s="24" t="s">
        <v>34</v>
      </c>
      <c r="B112" s="24"/>
      <c r="C112" s="79" t="s">
        <v>91</v>
      </c>
      <c r="D112" s="79"/>
      <c r="E112" s="79"/>
      <c r="F112" s="79"/>
      <c r="G112" s="79"/>
      <c r="H112" s="79"/>
      <c r="I112" s="79"/>
      <c r="J112" s="15"/>
      <c r="K112" s="15"/>
      <c r="L112" s="15"/>
      <c r="M112" s="15"/>
      <c r="N112" s="15"/>
      <c r="O112" s="15"/>
      <c r="P112" s="15"/>
      <c r="Q112" s="15"/>
      <c r="R112" s="16"/>
      <c r="S112" s="8"/>
    </row>
    <row r="113" spans="1:19">
      <c r="A113" s="49" t="s">
        <v>41</v>
      </c>
      <c r="B113" s="49"/>
      <c r="C113" s="49"/>
      <c r="D113" s="49"/>
      <c r="E113" s="49"/>
      <c r="F113" s="49"/>
      <c r="G113" s="49"/>
      <c r="H113" s="49"/>
      <c r="I113" s="49"/>
      <c r="J113" s="15"/>
      <c r="K113" s="15"/>
      <c r="L113" s="15"/>
      <c r="M113" s="15"/>
      <c r="N113" s="15"/>
      <c r="O113" s="15"/>
      <c r="P113" s="15"/>
      <c r="Q113" s="15"/>
      <c r="R113" s="16"/>
      <c r="S113" s="8"/>
    </row>
    <row r="114" spans="1:19" s="8" customFormat="1">
      <c r="A114" s="49"/>
      <c r="B114" s="49"/>
      <c r="C114" s="49"/>
      <c r="D114" s="49"/>
      <c r="E114" s="49"/>
      <c r="F114" s="49"/>
      <c r="G114" s="49"/>
      <c r="H114" s="49"/>
      <c r="I114" s="49"/>
      <c r="J114" s="15"/>
      <c r="K114" s="15"/>
      <c r="L114" s="15"/>
      <c r="M114" s="15"/>
      <c r="N114" s="15"/>
      <c r="O114" s="15"/>
      <c r="P114" s="15"/>
      <c r="Q114" s="15"/>
      <c r="R114" s="16"/>
    </row>
    <row r="115" spans="1:19">
      <c r="A115" s="68" t="s">
        <v>92</v>
      </c>
      <c r="B115" s="69"/>
      <c r="C115" s="69"/>
      <c r="D115" s="69"/>
      <c r="E115" s="69"/>
      <c r="F115" s="69"/>
      <c r="G115" s="69"/>
      <c r="H115" s="69"/>
      <c r="I115" s="69"/>
      <c r="J115" s="69"/>
      <c r="K115" s="69"/>
      <c r="L115" s="69"/>
      <c r="M115" s="69"/>
      <c r="N115" s="69"/>
      <c r="O115" s="69"/>
      <c r="P115" s="69"/>
      <c r="Q115" s="58"/>
      <c r="R115" s="8"/>
      <c r="S115" s="8"/>
    </row>
    <row r="116" spans="1:19" ht="18">
      <c r="A116" s="70" t="s">
        <v>27</v>
      </c>
      <c r="B116" s="71"/>
      <c r="C116" s="71"/>
      <c r="D116" s="50"/>
      <c r="E116" s="50"/>
      <c r="F116" s="50"/>
      <c r="G116" s="50"/>
      <c r="H116" s="50"/>
      <c r="I116" s="50"/>
      <c r="J116" s="50"/>
      <c r="K116" s="50"/>
      <c r="L116" s="50"/>
      <c r="M116" s="50"/>
      <c r="N116" s="50"/>
      <c r="O116" s="50"/>
      <c r="P116" s="50"/>
      <c r="Q116" s="58"/>
      <c r="R116" s="8"/>
      <c r="S116" s="8"/>
    </row>
    <row r="117" spans="1:19">
      <c r="A117" s="74" t="s">
        <v>93</v>
      </c>
      <c r="B117" s="75"/>
      <c r="C117" s="75"/>
      <c r="D117" s="75"/>
      <c r="E117" s="75"/>
      <c r="F117" s="75"/>
      <c r="G117" s="75"/>
      <c r="H117" s="75"/>
      <c r="I117" s="75"/>
      <c r="J117" s="75"/>
      <c r="K117" s="75"/>
      <c r="L117" s="75"/>
      <c r="M117" s="75"/>
      <c r="N117" s="75"/>
      <c r="O117" s="75"/>
      <c r="P117" s="75"/>
      <c r="Q117" s="58"/>
      <c r="R117" s="8"/>
      <c r="S117" s="8"/>
    </row>
    <row r="118" spans="1:19" ht="150">
      <c r="A118" s="62">
        <v>1</v>
      </c>
      <c r="B118" s="62" t="s">
        <v>94</v>
      </c>
      <c r="C118" s="12" t="s">
        <v>58</v>
      </c>
      <c r="D118" s="62" t="s">
        <v>59</v>
      </c>
      <c r="E118" s="62">
        <v>10</v>
      </c>
      <c r="F118" s="62" t="s">
        <v>54</v>
      </c>
      <c r="G118" s="62">
        <v>2</v>
      </c>
      <c r="H118" s="62" t="s">
        <v>60</v>
      </c>
      <c r="I118" s="62"/>
      <c r="J118" s="62">
        <v>17</v>
      </c>
      <c r="K118" s="62">
        <v>17</v>
      </c>
      <c r="L118" s="62">
        <v>9</v>
      </c>
      <c r="M118" s="62" t="s">
        <v>32</v>
      </c>
      <c r="N118" s="3">
        <v>5</v>
      </c>
      <c r="O118" s="9">
        <v>5</v>
      </c>
      <c r="P118" s="4">
        <v>0.54</v>
      </c>
      <c r="Q118" s="11">
        <v>10.71</v>
      </c>
      <c r="R118" s="10">
        <v>41.52</v>
      </c>
      <c r="S118" s="8"/>
    </row>
    <row r="119" spans="1:19">
      <c r="A119" s="76" t="s">
        <v>33</v>
      </c>
      <c r="B119" s="77"/>
      <c r="C119" s="77"/>
      <c r="D119" s="77"/>
      <c r="E119" s="77"/>
      <c r="F119" s="77"/>
      <c r="G119" s="77"/>
      <c r="H119" s="77"/>
      <c r="I119" s="77"/>
      <c r="J119" s="77"/>
      <c r="K119" s="77"/>
      <c r="L119" s="77"/>
      <c r="M119" s="77"/>
      <c r="N119" s="77"/>
      <c r="O119" s="77"/>
      <c r="P119" s="77"/>
      <c r="Q119" s="78"/>
      <c r="R119" s="10">
        <f>SUM(R118:R118)</f>
        <v>41.52</v>
      </c>
      <c r="S119" s="8"/>
    </row>
    <row r="120" spans="1:19" ht="15.75">
      <c r="A120" s="24" t="s">
        <v>95</v>
      </c>
      <c r="B120" s="24"/>
      <c r="C120" s="79" t="s">
        <v>96</v>
      </c>
      <c r="D120" s="79"/>
      <c r="E120" s="79"/>
      <c r="F120" s="79"/>
      <c r="G120" s="79"/>
      <c r="H120" s="79"/>
      <c r="I120" s="79"/>
      <c r="J120" s="15"/>
      <c r="K120" s="15"/>
      <c r="L120" s="15"/>
      <c r="M120" s="15"/>
      <c r="N120" s="15"/>
      <c r="O120" s="15"/>
      <c r="P120" s="15"/>
      <c r="Q120" s="15"/>
      <c r="R120" s="16"/>
      <c r="S120" s="8"/>
    </row>
    <row r="121" spans="1:19">
      <c r="A121" s="49" t="s">
        <v>41</v>
      </c>
      <c r="B121" s="49"/>
      <c r="C121" s="49"/>
      <c r="D121" s="49"/>
      <c r="E121" s="49"/>
      <c r="F121" s="49"/>
      <c r="G121" s="49"/>
      <c r="H121" s="49"/>
      <c r="I121" s="49"/>
      <c r="J121" s="15"/>
      <c r="K121" s="15"/>
      <c r="L121" s="15"/>
      <c r="M121" s="15"/>
      <c r="N121" s="15"/>
      <c r="O121" s="15"/>
      <c r="P121" s="15"/>
      <c r="Q121" s="15"/>
      <c r="R121" s="16"/>
      <c r="S121" s="8"/>
    </row>
    <row r="122" spans="1:19" s="8" customFormat="1">
      <c r="A122" s="49"/>
      <c r="B122" s="49"/>
      <c r="C122" s="49"/>
      <c r="D122" s="49"/>
      <c r="E122" s="49"/>
      <c r="F122" s="49"/>
      <c r="G122" s="49"/>
      <c r="H122" s="49"/>
      <c r="I122" s="49"/>
      <c r="J122" s="15"/>
      <c r="K122" s="15"/>
      <c r="L122" s="15"/>
      <c r="M122" s="15"/>
      <c r="N122" s="15"/>
      <c r="O122" s="15"/>
      <c r="P122" s="15"/>
      <c r="Q122" s="15"/>
      <c r="R122" s="16"/>
    </row>
    <row r="123" spans="1:19">
      <c r="A123" s="68" t="s">
        <v>97</v>
      </c>
      <c r="B123" s="69"/>
      <c r="C123" s="69"/>
      <c r="D123" s="69"/>
      <c r="E123" s="69"/>
      <c r="F123" s="69"/>
      <c r="G123" s="69"/>
      <c r="H123" s="69"/>
      <c r="I123" s="69"/>
      <c r="J123" s="69"/>
      <c r="K123" s="69"/>
      <c r="L123" s="69"/>
      <c r="M123" s="69"/>
      <c r="N123" s="69"/>
      <c r="O123" s="69"/>
      <c r="P123" s="69"/>
      <c r="Q123" s="58"/>
      <c r="R123" s="8"/>
      <c r="S123" s="8"/>
    </row>
    <row r="124" spans="1:19" ht="18">
      <c r="A124" s="70" t="s">
        <v>27</v>
      </c>
      <c r="B124" s="71"/>
      <c r="C124" s="71"/>
      <c r="D124" s="50"/>
      <c r="E124" s="50"/>
      <c r="F124" s="50"/>
      <c r="G124" s="50"/>
      <c r="H124" s="50"/>
      <c r="I124" s="50"/>
      <c r="J124" s="50"/>
      <c r="K124" s="50"/>
      <c r="L124" s="50"/>
      <c r="M124" s="50"/>
      <c r="N124" s="50"/>
      <c r="O124" s="50"/>
      <c r="P124" s="50"/>
      <c r="Q124" s="58"/>
      <c r="R124" s="8"/>
      <c r="S124" s="8"/>
    </row>
    <row r="125" spans="1:19">
      <c r="A125" s="74" t="s">
        <v>98</v>
      </c>
      <c r="B125" s="75"/>
      <c r="C125" s="75"/>
      <c r="D125" s="75"/>
      <c r="E125" s="75"/>
      <c r="F125" s="75"/>
      <c r="G125" s="75"/>
      <c r="H125" s="75"/>
      <c r="I125" s="75"/>
      <c r="J125" s="75"/>
      <c r="K125" s="75"/>
      <c r="L125" s="75"/>
      <c r="M125" s="75"/>
      <c r="N125" s="75"/>
      <c r="O125" s="75"/>
      <c r="P125" s="75"/>
      <c r="Q125" s="58"/>
      <c r="R125" s="8"/>
      <c r="S125" s="8"/>
    </row>
    <row r="126" spans="1:19" ht="226.5" customHeight="1">
      <c r="A126" s="62">
        <v>1</v>
      </c>
      <c r="B126" s="62" t="s">
        <v>99</v>
      </c>
      <c r="C126" s="12" t="s">
        <v>29</v>
      </c>
      <c r="D126" s="62" t="s">
        <v>30</v>
      </c>
      <c r="E126" s="62">
        <v>16</v>
      </c>
      <c r="F126" s="62" t="s">
        <v>31</v>
      </c>
      <c r="G126" s="62">
        <v>2</v>
      </c>
      <c r="H126" s="62" t="s">
        <v>32</v>
      </c>
      <c r="I126" s="62"/>
      <c r="J126" s="62">
        <v>74</v>
      </c>
      <c r="K126" s="62">
        <v>74</v>
      </c>
      <c r="L126" s="62">
        <v>29</v>
      </c>
      <c r="M126" s="62" t="s">
        <v>32</v>
      </c>
      <c r="N126" s="3">
        <v>13.02</v>
      </c>
      <c r="O126" s="9">
        <v>13.02</v>
      </c>
      <c r="P126" s="4">
        <v>4.04</v>
      </c>
      <c r="Q126" s="11">
        <v>31.04</v>
      </c>
      <c r="R126" s="10">
        <v>203.11</v>
      </c>
      <c r="S126" s="8"/>
    </row>
    <row r="127" spans="1:19">
      <c r="A127" s="76" t="s">
        <v>33</v>
      </c>
      <c r="B127" s="77"/>
      <c r="C127" s="77"/>
      <c r="D127" s="77"/>
      <c r="E127" s="77"/>
      <c r="F127" s="77"/>
      <c r="G127" s="77"/>
      <c r="H127" s="77"/>
      <c r="I127" s="77"/>
      <c r="J127" s="77"/>
      <c r="K127" s="77"/>
      <c r="L127" s="77"/>
      <c r="M127" s="77"/>
      <c r="N127" s="77"/>
      <c r="O127" s="77"/>
      <c r="P127" s="77"/>
      <c r="Q127" s="78"/>
      <c r="R127" s="10">
        <f>SUM(R126:R126)</f>
        <v>203.11</v>
      </c>
      <c r="S127" s="8"/>
    </row>
    <row r="128" spans="1:19" ht="15.75" customHeight="1">
      <c r="A128" s="24" t="s">
        <v>100</v>
      </c>
      <c r="B128" s="24"/>
      <c r="C128" s="79" t="s">
        <v>101</v>
      </c>
      <c r="D128" s="79"/>
      <c r="E128" s="79"/>
      <c r="F128" s="79"/>
      <c r="G128" s="79"/>
      <c r="H128" s="79"/>
      <c r="I128" s="15"/>
      <c r="J128" s="79" t="s">
        <v>102</v>
      </c>
      <c r="K128" s="79"/>
      <c r="L128" s="79"/>
      <c r="M128" s="79"/>
      <c r="N128" s="79"/>
      <c r="O128" s="79"/>
      <c r="P128" s="79"/>
      <c r="Q128" s="15"/>
      <c r="R128" s="16"/>
      <c r="S128" s="8"/>
    </row>
    <row r="129" spans="1:19">
      <c r="A129" s="49" t="s">
        <v>41</v>
      </c>
      <c r="B129" s="49"/>
      <c r="C129" s="49"/>
      <c r="D129" s="49"/>
      <c r="E129" s="49"/>
      <c r="F129" s="49"/>
      <c r="G129" s="49"/>
      <c r="H129" s="49"/>
      <c r="I129" s="49"/>
      <c r="J129" s="15"/>
      <c r="K129" s="15"/>
      <c r="L129" s="15"/>
      <c r="M129" s="15"/>
      <c r="N129" s="15"/>
      <c r="O129" s="15"/>
      <c r="P129" s="15"/>
      <c r="Q129" s="15"/>
      <c r="R129" s="16"/>
      <c r="S129" s="8"/>
    </row>
    <row r="130" spans="1:19">
      <c r="A130" s="49"/>
      <c r="B130" s="49"/>
      <c r="C130" s="49"/>
      <c r="D130" s="49"/>
      <c r="E130" s="49"/>
      <c r="F130" s="49"/>
      <c r="G130" s="49"/>
      <c r="H130" s="49"/>
      <c r="I130" s="49"/>
      <c r="J130" s="15"/>
      <c r="K130" s="15"/>
      <c r="L130" s="15"/>
      <c r="M130" s="15"/>
      <c r="N130" s="15"/>
      <c r="O130" s="15"/>
      <c r="P130" s="15"/>
      <c r="Q130" s="15"/>
      <c r="R130" s="16"/>
      <c r="S130" s="8"/>
    </row>
    <row r="131" spans="1:19">
      <c r="A131" s="68" t="s">
        <v>103</v>
      </c>
      <c r="B131" s="69"/>
      <c r="C131" s="69"/>
      <c r="D131" s="69"/>
      <c r="E131" s="69"/>
      <c r="F131" s="69"/>
      <c r="G131" s="69"/>
      <c r="H131" s="69"/>
      <c r="I131" s="69"/>
      <c r="J131" s="69"/>
      <c r="K131" s="69"/>
      <c r="L131" s="69"/>
      <c r="M131" s="69"/>
      <c r="N131" s="69"/>
      <c r="O131" s="69"/>
      <c r="P131" s="69"/>
      <c r="Q131" s="58"/>
      <c r="R131" s="8"/>
      <c r="S131" s="8"/>
    </row>
    <row r="132" spans="1:19" ht="18">
      <c r="A132" s="70" t="s">
        <v>27</v>
      </c>
      <c r="B132" s="71"/>
      <c r="C132" s="71"/>
      <c r="D132" s="50"/>
      <c r="E132" s="50"/>
      <c r="F132" s="50"/>
      <c r="G132" s="50"/>
      <c r="H132" s="50"/>
      <c r="I132" s="50"/>
      <c r="J132" s="50"/>
      <c r="K132" s="50"/>
      <c r="L132" s="50"/>
      <c r="M132" s="50"/>
      <c r="N132" s="50"/>
      <c r="O132" s="50"/>
      <c r="P132" s="50"/>
      <c r="Q132" s="58"/>
      <c r="R132" s="8"/>
      <c r="S132" s="8"/>
    </row>
    <row r="133" spans="1:19">
      <c r="A133" s="74" t="s">
        <v>104</v>
      </c>
      <c r="B133" s="75"/>
      <c r="C133" s="75"/>
      <c r="D133" s="75"/>
      <c r="E133" s="75"/>
      <c r="F133" s="75"/>
      <c r="G133" s="75"/>
      <c r="H133" s="75"/>
      <c r="I133" s="75"/>
      <c r="J133" s="75"/>
      <c r="K133" s="75"/>
      <c r="L133" s="75"/>
      <c r="M133" s="75"/>
      <c r="N133" s="75"/>
      <c r="O133" s="75"/>
      <c r="P133" s="75"/>
      <c r="Q133" s="58"/>
      <c r="R133" s="8"/>
      <c r="S133" s="8"/>
    </row>
    <row r="134" spans="1:19" ht="185.25" customHeight="1">
      <c r="A134" s="62">
        <v>1</v>
      </c>
      <c r="B134" s="62" t="s">
        <v>105</v>
      </c>
      <c r="C134" s="12" t="s">
        <v>29</v>
      </c>
      <c r="D134" s="62" t="s">
        <v>30</v>
      </c>
      <c r="E134" s="62">
        <v>16</v>
      </c>
      <c r="F134" s="62" t="s">
        <v>31</v>
      </c>
      <c r="G134" s="62">
        <v>2</v>
      </c>
      <c r="H134" s="62" t="s">
        <v>32</v>
      </c>
      <c r="I134" s="62"/>
      <c r="J134" s="62">
        <v>66</v>
      </c>
      <c r="K134" s="62">
        <v>66</v>
      </c>
      <c r="L134" s="62">
        <v>37</v>
      </c>
      <c r="M134" s="62" t="s">
        <v>32</v>
      </c>
      <c r="N134" s="3">
        <v>0</v>
      </c>
      <c r="O134" s="9">
        <v>0</v>
      </c>
      <c r="P134" s="4">
        <v>0</v>
      </c>
      <c r="Q134" s="11">
        <v>0</v>
      </c>
      <c r="R134" s="10">
        <v>0</v>
      </c>
      <c r="S134" s="8"/>
    </row>
    <row r="135" spans="1:19">
      <c r="A135" s="76" t="s">
        <v>33</v>
      </c>
      <c r="B135" s="77"/>
      <c r="C135" s="77"/>
      <c r="D135" s="77"/>
      <c r="E135" s="77"/>
      <c r="F135" s="77"/>
      <c r="G135" s="77"/>
      <c r="H135" s="77"/>
      <c r="I135" s="77"/>
      <c r="J135" s="77"/>
      <c r="K135" s="77"/>
      <c r="L135" s="77"/>
      <c r="M135" s="77"/>
      <c r="N135" s="77"/>
      <c r="O135" s="77"/>
      <c r="P135" s="77"/>
      <c r="Q135" s="78"/>
      <c r="R135" s="10">
        <f>SUM(R134:R134)</f>
        <v>0</v>
      </c>
      <c r="S135" s="8"/>
    </row>
    <row r="136" spans="1:19" ht="15.75">
      <c r="A136" s="24" t="s">
        <v>34</v>
      </c>
      <c r="B136" s="24"/>
      <c r="C136" s="79" t="s">
        <v>106</v>
      </c>
      <c r="D136" s="79"/>
      <c r="E136" s="79"/>
      <c r="F136" s="79"/>
      <c r="G136" s="79"/>
      <c r="H136" s="79"/>
      <c r="I136" s="79"/>
      <c r="J136" s="15"/>
      <c r="K136" s="15"/>
      <c r="L136" s="15"/>
      <c r="M136" s="15"/>
      <c r="N136" s="15"/>
      <c r="O136" s="15"/>
      <c r="P136" s="15"/>
      <c r="Q136" s="15"/>
      <c r="R136" s="16"/>
      <c r="S136" s="8"/>
    </row>
    <row r="137" spans="1:19">
      <c r="A137" s="49" t="s">
        <v>41</v>
      </c>
      <c r="B137" s="49"/>
      <c r="C137" s="49"/>
      <c r="D137" s="49"/>
      <c r="E137" s="49"/>
      <c r="F137" s="49"/>
      <c r="G137" s="49"/>
      <c r="H137" s="49"/>
      <c r="I137" s="49"/>
      <c r="J137" s="15"/>
      <c r="K137" s="15"/>
      <c r="L137" s="15"/>
      <c r="M137" s="15"/>
      <c r="N137" s="15"/>
      <c r="O137" s="15"/>
      <c r="P137" s="15"/>
      <c r="Q137" s="15"/>
      <c r="R137" s="16"/>
      <c r="S137" s="8"/>
    </row>
    <row r="138" spans="1:19">
      <c r="A138" s="68" t="s">
        <v>107</v>
      </c>
      <c r="B138" s="69"/>
      <c r="C138" s="69"/>
      <c r="D138" s="69"/>
      <c r="E138" s="69"/>
      <c r="F138" s="69"/>
      <c r="G138" s="69"/>
      <c r="H138" s="69"/>
      <c r="I138" s="69"/>
      <c r="J138" s="69"/>
      <c r="K138" s="69"/>
      <c r="L138" s="69"/>
      <c r="M138" s="69"/>
      <c r="N138" s="69"/>
      <c r="O138" s="69"/>
      <c r="P138" s="69"/>
      <c r="Q138" s="58"/>
      <c r="R138" s="8"/>
      <c r="S138" s="8"/>
    </row>
    <row r="139" spans="1:19" ht="18">
      <c r="A139" s="70" t="s">
        <v>27</v>
      </c>
      <c r="B139" s="71"/>
      <c r="C139" s="71"/>
      <c r="D139" s="50"/>
      <c r="E139" s="50"/>
      <c r="F139" s="50"/>
      <c r="G139" s="50"/>
      <c r="H139" s="50"/>
      <c r="I139" s="50"/>
      <c r="J139" s="50"/>
      <c r="K139" s="50"/>
      <c r="L139" s="50"/>
      <c r="M139" s="50"/>
      <c r="N139" s="50"/>
      <c r="O139" s="50"/>
      <c r="P139" s="50"/>
      <c r="Q139" s="58"/>
      <c r="R139" s="8"/>
      <c r="S139" s="8"/>
    </row>
    <row r="140" spans="1:19">
      <c r="A140" s="74" t="s">
        <v>108</v>
      </c>
      <c r="B140" s="75"/>
      <c r="C140" s="75"/>
      <c r="D140" s="75"/>
      <c r="E140" s="75"/>
      <c r="F140" s="75"/>
      <c r="G140" s="75"/>
      <c r="H140" s="75"/>
      <c r="I140" s="75"/>
      <c r="J140" s="75"/>
      <c r="K140" s="75"/>
      <c r="L140" s="75"/>
      <c r="M140" s="75"/>
      <c r="N140" s="75"/>
      <c r="O140" s="75"/>
      <c r="P140" s="75"/>
      <c r="Q140" s="58"/>
      <c r="R140" s="8"/>
      <c r="S140" s="8"/>
    </row>
    <row r="141" spans="1:19" ht="184.5" customHeight="1">
      <c r="A141" s="62">
        <v>1</v>
      </c>
      <c r="B141" s="62" t="s">
        <v>109</v>
      </c>
      <c r="C141" s="12" t="s">
        <v>29</v>
      </c>
      <c r="D141" s="62" t="s">
        <v>30</v>
      </c>
      <c r="E141" s="62">
        <v>16</v>
      </c>
      <c r="F141" s="62" t="s">
        <v>50</v>
      </c>
      <c r="G141" s="62">
        <v>2</v>
      </c>
      <c r="H141" s="62" t="s">
        <v>32</v>
      </c>
      <c r="I141" s="62"/>
      <c r="J141" s="62">
        <v>34</v>
      </c>
      <c r="K141" s="62">
        <v>34</v>
      </c>
      <c r="L141" s="62">
        <v>23</v>
      </c>
      <c r="M141" s="62" t="s">
        <v>32</v>
      </c>
      <c r="N141" s="3">
        <v>0</v>
      </c>
      <c r="O141" s="9">
        <v>0</v>
      </c>
      <c r="P141" s="4">
        <v>0</v>
      </c>
      <c r="Q141" s="11">
        <v>0</v>
      </c>
      <c r="R141" s="10">
        <v>0</v>
      </c>
      <c r="S141" s="8"/>
    </row>
    <row r="142" spans="1:19">
      <c r="A142" s="76" t="s">
        <v>33</v>
      </c>
      <c r="B142" s="77"/>
      <c r="C142" s="77"/>
      <c r="D142" s="77"/>
      <c r="E142" s="77"/>
      <c r="F142" s="77"/>
      <c r="G142" s="77"/>
      <c r="H142" s="77"/>
      <c r="I142" s="77"/>
      <c r="J142" s="77"/>
      <c r="K142" s="77"/>
      <c r="L142" s="77"/>
      <c r="M142" s="77"/>
      <c r="N142" s="77"/>
      <c r="O142" s="77"/>
      <c r="P142" s="77"/>
      <c r="Q142" s="78"/>
      <c r="R142" s="10">
        <f>SUM(R141:R141)</f>
        <v>0</v>
      </c>
      <c r="S142" s="8"/>
    </row>
    <row r="143" spans="1:19" ht="15.75" customHeight="1">
      <c r="A143" s="24" t="s">
        <v>34</v>
      </c>
      <c r="B143" s="24"/>
      <c r="C143" s="79" t="s">
        <v>110</v>
      </c>
      <c r="D143" s="79"/>
      <c r="E143" s="79"/>
      <c r="F143" s="79"/>
      <c r="G143" s="79"/>
      <c r="H143" s="79"/>
      <c r="I143" s="79"/>
      <c r="J143" s="15"/>
      <c r="K143" s="15"/>
      <c r="L143" s="15"/>
      <c r="M143" s="15"/>
      <c r="N143" s="15"/>
      <c r="O143" s="15"/>
      <c r="P143" s="15"/>
      <c r="Q143" s="15"/>
      <c r="R143" s="16"/>
      <c r="S143" s="8"/>
    </row>
    <row r="144" spans="1:19">
      <c r="A144" s="49" t="s">
        <v>41</v>
      </c>
      <c r="B144" s="49"/>
      <c r="C144" s="49"/>
      <c r="D144" s="49"/>
      <c r="E144" s="49"/>
      <c r="F144" s="49"/>
      <c r="G144" s="49"/>
      <c r="H144" s="49"/>
      <c r="I144" s="49"/>
      <c r="J144" s="15"/>
      <c r="K144" s="15"/>
      <c r="L144" s="15"/>
      <c r="M144" s="15"/>
      <c r="N144" s="15"/>
      <c r="O144" s="15"/>
      <c r="P144" s="15"/>
      <c r="Q144" s="15"/>
      <c r="R144" s="16"/>
      <c r="S144" s="8"/>
    </row>
    <row r="145" spans="1:19" s="8" customFormat="1">
      <c r="A145" s="49"/>
      <c r="B145" s="49"/>
      <c r="C145" s="49"/>
      <c r="D145" s="49"/>
      <c r="E145" s="49"/>
      <c r="F145" s="49"/>
      <c r="G145" s="49"/>
      <c r="H145" s="49"/>
      <c r="I145" s="49"/>
      <c r="J145" s="15"/>
      <c r="K145" s="15"/>
      <c r="L145" s="15"/>
      <c r="M145" s="15"/>
      <c r="N145" s="15"/>
      <c r="O145" s="15"/>
      <c r="P145" s="15"/>
      <c r="Q145" s="15"/>
      <c r="R145" s="16"/>
    </row>
    <row r="146" spans="1:19">
      <c r="A146" s="68" t="s">
        <v>111</v>
      </c>
      <c r="B146" s="69"/>
      <c r="C146" s="69"/>
      <c r="D146" s="69"/>
      <c r="E146" s="69"/>
      <c r="F146" s="69"/>
      <c r="G146" s="69"/>
      <c r="H146" s="69"/>
      <c r="I146" s="69"/>
      <c r="J146" s="69"/>
      <c r="K146" s="69"/>
      <c r="L146" s="69"/>
      <c r="M146" s="69"/>
      <c r="N146" s="69"/>
      <c r="O146" s="69"/>
      <c r="P146" s="69"/>
      <c r="Q146" s="58"/>
      <c r="R146" s="8"/>
      <c r="S146" s="8"/>
    </row>
    <row r="147" spans="1:19" ht="15.6" customHeight="1">
      <c r="A147" s="70" t="s">
        <v>27</v>
      </c>
      <c r="B147" s="71"/>
      <c r="C147" s="71"/>
      <c r="D147" s="50"/>
      <c r="E147" s="50"/>
      <c r="F147" s="50"/>
      <c r="G147" s="50"/>
      <c r="H147" s="50"/>
      <c r="I147" s="50"/>
      <c r="J147" s="50"/>
      <c r="K147" s="50"/>
      <c r="L147" s="50"/>
      <c r="M147" s="50"/>
      <c r="N147" s="50"/>
      <c r="O147" s="50"/>
      <c r="P147" s="50"/>
      <c r="Q147" s="58"/>
      <c r="R147" s="8"/>
      <c r="S147" s="8"/>
    </row>
    <row r="148" spans="1:19" ht="17.45" customHeight="1">
      <c r="A148" s="74" t="s">
        <v>112</v>
      </c>
      <c r="B148" s="75"/>
      <c r="C148" s="75"/>
      <c r="D148" s="75"/>
      <c r="E148" s="75"/>
      <c r="F148" s="75"/>
      <c r="G148" s="75"/>
      <c r="H148" s="75"/>
      <c r="I148" s="75"/>
      <c r="J148" s="75"/>
      <c r="K148" s="75"/>
      <c r="L148" s="75"/>
      <c r="M148" s="75"/>
      <c r="N148" s="75"/>
      <c r="O148" s="75"/>
      <c r="P148" s="75"/>
      <c r="Q148" s="58"/>
      <c r="R148" s="8"/>
      <c r="S148" s="8"/>
    </row>
    <row r="149" spans="1:19" ht="171" customHeight="1">
      <c r="A149" s="62">
        <v>1</v>
      </c>
      <c r="B149" s="62" t="s">
        <v>113</v>
      </c>
      <c r="C149" s="12" t="s">
        <v>29</v>
      </c>
      <c r="D149" s="62" t="s">
        <v>30</v>
      </c>
      <c r="E149" s="62">
        <v>16</v>
      </c>
      <c r="F149" s="62" t="s">
        <v>54</v>
      </c>
      <c r="G149" s="62">
        <v>2</v>
      </c>
      <c r="H149" s="62" t="s">
        <v>32</v>
      </c>
      <c r="I149" s="62"/>
      <c r="J149" s="62">
        <v>36</v>
      </c>
      <c r="K149" s="62">
        <v>36</v>
      </c>
      <c r="L149" s="62">
        <v>23</v>
      </c>
      <c r="M149" s="62" t="s">
        <v>32</v>
      </c>
      <c r="N149" s="3">
        <v>0</v>
      </c>
      <c r="O149" s="9">
        <v>0</v>
      </c>
      <c r="P149" s="4">
        <v>0</v>
      </c>
      <c r="Q149" s="11">
        <v>0</v>
      </c>
      <c r="R149" s="10">
        <v>0</v>
      </c>
      <c r="S149" s="8"/>
    </row>
    <row r="150" spans="1:19">
      <c r="A150" s="76" t="s">
        <v>33</v>
      </c>
      <c r="B150" s="77"/>
      <c r="C150" s="77"/>
      <c r="D150" s="77"/>
      <c r="E150" s="77"/>
      <c r="F150" s="77"/>
      <c r="G150" s="77"/>
      <c r="H150" s="77"/>
      <c r="I150" s="77"/>
      <c r="J150" s="77"/>
      <c r="K150" s="77"/>
      <c r="L150" s="77"/>
      <c r="M150" s="77"/>
      <c r="N150" s="77"/>
      <c r="O150" s="77"/>
      <c r="P150" s="77"/>
      <c r="Q150" s="78"/>
      <c r="R150" s="10">
        <f>SUM(R149:R149)</f>
        <v>0</v>
      </c>
      <c r="S150" s="8"/>
    </row>
    <row r="151" spans="1:19" ht="23.25" customHeight="1">
      <c r="A151" s="24" t="s">
        <v>34</v>
      </c>
      <c r="B151" s="24"/>
      <c r="C151" s="79" t="s">
        <v>114</v>
      </c>
      <c r="D151" s="79"/>
      <c r="E151" s="79"/>
      <c r="F151" s="79"/>
      <c r="G151" s="79"/>
      <c r="H151" s="79"/>
      <c r="I151" s="79"/>
      <c r="J151" s="15"/>
      <c r="K151" s="15"/>
      <c r="L151" s="15"/>
      <c r="M151" s="15"/>
      <c r="N151" s="15"/>
      <c r="O151" s="15"/>
      <c r="P151" s="15"/>
      <c r="Q151" s="15"/>
      <c r="R151" s="16"/>
      <c r="S151" s="8"/>
    </row>
    <row r="152" spans="1:19">
      <c r="A152" s="49" t="s">
        <v>41</v>
      </c>
      <c r="B152" s="49"/>
      <c r="C152" s="49"/>
      <c r="D152" s="49"/>
      <c r="E152" s="49"/>
      <c r="F152" s="49"/>
      <c r="G152" s="49"/>
      <c r="H152" s="49"/>
      <c r="I152" s="49"/>
      <c r="J152" s="15"/>
      <c r="K152" s="15"/>
      <c r="L152" s="15"/>
      <c r="M152" s="15"/>
      <c r="N152" s="15"/>
      <c r="O152" s="15"/>
      <c r="P152" s="15"/>
      <c r="Q152" s="15"/>
      <c r="R152" s="16"/>
      <c r="S152" s="8"/>
    </row>
    <row r="153" spans="1:19" s="8" customFormat="1">
      <c r="A153" s="49"/>
      <c r="B153" s="49"/>
      <c r="C153" s="49"/>
      <c r="D153" s="49"/>
      <c r="E153" s="49"/>
      <c r="F153" s="49"/>
      <c r="G153" s="49"/>
      <c r="H153" s="49"/>
      <c r="I153" s="49"/>
      <c r="J153" s="15"/>
      <c r="K153" s="15"/>
      <c r="L153" s="15"/>
      <c r="M153" s="15"/>
      <c r="N153" s="15"/>
      <c r="O153" s="15"/>
      <c r="P153" s="15"/>
      <c r="Q153" s="15"/>
      <c r="R153" s="16"/>
    </row>
    <row r="154" spans="1:19">
      <c r="A154" s="68" t="s">
        <v>115</v>
      </c>
      <c r="B154" s="69"/>
      <c r="C154" s="69"/>
      <c r="D154" s="69"/>
      <c r="E154" s="69"/>
      <c r="F154" s="69"/>
      <c r="G154" s="69"/>
      <c r="H154" s="69"/>
      <c r="I154" s="69"/>
      <c r="J154" s="69"/>
      <c r="K154" s="69"/>
      <c r="L154" s="69"/>
      <c r="M154" s="69"/>
      <c r="N154" s="69"/>
      <c r="O154" s="69"/>
      <c r="P154" s="69"/>
      <c r="Q154" s="58"/>
      <c r="R154" s="8"/>
      <c r="S154" s="8"/>
    </row>
    <row r="155" spans="1:19" ht="18">
      <c r="A155" s="70" t="s">
        <v>27</v>
      </c>
      <c r="B155" s="71"/>
      <c r="C155" s="71"/>
      <c r="D155" s="50"/>
      <c r="E155" s="50"/>
      <c r="F155" s="50"/>
      <c r="G155" s="50"/>
      <c r="H155" s="50"/>
      <c r="I155" s="50"/>
      <c r="J155" s="50"/>
      <c r="K155" s="50"/>
      <c r="L155" s="50"/>
      <c r="M155" s="50"/>
      <c r="N155" s="50"/>
      <c r="O155" s="50"/>
      <c r="P155" s="50"/>
      <c r="Q155" s="58"/>
      <c r="R155" s="8"/>
      <c r="S155" s="8"/>
    </row>
    <row r="156" spans="1:19">
      <c r="A156" s="74" t="s">
        <v>116</v>
      </c>
      <c r="B156" s="75"/>
      <c r="C156" s="75"/>
      <c r="D156" s="75"/>
      <c r="E156" s="75"/>
      <c r="F156" s="75"/>
      <c r="G156" s="75"/>
      <c r="H156" s="75"/>
      <c r="I156" s="75"/>
      <c r="J156" s="75"/>
      <c r="K156" s="75"/>
      <c r="L156" s="75"/>
      <c r="M156" s="75"/>
      <c r="N156" s="75"/>
      <c r="O156" s="75"/>
      <c r="P156" s="75"/>
      <c r="Q156" s="58"/>
      <c r="R156" s="8"/>
      <c r="S156" s="8"/>
    </row>
    <row r="157" spans="1:19" ht="120.75" customHeight="1">
      <c r="A157" s="62">
        <v>1</v>
      </c>
      <c r="B157" s="62" t="s">
        <v>117</v>
      </c>
      <c r="C157" s="12" t="s">
        <v>58</v>
      </c>
      <c r="D157" s="62" t="s">
        <v>59</v>
      </c>
      <c r="E157" s="62">
        <v>10</v>
      </c>
      <c r="F157" s="62" t="s">
        <v>54</v>
      </c>
      <c r="G157" s="62">
        <v>2</v>
      </c>
      <c r="H157" s="62" t="s">
        <v>60</v>
      </c>
      <c r="I157" s="62"/>
      <c r="J157" s="62">
        <v>15</v>
      </c>
      <c r="K157" s="62">
        <v>15</v>
      </c>
      <c r="L157" s="62">
        <v>12</v>
      </c>
      <c r="M157" s="62" t="s">
        <v>32</v>
      </c>
      <c r="N157" s="3">
        <v>4.33</v>
      </c>
      <c r="O157" s="9">
        <v>0</v>
      </c>
      <c r="P157" s="4">
        <v>0</v>
      </c>
      <c r="Q157" s="11">
        <v>0</v>
      </c>
      <c r="R157" s="10">
        <v>0</v>
      </c>
      <c r="S157" s="8"/>
    </row>
    <row r="158" spans="1:19">
      <c r="A158" s="76" t="s">
        <v>33</v>
      </c>
      <c r="B158" s="77"/>
      <c r="C158" s="77"/>
      <c r="D158" s="77"/>
      <c r="E158" s="77"/>
      <c r="F158" s="77"/>
      <c r="G158" s="77"/>
      <c r="H158" s="77"/>
      <c r="I158" s="77"/>
      <c r="J158" s="77"/>
      <c r="K158" s="77"/>
      <c r="L158" s="77"/>
      <c r="M158" s="77"/>
      <c r="N158" s="77"/>
      <c r="O158" s="77"/>
      <c r="P158" s="77"/>
      <c r="Q158" s="78"/>
      <c r="R158" s="10">
        <f>SUM(R157:R157)</f>
        <v>0</v>
      </c>
      <c r="S158" s="8"/>
    </row>
    <row r="159" spans="1:19" ht="15.75">
      <c r="A159" s="24" t="s">
        <v>34</v>
      </c>
      <c r="B159" s="24"/>
      <c r="C159" s="79" t="s">
        <v>118</v>
      </c>
      <c r="D159" s="79"/>
      <c r="E159" s="79"/>
      <c r="F159" s="79"/>
      <c r="G159" s="79"/>
      <c r="H159" s="79"/>
      <c r="I159" s="79"/>
      <c r="J159" s="15"/>
      <c r="K159" s="15"/>
      <c r="L159" s="15"/>
      <c r="M159" s="15"/>
      <c r="N159" s="15"/>
      <c r="O159" s="15"/>
      <c r="P159" s="15"/>
      <c r="Q159" s="15"/>
      <c r="R159" s="16"/>
      <c r="S159" s="8"/>
    </row>
    <row r="160" spans="1:19">
      <c r="A160" s="49" t="s">
        <v>41</v>
      </c>
      <c r="B160" s="49"/>
      <c r="C160" s="49"/>
      <c r="D160" s="49"/>
      <c r="E160" s="49"/>
      <c r="F160" s="49"/>
      <c r="G160" s="49"/>
      <c r="H160" s="49"/>
      <c r="I160" s="49"/>
      <c r="J160" s="15"/>
      <c r="K160" s="15"/>
      <c r="L160" s="15"/>
      <c r="M160" s="15"/>
      <c r="N160" s="15"/>
      <c r="O160" s="15"/>
      <c r="P160" s="15"/>
      <c r="Q160" s="15"/>
      <c r="R160" s="16"/>
      <c r="S160" s="8"/>
    </row>
    <row r="161" spans="1:19" s="8" customFormat="1">
      <c r="A161" s="49"/>
      <c r="B161" s="49"/>
      <c r="C161" s="49"/>
      <c r="D161" s="49"/>
      <c r="E161" s="49"/>
      <c r="F161" s="49"/>
      <c r="G161" s="49"/>
      <c r="H161" s="49"/>
      <c r="I161" s="49"/>
      <c r="J161" s="15"/>
      <c r="K161" s="15"/>
      <c r="L161" s="15"/>
      <c r="M161" s="15"/>
      <c r="N161" s="15"/>
      <c r="O161" s="15"/>
      <c r="P161" s="15"/>
      <c r="Q161" s="15"/>
      <c r="R161" s="16"/>
    </row>
    <row r="162" spans="1:19">
      <c r="A162" s="68" t="s">
        <v>119</v>
      </c>
      <c r="B162" s="69"/>
      <c r="C162" s="69"/>
      <c r="D162" s="69"/>
      <c r="E162" s="69"/>
      <c r="F162" s="69"/>
      <c r="G162" s="69"/>
      <c r="H162" s="69"/>
      <c r="I162" s="69"/>
      <c r="J162" s="69"/>
      <c r="K162" s="69"/>
      <c r="L162" s="69"/>
      <c r="M162" s="69"/>
      <c r="N162" s="69"/>
      <c r="O162" s="69"/>
      <c r="P162" s="69"/>
      <c r="Q162" s="58"/>
      <c r="R162" s="8"/>
      <c r="S162" s="8"/>
    </row>
    <row r="163" spans="1:19" ht="18">
      <c r="A163" s="70" t="s">
        <v>27</v>
      </c>
      <c r="B163" s="71"/>
      <c r="C163" s="71"/>
      <c r="D163" s="50"/>
      <c r="E163" s="50"/>
      <c r="F163" s="50"/>
      <c r="G163" s="50"/>
      <c r="H163" s="50"/>
      <c r="I163" s="50"/>
      <c r="J163" s="50"/>
      <c r="K163" s="50"/>
      <c r="L163" s="50"/>
      <c r="M163" s="50"/>
      <c r="N163" s="50"/>
      <c r="O163" s="50"/>
      <c r="P163" s="50"/>
      <c r="Q163" s="58"/>
      <c r="R163" s="8"/>
      <c r="S163" s="8"/>
    </row>
    <row r="164" spans="1:19">
      <c r="A164" s="74" t="s">
        <v>120</v>
      </c>
      <c r="B164" s="75"/>
      <c r="C164" s="75"/>
      <c r="D164" s="75"/>
      <c r="E164" s="75"/>
      <c r="F164" s="75"/>
      <c r="G164" s="75"/>
      <c r="H164" s="75"/>
      <c r="I164" s="75"/>
      <c r="J164" s="75"/>
      <c r="K164" s="75"/>
      <c r="L164" s="75"/>
      <c r="M164" s="75"/>
      <c r="N164" s="75"/>
      <c r="O164" s="75"/>
      <c r="P164" s="75"/>
      <c r="Q164" s="58"/>
      <c r="R164" s="8"/>
      <c r="S164" s="8"/>
    </row>
    <row r="165" spans="1:19" ht="132" customHeight="1">
      <c r="A165" s="62">
        <v>1</v>
      </c>
      <c r="B165" s="62" t="s">
        <v>121</v>
      </c>
      <c r="C165" s="12" t="s">
        <v>58</v>
      </c>
      <c r="D165" s="62" t="s">
        <v>59</v>
      </c>
      <c r="E165" s="62">
        <v>10</v>
      </c>
      <c r="F165" s="62" t="s">
        <v>54</v>
      </c>
      <c r="G165" s="62">
        <v>2</v>
      </c>
      <c r="H165" s="62" t="s">
        <v>60</v>
      </c>
      <c r="I165" s="62"/>
      <c r="J165" s="62">
        <v>14</v>
      </c>
      <c r="K165" s="62">
        <v>15</v>
      </c>
      <c r="L165" s="62">
        <v>8</v>
      </c>
      <c r="M165" s="62" t="s">
        <v>32</v>
      </c>
      <c r="N165" s="3">
        <v>5.25</v>
      </c>
      <c r="O165" s="9">
        <v>5.25</v>
      </c>
      <c r="P165" s="4">
        <v>0.46</v>
      </c>
      <c r="Q165" s="11">
        <v>8.74</v>
      </c>
      <c r="R165" s="10">
        <v>42.82</v>
      </c>
      <c r="S165" s="8"/>
    </row>
    <row r="166" spans="1:19">
      <c r="A166" s="76" t="s">
        <v>33</v>
      </c>
      <c r="B166" s="77"/>
      <c r="C166" s="77"/>
      <c r="D166" s="77"/>
      <c r="E166" s="77"/>
      <c r="F166" s="77"/>
      <c r="G166" s="77"/>
      <c r="H166" s="77"/>
      <c r="I166" s="77"/>
      <c r="J166" s="77"/>
      <c r="K166" s="77"/>
      <c r="L166" s="77"/>
      <c r="M166" s="77"/>
      <c r="N166" s="77"/>
      <c r="O166" s="77"/>
      <c r="P166" s="77"/>
      <c r="Q166" s="78"/>
      <c r="R166" s="10">
        <f>SUM(R165:R165)</f>
        <v>42.82</v>
      </c>
      <c r="S166" s="8"/>
    </row>
    <row r="167" spans="1:19" ht="15.75" customHeight="1">
      <c r="A167" s="24" t="s">
        <v>122</v>
      </c>
      <c r="B167" s="24"/>
      <c r="C167" s="79" t="s">
        <v>123</v>
      </c>
      <c r="D167" s="79"/>
      <c r="E167" s="79"/>
      <c r="F167" s="79"/>
      <c r="G167" s="79"/>
      <c r="H167" s="79"/>
      <c r="I167" s="80" t="s">
        <v>124</v>
      </c>
      <c r="J167" s="80"/>
      <c r="K167" s="80"/>
      <c r="L167" s="80"/>
      <c r="M167" s="80"/>
      <c r="N167" s="80"/>
      <c r="O167" s="80"/>
      <c r="P167" s="80"/>
      <c r="Q167" s="80"/>
      <c r="R167" s="80"/>
      <c r="S167" s="8"/>
    </row>
    <row r="168" spans="1:19">
      <c r="A168" s="49" t="s">
        <v>41</v>
      </c>
      <c r="B168" s="49"/>
      <c r="C168" s="49"/>
      <c r="D168" s="49"/>
      <c r="E168" s="49"/>
      <c r="F168" s="49"/>
      <c r="G168" s="49"/>
      <c r="H168" s="49"/>
      <c r="I168" s="49"/>
      <c r="J168" s="15"/>
      <c r="K168" s="15"/>
      <c r="L168" s="15"/>
      <c r="M168" s="15"/>
      <c r="N168" s="15"/>
      <c r="O168" s="15"/>
      <c r="P168" s="15"/>
      <c r="Q168" s="15"/>
      <c r="R168" s="16"/>
      <c r="S168" s="8"/>
    </row>
    <row r="169" spans="1:19" s="8" customFormat="1">
      <c r="A169" s="49"/>
      <c r="B169" s="49"/>
      <c r="C169" s="49"/>
      <c r="D169" s="49"/>
      <c r="E169" s="49"/>
      <c r="F169" s="49"/>
      <c r="G169" s="49"/>
      <c r="H169" s="49"/>
      <c r="I169" s="49"/>
      <c r="J169" s="15"/>
      <c r="K169" s="15"/>
      <c r="L169" s="15"/>
      <c r="M169" s="15"/>
      <c r="N169" s="15"/>
      <c r="O169" s="15"/>
      <c r="P169" s="15"/>
      <c r="Q169" s="15"/>
      <c r="R169" s="16"/>
    </row>
    <row r="170" spans="1:19">
      <c r="A170" s="68" t="s">
        <v>125</v>
      </c>
      <c r="B170" s="69"/>
      <c r="C170" s="69"/>
      <c r="D170" s="69"/>
      <c r="E170" s="69"/>
      <c r="F170" s="69"/>
      <c r="G170" s="69"/>
      <c r="H170" s="69"/>
      <c r="I170" s="69"/>
      <c r="J170" s="69"/>
      <c r="K170" s="69"/>
      <c r="L170" s="69"/>
      <c r="M170" s="69"/>
      <c r="N170" s="69"/>
      <c r="O170" s="69"/>
      <c r="P170" s="69"/>
      <c r="Q170" s="58"/>
      <c r="R170" s="8"/>
      <c r="S170" s="8"/>
    </row>
    <row r="171" spans="1:19" ht="18">
      <c r="A171" s="70" t="s">
        <v>27</v>
      </c>
      <c r="B171" s="71"/>
      <c r="C171" s="71"/>
      <c r="D171" s="50"/>
      <c r="E171" s="50"/>
      <c r="F171" s="50"/>
      <c r="G171" s="50"/>
      <c r="H171" s="50"/>
      <c r="I171" s="50"/>
      <c r="J171" s="50"/>
      <c r="K171" s="50"/>
      <c r="L171" s="50"/>
      <c r="M171" s="50"/>
      <c r="N171" s="50"/>
      <c r="O171" s="50"/>
      <c r="P171" s="50"/>
      <c r="Q171" s="58"/>
      <c r="R171" s="8"/>
      <c r="S171" s="8"/>
    </row>
    <row r="172" spans="1:19">
      <c r="A172" s="74" t="s">
        <v>126</v>
      </c>
      <c r="B172" s="75"/>
      <c r="C172" s="75"/>
      <c r="D172" s="75"/>
      <c r="E172" s="75"/>
      <c r="F172" s="75"/>
      <c r="G172" s="75"/>
      <c r="H172" s="75"/>
      <c r="I172" s="75"/>
      <c r="J172" s="75"/>
      <c r="K172" s="75"/>
      <c r="L172" s="75"/>
      <c r="M172" s="75"/>
      <c r="N172" s="75"/>
      <c r="O172" s="75"/>
      <c r="P172" s="75"/>
      <c r="Q172" s="58"/>
      <c r="R172" s="8"/>
      <c r="S172" s="8"/>
    </row>
    <row r="173" spans="1:19" ht="253.5" customHeight="1">
      <c r="A173" s="62">
        <v>1</v>
      </c>
      <c r="B173" s="62" t="s">
        <v>127</v>
      </c>
      <c r="C173" s="12" t="s">
        <v>29</v>
      </c>
      <c r="D173" s="62" t="s">
        <v>30</v>
      </c>
      <c r="E173" s="62">
        <v>16</v>
      </c>
      <c r="F173" s="62" t="s">
        <v>67</v>
      </c>
      <c r="G173" s="62">
        <v>2</v>
      </c>
      <c r="H173" s="62" t="s">
        <v>32</v>
      </c>
      <c r="I173" s="62"/>
      <c r="J173" s="62">
        <v>47</v>
      </c>
      <c r="K173" s="62">
        <v>47</v>
      </c>
      <c r="L173" s="62">
        <v>26</v>
      </c>
      <c r="M173" s="62" t="s">
        <v>32</v>
      </c>
      <c r="N173" s="3">
        <f t="shared" ref="N173" si="0">(IF(F173="OŽ",IF(L173=1,550.8,IF(L173=2,426.38,IF(L173=3,342.14,IF(L173=4,181.44,IF(L173=5,168.48,IF(L173=6,155.52,IF(L173=7,148.5,IF(L173=8,144,0))))))))+IF(L173&lt;=8,0,IF(L173&lt;=16,137.7,IF(L173&lt;=24,108,IF(L173&lt;=32,80.1,IF(L173&lt;=36,52.2,0)))))-IF(L173&lt;=8,0,IF(L173&lt;=16,(L173-9)*2.754,IF(L173&lt;=24,(L173-17)* 2.754,IF(L173&lt;=32,(L173-25)* 2.754,IF(L173&lt;=36,(L173-33)*2.754,0))))),0)+IF(F173="PČ",IF(L173=1,449,IF(L173=2,314.6,IF(L173=3,238,IF(L173=4,172,IF(L173=5,159,IF(L173=6,145,IF(L173=7,132,IF(L173=8,119,0))))))))+IF(L173&lt;=8,0,IF(L173&lt;=16,88,IF(L173&lt;=24,55,IF(L173&lt;=32,22,0))))-IF(L173&lt;=8,0,IF(L173&lt;=16,(L173-9)*2.245,IF(L173&lt;=24,(L173-17)*2.245,IF(L173&lt;=32,(L173-25)*2.245,0)))),0)+IF(F173="PČneol",IF(L173=1,85,IF(L173=2,64.61,IF(L173=3,50.76,IF(L173=4,16.25,IF(L173=5,15,IF(L173=6,13.75,IF(L173=7,12.5,IF(L173=8,11.25,0))))))))+IF(L173&lt;=8,0,IF(L173&lt;=16,9,0))-IF(L173&lt;=8,0,IF(L173&lt;=16,(L173-9)*0.425,0)),0)+IF(F173="PŽ",IF(L173=1,85,IF(L173=2,59.5,IF(L173=3,45,IF(L173=4,32.5,IF(L173=5,30,IF(L173=6,27.5,IF(L173=7,25,IF(L173=8,22.5,0))))))))+IF(L173&lt;=8,0,IF(L173&lt;=16,19,IF(L173&lt;=24,13,IF(L173&lt;=32,8,0))))-IF(L173&lt;=8,0,IF(L173&lt;=16,(L173-9)*0.425,IF(L173&lt;=24,(L173-17)*0.425,IF(L173&lt;=32,(L173-25)*0.425,0)))),0)+IF(F173="EČ",IF(L173=1,204,IF(L173=2,156.24,IF(L173=3,123.84,IF(L173=4,72,IF(L173=5,66,IF(L173=6,60,IF(L173=7,54,IF(L173=8,48,0))))))))+IF(L173&lt;=8,0,IF(L173&lt;=16,40,IF(L173&lt;=24,25,0)))-IF(L173&lt;=8,0,IF(L173&lt;=16,(L173-9)*1.02,IF(L173&lt;=24,(L173-17)*1.02,0))),0)+IF(F173="EČneol",IF(L173=1,68,IF(L173=2,51.69,IF(L173=3,40.61,IF(L173=4,13,IF(L173=5,12,IF(L173=6,11,IF(L173=7,10,IF(L173=8,9,0)))))))))+IF(F173="EŽ",IF(L173=1,68,IF(L173=2,47.6,IF(L173=3,36,IF(L173=4,18,IF(L173=5,16.5,IF(L173=6,15,IF(L173=7,13.5,IF(L173=8,12,0))))))))+IF(L173&lt;=8,0,IF(L173&lt;=16,10,IF(L173&lt;=24,6,0)))-IF(L173&lt;=8,0,IF(L173&lt;=16,(L173-9)*0.34,IF(L173&lt;=24,(L173-17)*0.34,0))),0)+IF(F173="PT",IF(L173=1,68,IF(L173=2,52.08,IF(L173=3,41.28,IF(L173=4,24,IF(L173=5,22,IF(L173=6,20,IF(L173=7,18,IF(L173=8,16,0))))))))+IF(L173&lt;=8,0,IF(L173&lt;=16,13,IF(L173&lt;=24,9,IF(L173&lt;=32,4,0))))-IF(L173&lt;=8,0,IF(L173&lt;=16,(L173-9)*0.34,IF(L173&lt;=24,(L173-17)*0.34,IF(L173&lt;=32,(L173-25)*0.34,0)))),0)+IF(F173="JOŽ",IF(L173=1,85,IF(L173=2,59.5,IF(L173=3,45,IF(L173=4,32.5,IF(L173=5,30,IF(L173=6,27.5,IF(L173=7,25,IF(L173=8,22.5,0))))))))+IF(L173&lt;=8,0,IF(L173&lt;=16,19,IF(L173&lt;=24,13,0)))-IF(L173&lt;=8,0,IF(L173&lt;=16,(L173-9)*0.425,IF(L173&lt;=24,(L173-17)*0.425,0))),0)+IF(F173="JPČ",IF(L173=1,68,IF(L173=2,47.6,IF(L173=3,36,IF(L173=4,26,IF(L173=5,24,IF(L173=6,22,IF(L173=7,20,IF(L173=8,18,0))))))))+IF(L173&lt;=8,0,IF(L173&lt;=16,13,IF(L173&lt;=24,9,0)))-IF(L173&lt;=8,0,IF(L173&lt;=16,(L173-9)*0.34,IF(L173&lt;=24,(L173-17)*0.34,0))),0)+IF(F173="JEČ",IF(L173=1,34,IF(L173=2,26.04,IF(L173=3,20.6,IF(L173=4,12,IF(L173=5,11,IF(L173=6,10,IF(L173=7,9,IF(L173=8,8,0))))))))+IF(L173&lt;=8,0,IF(L173&lt;=16,6,0))-IF(L173&lt;=8,0,IF(L173&lt;=16,(L173-9)*0.17,0)),0)+IF(F173="JEOF",IF(L173=1,34,IF(L173=2,26.04,IF(L173=3,20.6,IF(L173=4,12,IF(L173=5,11,IF(L173=6,10,IF(L173=7,9,IF(L173=8,8,0))))))))+IF(L173&lt;=8,0,IF(L173&lt;=16,6,0))-IF(L173&lt;=8,0,IF(L173&lt;=16,(L173-9)*0.17,0)),0)+IF(F173="JnPČ",IF(L173=1,51,IF(L173=2,35.7,IF(L173=3,27,IF(L173=4,19.5,IF(L173=5,18,IF(L173=6,16.5,IF(L173=7,15,IF(L173=8,13.5,0))))))))+IF(L173&lt;=8,0,IF(L173&lt;=16,10,0))-IF(L173&lt;=8,0,IF(L173&lt;=16,(L173-9)*0.255,0)),0)+IF(F173="JnEČ",IF(L173=1,25.5,IF(L173=2,19.53,IF(L173=3,15.48,IF(L173=4,9,IF(L173=5,8.25,IF(L173=6,7.5,IF(L173=7,6.75,IF(L173=8,6,0))))))))+IF(L173&lt;=8,0,IF(L173&lt;=16,5,0))-IF(L173&lt;=8,0,IF(L173&lt;=16,(L173-9)*0.1275,0)),0)+IF(F173="JčPČ",IF(L173=1,21.25,IF(L173=2,14.5,IF(L173=3,11.5,IF(L173=4,7,IF(L173=5,6.5,IF(L173=6,6,IF(L173=7,5.5,IF(L173=8,5,0))))))))+IF(L173&lt;=8,0,IF(L173&lt;=16,4,0))-IF(L173&lt;=8,0,IF(L173&lt;=16,(L173-9)*0.10625,0)),0)+IF(F173="JčEČ",IF(L173=1,17,IF(L173=2,13.02,IF(L173=3,10.32,IF(L173=4,6,IF(L173=5,5.5,IF(L173=6,5,IF(L173=7,4.5,IF(L173=8,4,0))))))))+IF(L173&lt;=8,0,IF(L173&lt;=16,3,0))-IF(L173&lt;=8,0,IF(L173&lt;=16,(L173-9)*0.085,0)),0)+IF(F173="NEAK",IF(L173=1,11.48,IF(L173=2,8.79,IF(L173=3,6.97,IF(L173=4,4.05,IF(L173=5,3.71,IF(L173=6,3.38,IF(L173=7,3.04,IF(L173=8,2.7,0))))))))+IF(L173&lt;=8,0,IF(L173&lt;=16,2,IF(L173&lt;=24,1.3,0)))-IF(L173&lt;=8,0,IF(L173&lt;=16,(L173-9)*0.0574,IF(L173&lt;=24,(L173-17)*0.0574,0))),0))*IF(L173&lt;0,1,IF(OR(F173="PČ",F173="PŽ",F173="PT"),IF(J173&lt;32,J173/32,1),1))* IF(L173&lt;0,1,IF(OR(F173="EČ",F173="EŽ",F173="JOŽ",F173="JPČ",F173="NEAK"),IF(J173&lt;24,J173/24,1),1))*IF(L173&lt;0,1,IF(OR(F173="PČneol",F173="JEČ",F173="JEOF",F173="JnPČ",F173="JnEČ",F173="JčPČ",F173="JčEČ"),IF(J173&lt;16,J173/16,1),1))*IF(L173&lt;0,1,IF(F173="EČneol",IF(J173&lt;8,J173/8,1),1))</f>
        <v>0</v>
      </c>
      <c r="O173" s="9">
        <f t="shared" ref="O173" si="1">IF(F173="OŽ",N173,IF(H173="Ne",IF(J173*0.3&lt;J173-L173,N173,0),IF(J173*0.1&lt;J173-L173,N173,0)))</f>
        <v>0</v>
      </c>
      <c r="P173" s="4">
        <f t="shared" ref="P173" si="2">IF(O173=0,0,IF(F173="OŽ",IF(L173&gt;35,0,IF(J173&gt;35,(36-L173)*1.836,((36-L173)-(36-J173))*1.836)),0)+IF(F173="PČ",IF(L173&gt;31,0,IF(J173&gt;31,(32-L173)*1.347,((32-L173)-(32-J173))*1.347)),0)+ IF(F173="PČneol",IF(L173&gt;15,0,IF(J173&gt;15,(16-L173)*0.255,((16-L173)-(16-J173))*0.255)),0)+IF(F173="PŽ",IF(L173&gt;31,0,IF(J173&gt;31,(32-L173)*0.255,((32-L173)-(32-J173))*0.255)),0)+IF(F173="EČ",IF(L173&gt;23,0,IF(J173&gt;23,(24-L173)*0.612,((24-L173)-(24-J173))*0.612)),0)+IF(F173="EČneol",IF(L173&gt;7,0,IF(J173&gt;7,(8-L173)*0.204,((8-L173)-(8-J173))*0.204)),0)+IF(F173="EŽ",IF(L173&gt;23,0,IF(J173&gt;23,(24-L173)*0.204,((24-L173)-(24-J173))*0.204)),0)+IF(F173="PT",IF(L173&gt;31,0,IF(J173&gt;31,(32-L173)*0.204,((32-L173)-(32-J173))*0.204)),0)+IF(F173="JOŽ",IF(L173&gt;23,0,IF(J173&gt;23,(24-L173)*0.255,((24-L173)-(24-J173))*0.255)),0)+IF(F173="JPČ",IF(L173&gt;23,0,IF(J173&gt;23,(24-L173)*0.204,((24-L173)-(24-J173))*0.204)),0)+IF(F173="JEČ",IF(L173&gt;15,0,IF(J173&gt;15,(16-L173)*0.102,((16-L173)-(16-J173))*0.102)),0)+IF(F173="JEOF",IF(L173&gt;15,0,IF(J173&gt;15,(16-L173)*0.102,((16-L173)-(16-J173))*0.102)),0)+IF(F173="JnPČ",IF(L173&gt;15,0,IF(J173&gt;15,(16-L173)*0.153,((16-L173)-(16-J173))*0.153)),0)+IF(F173="JnEČ",IF(L173&gt;15,0,IF(J173&gt;15,(16-L173)*0.0765,((16-L173)-(16-J173))*0.0765)),0)+IF(F173="JčPČ",IF(L173&gt;15,0,IF(J173&gt;15,(16-L173)*0.06375,((16-L173)-(16-J173))*0.06375)),0)+IF(F173="JčEČ",IF(L173&gt;15,0,IF(J173&gt;15,(16-L173)*0.051,((16-L173)-(16-J173))*0.051)),0)+IF(F173="NEAK",IF(L173&gt;23,0,IF(J173&gt;23,(24-L173)*0.03444,((24-L173)-(24-J173))*0.03444)),0))</f>
        <v>0</v>
      </c>
      <c r="Q173" s="11">
        <f t="shared" ref="Q173" si="3">IF(ISERROR(P173*100/N173),0,(P173*100/N173))</f>
        <v>0</v>
      </c>
      <c r="R173" s="10">
        <f t="shared" ref="R173" si="4">IF(Q173&lt;=30,O173+P173,O173+O173*0.3)*IF(G173=1,0.4,IF(G173=2,0.75,IF(G173="1 (kas 4 m. 1 k. nerengiamos)",0.52,1)))*IF(D173="olimpinė",1,IF(M173="Ne",0.5,1))*IF(OR(A$5="Lietuvos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federacija"),IF(OR(J173&lt;8,K173&lt;16),0,1),1)*E173*IF(I173&lt;=1,1,1/I173)*IF(OR(A$5="Lietuvos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73" s="8"/>
    </row>
    <row r="174" spans="1:19">
      <c r="A174" s="76" t="s">
        <v>33</v>
      </c>
      <c r="B174" s="77"/>
      <c r="C174" s="77"/>
      <c r="D174" s="77"/>
      <c r="E174" s="77"/>
      <c r="F174" s="77"/>
      <c r="G174" s="77"/>
      <c r="H174" s="77"/>
      <c r="I174" s="77"/>
      <c r="J174" s="77"/>
      <c r="K174" s="77"/>
      <c r="L174" s="77"/>
      <c r="M174" s="77"/>
      <c r="N174" s="77"/>
      <c r="O174" s="77"/>
      <c r="P174" s="77"/>
      <c r="Q174" s="78"/>
      <c r="R174" s="10">
        <f>SUM(R173:R173)</f>
        <v>0</v>
      </c>
      <c r="S174" s="8"/>
    </row>
    <row r="175" spans="1:19" ht="15.75">
      <c r="A175" s="24" t="s">
        <v>34</v>
      </c>
      <c r="B175" s="24"/>
      <c r="C175" s="79" t="s">
        <v>128</v>
      </c>
      <c r="D175" s="79"/>
      <c r="E175" s="79"/>
      <c r="F175" s="79"/>
      <c r="G175" s="79"/>
      <c r="H175" s="79"/>
      <c r="I175" s="79"/>
      <c r="J175" s="15"/>
      <c r="K175" s="15"/>
      <c r="L175" s="15"/>
      <c r="M175" s="15"/>
      <c r="N175" s="15"/>
      <c r="O175" s="15"/>
      <c r="P175" s="15"/>
      <c r="Q175" s="15"/>
      <c r="R175" s="16"/>
      <c r="S175" s="8"/>
    </row>
    <row r="176" spans="1:19">
      <c r="A176" s="49" t="s">
        <v>41</v>
      </c>
      <c r="B176" s="49"/>
      <c r="C176" s="49"/>
      <c r="D176" s="49"/>
      <c r="E176" s="49"/>
      <c r="F176" s="49"/>
      <c r="G176" s="49"/>
      <c r="H176" s="49"/>
      <c r="I176" s="49"/>
      <c r="J176" s="15"/>
      <c r="K176" s="15"/>
      <c r="L176" s="15"/>
      <c r="M176" s="15"/>
      <c r="N176" s="15"/>
      <c r="O176" s="15"/>
      <c r="P176" s="15"/>
      <c r="Q176" s="15"/>
      <c r="R176" s="16"/>
      <c r="S176" s="8"/>
    </row>
    <row r="177" spans="1:19" s="8" customFormat="1">
      <c r="A177" s="49"/>
      <c r="B177" s="49"/>
      <c r="C177" s="49"/>
      <c r="D177" s="49"/>
      <c r="E177" s="49"/>
      <c r="F177" s="49"/>
      <c r="G177" s="49"/>
      <c r="H177" s="49"/>
      <c r="I177" s="49"/>
      <c r="J177" s="15"/>
      <c r="K177" s="15"/>
      <c r="L177" s="15"/>
      <c r="M177" s="15"/>
      <c r="N177" s="15"/>
      <c r="O177" s="15"/>
      <c r="P177" s="15"/>
      <c r="Q177" s="15"/>
      <c r="R177" s="16"/>
    </row>
    <row r="178" spans="1:19" ht="15" customHeight="1">
      <c r="A178" s="68" t="s">
        <v>129</v>
      </c>
      <c r="B178" s="69"/>
      <c r="C178" s="69"/>
      <c r="D178" s="69"/>
      <c r="E178" s="69"/>
      <c r="F178" s="69"/>
      <c r="G178" s="69"/>
      <c r="H178" s="69"/>
      <c r="I178" s="69"/>
      <c r="J178" s="69"/>
      <c r="K178" s="69"/>
      <c r="L178" s="69"/>
      <c r="M178" s="69"/>
      <c r="N178" s="69"/>
      <c r="O178" s="69"/>
      <c r="P178" s="69"/>
      <c r="Q178" s="58"/>
      <c r="R178" s="8"/>
      <c r="S178" s="8"/>
    </row>
    <row r="179" spans="1:19" ht="18">
      <c r="A179" s="70" t="s">
        <v>27</v>
      </c>
      <c r="B179" s="71"/>
      <c r="C179" s="71"/>
      <c r="D179" s="50"/>
      <c r="E179" s="50"/>
      <c r="F179" s="50"/>
      <c r="G179" s="50"/>
      <c r="H179" s="50"/>
      <c r="I179" s="50"/>
      <c r="J179" s="50"/>
      <c r="K179" s="50"/>
      <c r="L179" s="50"/>
      <c r="M179" s="50"/>
      <c r="N179" s="50"/>
      <c r="O179" s="50"/>
      <c r="P179" s="50"/>
      <c r="Q179" s="58"/>
      <c r="R179" s="8"/>
      <c r="S179" s="8"/>
    </row>
    <row r="180" spans="1:19">
      <c r="A180" s="74" t="s">
        <v>130</v>
      </c>
      <c r="B180" s="75"/>
      <c r="C180" s="75"/>
      <c r="D180" s="75"/>
      <c r="E180" s="75"/>
      <c r="F180" s="75"/>
      <c r="G180" s="75"/>
      <c r="H180" s="75"/>
      <c r="I180" s="75"/>
      <c r="J180" s="75"/>
      <c r="K180" s="75"/>
      <c r="L180" s="75"/>
      <c r="M180" s="75"/>
      <c r="N180" s="75"/>
      <c r="O180" s="75"/>
      <c r="P180" s="75"/>
      <c r="Q180" s="58"/>
      <c r="R180" s="8"/>
      <c r="S180" s="8"/>
    </row>
    <row r="181" spans="1:19" ht="171" customHeight="1">
      <c r="A181" s="62">
        <v>1</v>
      </c>
      <c r="B181" s="62" t="s">
        <v>131</v>
      </c>
      <c r="C181" s="12" t="s">
        <v>29</v>
      </c>
      <c r="D181" s="62" t="s">
        <v>30</v>
      </c>
      <c r="E181" s="62">
        <v>16</v>
      </c>
      <c r="F181" s="62" t="s">
        <v>67</v>
      </c>
      <c r="G181" s="62">
        <v>2</v>
      </c>
      <c r="H181" s="62" t="s">
        <v>32</v>
      </c>
      <c r="I181" s="62"/>
      <c r="J181" s="62">
        <v>33</v>
      </c>
      <c r="K181" s="62">
        <v>33</v>
      </c>
      <c r="L181" s="62">
        <v>22</v>
      </c>
      <c r="M181" s="62" t="s">
        <v>32</v>
      </c>
      <c r="N181" s="3">
        <f t="shared" ref="N181" si="5">(IF(F181="OŽ",IF(L181=1,550.8,IF(L181=2,426.38,IF(L181=3,342.14,IF(L181=4,181.44,IF(L181=5,168.48,IF(L181=6,155.52,IF(L181=7,148.5,IF(L181=8,144,0))))))))+IF(L181&lt;=8,0,IF(L181&lt;=16,137.7,IF(L181&lt;=24,108,IF(L181&lt;=32,80.1,IF(L181&lt;=36,52.2,0)))))-IF(L181&lt;=8,0,IF(L181&lt;=16,(L181-9)*2.754,IF(L181&lt;=24,(L181-17)* 2.754,IF(L181&lt;=32,(L181-25)* 2.754,IF(L181&lt;=36,(L181-33)*2.754,0))))),0)+IF(F181="PČ",IF(L181=1,449,IF(L181=2,314.6,IF(L181=3,238,IF(L181=4,172,IF(L181=5,159,IF(L181=6,145,IF(L181=7,132,IF(L181=8,119,0))))))))+IF(L181&lt;=8,0,IF(L181&lt;=16,88,IF(L181&lt;=24,55,IF(L181&lt;=32,22,0))))-IF(L181&lt;=8,0,IF(L181&lt;=16,(L181-9)*2.245,IF(L181&lt;=24,(L181-17)*2.245,IF(L181&lt;=32,(L181-25)*2.245,0)))),0)+IF(F181="PČneol",IF(L181=1,85,IF(L181=2,64.61,IF(L181=3,50.76,IF(L181=4,16.25,IF(L181=5,15,IF(L181=6,13.75,IF(L181=7,12.5,IF(L181=8,11.25,0))))))))+IF(L181&lt;=8,0,IF(L181&lt;=16,9,0))-IF(L181&lt;=8,0,IF(L181&lt;=16,(L181-9)*0.425,0)),0)+IF(F181="PŽ",IF(L181=1,85,IF(L181=2,59.5,IF(L181=3,45,IF(L181=4,32.5,IF(L181=5,30,IF(L181=6,27.5,IF(L181=7,25,IF(L181=8,22.5,0))))))))+IF(L181&lt;=8,0,IF(L181&lt;=16,19,IF(L181&lt;=24,13,IF(L181&lt;=32,8,0))))-IF(L181&lt;=8,0,IF(L181&lt;=16,(L181-9)*0.425,IF(L181&lt;=24,(L181-17)*0.425,IF(L181&lt;=32,(L181-25)*0.425,0)))),0)+IF(F181="EČ",IF(L181=1,204,IF(L181=2,156.24,IF(L181=3,123.84,IF(L181=4,72,IF(L181=5,66,IF(L181=6,60,IF(L181=7,54,IF(L181=8,48,0))))))))+IF(L181&lt;=8,0,IF(L181&lt;=16,40,IF(L181&lt;=24,25,0)))-IF(L181&lt;=8,0,IF(L181&lt;=16,(L181-9)*1.02,IF(L181&lt;=24,(L181-17)*1.02,0))),0)+IF(F181="EČneol",IF(L181=1,68,IF(L181=2,51.69,IF(L181=3,40.61,IF(L181=4,13,IF(L181=5,12,IF(L181=6,11,IF(L181=7,10,IF(L181=8,9,0)))))))))+IF(F181="EŽ",IF(L181=1,68,IF(L181=2,47.6,IF(L181=3,36,IF(L181=4,18,IF(L181=5,16.5,IF(L181=6,15,IF(L181=7,13.5,IF(L181=8,12,0))))))))+IF(L181&lt;=8,0,IF(L181&lt;=16,10,IF(L181&lt;=24,6,0)))-IF(L181&lt;=8,0,IF(L181&lt;=16,(L181-9)*0.34,IF(L181&lt;=24,(L181-17)*0.34,0))),0)+IF(F181="PT",IF(L181=1,68,IF(L181=2,52.08,IF(L181=3,41.28,IF(L181=4,24,IF(L181=5,22,IF(L181=6,20,IF(L181=7,18,IF(L181=8,16,0))))))))+IF(L181&lt;=8,0,IF(L181&lt;=16,13,IF(L181&lt;=24,9,IF(L181&lt;=32,4,0))))-IF(L181&lt;=8,0,IF(L181&lt;=16,(L181-9)*0.34,IF(L181&lt;=24,(L181-17)*0.34,IF(L181&lt;=32,(L181-25)*0.34,0)))),0)+IF(F181="JOŽ",IF(L181=1,85,IF(L181=2,59.5,IF(L181=3,45,IF(L181=4,32.5,IF(L181=5,30,IF(L181=6,27.5,IF(L181=7,25,IF(L181=8,22.5,0))))))))+IF(L181&lt;=8,0,IF(L181&lt;=16,19,IF(L181&lt;=24,13,0)))-IF(L181&lt;=8,0,IF(L181&lt;=16,(L181-9)*0.425,IF(L181&lt;=24,(L181-17)*0.425,0))),0)+IF(F181="JPČ",IF(L181=1,68,IF(L181=2,47.6,IF(L181=3,36,IF(L181=4,26,IF(L181=5,24,IF(L181=6,22,IF(L181=7,20,IF(L181=8,18,0))))))))+IF(L181&lt;=8,0,IF(L181&lt;=16,13,IF(L181&lt;=24,9,0)))-IF(L181&lt;=8,0,IF(L181&lt;=16,(L181-9)*0.34,IF(L181&lt;=24,(L181-17)*0.34,0))),0)+IF(F181="JEČ",IF(L181=1,34,IF(L181=2,26.04,IF(L181=3,20.6,IF(L181=4,12,IF(L181=5,11,IF(L181=6,10,IF(L181=7,9,IF(L181=8,8,0))))))))+IF(L181&lt;=8,0,IF(L181&lt;=16,6,0))-IF(L181&lt;=8,0,IF(L181&lt;=16,(L181-9)*0.17,0)),0)+IF(F181="JEOF",IF(L181=1,34,IF(L181=2,26.04,IF(L181=3,20.6,IF(L181=4,12,IF(L181=5,11,IF(L181=6,10,IF(L181=7,9,IF(L181=8,8,0))))))))+IF(L181&lt;=8,0,IF(L181&lt;=16,6,0))-IF(L181&lt;=8,0,IF(L181&lt;=16,(L181-9)*0.17,0)),0)+IF(F181="JnPČ",IF(L181=1,51,IF(L181=2,35.7,IF(L181=3,27,IF(L181=4,19.5,IF(L181=5,18,IF(L181=6,16.5,IF(L181=7,15,IF(L181=8,13.5,0))))))))+IF(L181&lt;=8,0,IF(L181&lt;=16,10,0))-IF(L181&lt;=8,0,IF(L181&lt;=16,(L181-9)*0.255,0)),0)+IF(F181="JnEČ",IF(L181=1,25.5,IF(L181=2,19.53,IF(L181=3,15.48,IF(L181=4,9,IF(L181=5,8.25,IF(L181=6,7.5,IF(L181=7,6.75,IF(L181=8,6,0))))))))+IF(L181&lt;=8,0,IF(L181&lt;=16,5,0))-IF(L181&lt;=8,0,IF(L181&lt;=16,(L181-9)*0.1275,0)),0)+IF(F181="JčPČ",IF(L181=1,21.25,IF(L181=2,14.5,IF(L181=3,11.5,IF(L181=4,7,IF(L181=5,6.5,IF(L181=6,6,IF(L181=7,5.5,IF(L181=8,5,0))))))))+IF(L181&lt;=8,0,IF(L181&lt;=16,4,0))-IF(L181&lt;=8,0,IF(L181&lt;=16,(L181-9)*0.10625,0)),0)+IF(F181="JčEČ",IF(L181=1,17,IF(L181=2,13.02,IF(L181=3,10.32,IF(L181=4,6,IF(L181=5,5.5,IF(L181=6,5,IF(L181=7,4.5,IF(L181=8,4,0))))))))+IF(L181&lt;=8,0,IF(L181&lt;=16,3,0))-IF(L181&lt;=8,0,IF(L181&lt;=16,(L181-9)*0.085,0)),0)+IF(F181="NEAK",IF(L181=1,11.48,IF(L181=2,8.79,IF(L181=3,6.97,IF(L181=4,4.05,IF(L181=5,3.71,IF(L181=6,3.38,IF(L181=7,3.04,IF(L181=8,2.7,0))))))))+IF(L181&lt;=8,0,IF(L181&lt;=16,2,IF(L181&lt;=24,1.3,0)))-IF(L181&lt;=8,0,IF(L181&lt;=16,(L181-9)*0.0574,IF(L181&lt;=24,(L181-17)*0.0574,0))),0))*IF(L181&lt;0,1,IF(OR(F181="PČ",F181="PŽ",F181="PT"),IF(J181&lt;32,J181/32,1),1))* IF(L181&lt;0,1,IF(OR(F181="EČ",F181="EŽ",F181="JOŽ",F181="JPČ",F181="NEAK"),IF(J181&lt;24,J181/24,1),1))*IF(L181&lt;0,1,IF(OR(F181="PČneol",F181="JEČ",F181="JEOF",F181="JnPČ",F181="JnEČ",F181="JčPČ",F181="JčEČ"),IF(J181&lt;16,J181/16,1),1))*IF(L181&lt;0,1,IF(F181="EČneol",IF(J181&lt;8,J181/8,1),1))</f>
        <v>19.899999999999999</v>
      </c>
      <c r="O181" s="9">
        <f t="shared" ref="O181" si="6">IF(F181="OŽ",N181,IF(H181="Ne",IF(J181*0.3&lt;J181-L181,N181,0),IF(J181*0.1&lt;J181-L181,N181,0)))</f>
        <v>19.899999999999999</v>
      </c>
      <c r="P181" s="4">
        <f t="shared" ref="P181" si="7">IF(O181=0,0,IF(F181="OŽ",IF(L181&gt;35,0,IF(J181&gt;35,(36-L181)*1.836,((36-L181)-(36-J181))*1.836)),0)+IF(F181="PČ",IF(L181&gt;31,0,IF(J181&gt;31,(32-L181)*1.347,((32-L181)-(32-J181))*1.347)),0)+ IF(F181="PČneol",IF(L181&gt;15,0,IF(J181&gt;15,(16-L181)*0.255,((16-L181)-(16-J181))*0.255)),0)+IF(F181="PŽ",IF(L181&gt;31,0,IF(J181&gt;31,(32-L181)*0.255,((32-L181)-(32-J181))*0.255)),0)+IF(F181="EČ",IF(L181&gt;23,0,IF(J181&gt;23,(24-L181)*0.612,((24-L181)-(24-J181))*0.612)),0)+IF(F181="EČneol",IF(L181&gt;7,0,IF(J181&gt;7,(8-L181)*0.204,((8-L181)-(8-J181))*0.204)),0)+IF(F181="EŽ",IF(L181&gt;23,0,IF(J181&gt;23,(24-L181)*0.204,((24-L181)-(24-J181))*0.204)),0)+IF(F181="PT",IF(L181&gt;31,0,IF(J181&gt;31,(32-L181)*0.204,((32-L181)-(32-J181))*0.204)),0)+IF(F181="JOŽ",IF(L181&gt;23,0,IF(J181&gt;23,(24-L181)*0.255,((24-L181)-(24-J181))*0.255)),0)+IF(F181="JPČ",IF(L181&gt;23,0,IF(J181&gt;23,(24-L181)*0.204,((24-L181)-(24-J181))*0.204)),0)+IF(F181="JEČ",IF(L181&gt;15,0,IF(J181&gt;15,(16-L181)*0.102,((16-L181)-(16-J181))*0.102)),0)+IF(F181="JEOF",IF(L181&gt;15,0,IF(J181&gt;15,(16-L181)*0.102,((16-L181)-(16-J181))*0.102)),0)+IF(F181="JnPČ",IF(L181&gt;15,0,IF(J181&gt;15,(16-L181)*0.153,((16-L181)-(16-J181))*0.153)),0)+IF(F181="JnEČ",IF(L181&gt;15,0,IF(J181&gt;15,(16-L181)*0.0765,((16-L181)-(16-J181))*0.0765)),0)+IF(F181="JčPČ",IF(L181&gt;15,0,IF(J181&gt;15,(16-L181)*0.06375,((16-L181)-(16-J181))*0.06375)),0)+IF(F181="JčEČ",IF(L181&gt;15,0,IF(J181&gt;15,(16-L181)*0.051,((16-L181)-(16-J181))*0.051)),0)+IF(F181="NEAK",IF(L181&gt;23,0,IF(J181&gt;23,(24-L181)*0.03444,((24-L181)-(24-J181))*0.03444)),0))</f>
        <v>1.224</v>
      </c>
      <c r="Q181" s="11">
        <f t="shared" ref="Q181" si="8">IF(ISERROR(P181*100/N181),0,(P181*100/N181))</f>
        <v>6.1507537688442211</v>
      </c>
      <c r="R181" s="10">
        <f t="shared" ref="R181" si="9">IF(Q181&lt;=30,O181+P181,O181+O181*0.3)*IF(G181=1,0.4,IF(G181=2,0.75,IF(G181="1 (kas 4 m. 1 k. nerengiamos)",0.52,1)))*IF(D181="olimpinė",1,IF(M181="Ne",0.5,1))*IF(OR(A$5="Lietuvos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federacija"),IF(OR(J181&lt;8,K181&lt;16),0,1),1)*E181*IF(I181&lt;=1,1,1/I181)*IF(OR(A$5="Lietuvos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253.488</v>
      </c>
      <c r="S181" s="8"/>
    </row>
    <row r="182" spans="1:19">
      <c r="A182" s="76" t="s">
        <v>33</v>
      </c>
      <c r="B182" s="77"/>
      <c r="C182" s="77"/>
      <c r="D182" s="77"/>
      <c r="E182" s="77"/>
      <c r="F182" s="77"/>
      <c r="G182" s="77"/>
      <c r="H182" s="77"/>
      <c r="I182" s="77"/>
      <c r="J182" s="77"/>
      <c r="K182" s="77"/>
      <c r="L182" s="77"/>
      <c r="M182" s="77"/>
      <c r="N182" s="77"/>
      <c r="O182" s="77"/>
      <c r="P182" s="77"/>
      <c r="Q182" s="78"/>
      <c r="R182" s="10">
        <f>SUM(R181:R181)</f>
        <v>253.488</v>
      </c>
      <c r="S182" s="8"/>
    </row>
    <row r="183" spans="1:19" ht="15.75">
      <c r="A183" s="24" t="s">
        <v>132</v>
      </c>
      <c r="B183" s="24"/>
      <c r="C183" s="79" t="s">
        <v>133</v>
      </c>
      <c r="D183" s="79"/>
      <c r="E183" s="79"/>
      <c r="F183" s="79"/>
      <c r="G183" s="79"/>
      <c r="H183" s="79"/>
      <c r="I183" s="79"/>
      <c r="J183" s="15"/>
      <c r="K183" s="15"/>
      <c r="L183" s="15"/>
      <c r="M183" s="15"/>
      <c r="N183" s="15"/>
      <c r="O183" s="15"/>
      <c r="P183" s="15"/>
      <c r="Q183" s="15"/>
      <c r="R183" s="16"/>
      <c r="S183" s="8"/>
    </row>
    <row r="184" spans="1:19">
      <c r="A184" s="49" t="s">
        <v>41</v>
      </c>
      <c r="B184" s="49"/>
      <c r="C184" s="49"/>
      <c r="D184" s="49"/>
      <c r="E184" s="49"/>
      <c r="F184" s="49"/>
      <c r="G184" s="49"/>
      <c r="H184" s="49"/>
      <c r="I184" s="49"/>
      <c r="J184" s="15"/>
      <c r="K184" s="15"/>
      <c r="L184" s="15"/>
      <c r="M184" s="15"/>
      <c r="N184" s="15"/>
      <c r="O184" s="15"/>
      <c r="P184" s="15"/>
      <c r="Q184" s="15"/>
      <c r="R184" s="16"/>
      <c r="S184" s="8"/>
    </row>
    <row r="185" spans="1:19" s="8" customFormat="1">
      <c r="A185" s="49"/>
      <c r="B185" s="49"/>
      <c r="C185" s="49"/>
      <c r="D185" s="49"/>
      <c r="E185" s="49"/>
      <c r="F185" s="49"/>
      <c r="G185" s="49"/>
      <c r="H185" s="49"/>
      <c r="I185" s="49"/>
      <c r="J185" s="15"/>
      <c r="K185" s="15"/>
      <c r="L185" s="15"/>
      <c r="M185" s="15"/>
      <c r="N185" s="15"/>
      <c r="O185" s="15"/>
      <c r="P185" s="15"/>
      <c r="Q185" s="15"/>
      <c r="R185" s="16"/>
    </row>
    <row r="186" spans="1:19" ht="13.9" customHeight="1">
      <c r="A186" s="74" t="s">
        <v>134</v>
      </c>
      <c r="B186" s="75"/>
      <c r="C186" s="75"/>
      <c r="D186" s="75"/>
      <c r="E186" s="75"/>
      <c r="F186" s="75"/>
      <c r="G186" s="75"/>
      <c r="H186" s="75"/>
      <c r="I186" s="75"/>
      <c r="J186" s="75"/>
      <c r="K186" s="75"/>
      <c r="L186" s="75"/>
      <c r="M186" s="75"/>
      <c r="N186" s="75"/>
      <c r="O186" s="75"/>
      <c r="P186" s="75"/>
      <c r="Q186" s="58"/>
      <c r="R186" s="8"/>
      <c r="S186" s="8"/>
    </row>
    <row r="187" spans="1:19" ht="16.899999999999999" customHeight="1">
      <c r="A187" s="70" t="s">
        <v>27</v>
      </c>
      <c r="B187" s="71"/>
      <c r="C187" s="71"/>
      <c r="D187" s="50"/>
      <c r="E187" s="50"/>
      <c r="F187" s="50"/>
      <c r="G187" s="50"/>
      <c r="H187" s="50"/>
      <c r="I187" s="50"/>
      <c r="J187" s="50"/>
      <c r="K187" s="50"/>
      <c r="L187" s="50"/>
      <c r="M187" s="50"/>
      <c r="N187" s="50"/>
      <c r="O187" s="50"/>
      <c r="P187" s="50"/>
      <c r="Q187" s="58"/>
      <c r="R187" s="8"/>
      <c r="S187" s="8"/>
    </row>
    <row r="188" spans="1:19" ht="15.6" customHeight="1">
      <c r="A188" s="81" t="s">
        <v>135</v>
      </c>
      <c r="B188" s="82"/>
      <c r="C188" s="82"/>
      <c r="D188" s="82"/>
      <c r="E188" s="82"/>
      <c r="F188" s="82"/>
      <c r="G188" s="82"/>
      <c r="H188" s="82"/>
      <c r="I188" s="82"/>
      <c r="J188" s="82"/>
      <c r="K188" s="82"/>
      <c r="L188" s="82"/>
      <c r="M188" s="82"/>
      <c r="N188" s="82"/>
      <c r="O188" s="82"/>
      <c r="P188" s="82"/>
      <c r="Q188" s="58"/>
      <c r="R188" s="8"/>
      <c r="S188" s="8"/>
    </row>
    <row r="189" spans="1:19" ht="13.9" customHeight="1">
      <c r="A189" s="62">
        <v>1</v>
      </c>
      <c r="B189" s="62"/>
      <c r="C189" s="12"/>
      <c r="D189" s="62"/>
      <c r="E189" s="62"/>
      <c r="F189" s="62"/>
      <c r="G189" s="62"/>
      <c r="H189" s="62"/>
      <c r="I189" s="62"/>
      <c r="J189" s="62"/>
      <c r="K189" s="62"/>
      <c r="L189" s="62"/>
      <c r="M189" s="62"/>
      <c r="N189" s="3">
        <f t="shared" ref="N189:N198" si="10">(IF(F189="OŽ",IF(L189=1,550.8,IF(L189=2,426.38,IF(L189=3,342.14,IF(L189=4,181.44,IF(L189=5,168.48,IF(L189=6,155.52,IF(L189=7,148.5,IF(L189=8,144,0))))))))+IF(L189&lt;=8,0,IF(L189&lt;=16,137.7,IF(L189&lt;=24,108,IF(L189&lt;=32,80.1,IF(L189&lt;=36,52.2,0)))))-IF(L189&lt;=8,0,IF(L189&lt;=16,(L189-9)*2.754,IF(L189&lt;=24,(L189-17)* 2.754,IF(L189&lt;=32,(L189-25)* 2.754,IF(L189&lt;=36,(L189-33)*2.754,0))))),0)+IF(F189="PČ",IF(L189=1,449,IF(L189=2,314.6,IF(L189=3,238,IF(L189=4,172,IF(L189=5,159,IF(L189=6,145,IF(L189=7,132,IF(L189=8,119,0))))))))+IF(L189&lt;=8,0,IF(L189&lt;=16,88,IF(L189&lt;=24,55,IF(L189&lt;=32,22,0))))-IF(L189&lt;=8,0,IF(L189&lt;=16,(L189-9)*2.245,IF(L189&lt;=24,(L189-17)*2.245,IF(L189&lt;=32,(L189-25)*2.245,0)))),0)+IF(F189="PČneol",IF(L189=1,85,IF(L189=2,64.61,IF(L189=3,50.76,IF(L189=4,16.25,IF(L189=5,15,IF(L189=6,13.75,IF(L189=7,12.5,IF(L189=8,11.25,0))))))))+IF(L189&lt;=8,0,IF(L189&lt;=16,9,0))-IF(L189&lt;=8,0,IF(L189&lt;=16,(L189-9)*0.425,0)),0)+IF(F189="PŽ",IF(L189=1,85,IF(L189=2,59.5,IF(L189=3,45,IF(L189=4,32.5,IF(L189=5,30,IF(L189=6,27.5,IF(L189=7,25,IF(L189=8,22.5,0))))))))+IF(L189&lt;=8,0,IF(L189&lt;=16,19,IF(L189&lt;=24,13,IF(L189&lt;=32,8,0))))-IF(L189&lt;=8,0,IF(L189&lt;=16,(L189-9)*0.425,IF(L189&lt;=24,(L189-17)*0.425,IF(L189&lt;=32,(L189-25)*0.425,0)))),0)+IF(F189="EČ",IF(L189=1,204,IF(L189=2,156.24,IF(L189=3,123.84,IF(L189=4,72,IF(L189=5,66,IF(L189=6,60,IF(L189=7,54,IF(L189=8,48,0))))))))+IF(L189&lt;=8,0,IF(L189&lt;=16,40,IF(L189&lt;=24,25,0)))-IF(L189&lt;=8,0,IF(L189&lt;=16,(L189-9)*1.02,IF(L189&lt;=24,(L189-17)*1.02,0))),0)+IF(F189="EČneol",IF(L189=1,68,IF(L189=2,51.69,IF(L189=3,40.61,IF(L189=4,13,IF(L189=5,12,IF(L189=6,11,IF(L189=7,10,IF(L189=8,9,0)))))))))+IF(F189="EŽ",IF(L189=1,68,IF(L189=2,47.6,IF(L189=3,36,IF(L189=4,18,IF(L189=5,16.5,IF(L189=6,15,IF(L189=7,13.5,IF(L189=8,12,0))))))))+IF(L189&lt;=8,0,IF(L189&lt;=16,10,IF(L189&lt;=24,6,0)))-IF(L189&lt;=8,0,IF(L189&lt;=16,(L189-9)*0.34,IF(L189&lt;=24,(L189-17)*0.34,0))),0)+IF(F189="PT",IF(L189=1,68,IF(L189=2,52.08,IF(L189=3,41.28,IF(L189=4,24,IF(L189=5,22,IF(L189=6,20,IF(L189=7,18,IF(L189=8,16,0))))))))+IF(L189&lt;=8,0,IF(L189&lt;=16,13,IF(L189&lt;=24,9,IF(L189&lt;=32,4,0))))-IF(L189&lt;=8,0,IF(L189&lt;=16,(L189-9)*0.34,IF(L189&lt;=24,(L189-17)*0.34,IF(L189&lt;=32,(L189-25)*0.34,0)))),0)+IF(F189="JOŽ",IF(L189=1,85,IF(L189=2,59.5,IF(L189=3,45,IF(L189=4,32.5,IF(L189=5,30,IF(L189=6,27.5,IF(L189=7,25,IF(L189=8,22.5,0))))))))+IF(L189&lt;=8,0,IF(L189&lt;=16,19,IF(L189&lt;=24,13,0)))-IF(L189&lt;=8,0,IF(L189&lt;=16,(L189-9)*0.425,IF(L189&lt;=24,(L189-17)*0.425,0))),0)+IF(F189="JPČ",IF(L189=1,68,IF(L189=2,47.6,IF(L189=3,36,IF(L189=4,26,IF(L189=5,24,IF(L189=6,22,IF(L189=7,20,IF(L189=8,18,0))))))))+IF(L189&lt;=8,0,IF(L189&lt;=16,13,IF(L189&lt;=24,9,0)))-IF(L189&lt;=8,0,IF(L189&lt;=16,(L189-9)*0.34,IF(L189&lt;=24,(L189-17)*0.34,0))),0)+IF(F189="JEČ",IF(L189=1,34,IF(L189=2,26.04,IF(L189=3,20.6,IF(L189=4,12,IF(L189=5,11,IF(L189=6,10,IF(L189=7,9,IF(L189=8,8,0))))))))+IF(L189&lt;=8,0,IF(L189&lt;=16,6,0))-IF(L189&lt;=8,0,IF(L189&lt;=16,(L189-9)*0.17,0)),0)+IF(F189="JEOF",IF(L189=1,34,IF(L189=2,26.04,IF(L189=3,20.6,IF(L189=4,12,IF(L189=5,11,IF(L189=6,10,IF(L189=7,9,IF(L189=8,8,0))))))))+IF(L189&lt;=8,0,IF(L189&lt;=16,6,0))-IF(L189&lt;=8,0,IF(L189&lt;=16,(L189-9)*0.17,0)),0)+IF(F189="JnPČ",IF(L189=1,51,IF(L189=2,35.7,IF(L189=3,27,IF(L189=4,19.5,IF(L189=5,18,IF(L189=6,16.5,IF(L189=7,15,IF(L189=8,13.5,0))))))))+IF(L189&lt;=8,0,IF(L189&lt;=16,10,0))-IF(L189&lt;=8,0,IF(L189&lt;=16,(L189-9)*0.255,0)),0)+IF(F189="JnEČ",IF(L189=1,25.5,IF(L189=2,19.53,IF(L189=3,15.48,IF(L189=4,9,IF(L189=5,8.25,IF(L189=6,7.5,IF(L189=7,6.75,IF(L189=8,6,0))))))))+IF(L189&lt;=8,0,IF(L189&lt;=16,5,0))-IF(L189&lt;=8,0,IF(L189&lt;=16,(L189-9)*0.1275,0)),0)+IF(F189="JčPČ",IF(L189=1,21.25,IF(L189=2,14.5,IF(L189=3,11.5,IF(L189=4,7,IF(L189=5,6.5,IF(L189=6,6,IF(L189=7,5.5,IF(L189=8,5,0))))))))+IF(L189&lt;=8,0,IF(L189&lt;=16,4,0))-IF(L189&lt;=8,0,IF(L189&lt;=16,(L189-9)*0.10625,0)),0)+IF(F189="JčEČ",IF(L189=1,17,IF(L189=2,13.02,IF(L189=3,10.32,IF(L189=4,6,IF(L189=5,5.5,IF(L189=6,5,IF(L189=7,4.5,IF(L189=8,4,0))))))))+IF(L189&lt;=8,0,IF(L189&lt;=16,3,0))-IF(L189&lt;=8,0,IF(L189&lt;=16,(L189-9)*0.085,0)),0)+IF(F189="NEAK",IF(L189=1,11.48,IF(L189=2,8.79,IF(L189=3,6.97,IF(L189=4,4.05,IF(L189=5,3.71,IF(L189=6,3.38,IF(L189=7,3.04,IF(L189=8,2.7,0))))))))+IF(L189&lt;=8,0,IF(L189&lt;=16,2,IF(L189&lt;=24,1.3,0)))-IF(L189&lt;=8,0,IF(L189&lt;=16,(L189-9)*0.0574,IF(L189&lt;=24,(L189-17)*0.0574,0))),0))*IF(L189&lt;0,1,IF(OR(F189="PČ",F189="PŽ",F189="PT"),IF(J189&lt;32,J189/32,1),1))* IF(L189&lt;0,1,IF(OR(F189="EČ",F189="EŽ",F189="JOŽ",F189="JPČ",F189="NEAK"),IF(J189&lt;24,J189/24,1),1))*IF(L189&lt;0,1,IF(OR(F189="PČneol",F189="JEČ",F189="JEOF",F189="JnPČ",F189="JnEČ",F189="JčPČ",F189="JčEČ"),IF(J189&lt;16,J189/16,1),1))*IF(L189&lt;0,1,IF(F189="EČneol",IF(J189&lt;8,J189/8,1),1))</f>
        <v>0</v>
      </c>
      <c r="O189" s="9">
        <f t="shared" ref="O189:O198" si="11">IF(F189="OŽ",N189,IF(H189="Ne",IF(J189*0.3&lt;J189-L189,N189,0),IF(J189*0.1&lt;J189-L189,N189,0)))</f>
        <v>0</v>
      </c>
      <c r="P189" s="4">
        <f t="shared" ref="P189" si="12">IF(O189=0,0,IF(F189="OŽ",IF(L189&gt;35,0,IF(J189&gt;35,(36-L189)*1.836,((36-L189)-(36-J189))*1.836)),0)+IF(F189="PČ",IF(L189&gt;31,0,IF(J189&gt;31,(32-L189)*1.347,((32-L189)-(32-J189))*1.347)),0)+ IF(F189="PČneol",IF(L189&gt;15,0,IF(J189&gt;15,(16-L189)*0.255,((16-L189)-(16-J189))*0.255)),0)+IF(F189="PŽ",IF(L189&gt;31,0,IF(J189&gt;31,(32-L189)*0.255,((32-L189)-(32-J189))*0.255)),0)+IF(F189="EČ",IF(L189&gt;23,0,IF(J189&gt;23,(24-L189)*0.612,((24-L189)-(24-J189))*0.612)),0)+IF(F189="EČneol",IF(L189&gt;7,0,IF(J189&gt;7,(8-L189)*0.204,((8-L189)-(8-J189))*0.204)),0)+IF(F189="EŽ",IF(L189&gt;23,0,IF(J189&gt;23,(24-L189)*0.204,((24-L189)-(24-J189))*0.204)),0)+IF(F189="PT",IF(L189&gt;31,0,IF(J189&gt;31,(32-L189)*0.204,((32-L189)-(32-J189))*0.204)),0)+IF(F189="JOŽ",IF(L189&gt;23,0,IF(J189&gt;23,(24-L189)*0.255,((24-L189)-(24-J189))*0.255)),0)+IF(F189="JPČ",IF(L189&gt;23,0,IF(J189&gt;23,(24-L189)*0.204,((24-L189)-(24-J189))*0.204)),0)+IF(F189="JEČ",IF(L189&gt;15,0,IF(J189&gt;15,(16-L189)*0.102,((16-L189)-(16-J189))*0.102)),0)+IF(F189="JEOF",IF(L189&gt;15,0,IF(J189&gt;15,(16-L189)*0.102,((16-L189)-(16-J189))*0.102)),0)+IF(F189="JnPČ",IF(L189&gt;15,0,IF(J189&gt;15,(16-L189)*0.153,((16-L189)-(16-J189))*0.153)),0)+IF(F189="JnEČ",IF(L189&gt;15,0,IF(J189&gt;15,(16-L189)*0.0765,((16-L189)-(16-J189))*0.0765)),0)+IF(F189="JčPČ",IF(L189&gt;15,0,IF(J189&gt;15,(16-L189)*0.06375,((16-L189)-(16-J189))*0.06375)),0)+IF(F189="JčEČ",IF(L189&gt;15,0,IF(J189&gt;15,(16-L189)*0.051,((16-L189)-(16-J189))*0.051)),0)+IF(F189="NEAK",IF(L189&gt;23,0,IF(J189&gt;23,(24-L189)*0.03444,((24-L189)-(24-J189))*0.03444)),0))</f>
        <v>0</v>
      </c>
      <c r="Q189" s="11">
        <f t="shared" ref="Q189" si="13">IF(ISERROR(P189*100/N189),0,(P189*100/N189))</f>
        <v>0</v>
      </c>
      <c r="R189" s="10">
        <f t="shared" ref="R189:R198" si="14">IF(Q189&lt;=30,O189+P189,O189+O189*0.3)*IF(G189=1,0.4,IF(G189=2,0.75,IF(G189="1 (kas 4 m. 1 k. nerengiamos)",0.52,1)))*IF(D189="olimpinė",1,IF(M189="Ne",0.5,1))*IF(OR(A$5="Lietuvos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federacija"),IF(OR(J189&lt;8,K189&lt;16),0,1),1)*E189*IF(I189&lt;=1,1,1/I189)*IF(OR(A$5="Lietuvos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89" s="8"/>
    </row>
    <row r="190" spans="1:19">
      <c r="A190" s="62">
        <v>2</v>
      </c>
      <c r="B190" s="62"/>
      <c r="C190" s="12"/>
      <c r="D190" s="62"/>
      <c r="E190" s="62"/>
      <c r="F190" s="62"/>
      <c r="G190" s="62"/>
      <c r="H190" s="62"/>
      <c r="I190" s="62"/>
      <c r="J190" s="62"/>
      <c r="K190" s="62"/>
      <c r="L190" s="62"/>
      <c r="M190" s="62"/>
      <c r="N190" s="3">
        <f t="shared" si="10"/>
        <v>0</v>
      </c>
      <c r="O190" s="9">
        <f t="shared" si="11"/>
        <v>0</v>
      </c>
      <c r="P190" s="4">
        <f t="shared" ref="P190:P198" si="15">IF(O190=0,0,IF(F190="OŽ",IF(L190&gt;35,0,IF(J190&gt;35,(36-L190)*1.836,((36-L190)-(36-J190))*1.836)),0)+IF(F190="PČ",IF(L190&gt;31,0,IF(J190&gt;31,(32-L190)*1.347,((32-L190)-(32-J190))*1.347)),0)+ IF(F190="PČneol",IF(L190&gt;15,0,IF(J190&gt;15,(16-L190)*0.255,((16-L190)-(16-J190))*0.255)),0)+IF(F190="PŽ",IF(L190&gt;31,0,IF(J190&gt;31,(32-L190)*0.255,((32-L190)-(32-J190))*0.255)),0)+IF(F190="EČ",IF(L190&gt;23,0,IF(J190&gt;23,(24-L190)*0.612,((24-L190)-(24-J190))*0.612)),0)+IF(F190="EČneol",IF(L190&gt;7,0,IF(J190&gt;7,(8-L190)*0.204,((8-L190)-(8-J190))*0.204)),0)+IF(F190="EŽ",IF(L190&gt;23,0,IF(J190&gt;23,(24-L190)*0.204,((24-L190)-(24-J190))*0.204)),0)+IF(F190="PT",IF(L190&gt;31,0,IF(J190&gt;31,(32-L190)*0.204,((32-L190)-(32-J190))*0.204)),0)+IF(F190="JOŽ",IF(L190&gt;23,0,IF(J190&gt;23,(24-L190)*0.255,((24-L190)-(24-J190))*0.255)),0)+IF(F190="JPČ",IF(L190&gt;23,0,IF(J190&gt;23,(24-L190)*0.204,((24-L190)-(24-J190))*0.204)),0)+IF(F190="JEČ",IF(L190&gt;15,0,IF(J190&gt;15,(16-L190)*0.102,((16-L190)-(16-J190))*0.102)),0)+IF(F190="JEOF",IF(L190&gt;15,0,IF(J190&gt;15,(16-L190)*0.102,((16-L190)-(16-J190))*0.102)),0)+IF(F190="JnPČ",IF(L190&gt;15,0,IF(J190&gt;15,(16-L190)*0.153,((16-L190)-(16-J190))*0.153)),0)+IF(F190="JnEČ",IF(L190&gt;15,0,IF(J190&gt;15,(16-L190)*0.0765,((16-L190)-(16-J190))*0.0765)),0)+IF(F190="JčPČ",IF(L190&gt;15,0,IF(J190&gt;15,(16-L190)*0.06375,((16-L190)-(16-J190))*0.06375)),0)+IF(F190="JčEČ",IF(L190&gt;15,0,IF(J190&gt;15,(16-L190)*0.051,((16-L190)-(16-J190))*0.051)),0)+IF(F190="NEAK",IF(L190&gt;23,0,IF(J190&gt;23,(24-L190)*0.03444,((24-L190)-(24-J190))*0.03444)),0))</f>
        <v>0</v>
      </c>
      <c r="Q190" s="11">
        <f t="shared" ref="Q190:Q198" si="16">IF(ISERROR(P190*100/N190),0,(P190*100/N190))</f>
        <v>0</v>
      </c>
      <c r="R190" s="10">
        <f t="shared" si="14"/>
        <v>0</v>
      </c>
      <c r="S190" s="8"/>
    </row>
    <row r="191" spans="1:19">
      <c r="A191" s="62">
        <v>3</v>
      </c>
      <c r="B191" s="62"/>
      <c r="C191" s="12"/>
      <c r="D191" s="62"/>
      <c r="E191" s="62"/>
      <c r="F191" s="62"/>
      <c r="G191" s="62"/>
      <c r="H191" s="62"/>
      <c r="I191" s="62"/>
      <c r="J191" s="62"/>
      <c r="K191" s="62"/>
      <c r="L191" s="62"/>
      <c r="M191" s="62"/>
      <c r="N191" s="3">
        <f t="shared" si="10"/>
        <v>0</v>
      </c>
      <c r="O191" s="9">
        <f t="shared" si="11"/>
        <v>0</v>
      </c>
      <c r="P191" s="4">
        <f t="shared" si="15"/>
        <v>0</v>
      </c>
      <c r="Q191" s="11">
        <f t="shared" si="16"/>
        <v>0</v>
      </c>
      <c r="R191" s="10">
        <f t="shared" si="14"/>
        <v>0</v>
      </c>
      <c r="S191" s="8"/>
    </row>
    <row r="192" spans="1:19">
      <c r="A192" s="62">
        <v>4</v>
      </c>
      <c r="B192" s="62"/>
      <c r="C192" s="12"/>
      <c r="D192" s="62"/>
      <c r="E192" s="62"/>
      <c r="F192" s="62"/>
      <c r="G192" s="62"/>
      <c r="H192" s="62"/>
      <c r="I192" s="62"/>
      <c r="J192" s="62"/>
      <c r="K192" s="62"/>
      <c r="L192" s="62"/>
      <c r="M192" s="62"/>
      <c r="N192" s="3">
        <f t="shared" si="10"/>
        <v>0</v>
      </c>
      <c r="O192" s="9">
        <f t="shared" si="11"/>
        <v>0</v>
      </c>
      <c r="P192" s="4">
        <f t="shared" si="15"/>
        <v>0</v>
      </c>
      <c r="Q192" s="11">
        <f t="shared" si="16"/>
        <v>0</v>
      </c>
      <c r="R192" s="10">
        <f t="shared" si="14"/>
        <v>0</v>
      </c>
      <c r="S192" s="8"/>
    </row>
    <row r="193" spans="1:19">
      <c r="A193" s="62">
        <v>5</v>
      </c>
      <c r="B193" s="62"/>
      <c r="C193" s="12"/>
      <c r="D193" s="62"/>
      <c r="E193" s="62"/>
      <c r="F193" s="62"/>
      <c r="G193" s="62"/>
      <c r="H193" s="62"/>
      <c r="I193" s="62"/>
      <c r="J193" s="62"/>
      <c r="K193" s="62"/>
      <c r="L193" s="62"/>
      <c r="M193" s="62"/>
      <c r="N193" s="3">
        <f t="shared" si="10"/>
        <v>0</v>
      </c>
      <c r="O193" s="9">
        <f t="shared" si="11"/>
        <v>0</v>
      </c>
      <c r="P193" s="4">
        <f t="shared" si="15"/>
        <v>0</v>
      </c>
      <c r="Q193" s="11">
        <f t="shared" si="16"/>
        <v>0</v>
      </c>
      <c r="R193" s="10">
        <f t="shared" si="14"/>
        <v>0</v>
      </c>
      <c r="S193" s="8"/>
    </row>
    <row r="194" spans="1:19">
      <c r="A194" s="62">
        <v>6</v>
      </c>
      <c r="B194" s="62"/>
      <c r="C194" s="12"/>
      <c r="D194" s="62"/>
      <c r="E194" s="62"/>
      <c r="F194" s="62"/>
      <c r="G194" s="62"/>
      <c r="H194" s="62"/>
      <c r="I194" s="62"/>
      <c r="J194" s="62"/>
      <c r="K194" s="62"/>
      <c r="L194" s="62"/>
      <c r="M194" s="62"/>
      <c r="N194" s="3">
        <f t="shared" si="10"/>
        <v>0</v>
      </c>
      <c r="O194" s="9">
        <f t="shared" si="11"/>
        <v>0</v>
      </c>
      <c r="P194" s="4">
        <f t="shared" si="15"/>
        <v>0</v>
      </c>
      <c r="Q194" s="11">
        <f t="shared" si="16"/>
        <v>0</v>
      </c>
      <c r="R194" s="10">
        <f t="shared" si="14"/>
        <v>0</v>
      </c>
      <c r="S194" s="8"/>
    </row>
    <row r="195" spans="1:19">
      <c r="A195" s="62">
        <v>7</v>
      </c>
      <c r="B195" s="62"/>
      <c r="C195" s="12"/>
      <c r="D195" s="62"/>
      <c r="E195" s="62"/>
      <c r="F195" s="62"/>
      <c r="G195" s="62"/>
      <c r="H195" s="62"/>
      <c r="I195" s="62"/>
      <c r="J195" s="62"/>
      <c r="K195" s="62"/>
      <c r="L195" s="62"/>
      <c r="M195" s="62"/>
      <c r="N195" s="3">
        <f t="shared" si="10"/>
        <v>0</v>
      </c>
      <c r="O195" s="9">
        <f t="shared" si="11"/>
        <v>0</v>
      </c>
      <c r="P195" s="4">
        <f t="shared" si="15"/>
        <v>0</v>
      </c>
      <c r="Q195" s="11">
        <f t="shared" si="16"/>
        <v>0</v>
      </c>
      <c r="R195" s="10">
        <f t="shared" si="14"/>
        <v>0</v>
      </c>
      <c r="S195" s="8"/>
    </row>
    <row r="196" spans="1:19">
      <c r="A196" s="62">
        <v>8</v>
      </c>
      <c r="B196" s="62"/>
      <c r="C196" s="12"/>
      <c r="D196" s="62"/>
      <c r="E196" s="62"/>
      <c r="F196" s="62"/>
      <c r="G196" s="62"/>
      <c r="H196" s="62"/>
      <c r="I196" s="62"/>
      <c r="J196" s="62"/>
      <c r="K196" s="62"/>
      <c r="L196" s="62"/>
      <c r="M196" s="62"/>
      <c r="N196" s="3">
        <f t="shared" si="10"/>
        <v>0</v>
      </c>
      <c r="O196" s="9">
        <f t="shared" si="11"/>
        <v>0</v>
      </c>
      <c r="P196" s="4">
        <f t="shared" si="15"/>
        <v>0</v>
      </c>
      <c r="Q196" s="11">
        <f t="shared" si="16"/>
        <v>0</v>
      </c>
      <c r="R196" s="10">
        <f t="shared" si="14"/>
        <v>0</v>
      </c>
      <c r="S196" s="8"/>
    </row>
    <row r="197" spans="1:19">
      <c r="A197" s="62">
        <v>9</v>
      </c>
      <c r="B197" s="62"/>
      <c r="C197" s="12"/>
      <c r="D197" s="62"/>
      <c r="E197" s="62"/>
      <c r="F197" s="62"/>
      <c r="G197" s="62"/>
      <c r="H197" s="62"/>
      <c r="I197" s="62"/>
      <c r="J197" s="62"/>
      <c r="K197" s="62"/>
      <c r="L197" s="62"/>
      <c r="M197" s="62"/>
      <c r="N197" s="3">
        <f t="shared" si="10"/>
        <v>0</v>
      </c>
      <c r="O197" s="9">
        <f t="shared" si="11"/>
        <v>0</v>
      </c>
      <c r="P197" s="4">
        <f t="shared" si="15"/>
        <v>0</v>
      </c>
      <c r="Q197" s="11">
        <f t="shared" si="16"/>
        <v>0</v>
      </c>
      <c r="R197" s="10">
        <f t="shared" si="14"/>
        <v>0</v>
      </c>
      <c r="S197" s="8"/>
    </row>
    <row r="198" spans="1:19">
      <c r="A198" s="62">
        <v>10</v>
      </c>
      <c r="B198" s="62"/>
      <c r="C198" s="12"/>
      <c r="D198" s="62"/>
      <c r="E198" s="62"/>
      <c r="F198" s="62"/>
      <c r="G198" s="62"/>
      <c r="H198" s="62"/>
      <c r="I198" s="62"/>
      <c r="J198" s="62"/>
      <c r="K198" s="62"/>
      <c r="L198" s="62"/>
      <c r="M198" s="62"/>
      <c r="N198" s="3">
        <f t="shared" si="10"/>
        <v>0</v>
      </c>
      <c r="O198" s="9">
        <f t="shared" si="11"/>
        <v>0</v>
      </c>
      <c r="P198" s="4">
        <f t="shared" si="15"/>
        <v>0</v>
      </c>
      <c r="Q198" s="11">
        <f t="shared" si="16"/>
        <v>0</v>
      </c>
      <c r="R198" s="10">
        <f t="shared" si="14"/>
        <v>0</v>
      </c>
      <c r="S198" s="8"/>
    </row>
    <row r="199" spans="1:19" ht="13.9" customHeight="1">
      <c r="A199" s="76" t="s">
        <v>33</v>
      </c>
      <c r="B199" s="77"/>
      <c r="C199" s="77"/>
      <c r="D199" s="77"/>
      <c r="E199" s="77"/>
      <c r="F199" s="77"/>
      <c r="G199" s="77"/>
      <c r="H199" s="77"/>
      <c r="I199" s="77"/>
      <c r="J199" s="77"/>
      <c r="K199" s="77"/>
      <c r="L199" s="77"/>
      <c r="M199" s="77"/>
      <c r="N199" s="77"/>
      <c r="O199" s="77"/>
      <c r="P199" s="77"/>
      <c r="Q199" s="78"/>
      <c r="R199" s="10">
        <f>SUM(R189:R198)</f>
        <v>0</v>
      </c>
      <c r="S199" s="8"/>
    </row>
    <row r="200" spans="1:19" ht="15.75">
      <c r="A200" s="24" t="s">
        <v>34</v>
      </c>
      <c r="B200" s="24"/>
      <c r="C200" s="15"/>
      <c r="D200" s="15"/>
      <c r="E200" s="15"/>
      <c r="F200" s="15"/>
      <c r="G200" s="15"/>
      <c r="H200" s="15"/>
      <c r="I200" s="15"/>
      <c r="J200" s="15"/>
      <c r="K200" s="15"/>
      <c r="L200" s="15"/>
      <c r="M200" s="15"/>
      <c r="N200" s="15"/>
      <c r="O200" s="15"/>
      <c r="P200" s="15"/>
      <c r="Q200" s="15"/>
      <c r="R200" s="16"/>
      <c r="S200" s="8"/>
    </row>
    <row r="201" spans="1:19">
      <c r="A201" s="49" t="s">
        <v>41</v>
      </c>
      <c r="B201" s="49"/>
      <c r="C201" s="49"/>
      <c r="D201" s="49"/>
      <c r="E201" s="49"/>
      <c r="F201" s="49"/>
      <c r="G201" s="49"/>
      <c r="H201" s="49"/>
      <c r="I201" s="49"/>
      <c r="J201" s="15"/>
      <c r="K201" s="15"/>
      <c r="L201" s="15"/>
      <c r="M201" s="15"/>
      <c r="N201" s="15"/>
      <c r="O201" s="15"/>
      <c r="P201" s="15"/>
      <c r="Q201" s="15"/>
      <c r="R201" s="16"/>
      <c r="S201" s="8"/>
    </row>
    <row r="202" spans="1:19">
      <c r="A202" s="49"/>
      <c r="B202" s="49"/>
      <c r="C202" s="49"/>
      <c r="D202" s="49"/>
      <c r="E202" s="49"/>
      <c r="F202" s="49"/>
      <c r="G202" s="49"/>
      <c r="H202" s="49"/>
      <c r="I202" s="49"/>
      <c r="J202" s="15"/>
      <c r="K202" s="15"/>
      <c r="L202" s="15"/>
      <c r="M202" s="15"/>
      <c r="N202" s="15"/>
      <c r="O202" s="15"/>
      <c r="P202" s="15"/>
      <c r="Q202" s="15"/>
      <c r="R202" s="16"/>
      <c r="S202" s="8"/>
    </row>
    <row r="203" spans="1:19" ht="15" customHeight="1">
      <c r="A203" s="74" t="s">
        <v>134</v>
      </c>
      <c r="B203" s="75"/>
      <c r="C203" s="75"/>
      <c r="D203" s="75"/>
      <c r="E203" s="75"/>
      <c r="F203" s="75"/>
      <c r="G203" s="75"/>
      <c r="H203" s="75"/>
      <c r="I203" s="75"/>
      <c r="J203" s="75"/>
      <c r="K203" s="75"/>
      <c r="L203" s="75"/>
      <c r="M203" s="75"/>
      <c r="N203" s="75"/>
      <c r="O203" s="75"/>
      <c r="P203" s="75"/>
      <c r="Q203" s="58"/>
      <c r="R203" s="8"/>
      <c r="S203" s="8"/>
    </row>
    <row r="204" spans="1:19" ht="15" customHeight="1">
      <c r="A204" s="70" t="s">
        <v>27</v>
      </c>
      <c r="B204" s="71"/>
      <c r="C204" s="71"/>
      <c r="D204" s="50"/>
      <c r="E204" s="50"/>
      <c r="F204" s="50"/>
      <c r="G204" s="50"/>
      <c r="H204" s="50"/>
      <c r="I204" s="50"/>
      <c r="J204" s="50"/>
      <c r="K204" s="50"/>
      <c r="L204" s="50"/>
      <c r="M204" s="50"/>
      <c r="N204" s="50"/>
      <c r="O204" s="50"/>
      <c r="P204" s="50"/>
      <c r="Q204" s="58"/>
      <c r="R204" s="8"/>
      <c r="S204" s="8"/>
    </row>
    <row r="205" spans="1:19" ht="15" customHeight="1">
      <c r="A205" s="81" t="s">
        <v>135</v>
      </c>
      <c r="B205" s="82"/>
      <c r="C205" s="82"/>
      <c r="D205" s="82"/>
      <c r="E205" s="82"/>
      <c r="F205" s="82"/>
      <c r="G205" s="82"/>
      <c r="H205" s="82"/>
      <c r="I205" s="82"/>
      <c r="J205" s="82"/>
      <c r="K205" s="82"/>
      <c r="L205" s="82"/>
      <c r="M205" s="82"/>
      <c r="N205" s="82"/>
      <c r="O205" s="82"/>
      <c r="P205" s="82"/>
      <c r="Q205" s="58"/>
      <c r="R205" s="8"/>
      <c r="S205" s="8"/>
    </row>
    <row r="206" spans="1:19">
      <c r="A206" s="62">
        <v>1</v>
      </c>
      <c r="B206" s="62"/>
      <c r="C206" s="12"/>
      <c r="D206" s="62"/>
      <c r="E206" s="62"/>
      <c r="F206" s="62"/>
      <c r="G206" s="62"/>
      <c r="H206" s="62"/>
      <c r="I206" s="62"/>
      <c r="J206" s="62"/>
      <c r="K206" s="62"/>
      <c r="L206" s="62"/>
      <c r="M206" s="62"/>
      <c r="N206" s="3">
        <f t="shared" ref="N206:N215" si="17">(IF(F206="OŽ",IF(L206=1,550.8,IF(L206=2,426.38,IF(L206=3,342.14,IF(L206=4,181.44,IF(L206=5,168.48,IF(L206=6,155.52,IF(L206=7,148.5,IF(L206=8,144,0))))))))+IF(L206&lt;=8,0,IF(L206&lt;=16,137.7,IF(L206&lt;=24,108,IF(L206&lt;=32,80.1,IF(L206&lt;=36,52.2,0)))))-IF(L206&lt;=8,0,IF(L206&lt;=16,(L206-9)*2.754,IF(L206&lt;=24,(L206-17)* 2.754,IF(L206&lt;=32,(L206-25)* 2.754,IF(L206&lt;=36,(L206-33)*2.754,0))))),0)+IF(F206="PČ",IF(L206=1,449,IF(L206=2,314.6,IF(L206=3,238,IF(L206=4,172,IF(L206=5,159,IF(L206=6,145,IF(L206=7,132,IF(L206=8,119,0))))))))+IF(L206&lt;=8,0,IF(L206&lt;=16,88,IF(L206&lt;=24,55,IF(L206&lt;=32,22,0))))-IF(L206&lt;=8,0,IF(L206&lt;=16,(L206-9)*2.245,IF(L206&lt;=24,(L206-17)*2.245,IF(L206&lt;=32,(L206-25)*2.245,0)))),0)+IF(F206="PČneol",IF(L206=1,85,IF(L206=2,64.61,IF(L206=3,50.76,IF(L206=4,16.25,IF(L206=5,15,IF(L206=6,13.75,IF(L206=7,12.5,IF(L206=8,11.25,0))))))))+IF(L206&lt;=8,0,IF(L206&lt;=16,9,0))-IF(L206&lt;=8,0,IF(L206&lt;=16,(L206-9)*0.425,0)),0)+IF(F206="PŽ",IF(L206=1,85,IF(L206=2,59.5,IF(L206=3,45,IF(L206=4,32.5,IF(L206=5,30,IF(L206=6,27.5,IF(L206=7,25,IF(L206=8,22.5,0))))))))+IF(L206&lt;=8,0,IF(L206&lt;=16,19,IF(L206&lt;=24,13,IF(L206&lt;=32,8,0))))-IF(L206&lt;=8,0,IF(L206&lt;=16,(L206-9)*0.425,IF(L206&lt;=24,(L206-17)*0.425,IF(L206&lt;=32,(L206-25)*0.425,0)))),0)+IF(F206="EČ",IF(L206=1,204,IF(L206=2,156.24,IF(L206=3,123.84,IF(L206=4,72,IF(L206=5,66,IF(L206=6,60,IF(L206=7,54,IF(L206=8,48,0))))))))+IF(L206&lt;=8,0,IF(L206&lt;=16,40,IF(L206&lt;=24,25,0)))-IF(L206&lt;=8,0,IF(L206&lt;=16,(L206-9)*1.02,IF(L206&lt;=24,(L206-17)*1.02,0))),0)+IF(F206="EČneol",IF(L206=1,68,IF(L206=2,51.69,IF(L206=3,40.61,IF(L206=4,13,IF(L206=5,12,IF(L206=6,11,IF(L206=7,10,IF(L206=8,9,0)))))))))+IF(F206="EŽ",IF(L206=1,68,IF(L206=2,47.6,IF(L206=3,36,IF(L206=4,18,IF(L206=5,16.5,IF(L206=6,15,IF(L206=7,13.5,IF(L206=8,12,0))))))))+IF(L206&lt;=8,0,IF(L206&lt;=16,10,IF(L206&lt;=24,6,0)))-IF(L206&lt;=8,0,IF(L206&lt;=16,(L206-9)*0.34,IF(L206&lt;=24,(L206-17)*0.34,0))),0)+IF(F206="PT",IF(L206=1,68,IF(L206=2,52.08,IF(L206=3,41.28,IF(L206=4,24,IF(L206=5,22,IF(L206=6,20,IF(L206=7,18,IF(L206=8,16,0))))))))+IF(L206&lt;=8,0,IF(L206&lt;=16,13,IF(L206&lt;=24,9,IF(L206&lt;=32,4,0))))-IF(L206&lt;=8,0,IF(L206&lt;=16,(L206-9)*0.34,IF(L206&lt;=24,(L206-17)*0.34,IF(L206&lt;=32,(L206-25)*0.34,0)))),0)+IF(F206="JOŽ",IF(L206=1,85,IF(L206=2,59.5,IF(L206=3,45,IF(L206=4,32.5,IF(L206=5,30,IF(L206=6,27.5,IF(L206=7,25,IF(L206=8,22.5,0))))))))+IF(L206&lt;=8,0,IF(L206&lt;=16,19,IF(L206&lt;=24,13,0)))-IF(L206&lt;=8,0,IF(L206&lt;=16,(L206-9)*0.425,IF(L206&lt;=24,(L206-17)*0.425,0))),0)+IF(F206="JPČ",IF(L206=1,68,IF(L206=2,47.6,IF(L206=3,36,IF(L206=4,26,IF(L206=5,24,IF(L206=6,22,IF(L206=7,20,IF(L206=8,18,0))))))))+IF(L206&lt;=8,0,IF(L206&lt;=16,13,IF(L206&lt;=24,9,0)))-IF(L206&lt;=8,0,IF(L206&lt;=16,(L206-9)*0.34,IF(L206&lt;=24,(L206-17)*0.34,0))),0)+IF(F206="JEČ",IF(L206=1,34,IF(L206=2,26.04,IF(L206=3,20.6,IF(L206=4,12,IF(L206=5,11,IF(L206=6,10,IF(L206=7,9,IF(L206=8,8,0))))))))+IF(L206&lt;=8,0,IF(L206&lt;=16,6,0))-IF(L206&lt;=8,0,IF(L206&lt;=16,(L206-9)*0.17,0)),0)+IF(F206="JEOF",IF(L206=1,34,IF(L206=2,26.04,IF(L206=3,20.6,IF(L206=4,12,IF(L206=5,11,IF(L206=6,10,IF(L206=7,9,IF(L206=8,8,0))))))))+IF(L206&lt;=8,0,IF(L206&lt;=16,6,0))-IF(L206&lt;=8,0,IF(L206&lt;=16,(L206-9)*0.17,0)),0)+IF(F206="JnPČ",IF(L206=1,51,IF(L206=2,35.7,IF(L206=3,27,IF(L206=4,19.5,IF(L206=5,18,IF(L206=6,16.5,IF(L206=7,15,IF(L206=8,13.5,0))))))))+IF(L206&lt;=8,0,IF(L206&lt;=16,10,0))-IF(L206&lt;=8,0,IF(L206&lt;=16,(L206-9)*0.255,0)),0)+IF(F206="JnEČ",IF(L206=1,25.5,IF(L206=2,19.53,IF(L206=3,15.48,IF(L206=4,9,IF(L206=5,8.25,IF(L206=6,7.5,IF(L206=7,6.75,IF(L206=8,6,0))))))))+IF(L206&lt;=8,0,IF(L206&lt;=16,5,0))-IF(L206&lt;=8,0,IF(L206&lt;=16,(L206-9)*0.1275,0)),0)+IF(F206="JčPČ",IF(L206=1,21.25,IF(L206=2,14.5,IF(L206=3,11.5,IF(L206=4,7,IF(L206=5,6.5,IF(L206=6,6,IF(L206=7,5.5,IF(L206=8,5,0))))))))+IF(L206&lt;=8,0,IF(L206&lt;=16,4,0))-IF(L206&lt;=8,0,IF(L206&lt;=16,(L206-9)*0.10625,0)),0)+IF(F206="JčEČ",IF(L206=1,17,IF(L206=2,13.02,IF(L206=3,10.32,IF(L206=4,6,IF(L206=5,5.5,IF(L206=6,5,IF(L206=7,4.5,IF(L206=8,4,0))))))))+IF(L206&lt;=8,0,IF(L206&lt;=16,3,0))-IF(L206&lt;=8,0,IF(L206&lt;=16,(L206-9)*0.085,0)),0)+IF(F206="NEAK",IF(L206=1,11.48,IF(L206=2,8.79,IF(L206=3,6.97,IF(L206=4,4.05,IF(L206=5,3.71,IF(L206=6,3.38,IF(L206=7,3.04,IF(L206=8,2.7,0))))))))+IF(L206&lt;=8,0,IF(L206&lt;=16,2,IF(L206&lt;=24,1.3,0)))-IF(L206&lt;=8,0,IF(L206&lt;=16,(L206-9)*0.0574,IF(L206&lt;=24,(L206-17)*0.0574,0))),0))*IF(L206&lt;0,1,IF(OR(F206="PČ",F206="PŽ",F206="PT"),IF(J206&lt;32,J206/32,1),1))* IF(L206&lt;0,1,IF(OR(F206="EČ",F206="EŽ",F206="JOŽ",F206="JPČ",F206="NEAK"),IF(J206&lt;24,J206/24,1),1))*IF(L206&lt;0,1,IF(OR(F206="PČneol",F206="JEČ",F206="JEOF",F206="JnPČ",F206="JnEČ",F206="JčPČ",F206="JčEČ"),IF(J206&lt;16,J206/16,1),1))*IF(L206&lt;0,1,IF(F206="EČneol",IF(J206&lt;8,J206/8,1),1))</f>
        <v>0</v>
      </c>
      <c r="O206" s="9">
        <f t="shared" ref="O206:O215" si="18">IF(F206="OŽ",N206,IF(H206="Ne",IF(J206*0.3&lt;J206-L206,N206,0),IF(J206*0.1&lt;J206-L206,N206,0)))</f>
        <v>0</v>
      </c>
      <c r="P206" s="4">
        <f t="shared" ref="P206" si="19">IF(O206=0,0,IF(F206="OŽ",IF(L206&gt;35,0,IF(J206&gt;35,(36-L206)*1.836,((36-L206)-(36-J206))*1.836)),0)+IF(F206="PČ",IF(L206&gt;31,0,IF(J206&gt;31,(32-L206)*1.347,((32-L206)-(32-J206))*1.347)),0)+ IF(F206="PČneol",IF(L206&gt;15,0,IF(J206&gt;15,(16-L206)*0.255,((16-L206)-(16-J206))*0.255)),0)+IF(F206="PŽ",IF(L206&gt;31,0,IF(J206&gt;31,(32-L206)*0.255,((32-L206)-(32-J206))*0.255)),0)+IF(F206="EČ",IF(L206&gt;23,0,IF(J206&gt;23,(24-L206)*0.612,((24-L206)-(24-J206))*0.612)),0)+IF(F206="EČneol",IF(L206&gt;7,0,IF(J206&gt;7,(8-L206)*0.204,((8-L206)-(8-J206))*0.204)),0)+IF(F206="EŽ",IF(L206&gt;23,0,IF(J206&gt;23,(24-L206)*0.204,((24-L206)-(24-J206))*0.204)),0)+IF(F206="PT",IF(L206&gt;31,0,IF(J206&gt;31,(32-L206)*0.204,((32-L206)-(32-J206))*0.204)),0)+IF(F206="JOŽ",IF(L206&gt;23,0,IF(J206&gt;23,(24-L206)*0.255,((24-L206)-(24-J206))*0.255)),0)+IF(F206="JPČ",IF(L206&gt;23,0,IF(J206&gt;23,(24-L206)*0.204,((24-L206)-(24-J206))*0.204)),0)+IF(F206="JEČ",IF(L206&gt;15,0,IF(J206&gt;15,(16-L206)*0.102,((16-L206)-(16-J206))*0.102)),0)+IF(F206="JEOF",IF(L206&gt;15,0,IF(J206&gt;15,(16-L206)*0.102,((16-L206)-(16-J206))*0.102)),0)+IF(F206="JnPČ",IF(L206&gt;15,0,IF(J206&gt;15,(16-L206)*0.153,((16-L206)-(16-J206))*0.153)),0)+IF(F206="JnEČ",IF(L206&gt;15,0,IF(J206&gt;15,(16-L206)*0.0765,((16-L206)-(16-J206))*0.0765)),0)+IF(F206="JčPČ",IF(L206&gt;15,0,IF(J206&gt;15,(16-L206)*0.06375,((16-L206)-(16-J206))*0.06375)),0)+IF(F206="JčEČ",IF(L206&gt;15,0,IF(J206&gt;15,(16-L206)*0.051,((16-L206)-(16-J206))*0.051)),0)+IF(F206="NEAK",IF(L206&gt;23,0,IF(J206&gt;23,(24-L206)*0.03444,((24-L206)-(24-J206))*0.03444)),0))</f>
        <v>0</v>
      </c>
      <c r="Q206" s="11">
        <f t="shared" ref="Q206" si="20">IF(ISERROR(P206*100/N206),0,(P206*100/N206))</f>
        <v>0</v>
      </c>
      <c r="R206" s="10">
        <f t="shared" ref="R206:R215" si="21">IF(Q206&lt;=30,O206+P206,O206+O206*0.3)*IF(G206=1,0.4,IF(G206=2,0.75,IF(G206="1 (kas 4 m. 1 k. nerengiamos)",0.52,1)))*IF(D206="olimpinė",1,IF(M206="Ne",0.5,1))*IF(OR(A$5="Lietuvos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federacija"),IF(OR(J206&lt;8,K206&lt;16),0,1),1)*E206*IF(I206&lt;=1,1,1/I206)*IF(OR(A$5="Lietuvos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6" s="8"/>
    </row>
    <row r="207" spans="1:19">
      <c r="A207" s="62">
        <v>2</v>
      </c>
      <c r="B207" s="62"/>
      <c r="C207" s="12"/>
      <c r="D207" s="62"/>
      <c r="E207" s="62"/>
      <c r="F207" s="62"/>
      <c r="G207" s="62"/>
      <c r="H207" s="62"/>
      <c r="I207" s="62"/>
      <c r="J207" s="62"/>
      <c r="K207" s="62"/>
      <c r="L207" s="62"/>
      <c r="M207" s="62"/>
      <c r="N207" s="3">
        <f t="shared" si="17"/>
        <v>0</v>
      </c>
      <c r="O207" s="9">
        <f t="shared" si="18"/>
        <v>0</v>
      </c>
      <c r="P207" s="4">
        <f t="shared" ref="P207:P215" si="22">IF(O207=0,0,IF(F207="OŽ",IF(L207&gt;35,0,IF(J207&gt;35,(36-L207)*1.836,((36-L207)-(36-J207))*1.836)),0)+IF(F207="PČ",IF(L207&gt;31,0,IF(J207&gt;31,(32-L207)*1.347,((32-L207)-(32-J207))*1.347)),0)+ IF(F207="PČneol",IF(L207&gt;15,0,IF(J207&gt;15,(16-L207)*0.255,((16-L207)-(16-J207))*0.255)),0)+IF(F207="PŽ",IF(L207&gt;31,0,IF(J207&gt;31,(32-L207)*0.255,((32-L207)-(32-J207))*0.255)),0)+IF(F207="EČ",IF(L207&gt;23,0,IF(J207&gt;23,(24-L207)*0.612,((24-L207)-(24-J207))*0.612)),0)+IF(F207="EČneol",IF(L207&gt;7,0,IF(J207&gt;7,(8-L207)*0.204,((8-L207)-(8-J207))*0.204)),0)+IF(F207="EŽ",IF(L207&gt;23,0,IF(J207&gt;23,(24-L207)*0.204,((24-L207)-(24-J207))*0.204)),0)+IF(F207="PT",IF(L207&gt;31,0,IF(J207&gt;31,(32-L207)*0.204,((32-L207)-(32-J207))*0.204)),0)+IF(F207="JOŽ",IF(L207&gt;23,0,IF(J207&gt;23,(24-L207)*0.255,((24-L207)-(24-J207))*0.255)),0)+IF(F207="JPČ",IF(L207&gt;23,0,IF(J207&gt;23,(24-L207)*0.204,((24-L207)-(24-J207))*0.204)),0)+IF(F207="JEČ",IF(L207&gt;15,0,IF(J207&gt;15,(16-L207)*0.102,((16-L207)-(16-J207))*0.102)),0)+IF(F207="JEOF",IF(L207&gt;15,0,IF(J207&gt;15,(16-L207)*0.102,((16-L207)-(16-J207))*0.102)),0)+IF(F207="JnPČ",IF(L207&gt;15,0,IF(J207&gt;15,(16-L207)*0.153,((16-L207)-(16-J207))*0.153)),0)+IF(F207="JnEČ",IF(L207&gt;15,0,IF(J207&gt;15,(16-L207)*0.0765,((16-L207)-(16-J207))*0.0765)),0)+IF(F207="JčPČ",IF(L207&gt;15,0,IF(J207&gt;15,(16-L207)*0.06375,((16-L207)-(16-J207))*0.06375)),0)+IF(F207="JčEČ",IF(L207&gt;15,0,IF(J207&gt;15,(16-L207)*0.051,((16-L207)-(16-J207))*0.051)),0)+IF(F207="NEAK",IF(L207&gt;23,0,IF(J207&gt;23,(24-L207)*0.03444,((24-L207)-(24-J207))*0.03444)),0))</f>
        <v>0</v>
      </c>
      <c r="Q207" s="11">
        <f t="shared" ref="Q207:Q215" si="23">IF(ISERROR(P207*100/N207),0,(P207*100/N207))</f>
        <v>0</v>
      </c>
      <c r="R207" s="10">
        <f t="shared" si="21"/>
        <v>0</v>
      </c>
      <c r="S207" s="8"/>
    </row>
    <row r="208" spans="1:19">
      <c r="A208" s="62">
        <v>3</v>
      </c>
      <c r="B208" s="62"/>
      <c r="C208" s="12"/>
      <c r="D208" s="62"/>
      <c r="E208" s="62"/>
      <c r="F208" s="62"/>
      <c r="G208" s="62"/>
      <c r="H208" s="62"/>
      <c r="I208" s="62"/>
      <c r="J208" s="62"/>
      <c r="K208" s="62"/>
      <c r="L208" s="62"/>
      <c r="M208" s="62"/>
      <c r="N208" s="3">
        <f t="shared" si="17"/>
        <v>0</v>
      </c>
      <c r="O208" s="9">
        <f t="shared" si="18"/>
        <v>0</v>
      </c>
      <c r="P208" s="4">
        <f t="shared" si="22"/>
        <v>0</v>
      </c>
      <c r="Q208" s="11">
        <f t="shared" si="23"/>
        <v>0</v>
      </c>
      <c r="R208" s="10">
        <f t="shared" si="21"/>
        <v>0</v>
      </c>
      <c r="S208" s="8"/>
    </row>
    <row r="209" spans="1:19">
      <c r="A209" s="62">
        <v>4</v>
      </c>
      <c r="B209" s="62"/>
      <c r="C209" s="12"/>
      <c r="D209" s="62"/>
      <c r="E209" s="62"/>
      <c r="F209" s="62"/>
      <c r="G209" s="62"/>
      <c r="H209" s="62"/>
      <c r="I209" s="62"/>
      <c r="J209" s="62"/>
      <c r="K209" s="62"/>
      <c r="L209" s="62"/>
      <c r="M209" s="62"/>
      <c r="N209" s="3">
        <f t="shared" si="17"/>
        <v>0</v>
      </c>
      <c r="O209" s="9">
        <f t="shared" si="18"/>
        <v>0</v>
      </c>
      <c r="P209" s="4">
        <f t="shared" si="22"/>
        <v>0</v>
      </c>
      <c r="Q209" s="11">
        <f t="shared" si="23"/>
        <v>0</v>
      </c>
      <c r="R209" s="10">
        <f t="shared" si="21"/>
        <v>0</v>
      </c>
      <c r="S209" s="8"/>
    </row>
    <row r="210" spans="1:19">
      <c r="A210" s="62">
        <v>5</v>
      </c>
      <c r="B210" s="62"/>
      <c r="C210" s="12"/>
      <c r="D210" s="62"/>
      <c r="E210" s="62"/>
      <c r="F210" s="62"/>
      <c r="G210" s="62"/>
      <c r="H210" s="62"/>
      <c r="I210" s="62"/>
      <c r="J210" s="62"/>
      <c r="K210" s="62"/>
      <c r="L210" s="62"/>
      <c r="M210" s="62"/>
      <c r="N210" s="3">
        <f t="shared" si="17"/>
        <v>0</v>
      </c>
      <c r="O210" s="9">
        <f t="shared" si="18"/>
        <v>0</v>
      </c>
      <c r="P210" s="4">
        <f t="shared" si="22"/>
        <v>0</v>
      </c>
      <c r="Q210" s="11">
        <f t="shared" si="23"/>
        <v>0</v>
      </c>
      <c r="R210" s="10">
        <f t="shared" si="21"/>
        <v>0</v>
      </c>
      <c r="S210" s="8"/>
    </row>
    <row r="211" spans="1:19">
      <c r="A211" s="62">
        <v>6</v>
      </c>
      <c r="B211" s="62"/>
      <c r="C211" s="12"/>
      <c r="D211" s="62"/>
      <c r="E211" s="62"/>
      <c r="F211" s="62"/>
      <c r="G211" s="62"/>
      <c r="H211" s="62"/>
      <c r="I211" s="62"/>
      <c r="J211" s="62"/>
      <c r="K211" s="62"/>
      <c r="L211" s="62"/>
      <c r="M211" s="62"/>
      <c r="N211" s="3">
        <f t="shared" si="17"/>
        <v>0</v>
      </c>
      <c r="O211" s="9">
        <f t="shared" si="18"/>
        <v>0</v>
      </c>
      <c r="P211" s="4">
        <f t="shared" si="22"/>
        <v>0</v>
      </c>
      <c r="Q211" s="11">
        <f t="shared" si="23"/>
        <v>0</v>
      </c>
      <c r="R211" s="10">
        <f t="shared" si="21"/>
        <v>0</v>
      </c>
      <c r="S211" s="8"/>
    </row>
    <row r="212" spans="1:19">
      <c r="A212" s="62">
        <v>7</v>
      </c>
      <c r="B212" s="62"/>
      <c r="C212" s="12"/>
      <c r="D212" s="62"/>
      <c r="E212" s="62"/>
      <c r="F212" s="62"/>
      <c r="G212" s="62"/>
      <c r="H212" s="62"/>
      <c r="I212" s="62"/>
      <c r="J212" s="62"/>
      <c r="K212" s="62"/>
      <c r="L212" s="62"/>
      <c r="M212" s="62"/>
      <c r="N212" s="3">
        <f t="shared" si="17"/>
        <v>0</v>
      </c>
      <c r="O212" s="9">
        <f t="shared" si="18"/>
        <v>0</v>
      </c>
      <c r="P212" s="4">
        <f t="shared" si="22"/>
        <v>0</v>
      </c>
      <c r="Q212" s="11">
        <f t="shared" si="23"/>
        <v>0</v>
      </c>
      <c r="R212" s="10">
        <f t="shared" si="21"/>
        <v>0</v>
      </c>
      <c r="S212" s="8"/>
    </row>
    <row r="213" spans="1:19">
      <c r="A213" s="62">
        <v>8</v>
      </c>
      <c r="B213" s="62"/>
      <c r="C213" s="12"/>
      <c r="D213" s="62"/>
      <c r="E213" s="62"/>
      <c r="F213" s="62"/>
      <c r="G213" s="62"/>
      <c r="H213" s="62"/>
      <c r="I213" s="62"/>
      <c r="J213" s="62"/>
      <c r="K213" s="62"/>
      <c r="L213" s="62"/>
      <c r="M213" s="62"/>
      <c r="N213" s="3">
        <f t="shared" si="17"/>
        <v>0</v>
      </c>
      <c r="O213" s="9">
        <f t="shared" si="18"/>
        <v>0</v>
      </c>
      <c r="P213" s="4">
        <f t="shared" si="22"/>
        <v>0</v>
      </c>
      <c r="Q213" s="11">
        <f t="shared" si="23"/>
        <v>0</v>
      </c>
      <c r="R213" s="10">
        <f t="shared" si="21"/>
        <v>0</v>
      </c>
      <c r="S213" s="8"/>
    </row>
    <row r="214" spans="1:19">
      <c r="A214" s="62">
        <v>9</v>
      </c>
      <c r="B214" s="62"/>
      <c r="C214" s="12"/>
      <c r="D214" s="62"/>
      <c r="E214" s="62"/>
      <c r="F214" s="62"/>
      <c r="G214" s="62"/>
      <c r="H214" s="62"/>
      <c r="I214" s="62"/>
      <c r="J214" s="62"/>
      <c r="K214" s="62"/>
      <c r="L214" s="62"/>
      <c r="M214" s="62"/>
      <c r="N214" s="3">
        <f t="shared" si="17"/>
        <v>0</v>
      </c>
      <c r="O214" s="9">
        <f t="shared" si="18"/>
        <v>0</v>
      </c>
      <c r="P214" s="4">
        <f t="shared" si="22"/>
        <v>0</v>
      </c>
      <c r="Q214" s="11">
        <f t="shared" si="23"/>
        <v>0</v>
      </c>
      <c r="R214" s="10">
        <f t="shared" si="21"/>
        <v>0</v>
      </c>
      <c r="S214" s="8"/>
    </row>
    <row r="215" spans="1:19">
      <c r="A215" s="62">
        <v>10</v>
      </c>
      <c r="B215" s="62"/>
      <c r="C215" s="12"/>
      <c r="D215" s="62"/>
      <c r="E215" s="62"/>
      <c r="F215" s="62"/>
      <c r="G215" s="62"/>
      <c r="H215" s="62"/>
      <c r="I215" s="62"/>
      <c r="J215" s="62"/>
      <c r="K215" s="62"/>
      <c r="L215" s="62"/>
      <c r="M215" s="62"/>
      <c r="N215" s="3">
        <f t="shared" si="17"/>
        <v>0</v>
      </c>
      <c r="O215" s="9">
        <f t="shared" si="18"/>
        <v>0</v>
      </c>
      <c r="P215" s="4">
        <f t="shared" si="22"/>
        <v>0</v>
      </c>
      <c r="Q215" s="11">
        <f t="shared" si="23"/>
        <v>0</v>
      </c>
      <c r="R215" s="10">
        <f t="shared" si="21"/>
        <v>0</v>
      </c>
      <c r="S215" s="8"/>
    </row>
    <row r="216" spans="1:19" ht="15" customHeight="1">
      <c r="A216" s="76" t="s">
        <v>33</v>
      </c>
      <c r="B216" s="77"/>
      <c r="C216" s="77"/>
      <c r="D216" s="77"/>
      <c r="E216" s="77"/>
      <c r="F216" s="77"/>
      <c r="G216" s="77"/>
      <c r="H216" s="77"/>
      <c r="I216" s="77"/>
      <c r="J216" s="77"/>
      <c r="K216" s="77"/>
      <c r="L216" s="77"/>
      <c r="M216" s="77"/>
      <c r="N216" s="77"/>
      <c r="O216" s="77"/>
      <c r="P216" s="77"/>
      <c r="Q216" s="78"/>
      <c r="R216" s="10">
        <f>SUM(R206:R215)</f>
        <v>0</v>
      </c>
      <c r="S216" s="8"/>
    </row>
    <row r="217" spans="1:19" ht="15.75">
      <c r="A217" s="24" t="s">
        <v>34</v>
      </c>
      <c r="B217" s="24"/>
      <c r="C217" s="15"/>
      <c r="D217" s="15"/>
      <c r="E217" s="15"/>
      <c r="F217" s="15"/>
      <c r="G217" s="15"/>
      <c r="H217" s="15"/>
      <c r="I217" s="15"/>
      <c r="J217" s="15"/>
      <c r="K217" s="15"/>
      <c r="L217" s="15"/>
      <c r="M217" s="15"/>
      <c r="N217" s="15"/>
      <c r="O217" s="15"/>
      <c r="P217" s="15"/>
      <c r="Q217" s="15"/>
      <c r="R217" s="16"/>
      <c r="S217" s="8"/>
    </row>
    <row r="218" spans="1:19">
      <c r="A218" s="49" t="s">
        <v>41</v>
      </c>
      <c r="B218" s="49"/>
      <c r="C218" s="49"/>
      <c r="D218" s="49"/>
      <c r="E218" s="49"/>
      <c r="F218" s="49"/>
      <c r="G218" s="49"/>
      <c r="H218" s="49"/>
      <c r="I218" s="49"/>
      <c r="J218" s="15"/>
      <c r="K218" s="15"/>
      <c r="L218" s="15"/>
      <c r="M218" s="15"/>
      <c r="N218" s="15"/>
      <c r="O218" s="15"/>
      <c r="P218" s="15"/>
      <c r="Q218" s="15"/>
      <c r="R218" s="16"/>
      <c r="S218" s="8"/>
    </row>
    <row r="219" spans="1:19" s="8" customFormat="1">
      <c r="A219" s="49"/>
      <c r="B219" s="49"/>
      <c r="C219" s="49"/>
      <c r="D219" s="49"/>
      <c r="E219" s="49"/>
      <c r="F219" s="49"/>
      <c r="G219" s="49"/>
      <c r="H219" s="49"/>
      <c r="I219" s="49"/>
      <c r="J219" s="15"/>
      <c r="K219" s="15"/>
      <c r="L219" s="15"/>
      <c r="M219" s="15"/>
      <c r="N219" s="15"/>
      <c r="O219" s="15"/>
      <c r="P219" s="15"/>
      <c r="Q219" s="15"/>
      <c r="R219" s="16"/>
    </row>
    <row r="220" spans="1:19" ht="15" customHeight="1">
      <c r="A220" s="74" t="s">
        <v>134</v>
      </c>
      <c r="B220" s="75"/>
      <c r="C220" s="75"/>
      <c r="D220" s="75"/>
      <c r="E220" s="75"/>
      <c r="F220" s="75"/>
      <c r="G220" s="75"/>
      <c r="H220" s="75"/>
      <c r="I220" s="75"/>
      <c r="J220" s="75"/>
      <c r="K220" s="75"/>
      <c r="L220" s="75"/>
      <c r="M220" s="75"/>
      <c r="N220" s="75"/>
      <c r="O220" s="75"/>
      <c r="P220" s="75"/>
      <c r="Q220" s="58"/>
      <c r="R220" s="8"/>
      <c r="S220" s="8"/>
    </row>
    <row r="221" spans="1:19" ht="15" customHeight="1">
      <c r="A221" s="70" t="s">
        <v>27</v>
      </c>
      <c r="B221" s="71"/>
      <c r="C221" s="71"/>
      <c r="D221" s="50"/>
      <c r="E221" s="50"/>
      <c r="F221" s="50"/>
      <c r="G221" s="50"/>
      <c r="H221" s="50"/>
      <c r="I221" s="50"/>
      <c r="J221" s="50"/>
      <c r="K221" s="50"/>
      <c r="L221" s="50"/>
      <c r="M221" s="50"/>
      <c r="N221" s="50"/>
      <c r="O221" s="50"/>
      <c r="P221" s="50"/>
      <c r="Q221" s="58"/>
      <c r="R221" s="8"/>
      <c r="S221" s="8"/>
    </row>
    <row r="222" spans="1:19" ht="15" customHeight="1">
      <c r="A222" s="81" t="s">
        <v>135</v>
      </c>
      <c r="B222" s="82"/>
      <c r="C222" s="82"/>
      <c r="D222" s="82"/>
      <c r="E222" s="82"/>
      <c r="F222" s="82"/>
      <c r="G222" s="82"/>
      <c r="H222" s="82"/>
      <c r="I222" s="82"/>
      <c r="J222" s="82"/>
      <c r="K222" s="82"/>
      <c r="L222" s="82"/>
      <c r="M222" s="82"/>
      <c r="N222" s="82"/>
      <c r="O222" s="82"/>
      <c r="P222" s="82"/>
      <c r="Q222" s="58"/>
      <c r="R222" s="8"/>
      <c r="S222" s="8"/>
    </row>
    <row r="223" spans="1:19">
      <c r="A223" s="62">
        <v>1</v>
      </c>
      <c r="B223" s="62"/>
      <c r="C223" s="12"/>
      <c r="D223" s="62"/>
      <c r="E223" s="62"/>
      <c r="F223" s="62"/>
      <c r="G223" s="62"/>
      <c r="H223" s="62"/>
      <c r="I223" s="62"/>
      <c r="J223" s="62"/>
      <c r="K223" s="62"/>
      <c r="L223" s="62"/>
      <c r="M223" s="62"/>
      <c r="N223" s="3">
        <f t="shared" ref="N223:N232" si="24">(IF(F223="OŽ",IF(L223=1,550.8,IF(L223=2,426.38,IF(L223=3,342.14,IF(L223=4,181.44,IF(L223=5,168.48,IF(L223=6,155.52,IF(L223=7,148.5,IF(L223=8,144,0))))))))+IF(L223&lt;=8,0,IF(L223&lt;=16,137.7,IF(L223&lt;=24,108,IF(L223&lt;=32,80.1,IF(L223&lt;=36,52.2,0)))))-IF(L223&lt;=8,0,IF(L223&lt;=16,(L223-9)*2.754,IF(L223&lt;=24,(L223-17)* 2.754,IF(L223&lt;=32,(L223-25)* 2.754,IF(L223&lt;=36,(L223-33)*2.754,0))))),0)+IF(F223="PČ",IF(L223=1,449,IF(L223=2,314.6,IF(L223=3,238,IF(L223=4,172,IF(L223=5,159,IF(L223=6,145,IF(L223=7,132,IF(L223=8,119,0))))))))+IF(L223&lt;=8,0,IF(L223&lt;=16,88,IF(L223&lt;=24,55,IF(L223&lt;=32,22,0))))-IF(L223&lt;=8,0,IF(L223&lt;=16,(L223-9)*2.245,IF(L223&lt;=24,(L223-17)*2.245,IF(L223&lt;=32,(L223-25)*2.245,0)))),0)+IF(F223="PČneol",IF(L223=1,85,IF(L223=2,64.61,IF(L223=3,50.76,IF(L223=4,16.25,IF(L223=5,15,IF(L223=6,13.75,IF(L223=7,12.5,IF(L223=8,11.25,0))))))))+IF(L223&lt;=8,0,IF(L223&lt;=16,9,0))-IF(L223&lt;=8,0,IF(L223&lt;=16,(L223-9)*0.425,0)),0)+IF(F223="PŽ",IF(L223=1,85,IF(L223=2,59.5,IF(L223=3,45,IF(L223=4,32.5,IF(L223=5,30,IF(L223=6,27.5,IF(L223=7,25,IF(L223=8,22.5,0))))))))+IF(L223&lt;=8,0,IF(L223&lt;=16,19,IF(L223&lt;=24,13,IF(L223&lt;=32,8,0))))-IF(L223&lt;=8,0,IF(L223&lt;=16,(L223-9)*0.425,IF(L223&lt;=24,(L223-17)*0.425,IF(L223&lt;=32,(L223-25)*0.425,0)))),0)+IF(F223="EČ",IF(L223=1,204,IF(L223=2,156.24,IF(L223=3,123.84,IF(L223=4,72,IF(L223=5,66,IF(L223=6,60,IF(L223=7,54,IF(L223=8,48,0))))))))+IF(L223&lt;=8,0,IF(L223&lt;=16,40,IF(L223&lt;=24,25,0)))-IF(L223&lt;=8,0,IF(L223&lt;=16,(L223-9)*1.02,IF(L223&lt;=24,(L223-17)*1.02,0))),0)+IF(F223="EČneol",IF(L223=1,68,IF(L223=2,51.69,IF(L223=3,40.61,IF(L223=4,13,IF(L223=5,12,IF(L223=6,11,IF(L223=7,10,IF(L223=8,9,0)))))))))+IF(F223="EŽ",IF(L223=1,68,IF(L223=2,47.6,IF(L223=3,36,IF(L223=4,18,IF(L223=5,16.5,IF(L223=6,15,IF(L223=7,13.5,IF(L223=8,12,0))))))))+IF(L223&lt;=8,0,IF(L223&lt;=16,10,IF(L223&lt;=24,6,0)))-IF(L223&lt;=8,0,IF(L223&lt;=16,(L223-9)*0.34,IF(L223&lt;=24,(L223-17)*0.34,0))),0)+IF(F223="PT",IF(L223=1,68,IF(L223=2,52.08,IF(L223=3,41.28,IF(L223=4,24,IF(L223=5,22,IF(L223=6,20,IF(L223=7,18,IF(L223=8,16,0))))))))+IF(L223&lt;=8,0,IF(L223&lt;=16,13,IF(L223&lt;=24,9,IF(L223&lt;=32,4,0))))-IF(L223&lt;=8,0,IF(L223&lt;=16,(L223-9)*0.34,IF(L223&lt;=24,(L223-17)*0.34,IF(L223&lt;=32,(L223-25)*0.34,0)))),0)+IF(F223="JOŽ",IF(L223=1,85,IF(L223=2,59.5,IF(L223=3,45,IF(L223=4,32.5,IF(L223=5,30,IF(L223=6,27.5,IF(L223=7,25,IF(L223=8,22.5,0))))))))+IF(L223&lt;=8,0,IF(L223&lt;=16,19,IF(L223&lt;=24,13,0)))-IF(L223&lt;=8,0,IF(L223&lt;=16,(L223-9)*0.425,IF(L223&lt;=24,(L223-17)*0.425,0))),0)+IF(F223="JPČ",IF(L223=1,68,IF(L223=2,47.6,IF(L223=3,36,IF(L223=4,26,IF(L223=5,24,IF(L223=6,22,IF(L223=7,20,IF(L223=8,18,0))))))))+IF(L223&lt;=8,0,IF(L223&lt;=16,13,IF(L223&lt;=24,9,0)))-IF(L223&lt;=8,0,IF(L223&lt;=16,(L223-9)*0.34,IF(L223&lt;=24,(L223-17)*0.34,0))),0)+IF(F223="JEČ",IF(L223=1,34,IF(L223=2,26.04,IF(L223=3,20.6,IF(L223=4,12,IF(L223=5,11,IF(L223=6,10,IF(L223=7,9,IF(L223=8,8,0))))))))+IF(L223&lt;=8,0,IF(L223&lt;=16,6,0))-IF(L223&lt;=8,0,IF(L223&lt;=16,(L223-9)*0.17,0)),0)+IF(F223="JEOF",IF(L223=1,34,IF(L223=2,26.04,IF(L223=3,20.6,IF(L223=4,12,IF(L223=5,11,IF(L223=6,10,IF(L223=7,9,IF(L223=8,8,0))))))))+IF(L223&lt;=8,0,IF(L223&lt;=16,6,0))-IF(L223&lt;=8,0,IF(L223&lt;=16,(L223-9)*0.17,0)),0)+IF(F223="JnPČ",IF(L223=1,51,IF(L223=2,35.7,IF(L223=3,27,IF(L223=4,19.5,IF(L223=5,18,IF(L223=6,16.5,IF(L223=7,15,IF(L223=8,13.5,0))))))))+IF(L223&lt;=8,0,IF(L223&lt;=16,10,0))-IF(L223&lt;=8,0,IF(L223&lt;=16,(L223-9)*0.255,0)),0)+IF(F223="JnEČ",IF(L223=1,25.5,IF(L223=2,19.53,IF(L223=3,15.48,IF(L223=4,9,IF(L223=5,8.25,IF(L223=6,7.5,IF(L223=7,6.75,IF(L223=8,6,0))))))))+IF(L223&lt;=8,0,IF(L223&lt;=16,5,0))-IF(L223&lt;=8,0,IF(L223&lt;=16,(L223-9)*0.1275,0)),0)+IF(F223="JčPČ",IF(L223=1,21.25,IF(L223=2,14.5,IF(L223=3,11.5,IF(L223=4,7,IF(L223=5,6.5,IF(L223=6,6,IF(L223=7,5.5,IF(L223=8,5,0))))))))+IF(L223&lt;=8,0,IF(L223&lt;=16,4,0))-IF(L223&lt;=8,0,IF(L223&lt;=16,(L223-9)*0.10625,0)),0)+IF(F223="JčEČ",IF(L223=1,17,IF(L223=2,13.02,IF(L223=3,10.32,IF(L223=4,6,IF(L223=5,5.5,IF(L223=6,5,IF(L223=7,4.5,IF(L223=8,4,0))))))))+IF(L223&lt;=8,0,IF(L223&lt;=16,3,0))-IF(L223&lt;=8,0,IF(L223&lt;=16,(L223-9)*0.085,0)),0)+IF(F223="NEAK",IF(L223=1,11.48,IF(L223=2,8.79,IF(L223=3,6.97,IF(L223=4,4.05,IF(L223=5,3.71,IF(L223=6,3.38,IF(L223=7,3.04,IF(L223=8,2.7,0))))))))+IF(L223&lt;=8,0,IF(L223&lt;=16,2,IF(L223&lt;=24,1.3,0)))-IF(L223&lt;=8,0,IF(L223&lt;=16,(L223-9)*0.0574,IF(L223&lt;=24,(L223-17)*0.0574,0))),0))*IF(L223&lt;0,1,IF(OR(F223="PČ",F223="PŽ",F223="PT"),IF(J223&lt;32,J223/32,1),1))* IF(L223&lt;0,1,IF(OR(F223="EČ",F223="EŽ",F223="JOŽ",F223="JPČ",F223="NEAK"),IF(J223&lt;24,J223/24,1),1))*IF(L223&lt;0,1,IF(OR(F223="PČneol",F223="JEČ",F223="JEOF",F223="JnPČ",F223="JnEČ",F223="JčPČ",F223="JčEČ"),IF(J223&lt;16,J223/16,1),1))*IF(L223&lt;0,1,IF(F223="EČneol",IF(J223&lt;8,J223/8,1),1))</f>
        <v>0</v>
      </c>
      <c r="O223" s="9">
        <f t="shared" ref="O223:O232" si="25">IF(F223="OŽ",N223,IF(H223="Ne",IF(J223*0.3&lt;J223-L223,N223,0),IF(J223*0.1&lt;J223-L223,N223,0)))</f>
        <v>0</v>
      </c>
      <c r="P223" s="4">
        <f t="shared" ref="P223" si="26">IF(O223=0,0,IF(F223="OŽ",IF(L223&gt;35,0,IF(J223&gt;35,(36-L223)*1.836,((36-L223)-(36-J223))*1.836)),0)+IF(F223="PČ",IF(L223&gt;31,0,IF(J223&gt;31,(32-L223)*1.347,((32-L223)-(32-J223))*1.347)),0)+ IF(F223="PČneol",IF(L223&gt;15,0,IF(J223&gt;15,(16-L223)*0.255,((16-L223)-(16-J223))*0.255)),0)+IF(F223="PŽ",IF(L223&gt;31,0,IF(J223&gt;31,(32-L223)*0.255,((32-L223)-(32-J223))*0.255)),0)+IF(F223="EČ",IF(L223&gt;23,0,IF(J223&gt;23,(24-L223)*0.612,((24-L223)-(24-J223))*0.612)),0)+IF(F223="EČneol",IF(L223&gt;7,0,IF(J223&gt;7,(8-L223)*0.204,((8-L223)-(8-J223))*0.204)),0)+IF(F223="EŽ",IF(L223&gt;23,0,IF(J223&gt;23,(24-L223)*0.204,((24-L223)-(24-J223))*0.204)),0)+IF(F223="PT",IF(L223&gt;31,0,IF(J223&gt;31,(32-L223)*0.204,((32-L223)-(32-J223))*0.204)),0)+IF(F223="JOŽ",IF(L223&gt;23,0,IF(J223&gt;23,(24-L223)*0.255,((24-L223)-(24-J223))*0.255)),0)+IF(F223="JPČ",IF(L223&gt;23,0,IF(J223&gt;23,(24-L223)*0.204,((24-L223)-(24-J223))*0.204)),0)+IF(F223="JEČ",IF(L223&gt;15,0,IF(J223&gt;15,(16-L223)*0.102,((16-L223)-(16-J223))*0.102)),0)+IF(F223="JEOF",IF(L223&gt;15,0,IF(J223&gt;15,(16-L223)*0.102,((16-L223)-(16-J223))*0.102)),0)+IF(F223="JnPČ",IF(L223&gt;15,0,IF(J223&gt;15,(16-L223)*0.153,((16-L223)-(16-J223))*0.153)),0)+IF(F223="JnEČ",IF(L223&gt;15,0,IF(J223&gt;15,(16-L223)*0.0765,((16-L223)-(16-J223))*0.0765)),0)+IF(F223="JčPČ",IF(L223&gt;15,0,IF(J223&gt;15,(16-L223)*0.06375,((16-L223)-(16-J223))*0.06375)),0)+IF(F223="JčEČ",IF(L223&gt;15,0,IF(J223&gt;15,(16-L223)*0.051,((16-L223)-(16-J223))*0.051)),0)+IF(F223="NEAK",IF(L223&gt;23,0,IF(J223&gt;23,(24-L223)*0.03444,((24-L223)-(24-J223))*0.03444)),0))</f>
        <v>0</v>
      </c>
      <c r="Q223" s="11">
        <f t="shared" ref="Q223" si="27">IF(ISERROR(P223*100/N223),0,(P223*100/N223))</f>
        <v>0</v>
      </c>
      <c r="R223" s="10">
        <f t="shared" ref="R223:R232" si="28">IF(Q223&lt;=30,O223+P223,O223+O223*0.3)*IF(G223=1,0.4,IF(G223=2,0.75,IF(G223="1 (kas 4 m. 1 k. nerengiamos)",0.52,1)))*IF(D223="olimpinė",1,IF(M223="Ne",0.5,1))*IF(OR(A$5="Lietuvos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federacija"),IF(OR(J223&lt;8,K223&lt;16),0,1),1)*E223*IF(I223&lt;=1,1,1/I223)*IF(OR(A$5="Lietuvos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23" s="8"/>
    </row>
    <row r="224" spans="1:19">
      <c r="A224" s="62">
        <v>2</v>
      </c>
      <c r="B224" s="62"/>
      <c r="C224" s="12"/>
      <c r="D224" s="62"/>
      <c r="E224" s="62"/>
      <c r="F224" s="62"/>
      <c r="G224" s="62"/>
      <c r="H224" s="62"/>
      <c r="I224" s="62"/>
      <c r="J224" s="62"/>
      <c r="K224" s="62"/>
      <c r="L224" s="62"/>
      <c r="M224" s="62"/>
      <c r="N224" s="3">
        <f t="shared" si="24"/>
        <v>0</v>
      </c>
      <c r="O224" s="9">
        <f t="shared" si="25"/>
        <v>0</v>
      </c>
      <c r="P224" s="4">
        <f t="shared" ref="P224:P232" si="29">IF(O224=0,0,IF(F224="OŽ",IF(L224&gt;35,0,IF(J224&gt;35,(36-L224)*1.836,((36-L224)-(36-J224))*1.836)),0)+IF(F224="PČ",IF(L224&gt;31,0,IF(J224&gt;31,(32-L224)*1.347,((32-L224)-(32-J224))*1.347)),0)+ IF(F224="PČneol",IF(L224&gt;15,0,IF(J224&gt;15,(16-L224)*0.255,((16-L224)-(16-J224))*0.255)),0)+IF(F224="PŽ",IF(L224&gt;31,0,IF(J224&gt;31,(32-L224)*0.255,((32-L224)-(32-J224))*0.255)),0)+IF(F224="EČ",IF(L224&gt;23,0,IF(J224&gt;23,(24-L224)*0.612,((24-L224)-(24-J224))*0.612)),0)+IF(F224="EČneol",IF(L224&gt;7,0,IF(J224&gt;7,(8-L224)*0.204,((8-L224)-(8-J224))*0.204)),0)+IF(F224="EŽ",IF(L224&gt;23,0,IF(J224&gt;23,(24-L224)*0.204,((24-L224)-(24-J224))*0.204)),0)+IF(F224="PT",IF(L224&gt;31,0,IF(J224&gt;31,(32-L224)*0.204,((32-L224)-(32-J224))*0.204)),0)+IF(F224="JOŽ",IF(L224&gt;23,0,IF(J224&gt;23,(24-L224)*0.255,((24-L224)-(24-J224))*0.255)),0)+IF(F224="JPČ",IF(L224&gt;23,0,IF(J224&gt;23,(24-L224)*0.204,((24-L224)-(24-J224))*0.204)),0)+IF(F224="JEČ",IF(L224&gt;15,0,IF(J224&gt;15,(16-L224)*0.102,((16-L224)-(16-J224))*0.102)),0)+IF(F224="JEOF",IF(L224&gt;15,0,IF(J224&gt;15,(16-L224)*0.102,((16-L224)-(16-J224))*0.102)),0)+IF(F224="JnPČ",IF(L224&gt;15,0,IF(J224&gt;15,(16-L224)*0.153,((16-L224)-(16-J224))*0.153)),0)+IF(F224="JnEČ",IF(L224&gt;15,0,IF(J224&gt;15,(16-L224)*0.0765,((16-L224)-(16-J224))*0.0765)),0)+IF(F224="JčPČ",IF(L224&gt;15,0,IF(J224&gt;15,(16-L224)*0.06375,((16-L224)-(16-J224))*0.06375)),0)+IF(F224="JčEČ",IF(L224&gt;15,0,IF(J224&gt;15,(16-L224)*0.051,((16-L224)-(16-J224))*0.051)),0)+IF(F224="NEAK",IF(L224&gt;23,0,IF(J224&gt;23,(24-L224)*0.03444,((24-L224)-(24-J224))*0.03444)),0))</f>
        <v>0</v>
      </c>
      <c r="Q224" s="11">
        <f t="shared" ref="Q224:Q232" si="30">IF(ISERROR(P224*100/N224),0,(P224*100/N224))</f>
        <v>0</v>
      </c>
      <c r="R224" s="10">
        <f t="shared" si="28"/>
        <v>0</v>
      </c>
      <c r="S224" s="8"/>
    </row>
    <row r="225" spans="1:19">
      <c r="A225" s="62">
        <v>3</v>
      </c>
      <c r="B225" s="62"/>
      <c r="C225" s="12"/>
      <c r="D225" s="62"/>
      <c r="E225" s="62"/>
      <c r="F225" s="62"/>
      <c r="G225" s="62"/>
      <c r="H225" s="62"/>
      <c r="I225" s="62"/>
      <c r="J225" s="62"/>
      <c r="K225" s="62"/>
      <c r="L225" s="62"/>
      <c r="M225" s="62"/>
      <c r="N225" s="3">
        <f t="shared" si="24"/>
        <v>0</v>
      </c>
      <c r="O225" s="9">
        <f t="shared" si="25"/>
        <v>0</v>
      </c>
      <c r="P225" s="4">
        <f t="shared" si="29"/>
        <v>0</v>
      </c>
      <c r="Q225" s="11">
        <f t="shared" si="30"/>
        <v>0</v>
      </c>
      <c r="R225" s="10">
        <f t="shared" si="28"/>
        <v>0</v>
      </c>
      <c r="S225" s="8"/>
    </row>
    <row r="226" spans="1:19">
      <c r="A226" s="62">
        <v>4</v>
      </c>
      <c r="B226" s="62"/>
      <c r="C226" s="12"/>
      <c r="D226" s="62"/>
      <c r="E226" s="62"/>
      <c r="F226" s="62"/>
      <c r="G226" s="62"/>
      <c r="H226" s="62"/>
      <c r="I226" s="62"/>
      <c r="J226" s="62"/>
      <c r="K226" s="62"/>
      <c r="L226" s="62"/>
      <c r="M226" s="62"/>
      <c r="N226" s="3">
        <f t="shared" si="24"/>
        <v>0</v>
      </c>
      <c r="O226" s="9">
        <f t="shared" si="25"/>
        <v>0</v>
      </c>
      <c r="P226" s="4">
        <f t="shared" si="29"/>
        <v>0</v>
      </c>
      <c r="Q226" s="11">
        <f t="shared" si="30"/>
        <v>0</v>
      </c>
      <c r="R226" s="10">
        <f t="shared" si="28"/>
        <v>0</v>
      </c>
      <c r="S226" s="8"/>
    </row>
    <row r="227" spans="1:19">
      <c r="A227" s="62">
        <v>5</v>
      </c>
      <c r="B227" s="62"/>
      <c r="C227" s="12"/>
      <c r="D227" s="62"/>
      <c r="E227" s="62"/>
      <c r="F227" s="62"/>
      <c r="G227" s="62"/>
      <c r="H227" s="62"/>
      <c r="I227" s="62"/>
      <c r="J227" s="62"/>
      <c r="K227" s="62"/>
      <c r="L227" s="62"/>
      <c r="M227" s="62"/>
      <c r="N227" s="3">
        <f t="shared" si="24"/>
        <v>0</v>
      </c>
      <c r="O227" s="9">
        <f t="shared" si="25"/>
        <v>0</v>
      </c>
      <c r="P227" s="4">
        <f t="shared" si="29"/>
        <v>0</v>
      </c>
      <c r="Q227" s="11">
        <f t="shared" si="30"/>
        <v>0</v>
      </c>
      <c r="R227" s="10">
        <f t="shared" si="28"/>
        <v>0</v>
      </c>
      <c r="S227" s="8"/>
    </row>
    <row r="228" spans="1:19">
      <c r="A228" s="62">
        <v>6</v>
      </c>
      <c r="B228" s="62"/>
      <c r="C228" s="12"/>
      <c r="D228" s="62"/>
      <c r="E228" s="62"/>
      <c r="F228" s="62"/>
      <c r="G228" s="62"/>
      <c r="H228" s="62"/>
      <c r="I228" s="62"/>
      <c r="J228" s="62"/>
      <c r="K228" s="62"/>
      <c r="L228" s="62"/>
      <c r="M228" s="62"/>
      <c r="N228" s="3">
        <f t="shared" si="24"/>
        <v>0</v>
      </c>
      <c r="O228" s="9">
        <f t="shared" si="25"/>
        <v>0</v>
      </c>
      <c r="P228" s="4">
        <f t="shared" si="29"/>
        <v>0</v>
      </c>
      <c r="Q228" s="11">
        <f t="shared" si="30"/>
        <v>0</v>
      </c>
      <c r="R228" s="10">
        <f t="shared" si="28"/>
        <v>0</v>
      </c>
      <c r="S228" s="8"/>
    </row>
    <row r="229" spans="1:19">
      <c r="A229" s="62">
        <v>7</v>
      </c>
      <c r="B229" s="62"/>
      <c r="C229" s="12"/>
      <c r="D229" s="62"/>
      <c r="E229" s="62"/>
      <c r="F229" s="62"/>
      <c r="G229" s="62"/>
      <c r="H229" s="62"/>
      <c r="I229" s="62"/>
      <c r="J229" s="62"/>
      <c r="K229" s="62"/>
      <c r="L229" s="62"/>
      <c r="M229" s="62"/>
      <c r="N229" s="3">
        <f t="shared" si="24"/>
        <v>0</v>
      </c>
      <c r="O229" s="9">
        <f t="shared" si="25"/>
        <v>0</v>
      </c>
      <c r="P229" s="4">
        <f t="shared" si="29"/>
        <v>0</v>
      </c>
      <c r="Q229" s="11">
        <f t="shared" si="30"/>
        <v>0</v>
      </c>
      <c r="R229" s="10">
        <f t="shared" si="28"/>
        <v>0</v>
      </c>
      <c r="S229" s="8"/>
    </row>
    <row r="230" spans="1:19">
      <c r="A230" s="62">
        <v>8</v>
      </c>
      <c r="B230" s="62"/>
      <c r="C230" s="12"/>
      <c r="D230" s="62"/>
      <c r="E230" s="62"/>
      <c r="F230" s="62"/>
      <c r="G230" s="62"/>
      <c r="H230" s="62"/>
      <c r="I230" s="62"/>
      <c r="J230" s="62"/>
      <c r="K230" s="62"/>
      <c r="L230" s="62"/>
      <c r="M230" s="62"/>
      <c r="N230" s="3">
        <f t="shared" si="24"/>
        <v>0</v>
      </c>
      <c r="O230" s="9">
        <f t="shared" si="25"/>
        <v>0</v>
      </c>
      <c r="P230" s="4">
        <f t="shared" si="29"/>
        <v>0</v>
      </c>
      <c r="Q230" s="11">
        <f t="shared" si="30"/>
        <v>0</v>
      </c>
      <c r="R230" s="10">
        <f t="shared" si="28"/>
        <v>0</v>
      </c>
      <c r="S230" s="8"/>
    </row>
    <row r="231" spans="1:19">
      <c r="A231" s="62">
        <v>9</v>
      </c>
      <c r="B231" s="62"/>
      <c r="C231" s="12"/>
      <c r="D231" s="62"/>
      <c r="E231" s="62"/>
      <c r="F231" s="62"/>
      <c r="G231" s="62"/>
      <c r="H231" s="62"/>
      <c r="I231" s="62"/>
      <c r="J231" s="62"/>
      <c r="K231" s="62"/>
      <c r="L231" s="62"/>
      <c r="M231" s="62"/>
      <c r="N231" s="3">
        <f t="shared" si="24"/>
        <v>0</v>
      </c>
      <c r="O231" s="9">
        <f t="shared" si="25"/>
        <v>0</v>
      </c>
      <c r="P231" s="4">
        <f t="shared" si="29"/>
        <v>0</v>
      </c>
      <c r="Q231" s="11">
        <f t="shared" si="30"/>
        <v>0</v>
      </c>
      <c r="R231" s="10">
        <f t="shared" si="28"/>
        <v>0</v>
      </c>
      <c r="S231" s="8"/>
    </row>
    <row r="232" spans="1:19">
      <c r="A232" s="62">
        <v>10</v>
      </c>
      <c r="B232" s="62"/>
      <c r="C232" s="12"/>
      <c r="D232" s="62"/>
      <c r="E232" s="62"/>
      <c r="F232" s="62"/>
      <c r="G232" s="62"/>
      <c r="H232" s="62"/>
      <c r="I232" s="62"/>
      <c r="J232" s="62"/>
      <c r="K232" s="62"/>
      <c r="L232" s="62"/>
      <c r="M232" s="62"/>
      <c r="N232" s="3">
        <f t="shared" si="24"/>
        <v>0</v>
      </c>
      <c r="O232" s="9">
        <f t="shared" si="25"/>
        <v>0</v>
      </c>
      <c r="P232" s="4">
        <f t="shared" si="29"/>
        <v>0</v>
      </c>
      <c r="Q232" s="11">
        <f t="shared" si="30"/>
        <v>0</v>
      </c>
      <c r="R232" s="10">
        <f t="shared" si="28"/>
        <v>0</v>
      </c>
      <c r="S232" s="8"/>
    </row>
    <row r="233" spans="1:19" ht="15" customHeight="1">
      <c r="A233" s="76" t="s">
        <v>33</v>
      </c>
      <c r="B233" s="77"/>
      <c r="C233" s="77"/>
      <c r="D233" s="77"/>
      <c r="E233" s="77"/>
      <c r="F233" s="77"/>
      <c r="G233" s="77"/>
      <c r="H233" s="77"/>
      <c r="I233" s="77"/>
      <c r="J233" s="77"/>
      <c r="K233" s="77"/>
      <c r="L233" s="77"/>
      <c r="M233" s="77"/>
      <c r="N233" s="77"/>
      <c r="O233" s="77"/>
      <c r="P233" s="77"/>
      <c r="Q233" s="78"/>
      <c r="R233" s="10">
        <f>SUM(R223:R232)</f>
        <v>0</v>
      </c>
      <c r="S233" s="8"/>
    </row>
    <row r="234" spans="1:19" ht="15.75">
      <c r="A234" s="24" t="s">
        <v>34</v>
      </c>
      <c r="B234" s="24"/>
      <c r="C234" s="15"/>
      <c r="D234" s="15"/>
      <c r="E234" s="15"/>
      <c r="F234" s="15"/>
      <c r="G234" s="15"/>
      <c r="H234" s="15"/>
      <c r="I234" s="15"/>
      <c r="J234" s="15"/>
      <c r="K234" s="15"/>
      <c r="L234" s="15"/>
      <c r="M234" s="15"/>
      <c r="N234" s="15"/>
      <c r="O234" s="15"/>
      <c r="P234" s="15"/>
      <c r="Q234" s="15"/>
      <c r="R234" s="16"/>
      <c r="S234" s="8"/>
    </row>
    <row r="235" spans="1:19">
      <c r="A235" s="49" t="s">
        <v>41</v>
      </c>
      <c r="B235" s="49"/>
      <c r="C235" s="49"/>
      <c r="D235" s="49"/>
      <c r="E235" s="49"/>
      <c r="F235" s="49"/>
      <c r="G235" s="49"/>
      <c r="H235" s="49"/>
      <c r="I235" s="49"/>
      <c r="J235" s="15"/>
      <c r="K235" s="15"/>
      <c r="L235" s="15"/>
      <c r="M235" s="15"/>
      <c r="N235" s="15"/>
      <c r="O235" s="15"/>
      <c r="P235" s="15"/>
      <c r="Q235" s="15"/>
      <c r="R235" s="16"/>
      <c r="S235" s="8"/>
    </row>
    <row r="236" spans="1:19" s="8" customFormat="1">
      <c r="A236" s="49"/>
      <c r="B236" s="49"/>
      <c r="C236" s="49"/>
      <c r="D236" s="49"/>
      <c r="E236" s="49"/>
      <c r="F236" s="49"/>
      <c r="G236" s="49"/>
      <c r="H236" s="49"/>
      <c r="I236" s="49"/>
      <c r="J236" s="15"/>
      <c r="K236" s="15"/>
      <c r="L236" s="15"/>
      <c r="M236" s="15"/>
      <c r="N236" s="15"/>
      <c r="O236" s="15"/>
      <c r="P236" s="15"/>
      <c r="Q236" s="15"/>
      <c r="R236" s="16"/>
    </row>
    <row r="237" spans="1:19" ht="15" customHeight="1">
      <c r="A237" s="74" t="s">
        <v>134</v>
      </c>
      <c r="B237" s="75"/>
      <c r="C237" s="75"/>
      <c r="D237" s="75"/>
      <c r="E237" s="75"/>
      <c r="F237" s="75"/>
      <c r="G237" s="75"/>
      <c r="H237" s="75"/>
      <c r="I237" s="75"/>
      <c r="J237" s="75"/>
      <c r="K237" s="75"/>
      <c r="L237" s="75"/>
      <c r="M237" s="75"/>
      <c r="N237" s="75"/>
      <c r="O237" s="75"/>
      <c r="P237" s="75"/>
      <c r="Q237" s="58"/>
      <c r="R237" s="8"/>
      <c r="S237" s="8"/>
    </row>
    <row r="238" spans="1:19" ht="15" customHeight="1">
      <c r="A238" s="70" t="s">
        <v>27</v>
      </c>
      <c r="B238" s="71"/>
      <c r="C238" s="71"/>
      <c r="D238" s="50"/>
      <c r="E238" s="50"/>
      <c r="F238" s="50"/>
      <c r="G238" s="50"/>
      <c r="H238" s="50"/>
      <c r="I238" s="50"/>
      <c r="J238" s="50"/>
      <c r="K238" s="50"/>
      <c r="L238" s="50"/>
      <c r="M238" s="50"/>
      <c r="N238" s="50"/>
      <c r="O238" s="50"/>
      <c r="P238" s="50"/>
      <c r="Q238" s="58"/>
      <c r="R238" s="8"/>
      <c r="S238" s="8"/>
    </row>
    <row r="239" spans="1:19" ht="15" customHeight="1">
      <c r="A239" s="81" t="s">
        <v>135</v>
      </c>
      <c r="B239" s="82"/>
      <c r="C239" s="82"/>
      <c r="D239" s="82"/>
      <c r="E239" s="82"/>
      <c r="F239" s="82"/>
      <c r="G239" s="82"/>
      <c r="H239" s="82"/>
      <c r="I239" s="82"/>
      <c r="J239" s="82"/>
      <c r="K239" s="82"/>
      <c r="L239" s="82"/>
      <c r="M239" s="82"/>
      <c r="N239" s="82"/>
      <c r="O239" s="82"/>
      <c r="P239" s="82"/>
      <c r="Q239" s="58"/>
      <c r="R239" s="8"/>
      <c r="S239" s="8"/>
    </row>
    <row r="240" spans="1:19">
      <c r="A240" s="62">
        <v>1</v>
      </c>
      <c r="B240" s="62"/>
      <c r="C240" s="12"/>
      <c r="D240" s="62"/>
      <c r="E240" s="62"/>
      <c r="F240" s="62"/>
      <c r="G240" s="62"/>
      <c r="H240" s="62"/>
      <c r="I240" s="62"/>
      <c r="J240" s="62"/>
      <c r="K240" s="62"/>
      <c r="L240" s="62"/>
      <c r="M240" s="62"/>
      <c r="N240" s="3">
        <f t="shared" ref="N240:N249" si="31">(IF(F240="OŽ",IF(L240=1,550.8,IF(L240=2,426.38,IF(L240=3,342.14,IF(L240=4,181.44,IF(L240=5,168.48,IF(L240=6,155.52,IF(L240=7,148.5,IF(L240=8,144,0))))))))+IF(L240&lt;=8,0,IF(L240&lt;=16,137.7,IF(L240&lt;=24,108,IF(L240&lt;=32,80.1,IF(L240&lt;=36,52.2,0)))))-IF(L240&lt;=8,0,IF(L240&lt;=16,(L240-9)*2.754,IF(L240&lt;=24,(L240-17)* 2.754,IF(L240&lt;=32,(L240-25)* 2.754,IF(L240&lt;=36,(L240-33)*2.754,0))))),0)+IF(F240="PČ",IF(L240=1,449,IF(L240=2,314.6,IF(L240=3,238,IF(L240=4,172,IF(L240=5,159,IF(L240=6,145,IF(L240=7,132,IF(L240=8,119,0))))))))+IF(L240&lt;=8,0,IF(L240&lt;=16,88,IF(L240&lt;=24,55,IF(L240&lt;=32,22,0))))-IF(L240&lt;=8,0,IF(L240&lt;=16,(L240-9)*2.245,IF(L240&lt;=24,(L240-17)*2.245,IF(L240&lt;=32,(L240-25)*2.245,0)))),0)+IF(F240="PČneol",IF(L240=1,85,IF(L240=2,64.61,IF(L240=3,50.76,IF(L240=4,16.25,IF(L240=5,15,IF(L240=6,13.75,IF(L240=7,12.5,IF(L240=8,11.25,0))))))))+IF(L240&lt;=8,0,IF(L240&lt;=16,9,0))-IF(L240&lt;=8,0,IF(L240&lt;=16,(L240-9)*0.425,0)),0)+IF(F240="PŽ",IF(L240=1,85,IF(L240=2,59.5,IF(L240=3,45,IF(L240=4,32.5,IF(L240=5,30,IF(L240=6,27.5,IF(L240=7,25,IF(L240=8,22.5,0))))))))+IF(L240&lt;=8,0,IF(L240&lt;=16,19,IF(L240&lt;=24,13,IF(L240&lt;=32,8,0))))-IF(L240&lt;=8,0,IF(L240&lt;=16,(L240-9)*0.425,IF(L240&lt;=24,(L240-17)*0.425,IF(L240&lt;=32,(L240-25)*0.425,0)))),0)+IF(F240="EČ",IF(L240=1,204,IF(L240=2,156.24,IF(L240=3,123.84,IF(L240=4,72,IF(L240=5,66,IF(L240=6,60,IF(L240=7,54,IF(L240=8,48,0))))))))+IF(L240&lt;=8,0,IF(L240&lt;=16,40,IF(L240&lt;=24,25,0)))-IF(L240&lt;=8,0,IF(L240&lt;=16,(L240-9)*1.02,IF(L240&lt;=24,(L240-17)*1.02,0))),0)+IF(F240="EČneol",IF(L240=1,68,IF(L240=2,51.69,IF(L240=3,40.61,IF(L240=4,13,IF(L240=5,12,IF(L240=6,11,IF(L240=7,10,IF(L240=8,9,0)))))))))+IF(F240="EŽ",IF(L240=1,68,IF(L240=2,47.6,IF(L240=3,36,IF(L240=4,18,IF(L240=5,16.5,IF(L240=6,15,IF(L240=7,13.5,IF(L240=8,12,0))))))))+IF(L240&lt;=8,0,IF(L240&lt;=16,10,IF(L240&lt;=24,6,0)))-IF(L240&lt;=8,0,IF(L240&lt;=16,(L240-9)*0.34,IF(L240&lt;=24,(L240-17)*0.34,0))),0)+IF(F240="PT",IF(L240=1,68,IF(L240=2,52.08,IF(L240=3,41.28,IF(L240=4,24,IF(L240=5,22,IF(L240=6,20,IF(L240=7,18,IF(L240=8,16,0))))))))+IF(L240&lt;=8,0,IF(L240&lt;=16,13,IF(L240&lt;=24,9,IF(L240&lt;=32,4,0))))-IF(L240&lt;=8,0,IF(L240&lt;=16,(L240-9)*0.34,IF(L240&lt;=24,(L240-17)*0.34,IF(L240&lt;=32,(L240-25)*0.34,0)))),0)+IF(F240="JOŽ",IF(L240=1,85,IF(L240=2,59.5,IF(L240=3,45,IF(L240=4,32.5,IF(L240=5,30,IF(L240=6,27.5,IF(L240=7,25,IF(L240=8,22.5,0))))))))+IF(L240&lt;=8,0,IF(L240&lt;=16,19,IF(L240&lt;=24,13,0)))-IF(L240&lt;=8,0,IF(L240&lt;=16,(L240-9)*0.425,IF(L240&lt;=24,(L240-17)*0.425,0))),0)+IF(F240="JPČ",IF(L240=1,68,IF(L240=2,47.6,IF(L240=3,36,IF(L240=4,26,IF(L240=5,24,IF(L240=6,22,IF(L240=7,20,IF(L240=8,18,0))))))))+IF(L240&lt;=8,0,IF(L240&lt;=16,13,IF(L240&lt;=24,9,0)))-IF(L240&lt;=8,0,IF(L240&lt;=16,(L240-9)*0.34,IF(L240&lt;=24,(L240-17)*0.34,0))),0)+IF(F240="JEČ",IF(L240=1,34,IF(L240=2,26.04,IF(L240=3,20.6,IF(L240=4,12,IF(L240=5,11,IF(L240=6,10,IF(L240=7,9,IF(L240=8,8,0))))))))+IF(L240&lt;=8,0,IF(L240&lt;=16,6,0))-IF(L240&lt;=8,0,IF(L240&lt;=16,(L240-9)*0.17,0)),0)+IF(F240="JEOF",IF(L240=1,34,IF(L240=2,26.04,IF(L240=3,20.6,IF(L240=4,12,IF(L240=5,11,IF(L240=6,10,IF(L240=7,9,IF(L240=8,8,0))))))))+IF(L240&lt;=8,0,IF(L240&lt;=16,6,0))-IF(L240&lt;=8,0,IF(L240&lt;=16,(L240-9)*0.17,0)),0)+IF(F240="JnPČ",IF(L240=1,51,IF(L240=2,35.7,IF(L240=3,27,IF(L240=4,19.5,IF(L240=5,18,IF(L240=6,16.5,IF(L240=7,15,IF(L240=8,13.5,0))))))))+IF(L240&lt;=8,0,IF(L240&lt;=16,10,0))-IF(L240&lt;=8,0,IF(L240&lt;=16,(L240-9)*0.255,0)),0)+IF(F240="JnEČ",IF(L240=1,25.5,IF(L240=2,19.53,IF(L240=3,15.48,IF(L240=4,9,IF(L240=5,8.25,IF(L240=6,7.5,IF(L240=7,6.75,IF(L240=8,6,0))))))))+IF(L240&lt;=8,0,IF(L240&lt;=16,5,0))-IF(L240&lt;=8,0,IF(L240&lt;=16,(L240-9)*0.1275,0)),0)+IF(F240="JčPČ",IF(L240=1,21.25,IF(L240=2,14.5,IF(L240=3,11.5,IF(L240=4,7,IF(L240=5,6.5,IF(L240=6,6,IF(L240=7,5.5,IF(L240=8,5,0))))))))+IF(L240&lt;=8,0,IF(L240&lt;=16,4,0))-IF(L240&lt;=8,0,IF(L240&lt;=16,(L240-9)*0.10625,0)),0)+IF(F240="JčEČ",IF(L240=1,17,IF(L240=2,13.02,IF(L240=3,10.32,IF(L240=4,6,IF(L240=5,5.5,IF(L240=6,5,IF(L240=7,4.5,IF(L240=8,4,0))))))))+IF(L240&lt;=8,0,IF(L240&lt;=16,3,0))-IF(L240&lt;=8,0,IF(L240&lt;=16,(L240-9)*0.085,0)),0)+IF(F240="NEAK",IF(L240=1,11.48,IF(L240=2,8.79,IF(L240=3,6.97,IF(L240=4,4.05,IF(L240=5,3.71,IF(L240=6,3.38,IF(L240=7,3.04,IF(L240=8,2.7,0))))))))+IF(L240&lt;=8,0,IF(L240&lt;=16,2,IF(L240&lt;=24,1.3,0)))-IF(L240&lt;=8,0,IF(L240&lt;=16,(L240-9)*0.0574,IF(L240&lt;=24,(L240-17)*0.0574,0))),0))*IF(L240&lt;0,1,IF(OR(F240="PČ",F240="PŽ",F240="PT"),IF(J240&lt;32,J240/32,1),1))* IF(L240&lt;0,1,IF(OR(F240="EČ",F240="EŽ",F240="JOŽ",F240="JPČ",F240="NEAK"),IF(J240&lt;24,J240/24,1),1))*IF(L240&lt;0,1,IF(OR(F240="PČneol",F240="JEČ",F240="JEOF",F240="JnPČ",F240="JnEČ",F240="JčPČ",F240="JčEČ"),IF(J240&lt;16,J240/16,1),1))*IF(L240&lt;0,1,IF(F240="EČneol",IF(J240&lt;8,J240/8,1),1))</f>
        <v>0</v>
      </c>
      <c r="O240" s="9">
        <f t="shared" ref="O240:O249" si="32">IF(F240="OŽ",N240,IF(H240="Ne",IF(J240*0.3&lt;J240-L240,N240,0),IF(J240*0.1&lt;J240-L240,N240,0)))</f>
        <v>0</v>
      </c>
      <c r="P240" s="4">
        <f t="shared" ref="P240" si="33">IF(O240=0,0,IF(F240="OŽ",IF(L240&gt;35,0,IF(J240&gt;35,(36-L240)*1.836,((36-L240)-(36-J240))*1.836)),0)+IF(F240="PČ",IF(L240&gt;31,0,IF(J240&gt;31,(32-L240)*1.347,((32-L240)-(32-J240))*1.347)),0)+ IF(F240="PČneol",IF(L240&gt;15,0,IF(J240&gt;15,(16-L240)*0.255,((16-L240)-(16-J240))*0.255)),0)+IF(F240="PŽ",IF(L240&gt;31,0,IF(J240&gt;31,(32-L240)*0.255,((32-L240)-(32-J240))*0.255)),0)+IF(F240="EČ",IF(L240&gt;23,0,IF(J240&gt;23,(24-L240)*0.612,((24-L240)-(24-J240))*0.612)),0)+IF(F240="EČneol",IF(L240&gt;7,0,IF(J240&gt;7,(8-L240)*0.204,((8-L240)-(8-J240))*0.204)),0)+IF(F240="EŽ",IF(L240&gt;23,0,IF(J240&gt;23,(24-L240)*0.204,((24-L240)-(24-J240))*0.204)),0)+IF(F240="PT",IF(L240&gt;31,0,IF(J240&gt;31,(32-L240)*0.204,((32-L240)-(32-J240))*0.204)),0)+IF(F240="JOŽ",IF(L240&gt;23,0,IF(J240&gt;23,(24-L240)*0.255,((24-L240)-(24-J240))*0.255)),0)+IF(F240="JPČ",IF(L240&gt;23,0,IF(J240&gt;23,(24-L240)*0.204,((24-L240)-(24-J240))*0.204)),0)+IF(F240="JEČ",IF(L240&gt;15,0,IF(J240&gt;15,(16-L240)*0.102,((16-L240)-(16-J240))*0.102)),0)+IF(F240="JEOF",IF(L240&gt;15,0,IF(J240&gt;15,(16-L240)*0.102,((16-L240)-(16-J240))*0.102)),0)+IF(F240="JnPČ",IF(L240&gt;15,0,IF(J240&gt;15,(16-L240)*0.153,((16-L240)-(16-J240))*0.153)),0)+IF(F240="JnEČ",IF(L240&gt;15,0,IF(J240&gt;15,(16-L240)*0.0765,((16-L240)-(16-J240))*0.0765)),0)+IF(F240="JčPČ",IF(L240&gt;15,0,IF(J240&gt;15,(16-L240)*0.06375,((16-L240)-(16-J240))*0.06375)),0)+IF(F240="JčEČ",IF(L240&gt;15,0,IF(J240&gt;15,(16-L240)*0.051,((16-L240)-(16-J240))*0.051)),0)+IF(F240="NEAK",IF(L240&gt;23,0,IF(J240&gt;23,(24-L240)*0.03444,((24-L240)-(24-J240))*0.03444)),0))</f>
        <v>0</v>
      </c>
      <c r="Q240" s="11">
        <f t="shared" ref="Q240" si="34">IF(ISERROR(P240*100/N240),0,(P240*100/N240))</f>
        <v>0</v>
      </c>
      <c r="R240" s="10">
        <f t="shared" ref="R240:R249" si="35">IF(Q240&lt;=30,O240+P240,O240+O240*0.3)*IF(G240=1,0.4,IF(G240=2,0.75,IF(G240="1 (kas 4 m. 1 k. nerengiamos)",0.52,1)))*IF(D240="olimpinė",1,IF(M240="Ne",0.5,1))*IF(OR(A$5="Lietuvos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federacija"),IF(OR(J240&lt;8,K240&lt;16),0,1),1)*E240*IF(I240&lt;=1,1,1/I240)*IF(OR(A$5="Lietuvos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40" s="8"/>
    </row>
    <row r="241" spans="1:19">
      <c r="A241" s="62">
        <v>2</v>
      </c>
      <c r="B241" s="62"/>
      <c r="C241" s="12"/>
      <c r="D241" s="62"/>
      <c r="E241" s="62"/>
      <c r="F241" s="62"/>
      <c r="G241" s="62"/>
      <c r="H241" s="62"/>
      <c r="I241" s="62"/>
      <c r="J241" s="62"/>
      <c r="K241" s="62"/>
      <c r="L241" s="62"/>
      <c r="M241" s="62"/>
      <c r="N241" s="3">
        <f t="shared" si="31"/>
        <v>0</v>
      </c>
      <c r="O241" s="9">
        <f t="shared" si="32"/>
        <v>0</v>
      </c>
      <c r="P241" s="4">
        <f t="shared" ref="P241:P249" si="36">IF(O241=0,0,IF(F241="OŽ",IF(L241&gt;35,0,IF(J241&gt;35,(36-L241)*1.836,((36-L241)-(36-J241))*1.836)),0)+IF(F241="PČ",IF(L241&gt;31,0,IF(J241&gt;31,(32-L241)*1.347,((32-L241)-(32-J241))*1.347)),0)+ IF(F241="PČneol",IF(L241&gt;15,0,IF(J241&gt;15,(16-L241)*0.255,((16-L241)-(16-J241))*0.255)),0)+IF(F241="PŽ",IF(L241&gt;31,0,IF(J241&gt;31,(32-L241)*0.255,((32-L241)-(32-J241))*0.255)),0)+IF(F241="EČ",IF(L241&gt;23,0,IF(J241&gt;23,(24-L241)*0.612,((24-L241)-(24-J241))*0.612)),0)+IF(F241="EČneol",IF(L241&gt;7,0,IF(J241&gt;7,(8-L241)*0.204,((8-L241)-(8-J241))*0.204)),0)+IF(F241="EŽ",IF(L241&gt;23,0,IF(J241&gt;23,(24-L241)*0.204,((24-L241)-(24-J241))*0.204)),0)+IF(F241="PT",IF(L241&gt;31,0,IF(J241&gt;31,(32-L241)*0.204,((32-L241)-(32-J241))*0.204)),0)+IF(F241="JOŽ",IF(L241&gt;23,0,IF(J241&gt;23,(24-L241)*0.255,((24-L241)-(24-J241))*0.255)),0)+IF(F241="JPČ",IF(L241&gt;23,0,IF(J241&gt;23,(24-L241)*0.204,((24-L241)-(24-J241))*0.204)),0)+IF(F241="JEČ",IF(L241&gt;15,0,IF(J241&gt;15,(16-L241)*0.102,((16-L241)-(16-J241))*0.102)),0)+IF(F241="JEOF",IF(L241&gt;15,0,IF(J241&gt;15,(16-L241)*0.102,((16-L241)-(16-J241))*0.102)),0)+IF(F241="JnPČ",IF(L241&gt;15,0,IF(J241&gt;15,(16-L241)*0.153,((16-L241)-(16-J241))*0.153)),0)+IF(F241="JnEČ",IF(L241&gt;15,0,IF(J241&gt;15,(16-L241)*0.0765,((16-L241)-(16-J241))*0.0765)),0)+IF(F241="JčPČ",IF(L241&gt;15,0,IF(J241&gt;15,(16-L241)*0.06375,((16-L241)-(16-J241))*0.06375)),0)+IF(F241="JčEČ",IF(L241&gt;15,0,IF(J241&gt;15,(16-L241)*0.051,((16-L241)-(16-J241))*0.051)),0)+IF(F241="NEAK",IF(L241&gt;23,0,IF(J241&gt;23,(24-L241)*0.03444,((24-L241)-(24-J241))*0.03444)),0))</f>
        <v>0</v>
      </c>
      <c r="Q241" s="11">
        <f t="shared" ref="Q241:Q249" si="37">IF(ISERROR(P241*100/N241),0,(P241*100/N241))</f>
        <v>0</v>
      </c>
      <c r="R241" s="10">
        <f t="shared" si="35"/>
        <v>0</v>
      </c>
      <c r="S241" s="8"/>
    </row>
    <row r="242" spans="1:19">
      <c r="A242" s="62">
        <v>3</v>
      </c>
      <c r="B242" s="62"/>
      <c r="C242" s="12"/>
      <c r="D242" s="62"/>
      <c r="E242" s="62"/>
      <c r="F242" s="62"/>
      <c r="G242" s="62"/>
      <c r="H242" s="62"/>
      <c r="I242" s="62"/>
      <c r="J242" s="62"/>
      <c r="K242" s="62"/>
      <c r="L242" s="62"/>
      <c r="M242" s="62"/>
      <c r="N242" s="3">
        <f t="shared" si="31"/>
        <v>0</v>
      </c>
      <c r="O242" s="9">
        <f t="shared" si="32"/>
        <v>0</v>
      </c>
      <c r="P242" s="4">
        <f t="shared" si="36"/>
        <v>0</v>
      </c>
      <c r="Q242" s="11">
        <f t="shared" si="37"/>
        <v>0</v>
      </c>
      <c r="R242" s="10">
        <f t="shared" si="35"/>
        <v>0</v>
      </c>
      <c r="S242" s="8"/>
    </row>
    <row r="243" spans="1:19">
      <c r="A243" s="62">
        <v>4</v>
      </c>
      <c r="B243" s="62"/>
      <c r="C243" s="12"/>
      <c r="D243" s="62"/>
      <c r="E243" s="62"/>
      <c r="F243" s="62"/>
      <c r="G243" s="62"/>
      <c r="H243" s="62"/>
      <c r="I243" s="62"/>
      <c r="J243" s="62"/>
      <c r="K243" s="62"/>
      <c r="L243" s="62"/>
      <c r="M243" s="62"/>
      <c r="N243" s="3">
        <f t="shared" si="31"/>
        <v>0</v>
      </c>
      <c r="O243" s="9">
        <f t="shared" si="32"/>
        <v>0</v>
      </c>
      <c r="P243" s="4">
        <f t="shared" si="36"/>
        <v>0</v>
      </c>
      <c r="Q243" s="11">
        <f t="shared" si="37"/>
        <v>0</v>
      </c>
      <c r="R243" s="10">
        <f t="shared" si="35"/>
        <v>0</v>
      </c>
      <c r="S243" s="8"/>
    </row>
    <row r="244" spans="1:19">
      <c r="A244" s="62">
        <v>5</v>
      </c>
      <c r="B244" s="62"/>
      <c r="C244" s="12"/>
      <c r="D244" s="62"/>
      <c r="E244" s="62"/>
      <c r="F244" s="62"/>
      <c r="G244" s="62"/>
      <c r="H244" s="62"/>
      <c r="I244" s="62"/>
      <c r="J244" s="62"/>
      <c r="K244" s="62"/>
      <c r="L244" s="62"/>
      <c r="M244" s="62"/>
      <c r="N244" s="3">
        <f t="shared" si="31"/>
        <v>0</v>
      </c>
      <c r="O244" s="9">
        <f t="shared" si="32"/>
        <v>0</v>
      </c>
      <c r="P244" s="4">
        <f t="shared" si="36"/>
        <v>0</v>
      </c>
      <c r="Q244" s="11">
        <f t="shared" si="37"/>
        <v>0</v>
      </c>
      <c r="R244" s="10">
        <f t="shared" si="35"/>
        <v>0</v>
      </c>
      <c r="S244" s="8"/>
    </row>
    <row r="245" spans="1:19">
      <c r="A245" s="62">
        <v>6</v>
      </c>
      <c r="B245" s="62"/>
      <c r="C245" s="12"/>
      <c r="D245" s="62"/>
      <c r="E245" s="62"/>
      <c r="F245" s="62"/>
      <c r="G245" s="62"/>
      <c r="H245" s="62"/>
      <c r="I245" s="62"/>
      <c r="J245" s="62"/>
      <c r="K245" s="62"/>
      <c r="L245" s="62"/>
      <c r="M245" s="62"/>
      <c r="N245" s="3">
        <f t="shared" si="31"/>
        <v>0</v>
      </c>
      <c r="O245" s="9">
        <f t="shared" si="32"/>
        <v>0</v>
      </c>
      <c r="P245" s="4">
        <f t="shared" si="36"/>
        <v>0</v>
      </c>
      <c r="Q245" s="11">
        <f t="shared" si="37"/>
        <v>0</v>
      </c>
      <c r="R245" s="10">
        <f t="shared" si="35"/>
        <v>0</v>
      </c>
      <c r="S245" s="8"/>
    </row>
    <row r="246" spans="1:19">
      <c r="A246" s="62">
        <v>7</v>
      </c>
      <c r="B246" s="62"/>
      <c r="C246" s="12"/>
      <c r="D246" s="62"/>
      <c r="E246" s="62"/>
      <c r="F246" s="62"/>
      <c r="G246" s="62"/>
      <c r="H246" s="62"/>
      <c r="I246" s="62"/>
      <c r="J246" s="62"/>
      <c r="K246" s="62"/>
      <c r="L246" s="62"/>
      <c r="M246" s="62"/>
      <c r="N246" s="3">
        <f t="shared" si="31"/>
        <v>0</v>
      </c>
      <c r="O246" s="9">
        <f t="shared" si="32"/>
        <v>0</v>
      </c>
      <c r="P246" s="4">
        <f t="shared" si="36"/>
        <v>0</v>
      </c>
      <c r="Q246" s="11">
        <f t="shared" si="37"/>
        <v>0</v>
      </c>
      <c r="R246" s="10">
        <f t="shared" si="35"/>
        <v>0</v>
      </c>
      <c r="S246" s="8"/>
    </row>
    <row r="247" spans="1:19">
      <c r="A247" s="62">
        <v>8</v>
      </c>
      <c r="B247" s="62"/>
      <c r="C247" s="12"/>
      <c r="D247" s="62"/>
      <c r="E247" s="62"/>
      <c r="F247" s="62"/>
      <c r="G247" s="62"/>
      <c r="H247" s="62"/>
      <c r="I247" s="62"/>
      <c r="J247" s="62"/>
      <c r="K247" s="62"/>
      <c r="L247" s="62"/>
      <c r="M247" s="62"/>
      <c r="N247" s="3">
        <f t="shared" si="31"/>
        <v>0</v>
      </c>
      <c r="O247" s="9">
        <f t="shared" si="32"/>
        <v>0</v>
      </c>
      <c r="P247" s="4">
        <f t="shared" si="36"/>
        <v>0</v>
      </c>
      <c r="Q247" s="11">
        <f t="shared" si="37"/>
        <v>0</v>
      </c>
      <c r="R247" s="10">
        <f t="shared" si="35"/>
        <v>0</v>
      </c>
      <c r="S247" s="8"/>
    </row>
    <row r="248" spans="1:19">
      <c r="A248" s="62">
        <v>9</v>
      </c>
      <c r="B248" s="62"/>
      <c r="C248" s="12"/>
      <c r="D248" s="62"/>
      <c r="E248" s="62"/>
      <c r="F248" s="62"/>
      <c r="G248" s="62"/>
      <c r="H248" s="62"/>
      <c r="I248" s="62"/>
      <c r="J248" s="62"/>
      <c r="K248" s="62"/>
      <c r="L248" s="62"/>
      <c r="M248" s="62"/>
      <c r="N248" s="3">
        <f t="shared" si="31"/>
        <v>0</v>
      </c>
      <c r="O248" s="9">
        <f t="shared" si="32"/>
        <v>0</v>
      </c>
      <c r="P248" s="4">
        <f t="shared" si="36"/>
        <v>0</v>
      </c>
      <c r="Q248" s="11">
        <f t="shared" si="37"/>
        <v>0</v>
      </c>
      <c r="R248" s="10">
        <f t="shared" si="35"/>
        <v>0</v>
      </c>
      <c r="S248" s="8"/>
    </row>
    <row r="249" spans="1:19">
      <c r="A249" s="62">
        <v>10</v>
      </c>
      <c r="B249" s="62"/>
      <c r="C249" s="12"/>
      <c r="D249" s="62"/>
      <c r="E249" s="62"/>
      <c r="F249" s="62"/>
      <c r="G249" s="62"/>
      <c r="H249" s="62"/>
      <c r="I249" s="62"/>
      <c r="J249" s="62"/>
      <c r="K249" s="62"/>
      <c r="L249" s="62"/>
      <c r="M249" s="62"/>
      <c r="N249" s="3">
        <f t="shared" si="31"/>
        <v>0</v>
      </c>
      <c r="O249" s="9">
        <f t="shared" si="32"/>
        <v>0</v>
      </c>
      <c r="P249" s="4">
        <f t="shared" si="36"/>
        <v>0</v>
      </c>
      <c r="Q249" s="11">
        <f t="shared" si="37"/>
        <v>0</v>
      </c>
      <c r="R249" s="10">
        <f t="shared" si="35"/>
        <v>0</v>
      </c>
      <c r="S249" s="8"/>
    </row>
    <row r="250" spans="1:19" ht="15" customHeight="1">
      <c r="A250" s="76" t="s">
        <v>33</v>
      </c>
      <c r="B250" s="77"/>
      <c r="C250" s="77"/>
      <c r="D250" s="77"/>
      <c r="E250" s="77"/>
      <c r="F250" s="77"/>
      <c r="G250" s="77"/>
      <c r="H250" s="77"/>
      <c r="I250" s="77"/>
      <c r="J250" s="77"/>
      <c r="K250" s="77"/>
      <c r="L250" s="77"/>
      <c r="M250" s="77"/>
      <c r="N250" s="77"/>
      <c r="O250" s="77"/>
      <c r="P250" s="77"/>
      <c r="Q250" s="78"/>
      <c r="R250" s="10">
        <f>SUM(R240:R249)</f>
        <v>0</v>
      </c>
      <c r="S250" s="8"/>
    </row>
    <row r="251" spans="1:19" ht="15.75">
      <c r="A251" s="24" t="s">
        <v>34</v>
      </c>
      <c r="B251" s="24"/>
      <c r="C251" s="15"/>
      <c r="D251" s="15"/>
      <c r="E251" s="15"/>
      <c r="F251" s="15"/>
      <c r="G251" s="15"/>
      <c r="H251" s="15"/>
      <c r="I251" s="15"/>
      <c r="J251" s="15"/>
      <c r="K251" s="15"/>
      <c r="L251" s="15"/>
      <c r="M251" s="15"/>
      <c r="N251" s="15"/>
      <c r="O251" s="15"/>
      <c r="P251" s="15"/>
      <c r="Q251" s="15"/>
      <c r="R251" s="16"/>
      <c r="S251" s="8"/>
    </row>
    <row r="252" spans="1:19">
      <c r="A252" s="49" t="s">
        <v>41</v>
      </c>
      <c r="B252" s="49"/>
      <c r="C252" s="49"/>
      <c r="D252" s="49"/>
      <c r="E252" s="49"/>
      <c r="F252" s="49"/>
      <c r="G252" s="49"/>
      <c r="H252" s="49"/>
      <c r="I252" s="49"/>
      <c r="J252" s="15"/>
      <c r="K252" s="15"/>
      <c r="L252" s="15"/>
      <c r="M252" s="15"/>
      <c r="N252" s="15"/>
      <c r="O252" s="15"/>
      <c r="P252" s="15"/>
      <c r="Q252" s="15"/>
      <c r="R252" s="16"/>
      <c r="S252" s="8"/>
    </row>
    <row r="253" spans="1:19" s="8" customFormat="1">
      <c r="A253" s="49"/>
      <c r="B253" s="49"/>
      <c r="C253" s="49"/>
      <c r="D253" s="49"/>
      <c r="E253" s="49"/>
      <c r="F253" s="49"/>
      <c r="G253" s="49"/>
      <c r="H253" s="49"/>
      <c r="I253" s="49"/>
      <c r="J253" s="15"/>
      <c r="K253" s="15"/>
      <c r="L253" s="15"/>
      <c r="M253" s="15"/>
      <c r="N253" s="15"/>
      <c r="O253" s="15"/>
      <c r="P253" s="15"/>
      <c r="Q253" s="15"/>
      <c r="R253" s="16"/>
    </row>
    <row r="254" spans="1:19" ht="15" customHeight="1">
      <c r="A254" s="74" t="s">
        <v>134</v>
      </c>
      <c r="B254" s="75"/>
      <c r="C254" s="75"/>
      <c r="D254" s="75"/>
      <c r="E254" s="75"/>
      <c r="F254" s="75"/>
      <c r="G254" s="75"/>
      <c r="H254" s="75"/>
      <c r="I254" s="75"/>
      <c r="J254" s="75"/>
      <c r="K254" s="75"/>
      <c r="L254" s="75"/>
      <c r="M254" s="75"/>
      <c r="N254" s="75"/>
      <c r="O254" s="75"/>
      <c r="P254" s="75"/>
      <c r="Q254" s="58"/>
      <c r="R254" s="8"/>
      <c r="S254" s="8"/>
    </row>
    <row r="255" spans="1:19" ht="15" customHeight="1">
      <c r="A255" s="70" t="s">
        <v>27</v>
      </c>
      <c r="B255" s="71"/>
      <c r="C255" s="71"/>
      <c r="D255" s="50"/>
      <c r="E255" s="50"/>
      <c r="F255" s="50"/>
      <c r="G255" s="50"/>
      <c r="H255" s="50"/>
      <c r="I255" s="50"/>
      <c r="J255" s="50"/>
      <c r="K255" s="50"/>
      <c r="L255" s="50"/>
      <c r="M255" s="50"/>
      <c r="N255" s="50"/>
      <c r="O255" s="50"/>
      <c r="P255" s="50"/>
      <c r="Q255" s="58"/>
      <c r="R255" s="8"/>
      <c r="S255" s="8"/>
    </row>
    <row r="256" spans="1:19" ht="15" customHeight="1">
      <c r="A256" s="81" t="s">
        <v>135</v>
      </c>
      <c r="B256" s="82"/>
      <c r="C256" s="82"/>
      <c r="D256" s="82"/>
      <c r="E256" s="82"/>
      <c r="F256" s="82"/>
      <c r="G256" s="82"/>
      <c r="H256" s="82"/>
      <c r="I256" s="82"/>
      <c r="J256" s="82"/>
      <c r="K256" s="82"/>
      <c r="L256" s="82"/>
      <c r="M256" s="82"/>
      <c r="N256" s="82"/>
      <c r="O256" s="82"/>
      <c r="P256" s="82"/>
      <c r="Q256" s="58"/>
      <c r="R256" s="8"/>
      <c r="S256" s="8"/>
    </row>
    <row r="257" spans="1:19">
      <c r="A257" s="62">
        <v>1</v>
      </c>
      <c r="B257" s="62"/>
      <c r="C257" s="12"/>
      <c r="D257" s="62"/>
      <c r="E257" s="62"/>
      <c r="F257" s="62"/>
      <c r="G257" s="62"/>
      <c r="H257" s="62"/>
      <c r="I257" s="62"/>
      <c r="J257" s="62"/>
      <c r="K257" s="62"/>
      <c r="L257" s="62"/>
      <c r="M257" s="62"/>
      <c r="N257" s="3">
        <f t="shared" ref="N257:N266" si="38">(IF(F257="OŽ",IF(L257=1,550.8,IF(L257=2,426.38,IF(L257=3,342.14,IF(L257=4,181.44,IF(L257=5,168.48,IF(L257=6,155.52,IF(L257=7,148.5,IF(L257=8,144,0))))))))+IF(L257&lt;=8,0,IF(L257&lt;=16,137.7,IF(L257&lt;=24,108,IF(L257&lt;=32,80.1,IF(L257&lt;=36,52.2,0)))))-IF(L257&lt;=8,0,IF(L257&lt;=16,(L257-9)*2.754,IF(L257&lt;=24,(L257-17)* 2.754,IF(L257&lt;=32,(L257-25)* 2.754,IF(L257&lt;=36,(L257-33)*2.754,0))))),0)+IF(F257="PČ",IF(L257=1,449,IF(L257=2,314.6,IF(L257=3,238,IF(L257=4,172,IF(L257=5,159,IF(L257=6,145,IF(L257=7,132,IF(L257=8,119,0))))))))+IF(L257&lt;=8,0,IF(L257&lt;=16,88,IF(L257&lt;=24,55,IF(L257&lt;=32,22,0))))-IF(L257&lt;=8,0,IF(L257&lt;=16,(L257-9)*2.245,IF(L257&lt;=24,(L257-17)*2.245,IF(L257&lt;=32,(L257-25)*2.245,0)))),0)+IF(F257="PČneol",IF(L257=1,85,IF(L257=2,64.61,IF(L257=3,50.76,IF(L257=4,16.25,IF(L257=5,15,IF(L257=6,13.75,IF(L257=7,12.5,IF(L257=8,11.25,0))))))))+IF(L257&lt;=8,0,IF(L257&lt;=16,9,0))-IF(L257&lt;=8,0,IF(L257&lt;=16,(L257-9)*0.425,0)),0)+IF(F257="PŽ",IF(L257=1,85,IF(L257=2,59.5,IF(L257=3,45,IF(L257=4,32.5,IF(L257=5,30,IF(L257=6,27.5,IF(L257=7,25,IF(L257=8,22.5,0))))))))+IF(L257&lt;=8,0,IF(L257&lt;=16,19,IF(L257&lt;=24,13,IF(L257&lt;=32,8,0))))-IF(L257&lt;=8,0,IF(L257&lt;=16,(L257-9)*0.425,IF(L257&lt;=24,(L257-17)*0.425,IF(L257&lt;=32,(L257-25)*0.425,0)))),0)+IF(F257="EČ",IF(L257=1,204,IF(L257=2,156.24,IF(L257=3,123.84,IF(L257=4,72,IF(L257=5,66,IF(L257=6,60,IF(L257=7,54,IF(L257=8,48,0))))))))+IF(L257&lt;=8,0,IF(L257&lt;=16,40,IF(L257&lt;=24,25,0)))-IF(L257&lt;=8,0,IF(L257&lt;=16,(L257-9)*1.02,IF(L257&lt;=24,(L257-17)*1.02,0))),0)+IF(F257="EČneol",IF(L257=1,68,IF(L257=2,51.69,IF(L257=3,40.61,IF(L257=4,13,IF(L257=5,12,IF(L257=6,11,IF(L257=7,10,IF(L257=8,9,0)))))))))+IF(F257="EŽ",IF(L257=1,68,IF(L257=2,47.6,IF(L257=3,36,IF(L257=4,18,IF(L257=5,16.5,IF(L257=6,15,IF(L257=7,13.5,IF(L257=8,12,0))))))))+IF(L257&lt;=8,0,IF(L257&lt;=16,10,IF(L257&lt;=24,6,0)))-IF(L257&lt;=8,0,IF(L257&lt;=16,(L257-9)*0.34,IF(L257&lt;=24,(L257-17)*0.34,0))),0)+IF(F257="PT",IF(L257=1,68,IF(L257=2,52.08,IF(L257=3,41.28,IF(L257=4,24,IF(L257=5,22,IF(L257=6,20,IF(L257=7,18,IF(L257=8,16,0))))))))+IF(L257&lt;=8,0,IF(L257&lt;=16,13,IF(L257&lt;=24,9,IF(L257&lt;=32,4,0))))-IF(L257&lt;=8,0,IF(L257&lt;=16,(L257-9)*0.34,IF(L257&lt;=24,(L257-17)*0.34,IF(L257&lt;=32,(L257-25)*0.34,0)))),0)+IF(F257="JOŽ",IF(L257=1,85,IF(L257=2,59.5,IF(L257=3,45,IF(L257=4,32.5,IF(L257=5,30,IF(L257=6,27.5,IF(L257=7,25,IF(L257=8,22.5,0))))))))+IF(L257&lt;=8,0,IF(L257&lt;=16,19,IF(L257&lt;=24,13,0)))-IF(L257&lt;=8,0,IF(L257&lt;=16,(L257-9)*0.425,IF(L257&lt;=24,(L257-17)*0.425,0))),0)+IF(F257="JPČ",IF(L257=1,68,IF(L257=2,47.6,IF(L257=3,36,IF(L257=4,26,IF(L257=5,24,IF(L257=6,22,IF(L257=7,20,IF(L257=8,18,0))))))))+IF(L257&lt;=8,0,IF(L257&lt;=16,13,IF(L257&lt;=24,9,0)))-IF(L257&lt;=8,0,IF(L257&lt;=16,(L257-9)*0.34,IF(L257&lt;=24,(L257-17)*0.34,0))),0)+IF(F257="JEČ",IF(L257=1,34,IF(L257=2,26.04,IF(L257=3,20.6,IF(L257=4,12,IF(L257=5,11,IF(L257=6,10,IF(L257=7,9,IF(L257=8,8,0))))))))+IF(L257&lt;=8,0,IF(L257&lt;=16,6,0))-IF(L257&lt;=8,0,IF(L257&lt;=16,(L257-9)*0.17,0)),0)+IF(F257="JEOF",IF(L257=1,34,IF(L257=2,26.04,IF(L257=3,20.6,IF(L257=4,12,IF(L257=5,11,IF(L257=6,10,IF(L257=7,9,IF(L257=8,8,0))))))))+IF(L257&lt;=8,0,IF(L257&lt;=16,6,0))-IF(L257&lt;=8,0,IF(L257&lt;=16,(L257-9)*0.17,0)),0)+IF(F257="JnPČ",IF(L257=1,51,IF(L257=2,35.7,IF(L257=3,27,IF(L257=4,19.5,IF(L257=5,18,IF(L257=6,16.5,IF(L257=7,15,IF(L257=8,13.5,0))))))))+IF(L257&lt;=8,0,IF(L257&lt;=16,10,0))-IF(L257&lt;=8,0,IF(L257&lt;=16,(L257-9)*0.255,0)),0)+IF(F257="JnEČ",IF(L257=1,25.5,IF(L257=2,19.53,IF(L257=3,15.48,IF(L257=4,9,IF(L257=5,8.25,IF(L257=6,7.5,IF(L257=7,6.75,IF(L257=8,6,0))))))))+IF(L257&lt;=8,0,IF(L257&lt;=16,5,0))-IF(L257&lt;=8,0,IF(L257&lt;=16,(L257-9)*0.1275,0)),0)+IF(F257="JčPČ",IF(L257=1,21.25,IF(L257=2,14.5,IF(L257=3,11.5,IF(L257=4,7,IF(L257=5,6.5,IF(L257=6,6,IF(L257=7,5.5,IF(L257=8,5,0))))))))+IF(L257&lt;=8,0,IF(L257&lt;=16,4,0))-IF(L257&lt;=8,0,IF(L257&lt;=16,(L257-9)*0.10625,0)),0)+IF(F257="JčEČ",IF(L257=1,17,IF(L257=2,13.02,IF(L257=3,10.32,IF(L257=4,6,IF(L257=5,5.5,IF(L257=6,5,IF(L257=7,4.5,IF(L257=8,4,0))))))))+IF(L257&lt;=8,0,IF(L257&lt;=16,3,0))-IF(L257&lt;=8,0,IF(L257&lt;=16,(L257-9)*0.085,0)),0)+IF(F257="NEAK",IF(L257=1,11.48,IF(L257=2,8.79,IF(L257=3,6.97,IF(L257=4,4.05,IF(L257=5,3.71,IF(L257=6,3.38,IF(L257=7,3.04,IF(L257=8,2.7,0))))))))+IF(L257&lt;=8,0,IF(L257&lt;=16,2,IF(L257&lt;=24,1.3,0)))-IF(L257&lt;=8,0,IF(L257&lt;=16,(L257-9)*0.0574,IF(L257&lt;=24,(L257-17)*0.0574,0))),0))*IF(L257&lt;0,1,IF(OR(F257="PČ",F257="PŽ",F257="PT"),IF(J257&lt;32,J257/32,1),1))* IF(L257&lt;0,1,IF(OR(F257="EČ",F257="EŽ",F257="JOŽ",F257="JPČ",F257="NEAK"),IF(J257&lt;24,J257/24,1),1))*IF(L257&lt;0,1,IF(OR(F257="PČneol",F257="JEČ",F257="JEOF",F257="JnPČ",F257="JnEČ",F257="JčPČ",F257="JčEČ"),IF(J257&lt;16,J257/16,1),1))*IF(L257&lt;0,1,IF(F257="EČneol",IF(J257&lt;8,J257/8,1),1))</f>
        <v>0</v>
      </c>
      <c r="O257" s="9">
        <f t="shared" ref="O257:O266" si="39">IF(F257="OŽ",N257,IF(H257="Ne",IF(J257*0.3&lt;J257-L257,N257,0),IF(J257*0.1&lt;J257-L257,N257,0)))</f>
        <v>0</v>
      </c>
      <c r="P257" s="4">
        <f t="shared" ref="P257" si="40">IF(O257=0,0,IF(F257="OŽ",IF(L257&gt;35,0,IF(J257&gt;35,(36-L257)*1.836,((36-L257)-(36-J257))*1.836)),0)+IF(F257="PČ",IF(L257&gt;31,0,IF(J257&gt;31,(32-L257)*1.347,((32-L257)-(32-J257))*1.347)),0)+ IF(F257="PČneol",IF(L257&gt;15,0,IF(J257&gt;15,(16-L257)*0.255,((16-L257)-(16-J257))*0.255)),0)+IF(F257="PŽ",IF(L257&gt;31,0,IF(J257&gt;31,(32-L257)*0.255,((32-L257)-(32-J257))*0.255)),0)+IF(F257="EČ",IF(L257&gt;23,0,IF(J257&gt;23,(24-L257)*0.612,((24-L257)-(24-J257))*0.612)),0)+IF(F257="EČneol",IF(L257&gt;7,0,IF(J257&gt;7,(8-L257)*0.204,((8-L257)-(8-J257))*0.204)),0)+IF(F257="EŽ",IF(L257&gt;23,0,IF(J257&gt;23,(24-L257)*0.204,((24-L257)-(24-J257))*0.204)),0)+IF(F257="PT",IF(L257&gt;31,0,IF(J257&gt;31,(32-L257)*0.204,((32-L257)-(32-J257))*0.204)),0)+IF(F257="JOŽ",IF(L257&gt;23,0,IF(J257&gt;23,(24-L257)*0.255,((24-L257)-(24-J257))*0.255)),0)+IF(F257="JPČ",IF(L257&gt;23,0,IF(J257&gt;23,(24-L257)*0.204,((24-L257)-(24-J257))*0.204)),0)+IF(F257="JEČ",IF(L257&gt;15,0,IF(J257&gt;15,(16-L257)*0.102,((16-L257)-(16-J257))*0.102)),0)+IF(F257="JEOF",IF(L257&gt;15,0,IF(J257&gt;15,(16-L257)*0.102,((16-L257)-(16-J257))*0.102)),0)+IF(F257="JnPČ",IF(L257&gt;15,0,IF(J257&gt;15,(16-L257)*0.153,((16-L257)-(16-J257))*0.153)),0)+IF(F257="JnEČ",IF(L257&gt;15,0,IF(J257&gt;15,(16-L257)*0.0765,((16-L257)-(16-J257))*0.0765)),0)+IF(F257="JčPČ",IF(L257&gt;15,0,IF(J257&gt;15,(16-L257)*0.06375,((16-L257)-(16-J257))*0.06375)),0)+IF(F257="JčEČ",IF(L257&gt;15,0,IF(J257&gt;15,(16-L257)*0.051,((16-L257)-(16-J257))*0.051)),0)+IF(F257="NEAK",IF(L257&gt;23,0,IF(J257&gt;23,(24-L257)*0.03444,((24-L257)-(24-J257))*0.03444)),0))</f>
        <v>0</v>
      </c>
      <c r="Q257" s="11">
        <f t="shared" ref="Q257" si="41">IF(ISERROR(P257*100/N257),0,(P257*100/N257))</f>
        <v>0</v>
      </c>
      <c r="R257" s="10">
        <f t="shared" ref="R257:R266" si="42">IF(Q257&lt;=30,O257+P257,O257+O257*0.3)*IF(G257=1,0.4,IF(G257=2,0.75,IF(G257="1 (kas 4 m. 1 k. nerengiamos)",0.52,1)))*IF(D257="olimpinė",1,IF(M257="Ne",0.5,1))*IF(OR(A$5="Lietuvos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federacija"),IF(OR(J257&lt;8,K257&lt;16),0,1),1)*E257*IF(I257&lt;=1,1,1/I257)*IF(OR(A$5="Lietuvos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57" s="8"/>
    </row>
    <row r="258" spans="1:19">
      <c r="A258" s="62">
        <v>2</v>
      </c>
      <c r="B258" s="62"/>
      <c r="C258" s="12"/>
      <c r="D258" s="62"/>
      <c r="E258" s="62"/>
      <c r="F258" s="62"/>
      <c r="G258" s="62"/>
      <c r="H258" s="62"/>
      <c r="I258" s="62"/>
      <c r="J258" s="62"/>
      <c r="K258" s="62"/>
      <c r="L258" s="62"/>
      <c r="M258" s="62"/>
      <c r="N258" s="3">
        <f t="shared" si="38"/>
        <v>0</v>
      </c>
      <c r="O258" s="9">
        <f t="shared" si="39"/>
        <v>0</v>
      </c>
      <c r="P258" s="4">
        <f t="shared" ref="P258:P266" si="43">IF(O258=0,0,IF(F258="OŽ",IF(L258&gt;35,0,IF(J258&gt;35,(36-L258)*1.836,((36-L258)-(36-J258))*1.836)),0)+IF(F258="PČ",IF(L258&gt;31,0,IF(J258&gt;31,(32-L258)*1.347,((32-L258)-(32-J258))*1.347)),0)+ IF(F258="PČneol",IF(L258&gt;15,0,IF(J258&gt;15,(16-L258)*0.255,((16-L258)-(16-J258))*0.255)),0)+IF(F258="PŽ",IF(L258&gt;31,0,IF(J258&gt;31,(32-L258)*0.255,((32-L258)-(32-J258))*0.255)),0)+IF(F258="EČ",IF(L258&gt;23,0,IF(J258&gt;23,(24-L258)*0.612,((24-L258)-(24-J258))*0.612)),0)+IF(F258="EČneol",IF(L258&gt;7,0,IF(J258&gt;7,(8-L258)*0.204,((8-L258)-(8-J258))*0.204)),0)+IF(F258="EŽ",IF(L258&gt;23,0,IF(J258&gt;23,(24-L258)*0.204,((24-L258)-(24-J258))*0.204)),0)+IF(F258="PT",IF(L258&gt;31,0,IF(J258&gt;31,(32-L258)*0.204,((32-L258)-(32-J258))*0.204)),0)+IF(F258="JOŽ",IF(L258&gt;23,0,IF(J258&gt;23,(24-L258)*0.255,((24-L258)-(24-J258))*0.255)),0)+IF(F258="JPČ",IF(L258&gt;23,0,IF(J258&gt;23,(24-L258)*0.204,((24-L258)-(24-J258))*0.204)),0)+IF(F258="JEČ",IF(L258&gt;15,0,IF(J258&gt;15,(16-L258)*0.102,((16-L258)-(16-J258))*0.102)),0)+IF(F258="JEOF",IF(L258&gt;15,0,IF(J258&gt;15,(16-L258)*0.102,((16-L258)-(16-J258))*0.102)),0)+IF(F258="JnPČ",IF(L258&gt;15,0,IF(J258&gt;15,(16-L258)*0.153,((16-L258)-(16-J258))*0.153)),0)+IF(F258="JnEČ",IF(L258&gt;15,0,IF(J258&gt;15,(16-L258)*0.0765,((16-L258)-(16-J258))*0.0765)),0)+IF(F258="JčPČ",IF(L258&gt;15,0,IF(J258&gt;15,(16-L258)*0.06375,((16-L258)-(16-J258))*0.06375)),0)+IF(F258="JčEČ",IF(L258&gt;15,0,IF(J258&gt;15,(16-L258)*0.051,((16-L258)-(16-J258))*0.051)),0)+IF(F258="NEAK",IF(L258&gt;23,0,IF(J258&gt;23,(24-L258)*0.03444,((24-L258)-(24-J258))*0.03444)),0))</f>
        <v>0</v>
      </c>
      <c r="Q258" s="11">
        <f t="shared" ref="Q258:Q266" si="44">IF(ISERROR(P258*100/N258),0,(P258*100/N258))</f>
        <v>0</v>
      </c>
      <c r="R258" s="10">
        <f t="shared" si="42"/>
        <v>0</v>
      </c>
      <c r="S258" s="8"/>
    </row>
    <row r="259" spans="1:19">
      <c r="A259" s="62">
        <v>3</v>
      </c>
      <c r="B259" s="62"/>
      <c r="C259" s="12"/>
      <c r="D259" s="62"/>
      <c r="E259" s="62"/>
      <c r="F259" s="62"/>
      <c r="G259" s="62"/>
      <c r="H259" s="62"/>
      <c r="I259" s="62"/>
      <c r="J259" s="62"/>
      <c r="K259" s="62"/>
      <c r="L259" s="62"/>
      <c r="M259" s="62"/>
      <c r="N259" s="3">
        <f t="shared" si="38"/>
        <v>0</v>
      </c>
      <c r="O259" s="9">
        <f t="shared" si="39"/>
        <v>0</v>
      </c>
      <c r="P259" s="4">
        <f t="shared" si="43"/>
        <v>0</v>
      </c>
      <c r="Q259" s="11">
        <f t="shared" si="44"/>
        <v>0</v>
      </c>
      <c r="R259" s="10">
        <f t="shared" si="42"/>
        <v>0</v>
      </c>
      <c r="S259" s="8"/>
    </row>
    <row r="260" spans="1:19">
      <c r="A260" s="62">
        <v>4</v>
      </c>
      <c r="B260" s="62"/>
      <c r="C260" s="12"/>
      <c r="D260" s="62"/>
      <c r="E260" s="62"/>
      <c r="F260" s="62"/>
      <c r="G260" s="62"/>
      <c r="H260" s="62"/>
      <c r="I260" s="62"/>
      <c r="J260" s="62"/>
      <c r="K260" s="62"/>
      <c r="L260" s="62"/>
      <c r="M260" s="62"/>
      <c r="N260" s="3">
        <f t="shared" si="38"/>
        <v>0</v>
      </c>
      <c r="O260" s="9">
        <f t="shared" si="39"/>
        <v>0</v>
      </c>
      <c r="P260" s="4">
        <f t="shared" si="43"/>
        <v>0</v>
      </c>
      <c r="Q260" s="11">
        <f t="shared" si="44"/>
        <v>0</v>
      </c>
      <c r="R260" s="10">
        <f t="shared" si="42"/>
        <v>0</v>
      </c>
      <c r="S260" s="8"/>
    </row>
    <row r="261" spans="1:19">
      <c r="A261" s="62">
        <v>5</v>
      </c>
      <c r="B261" s="62"/>
      <c r="C261" s="12"/>
      <c r="D261" s="62"/>
      <c r="E261" s="62"/>
      <c r="F261" s="62"/>
      <c r="G261" s="62"/>
      <c r="H261" s="62"/>
      <c r="I261" s="62"/>
      <c r="J261" s="62"/>
      <c r="K261" s="62"/>
      <c r="L261" s="62"/>
      <c r="M261" s="62"/>
      <c r="N261" s="3">
        <f t="shared" si="38"/>
        <v>0</v>
      </c>
      <c r="O261" s="9">
        <f t="shared" si="39"/>
        <v>0</v>
      </c>
      <c r="P261" s="4">
        <f t="shared" si="43"/>
        <v>0</v>
      </c>
      <c r="Q261" s="11">
        <f t="shared" si="44"/>
        <v>0</v>
      </c>
      <c r="R261" s="10">
        <f t="shared" si="42"/>
        <v>0</v>
      </c>
      <c r="S261" s="8"/>
    </row>
    <row r="262" spans="1:19">
      <c r="A262" s="62">
        <v>6</v>
      </c>
      <c r="B262" s="62"/>
      <c r="C262" s="12"/>
      <c r="D262" s="62"/>
      <c r="E262" s="62"/>
      <c r="F262" s="62"/>
      <c r="G262" s="62"/>
      <c r="H262" s="62"/>
      <c r="I262" s="62"/>
      <c r="J262" s="62"/>
      <c r="K262" s="62"/>
      <c r="L262" s="62"/>
      <c r="M262" s="62"/>
      <c r="N262" s="3">
        <f t="shared" si="38"/>
        <v>0</v>
      </c>
      <c r="O262" s="9">
        <f t="shared" si="39"/>
        <v>0</v>
      </c>
      <c r="P262" s="4">
        <f t="shared" si="43"/>
        <v>0</v>
      </c>
      <c r="Q262" s="11">
        <f t="shared" si="44"/>
        <v>0</v>
      </c>
      <c r="R262" s="10">
        <f t="shared" si="42"/>
        <v>0</v>
      </c>
      <c r="S262" s="8"/>
    </row>
    <row r="263" spans="1:19">
      <c r="A263" s="62">
        <v>7</v>
      </c>
      <c r="B263" s="62"/>
      <c r="C263" s="12"/>
      <c r="D263" s="62"/>
      <c r="E263" s="62"/>
      <c r="F263" s="62"/>
      <c r="G263" s="62"/>
      <c r="H263" s="62"/>
      <c r="I263" s="62"/>
      <c r="J263" s="62"/>
      <c r="K263" s="62"/>
      <c r="L263" s="62"/>
      <c r="M263" s="62"/>
      <c r="N263" s="3">
        <f t="shared" si="38"/>
        <v>0</v>
      </c>
      <c r="O263" s="9">
        <f t="shared" si="39"/>
        <v>0</v>
      </c>
      <c r="P263" s="4">
        <f t="shared" si="43"/>
        <v>0</v>
      </c>
      <c r="Q263" s="11">
        <f t="shared" si="44"/>
        <v>0</v>
      </c>
      <c r="R263" s="10">
        <f t="shared" si="42"/>
        <v>0</v>
      </c>
      <c r="S263" s="8"/>
    </row>
    <row r="264" spans="1:19">
      <c r="A264" s="62">
        <v>8</v>
      </c>
      <c r="B264" s="62"/>
      <c r="C264" s="12"/>
      <c r="D264" s="62"/>
      <c r="E264" s="62"/>
      <c r="F264" s="62"/>
      <c r="G264" s="62"/>
      <c r="H264" s="62"/>
      <c r="I264" s="62"/>
      <c r="J264" s="62"/>
      <c r="K264" s="62"/>
      <c r="L264" s="62"/>
      <c r="M264" s="62"/>
      <c r="N264" s="3">
        <f t="shared" si="38"/>
        <v>0</v>
      </c>
      <c r="O264" s="9">
        <f t="shared" si="39"/>
        <v>0</v>
      </c>
      <c r="P264" s="4">
        <f t="shared" si="43"/>
        <v>0</v>
      </c>
      <c r="Q264" s="11">
        <f t="shared" si="44"/>
        <v>0</v>
      </c>
      <c r="R264" s="10">
        <f t="shared" si="42"/>
        <v>0</v>
      </c>
      <c r="S264" s="8"/>
    </row>
    <row r="265" spans="1:19">
      <c r="A265" s="62">
        <v>9</v>
      </c>
      <c r="B265" s="62"/>
      <c r="C265" s="12"/>
      <c r="D265" s="62"/>
      <c r="E265" s="62"/>
      <c r="F265" s="62"/>
      <c r="G265" s="62"/>
      <c r="H265" s="62"/>
      <c r="I265" s="62"/>
      <c r="J265" s="62"/>
      <c r="K265" s="62"/>
      <c r="L265" s="62"/>
      <c r="M265" s="62"/>
      <c r="N265" s="3">
        <f t="shared" si="38"/>
        <v>0</v>
      </c>
      <c r="O265" s="9">
        <f t="shared" si="39"/>
        <v>0</v>
      </c>
      <c r="P265" s="4">
        <f t="shared" si="43"/>
        <v>0</v>
      </c>
      <c r="Q265" s="11">
        <f t="shared" si="44"/>
        <v>0</v>
      </c>
      <c r="R265" s="10">
        <f t="shared" si="42"/>
        <v>0</v>
      </c>
      <c r="S265" s="8"/>
    </row>
    <row r="266" spans="1:19">
      <c r="A266" s="62">
        <v>10</v>
      </c>
      <c r="B266" s="62"/>
      <c r="C266" s="12"/>
      <c r="D266" s="62"/>
      <c r="E266" s="62"/>
      <c r="F266" s="62"/>
      <c r="G266" s="62"/>
      <c r="H266" s="62"/>
      <c r="I266" s="62"/>
      <c r="J266" s="62"/>
      <c r="K266" s="62"/>
      <c r="L266" s="62"/>
      <c r="M266" s="62"/>
      <c r="N266" s="3">
        <f t="shared" si="38"/>
        <v>0</v>
      </c>
      <c r="O266" s="9">
        <f t="shared" si="39"/>
        <v>0</v>
      </c>
      <c r="P266" s="4">
        <f t="shared" si="43"/>
        <v>0</v>
      </c>
      <c r="Q266" s="11">
        <f t="shared" si="44"/>
        <v>0</v>
      </c>
      <c r="R266" s="10">
        <f t="shared" si="42"/>
        <v>0</v>
      </c>
      <c r="S266" s="8"/>
    </row>
    <row r="267" spans="1:19" ht="15" customHeight="1">
      <c r="A267" s="76" t="s">
        <v>33</v>
      </c>
      <c r="B267" s="77"/>
      <c r="C267" s="77"/>
      <c r="D267" s="77"/>
      <c r="E267" s="77"/>
      <c r="F267" s="77"/>
      <c r="G267" s="77"/>
      <c r="H267" s="77"/>
      <c r="I267" s="77"/>
      <c r="J267" s="77"/>
      <c r="K267" s="77"/>
      <c r="L267" s="77"/>
      <c r="M267" s="77"/>
      <c r="N267" s="77"/>
      <c r="O267" s="77"/>
      <c r="P267" s="77"/>
      <c r="Q267" s="78"/>
      <c r="R267" s="10">
        <f>SUM(R257:R266)</f>
        <v>0</v>
      </c>
      <c r="S267" s="8"/>
    </row>
    <row r="268" spans="1:19" ht="15.75">
      <c r="A268" s="24" t="s">
        <v>34</v>
      </c>
      <c r="B268" s="24"/>
      <c r="C268" s="15"/>
      <c r="D268" s="15"/>
      <c r="E268" s="15"/>
      <c r="F268" s="15"/>
      <c r="G268" s="15"/>
      <c r="H268" s="15"/>
      <c r="I268" s="15"/>
      <c r="J268" s="15"/>
      <c r="K268" s="15"/>
      <c r="L268" s="15"/>
      <c r="M268" s="15"/>
      <c r="N268" s="15"/>
      <c r="O268" s="15"/>
      <c r="P268" s="15"/>
      <c r="Q268" s="15"/>
      <c r="R268" s="16"/>
      <c r="S268" s="8"/>
    </row>
    <row r="269" spans="1:19">
      <c r="A269" s="49" t="s">
        <v>41</v>
      </c>
      <c r="B269" s="49"/>
      <c r="C269" s="49"/>
      <c r="D269" s="49"/>
      <c r="E269" s="49"/>
      <c r="F269" s="49"/>
      <c r="G269" s="49"/>
      <c r="H269" s="49"/>
      <c r="I269" s="49"/>
      <c r="J269" s="15"/>
      <c r="K269" s="15"/>
      <c r="L269" s="15"/>
      <c r="M269" s="15"/>
      <c r="N269" s="15"/>
      <c r="O269" s="15"/>
      <c r="P269" s="15"/>
      <c r="Q269" s="15"/>
      <c r="R269" s="16"/>
      <c r="S269" s="8"/>
    </row>
    <row r="270" spans="1:19" s="8" customFormat="1">
      <c r="A270" s="49"/>
      <c r="B270" s="49"/>
      <c r="C270" s="49"/>
      <c r="D270" s="49"/>
      <c r="E270" s="49"/>
      <c r="F270" s="49"/>
      <c r="G270" s="49"/>
      <c r="H270" s="49"/>
      <c r="I270" s="49"/>
      <c r="J270" s="15"/>
      <c r="K270" s="15"/>
      <c r="L270" s="15"/>
      <c r="M270" s="15"/>
      <c r="N270" s="15"/>
      <c r="O270" s="15"/>
      <c r="P270" s="15"/>
      <c r="Q270" s="15"/>
      <c r="R270" s="16"/>
    </row>
    <row r="271" spans="1:19" ht="15" customHeight="1">
      <c r="A271" s="74" t="s">
        <v>134</v>
      </c>
      <c r="B271" s="75"/>
      <c r="C271" s="75"/>
      <c r="D271" s="75"/>
      <c r="E271" s="75"/>
      <c r="F271" s="75"/>
      <c r="G271" s="75"/>
      <c r="H271" s="75"/>
      <c r="I271" s="75"/>
      <c r="J271" s="75"/>
      <c r="K271" s="75"/>
      <c r="L271" s="75"/>
      <c r="M271" s="75"/>
      <c r="N271" s="75"/>
      <c r="O271" s="75"/>
      <c r="P271" s="75"/>
      <c r="Q271" s="58"/>
      <c r="R271" s="8"/>
      <c r="S271" s="8"/>
    </row>
    <row r="272" spans="1:19" ht="15" customHeight="1">
      <c r="A272" s="70" t="s">
        <v>27</v>
      </c>
      <c r="B272" s="71"/>
      <c r="C272" s="71"/>
      <c r="D272" s="50"/>
      <c r="E272" s="50"/>
      <c r="F272" s="50"/>
      <c r="G272" s="50"/>
      <c r="H272" s="50"/>
      <c r="I272" s="50"/>
      <c r="J272" s="50"/>
      <c r="K272" s="50"/>
      <c r="L272" s="50"/>
      <c r="M272" s="50"/>
      <c r="N272" s="50"/>
      <c r="O272" s="50"/>
      <c r="P272" s="50"/>
      <c r="Q272" s="58"/>
      <c r="R272" s="8"/>
      <c r="S272" s="8"/>
    </row>
    <row r="273" spans="1:19" ht="15" customHeight="1">
      <c r="A273" s="81" t="s">
        <v>135</v>
      </c>
      <c r="B273" s="82"/>
      <c r="C273" s="82"/>
      <c r="D273" s="82"/>
      <c r="E273" s="82"/>
      <c r="F273" s="82"/>
      <c r="G273" s="82"/>
      <c r="H273" s="82"/>
      <c r="I273" s="82"/>
      <c r="J273" s="82"/>
      <c r="K273" s="82"/>
      <c r="L273" s="82"/>
      <c r="M273" s="82"/>
      <c r="N273" s="82"/>
      <c r="O273" s="82"/>
      <c r="P273" s="82"/>
      <c r="Q273" s="58"/>
      <c r="R273" s="8"/>
      <c r="S273" s="8"/>
    </row>
    <row r="274" spans="1:19">
      <c r="A274" s="62">
        <v>1</v>
      </c>
      <c r="B274" s="62"/>
      <c r="C274" s="12"/>
      <c r="D274" s="62"/>
      <c r="E274" s="62"/>
      <c r="F274" s="62"/>
      <c r="G274" s="62"/>
      <c r="H274" s="62"/>
      <c r="I274" s="62"/>
      <c r="J274" s="62"/>
      <c r="K274" s="62"/>
      <c r="L274" s="62"/>
      <c r="M274" s="62"/>
      <c r="N274" s="3">
        <f t="shared" ref="N274:N283" si="45">(IF(F274="OŽ",IF(L274=1,550.8,IF(L274=2,426.38,IF(L274=3,342.14,IF(L274=4,181.44,IF(L274=5,168.48,IF(L274=6,155.52,IF(L274=7,148.5,IF(L274=8,144,0))))))))+IF(L274&lt;=8,0,IF(L274&lt;=16,137.7,IF(L274&lt;=24,108,IF(L274&lt;=32,80.1,IF(L274&lt;=36,52.2,0)))))-IF(L274&lt;=8,0,IF(L274&lt;=16,(L274-9)*2.754,IF(L274&lt;=24,(L274-17)* 2.754,IF(L274&lt;=32,(L274-25)* 2.754,IF(L274&lt;=36,(L274-33)*2.754,0))))),0)+IF(F274="PČ",IF(L274=1,449,IF(L274=2,314.6,IF(L274=3,238,IF(L274=4,172,IF(L274=5,159,IF(L274=6,145,IF(L274=7,132,IF(L274=8,119,0))))))))+IF(L274&lt;=8,0,IF(L274&lt;=16,88,IF(L274&lt;=24,55,IF(L274&lt;=32,22,0))))-IF(L274&lt;=8,0,IF(L274&lt;=16,(L274-9)*2.245,IF(L274&lt;=24,(L274-17)*2.245,IF(L274&lt;=32,(L274-25)*2.245,0)))),0)+IF(F274="PČneol",IF(L274=1,85,IF(L274=2,64.61,IF(L274=3,50.76,IF(L274=4,16.25,IF(L274=5,15,IF(L274=6,13.75,IF(L274=7,12.5,IF(L274=8,11.25,0))))))))+IF(L274&lt;=8,0,IF(L274&lt;=16,9,0))-IF(L274&lt;=8,0,IF(L274&lt;=16,(L274-9)*0.425,0)),0)+IF(F274="PŽ",IF(L274=1,85,IF(L274=2,59.5,IF(L274=3,45,IF(L274=4,32.5,IF(L274=5,30,IF(L274=6,27.5,IF(L274=7,25,IF(L274=8,22.5,0))))))))+IF(L274&lt;=8,0,IF(L274&lt;=16,19,IF(L274&lt;=24,13,IF(L274&lt;=32,8,0))))-IF(L274&lt;=8,0,IF(L274&lt;=16,(L274-9)*0.425,IF(L274&lt;=24,(L274-17)*0.425,IF(L274&lt;=32,(L274-25)*0.425,0)))),0)+IF(F274="EČ",IF(L274=1,204,IF(L274=2,156.24,IF(L274=3,123.84,IF(L274=4,72,IF(L274=5,66,IF(L274=6,60,IF(L274=7,54,IF(L274=8,48,0))))))))+IF(L274&lt;=8,0,IF(L274&lt;=16,40,IF(L274&lt;=24,25,0)))-IF(L274&lt;=8,0,IF(L274&lt;=16,(L274-9)*1.02,IF(L274&lt;=24,(L274-17)*1.02,0))),0)+IF(F274="EČneol",IF(L274=1,68,IF(L274=2,51.69,IF(L274=3,40.61,IF(L274=4,13,IF(L274=5,12,IF(L274=6,11,IF(L274=7,10,IF(L274=8,9,0)))))))))+IF(F274="EŽ",IF(L274=1,68,IF(L274=2,47.6,IF(L274=3,36,IF(L274=4,18,IF(L274=5,16.5,IF(L274=6,15,IF(L274=7,13.5,IF(L274=8,12,0))))))))+IF(L274&lt;=8,0,IF(L274&lt;=16,10,IF(L274&lt;=24,6,0)))-IF(L274&lt;=8,0,IF(L274&lt;=16,(L274-9)*0.34,IF(L274&lt;=24,(L274-17)*0.34,0))),0)+IF(F274="PT",IF(L274=1,68,IF(L274=2,52.08,IF(L274=3,41.28,IF(L274=4,24,IF(L274=5,22,IF(L274=6,20,IF(L274=7,18,IF(L274=8,16,0))))))))+IF(L274&lt;=8,0,IF(L274&lt;=16,13,IF(L274&lt;=24,9,IF(L274&lt;=32,4,0))))-IF(L274&lt;=8,0,IF(L274&lt;=16,(L274-9)*0.34,IF(L274&lt;=24,(L274-17)*0.34,IF(L274&lt;=32,(L274-25)*0.34,0)))),0)+IF(F274="JOŽ",IF(L274=1,85,IF(L274=2,59.5,IF(L274=3,45,IF(L274=4,32.5,IF(L274=5,30,IF(L274=6,27.5,IF(L274=7,25,IF(L274=8,22.5,0))))))))+IF(L274&lt;=8,0,IF(L274&lt;=16,19,IF(L274&lt;=24,13,0)))-IF(L274&lt;=8,0,IF(L274&lt;=16,(L274-9)*0.425,IF(L274&lt;=24,(L274-17)*0.425,0))),0)+IF(F274="JPČ",IF(L274=1,68,IF(L274=2,47.6,IF(L274=3,36,IF(L274=4,26,IF(L274=5,24,IF(L274=6,22,IF(L274=7,20,IF(L274=8,18,0))))))))+IF(L274&lt;=8,0,IF(L274&lt;=16,13,IF(L274&lt;=24,9,0)))-IF(L274&lt;=8,0,IF(L274&lt;=16,(L274-9)*0.34,IF(L274&lt;=24,(L274-17)*0.34,0))),0)+IF(F274="JEČ",IF(L274=1,34,IF(L274=2,26.04,IF(L274=3,20.6,IF(L274=4,12,IF(L274=5,11,IF(L274=6,10,IF(L274=7,9,IF(L274=8,8,0))))))))+IF(L274&lt;=8,0,IF(L274&lt;=16,6,0))-IF(L274&lt;=8,0,IF(L274&lt;=16,(L274-9)*0.17,0)),0)+IF(F274="JEOF",IF(L274=1,34,IF(L274=2,26.04,IF(L274=3,20.6,IF(L274=4,12,IF(L274=5,11,IF(L274=6,10,IF(L274=7,9,IF(L274=8,8,0))))))))+IF(L274&lt;=8,0,IF(L274&lt;=16,6,0))-IF(L274&lt;=8,0,IF(L274&lt;=16,(L274-9)*0.17,0)),0)+IF(F274="JnPČ",IF(L274=1,51,IF(L274=2,35.7,IF(L274=3,27,IF(L274=4,19.5,IF(L274=5,18,IF(L274=6,16.5,IF(L274=7,15,IF(L274=8,13.5,0))))))))+IF(L274&lt;=8,0,IF(L274&lt;=16,10,0))-IF(L274&lt;=8,0,IF(L274&lt;=16,(L274-9)*0.255,0)),0)+IF(F274="JnEČ",IF(L274=1,25.5,IF(L274=2,19.53,IF(L274=3,15.48,IF(L274=4,9,IF(L274=5,8.25,IF(L274=6,7.5,IF(L274=7,6.75,IF(L274=8,6,0))))))))+IF(L274&lt;=8,0,IF(L274&lt;=16,5,0))-IF(L274&lt;=8,0,IF(L274&lt;=16,(L274-9)*0.1275,0)),0)+IF(F274="JčPČ",IF(L274=1,21.25,IF(L274=2,14.5,IF(L274=3,11.5,IF(L274=4,7,IF(L274=5,6.5,IF(L274=6,6,IF(L274=7,5.5,IF(L274=8,5,0))))))))+IF(L274&lt;=8,0,IF(L274&lt;=16,4,0))-IF(L274&lt;=8,0,IF(L274&lt;=16,(L274-9)*0.10625,0)),0)+IF(F274="JčEČ",IF(L274=1,17,IF(L274=2,13.02,IF(L274=3,10.32,IF(L274=4,6,IF(L274=5,5.5,IF(L274=6,5,IF(L274=7,4.5,IF(L274=8,4,0))))))))+IF(L274&lt;=8,0,IF(L274&lt;=16,3,0))-IF(L274&lt;=8,0,IF(L274&lt;=16,(L274-9)*0.085,0)),0)+IF(F274="NEAK",IF(L274=1,11.48,IF(L274=2,8.79,IF(L274=3,6.97,IF(L274=4,4.05,IF(L274=5,3.71,IF(L274=6,3.38,IF(L274=7,3.04,IF(L274=8,2.7,0))))))))+IF(L274&lt;=8,0,IF(L274&lt;=16,2,IF(L274&lt;=24,1.3,0)))-IF(L274&lt;=8,0,IF(L274&lt;=16,(L274-9)*0.0574,IF(L274&lt;=24,(L274-17)*0.0574,0))),0))*IF(L274&lt;0,1,IF(OR(F274="PČ",F274="PŽ",F274="PT"),IF(J274&lt;32,J274/32,1),1))* IF(L274&lt;0,1,IF(OR(F274="EČ",F274="EŽ",F274="JOŽ",F274="JPČ",F274="NEAK"),IF(J274&lt;24,J274/24,1),1))*IF(L274&lt;0,1,IF(OR(F274="PČneol",F274="JEČ",F274="JEOF",F274="JnPČ",F274="JnEČ",F274="JčPČ",F274="JčEČ"),IF(J274&lt;16,J274/16,1),1))*IF(L274&lt;0,1,IF(F274="EČneol",IF(J274&lt;8,J274/8,1),1))</f>
        <v>0</v>
      </c>
      <c r="O274" s="9">
        <f t="shared" ref="O274:O283" si="46">IF(F274="OŽ",N274,IF(H274="Ne",IF(J274*0.3&lt;J274-L274,N274,0),IF(J274*0.1&lt;J274-L274,N274,0)))</f>
        <v>0</v>
      </c>
      <c r="P274" s="4">
        <f t="shared" ref="P274" si="47">IF(O274=0,0,IF(F274="OŽ",IF(L274&gt;35,0,IF(J274&gt;35,(36-L274)*1.836,((36-L274)-(36-J274))*1.836)),0)+IF(F274="PČ",IF(L274&gt;31,0,IF(J274&gt;31,(32-L274)*1.347,((32-L274)-(32-J274))*1.347)),0)+ IF(F274="PČneol",IF(L274&gt;15,0,IF(J274&gt;15,(16-L274)*0.255,((16-L274)-(16-J274))*0.255)),0)+IF(F274="PŽ",IF(L274&gt;31,0,IF(J274&gt;31,(32-L274)*0.255,((32-L274)-(32-J274))*0.255)),0)+IF(F274="EČ",IF(L274&gt;23,0,IF(J274&gt;23,(24-L274)*0.612,((24-L274)-(24-J274))*0.612)),0)+IF(F274="EČneol",IF(L274&gt;7,0,IF(J274&gt;7,(8-L274)*0.204,((8-L274)-(8-J274))*0.204)),0)+IF(F274="EŽ",IF(L274&gt;23,0,IF(J274&gt;23,(24-L274)*0.204,((24-L274)-(24-J274))*0.204)),0)+IF(F274="PT",IF(L274&gt;31,0,IF(J274&gt;31,(32-L274)*0.204,((32-L274)-(32-J274))*0.204)),0)+IF(F274="JOŽ",IF(L274&gt;23,0,IF(J274&gt;23,(24-L274)*0.255,((24-L274)-(24-J274))*0.255)),0)+IF(F274="JPČ",IF(L274&gt;23,0,IF(J274&gt;23,(24-L274)*0.204,((24-L274)-(24-J274))*0.204)),0)+IF(F274="JEČ",IF(L274&gt;15,0,IF(J274&gt;15,(16-L274)*0.102,((16-L274)-(16-J274))*0.102)),0)+IF(F274="JEOF",IF(L274&gt;15,0,IF(J274&gt;15,(16-L274)*0.102,((16-L274)-(16-J274))*0.102)),0)+IF(F274="JnPČ",IF(L274&gt;15,0,IF(J274&gt;15,(16-L274)*0.153,((16-L274)-(16-J274))*0.153)),0)+IF(F274="JnEČ",IF(L274&gt;15,0,IF(J274&gt;15,(16-L274)*0.0765,((16-L274)-(16-J274))*0.0765)),0)+IF(F274="JčPČ",IF(L274&gt;15,0,IF(J274&gt;15,(16-L274)*0.06375,((16-L274)-(16-J274))*0.06375)),0)+IF(F274="JčEČ",IF(L274&gt;15,0,IF(J274&gt;15,(16-L274)*0.051,((16-L274)-(16-J274))*0.051)),0)+IF(F274="NEAK",IF(L274&gt;23,0,IF(J274&gt;23,(24-L274)*0.03444,((24-L274)-(24-J274))*0.03444)),0))</f>
        <v>0</v>
      </c>
      <c r="Q274" s="11">
        <f t="shared" ref="Q274" si="48">IF(ISERROR(P274*100/N274),0,(P274*100/N274))</f>
        <v>0</v>
      </c>
      <c r="R274" s="10">
        <f t="shared" ref="R274:R283" si="49">IF(Q274&lt;=30,O274+P274,O274+O274*0.3)*IF(G274=1,0.4,IF(G274=2,0.75,IF(G274="1 (kas 4 m. 1 k. nerengiamos)",0.52,1)))*IF(D274="olimpinė",1,IF(M274="Ne",0.5,1))*IF(OR(A$5="Lietuvos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federacija"),IF(OR(J274&lt;8,K274&lt;16),0,1),1)*E274*IF(I274&lt;=1,1,1/I274)*IF(OR(A$5="Lietuvos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74" s="8"/>
    </row>
    <row r="275" spans="1:19">
      <c r="A275" s="62">
        <v>2</v>
      </c>
      <c r="B275" s="62"/>
      <c r="C275" s="12"/>
      <c r="D275" s="62"/>
      <c r="E275" s="62"/>
      <c r="F275" s="62"/>
      <c r="G275" s="62"/>
      <c r="H275" s="62"/>
      <c r="I275" s="62"/>
      <c r="J275" s="62"/>
      <c r="K275" s="62"/>
      <c r="L275" s="62"/>
      <c r="M275" s="62"/>
      <c r="N275" s="3">
        <f t="shared" si="45"/>
        <v>0</v>
      </c>
      <c r="O275" s="9">
        <f t="shared" si="46"/>
        <v>0</v>
      </c>
      <c r="P275" s="4">
        <f t="shared" ref="P275:P283" si="50">IF(O275=0,0,IF(F275="OŽ",IF(L275&gt;35,0,IF(J275&gt;35,(36-L275)*1.836,((36-L275)-(36-J275))*1.836)),0)+IF(F275="PČ",IF(L275&gt;31,0,IF(J275&gt;31,(32-L275)*1.347,((32-L275)-(32-J275))*1.347)),0)+ IF(F275="PČneol",IF(L275&gt;15,0,IF(J275&gt;15,(16-L275)*0.255,((16-L275)-(16-J275))*0.255)),0)+IF(F275="PŽ",IF(L275&gt;31,0,IF(J275&gt;31,(32-L275)*0.255,((32-L275)-(32-J275))*0.255)),0)+IF(F275="EČ",IF(L275&gt;23,0,IF(J275&gt;23,(24-L275)*0.612,((24-L275)-(24-J275))*0.612)),0)+IF(F275="EČneol",IF(L275&gt;7,0,IF(J275&gt;7,(8-L275)*0.204,((8-L275)-(8-J275))*0.204)),0)+IF(F275="EŽ",IF(L275&gt;23,0,IF(J275&gt;23,(24-L275)*0.204,((24-L275)-(24-J275))*0.204)),0)+IF(F275="PT",IF(L275&gt;31,0,IF(J275&gt;31,(32-L275)*0.204,((32-L275)-(32-J275))*0.204)),0)+IF(F275="JOŽ",IF(L275&gt;23,0,IF(J275&gt;23,(24-L275)*0.255,((24-L275)-(24-J275))*0.255)),0)+IF(F275="JPČ",IF(L275&gt;23,0,IF(J275&gt;23,(24-L275)*0.204,((24-L275)-(24-J275))*0.204)),0)+IF(F275="JEČ",IF(L275&gt;15,0,IF(J275&gt;15,(16-L275)*0.102,((16-L275)-(16-J275))*0.102)),0)+IF(F275="JEOF",IF(L275&gt;15,0,IF(J275&gt;15,(16-L275)*0.102,((16-L275)-(16-J275))*0.102)),0)+IF(F275="JnPČ",IF(L275&gt;15,0,IF(J275&gt;15,(16-L275)*0.153,((16-L275)-(16-J275))*0.153)),0)+IF(F275="JnEČ",IF(L275&gt;15,0,IF(J275&gt;15,(16-L275)*0.0765,((16-L275)-(16-J275))*0.0765)),0)+IF(F275="JčPČ",IF(L275&gt;15,0,IF(J275&gt;15,(16-L275)*0.06375,((16-L275)-(16-J275))*0.06375)),0)+IF(F275="JčEČ",IF(L275&gt;15,0,IF(J275&gt;15,(16-L275)*0.051,((16-L275)-(16-J275))*0.051)),0)+IF(F275="NEAK",IF(L275&gt;23,0,IF(J275&gt;23,(24-L275)*0.03444,((24-L275)-(24-J275))*0.03444)),0))</f>
        <v>0</v>
      </c>
      <c r="Q275" s="11">
        <f t="shared" ref="Q275:Q283" si="51">IF(ISERROR(P275*100/N275),0,(P275*100/N275))</f>
        <v>0</v>
      </c>
      <c r="R275" s="10">
        <f t="shared" si="49"/>
        <v>0</v>
      </c>
      <c r="S275" s="8"/>
    </row>
    <row r="276" spans="1:19">
      <c r="A276" s="62">
        <v>3</v>
      </c>
      <c r="B276" s="62"/>
      <c r="C276" s="12"/>
      <c r="D276" s="62"/>
      <c r="E276" s="62"/>
      <c r="F276" s="62"/>
      <c r="G276" s="62"/>
      <c r="H276" s="62"/>
      <c r="I276" s="62"/>
      <c r="J276" s="62"/>
      <c r="K276" s="62"/>
      <c r="L276" s="62"/>
      <c r="M276" s="62"/>
      <c r="N276" s="3">
        <f t="shared" si="45"/>
        <v>0</v>
      </c>
      <c r="O276" s="9">
        <f t="shared" si="46"/>
        <v>0</v>
      </c>
      <c r="P276" s="4">
        <f t="shared" si="50"/>
        <v>0</v>
      </c>
      <c r="Q276" s="11">
        <f t="shared" si="51"/>
        <v>0</v>
      </c>
      <c r="R276" s="10">
        <f t="shared" si="49"/>
        <v>0</v>
      </c>
      <c r="S276" s="8"/>
    </row>
    <row r="277" spans="1:19">
      <c r="A277" s="62">
        <v>4</v>
      </c>
      <c r="B277" s="62"/>
      <c r="C277" s="12"/>
      <c r="D277" s="62"/>
      <c r="E277" s="62"/>
      <c r="F277" s="62"/>
      <c r="G277" s="62"/>
      <c r="H277" s="62"/>
      <c r="I277" s="62"/>
      <c r="J277" s="62"/>
      <c r="K277" s="62"/>
      <c r="L277" s="62"/>
      <c r="M277" s="62"/>
      <c r="N277" s="3">
        <f t="shared" si="45"/>
        <v>0</v>
      </c>
      <c r="O277" s="9">
        <f t="shared" si="46"/>
        <v>0</v>
      </c>
      <c r="P277" s="4">
        <f t="shared" si="50"/>
        <v>0</v>
      </c>
      <c r="Q277" s="11">
        <f t="shared" si="51"/>
        <v>0</v>
      </c>
      <c r="R277" s="10">
        <f t="shared" si="49"/>
        <v>0</v>
      </c>
      <c r="S277" s="8"/>
    </row>
    <row r="278" spans="1:19">
      <c r="A278" s="62">
        <v>5</v>
      </c>
      <c r="B278" s="62"/>
      <c r="C278" s="12"/>
      <c r="D278" s="62"/>
      <c r="E278" s="62"/>
      <c r="F278" s="62"/>
      <c r="G278" s="62"/>
      <c r="H278" s="62"/>
      <c r="I278" s="62"/>
      <c r="J278" s="62"/>
      <c r="K278" s="62"/>
      <c r="L278" s="62"/>
      <c r="M278" s="62"/>
      <c r="N278" s="3">
        <f t="shared" si="45"/>
        <v>0</v>
      </c>
      <c r="O278" s="9">
        <f t="shared" si="46"/>
        <v>0</v>
      </c>
      <c r="P278" s="4">
        <f t="shared" si="50"/>
        <v>0</v>
      </c>
      <c r="Q278" s="11">
        <f t="shared" si="51"/>
        <v>0</v>
      </c>
      <c r="R278" s="10">
        <f t="shared" si="49"/>
        <v>0</v>
      </c>
      <c r="S278" s="8"/>
    </row>
    <row r="279" spans="1:19">
      <c r="A279" s="62">
        <v>6</v>
      </c>
      <c r="B279" s="62"/>
      <c r="C279" s="12"/>
      <c r="D279" s="62"/>
      <c r="E279" s="62"/>
      <c r="F279" s="62"/>
      <c r="G279" s="62"/>
      <c r="H279" s="62"/>
      <c r="I279" s="62"/>
      <c r="J279" s="62"/>
      <c r="K279" s="62"/>
      <c r="L279" s="62"/>
      <c r="M279" s="62"/>
      <c r="N279" s="3">
        <f t="shared" si="45"/>
        <v>0</v>
      </c>
      <c r="O279" s="9">
        <f t="shared" si="46"/>
        <v>0</v>
      </c>
      <c r="P279" s="4">
        <f t="shared" si="50"/>
        <v>0</v>
      </c>
      <c r="Q279" s="11">
        <f t="shared" si="51"/>
        <v>0</v>
      </c>
      <c r="R279" s="10">
        <f t="shared" si="49"/>
        <v>0</v>
      </c>
      <c r="S279" s="8"/>
    </row>
    <row r="280" spans="1:19">
      <c r="A280" s="62">
        <v>7</v>
      </c>
      <c r="B280" s="62"/>
      <c r="C280" s="12"/>
      <c r="D280" s="62"/>
      <c r="E280" s="62"/>
      <c r="F280" s="62"/>
      <c r="G280" s="62"/>
      <c r="H280" s="62"/>
      <c r="I280" s="62"/>
      <c r="J280" s="62"/>
      <c r="K280" s="62"/>
      <c r="L280" s="62"/>
      <c r="M280" s="62"/>
      <c r="N280" s="3">
        <f t="shared" si="45"/>
        <v>0</v>
      </c>
      <c r="O280" s="9">
        <f t="shared" si="46"/>
        <v>0</v>
      </c>
      <c r="P280" s="4">
        <f t="shared" si="50"/>
        <v>0</v>
      </c>
      <c r="Q280" s="11">
        <f t="shared" si="51"/>
        <v>0</v>
      </c>
      <c r="R280" s="10">
        <f t="shared" si="49"/>
        <v>0</v>
      </c>
      <c r="S280" s="8"/>
    </row>
    <row r="281" spans="1:19">
      <c r="A281" s="62">
        <v>8</v>
      </c>
      <c r="B281" s="62"/>
      <c r="C281" s="12"/>
      <c r="D281" s="62"/>
      <c r="E281" s="62"/>
      <c r="F281" s="62"/>
      <c r="G281" s="62"/>
      <c r="H281" s="62"/>
      <c r="I281" s="62"/>
      <c r="J281" s="62"/>
      <c r="K281" s="62"/>
      <c r="L281" s="62"/>
      <c r="M281" s="62"/>
      <c r="N281" s="3">
        <f t="shared" si="45"/>
        <v>0</v>
      </c>
      <c r="O281" s="9">
        <f t="shared" si="46"/>
        <v>0</v>
      </c>
      <c r="P281" s="4">
        <f t="shared" si="50"/>
        <v>0</v>
      </c>
      <c r="Q281" s="11">
        <f t="shared" si="51"/>
        <v>0</v>
      </c>
      <c r="R281" s="10">
        <f t="shared" si="49"/>
        <v>0</v>
      </c>
      <c r="S281" s="8"/>
    </row>
    <row r="282" spans="1:19">
      <c r="A282" s="62">
        <v>9</v>
      </c>
      <c r="B282" s="62"/>
      <c r="C282" s="12"/>
      <c r="D282" s="62"/>
      <c r="E282" s="62"/>
      <c r="F282" s="62"/>
      <c r="G282" s="62"/>
      <c r="H282" s="62"/>
      <c r="I282" s="62"/>
      <c r="J282" s="62"/>
      <c r="K282" s="62"/>
      <c r="L282" s="62"/>
      <c r="M282" s="62"/>
      <c r="N282" s="3">
        <f t="shared" si="45"/>
        <v>0</v>
      </c>
      <c r="O282" s="9">
        <f t="shared" si="46"/>
        <v>0</v>
      </c>
      <c r="P282" s="4">
        <f t="shared" si="50"/>
        <v>0</v>
      </c>
      <c r="Q282" s="11">
        <f t="shared" si="51"/>
        <v>0</v>
      </c>
      <c r="R282" s="10">
        <f t="shared" si="49"/>
        <v>0</v>
      </c>
      <c r="S282" s="8"/>
    </row>
    <row r="283" spans="1:19">
      <c r="A283" s="62">
        <v>10</v>
      </c>
      <c r="B283" s="62"/>
      <c r="C283" s="12"/>
      <c r="D283" s="62"/>
      <c r="E283" s="62"/>
      <c r="F283" s="62"/>
      <c r="G283" s="62"/>
      <c r="H283" s="62"/>
      <c r="I283" s="62"/>
      <c r="J283" s="62"/>
      <c r="K283" s="62"/>
      <c r="L283" s="62"/>
      <c r="M283" s="62"/>
      <c r="N283" s="3">
        <f t="shared" si="45"/>
        <v>0</v>
      </c>
      <c r="O283" s="9">
        <f t="shared" si="46"/>
        <v>0</v>
      </c>
      <c r="P283" s="4">
        <f t="shared" si="50"/>
        <v>0</v>
      </c>
      <c r="Q283" s="11">
        <f t="shared" si="51"/>
        <v>0</v>
      </c>
      <c r="R283" s="10">
        <f t="shared" si="49"/>
        <v>0</v>
      </c>
      <c r="S283" s="8"/>
    </row>
    <row r="284" spans="1:19" ht="15" customHeight="1">
      <c r="A284" s="76" t="s">
        <v>33</v>
      </c>
      <c r="B284" s="77"/>
      <c r="C284" s="77"/>
      <c r="D284" s="77"/>
      <c r="E284" s="77"/>
      <c r="F284" s="77"/>
      <c r="G284" s="77"/>
      <c r="H284" s="77"/>
      <c r="I284" s="77"/>
      <c r="J284" s="77"/>
      <c r="K284" s="77"/>
      <c r="L284" s="77"/>
      <c r="M284" s="77"/>
      <c r="N284" s="77"/>
      <c r="O284" s="77"/>
      <c r="P284" s="77"/>
      <c r="Q284" s="78"/>
      <c r="R284" s="10">
        <f>SUM(R274:R283)</f>
        <v>0</v>
      </c>
      <c r="S284" s="8"/>
    </row>
    <row r="285" spans="1:19" ht="15.75">
      <c r="A285" s="24" t="s">
        <v>34</v>
      </c>
      <c r="B285" s="24"/>
      <c r="C285" s="15"/>
      <c r="D285" s="15"/>
      <c r="E285" s="15"/>
      <c r="F285" s="15"/>
      <c r="G285" s="15"/>
      <c r="H285" s="15"/>
      <c r="I285" s="15"/>
      <c r="J285" s="15"/>
      <c r="K285" s="15"/>
      <c r="L285" s="15"/>
      <c r="M285" s="15"/>
      <c r="N285" s="15"/>
      <c r="O285" s="15"/>
      <c r="P285" s="15"/>
      <c r="Q285" s="15"/>
      <c r="R285" s="16"/>
      <c r="S285" s="8"/>
    </row>
    <row r="286" spans="1:19">
      <c r="A286" s="49" t="s">
        <v>41</v>
      </c>
      <c r="B286" s="49"/>
      <c r="C286" s="49"/>
      <c r="D286" s="49"/>
      <c r="E286" s="49"/>
      <c r="F286" s="49"/>
      <c r="G286" s="49"/>
      <c r="H286" s="49"/>
      <c r="I286" s="49"/>
      <c r="J286" s="15"/>
      <c r="K286" s="15"/>
      <c r="L286" s="15"/>
      <c r="M286" s="15"/>
      <c r="N286" s="15"/>
      <c r="O286" s="15"/>
      <c r="P286" s="15"/>
      <c r="Q286" s="15"/>
      <c r="R286" s="16"/>
      <c r="S286" s="8"/>
    </row>
    <row r="287" spans="1:19" s="8" customFormat="1">
      <c r="A287" s="49"/>
      <c r="B287" s="49"/>
      <c r="C287" s="49"/>
      <c r="D287" s="49"/>
      <c r="E287" s="49"/>
      <c r="F287" s="49"/>
      <c r="G287" s="49"/>
      <c r="H287" s="49"/>
      <c r="I287" s="49"/>
      <c r="J287" s="15"/>
      <c r="K287" s="15"/>
      <c r="L287" s="15"/>
      <c r="M287" s="15"/>
      <c r="N287" s="15"/>
      <c r="O287" s="15"/>
      <c r="P287" s="15"/>
      <c r="Q287" s="15"/>
      <c r="R287" s="16"/>
    </row>
    <row r="288" spans="1:19" ht="15" customHeight="1">
      <c r="A288" s="74" t="s">
        <v>134</v>
      </c>
      <c r="B288" s="75"/>
      <c r="C288" s="75"/>
      <c r="D288" s="75"/>
      <c r="E288" s="75"/>
      <c r="F288" s="75"/>
      <c r="G288" s="75"/>
      <c r="H288" s="75"/>
      <c r="I288" s="75"/>
      <c r="J288" s="75"/>
      <c r="K288" s="75"/>
      <c r="L288" s="75"/>
      <c r="M288" s="75"/>
      <c r="N288" s="75"/>
      <c r="O288" s="75"/>
      <c r="P288" s="75"/>
      <c r="Q288" s="58"/>
      <c r="R288" s="8"/>
      <c r="S288" s="8"/>
    </row>
    <row r="289" spans="1:19" ht="15" customHeight="1">
      <c r="A289" s="70" t="s">
        <v>27</v>
      </c>
      <c r="B289" s="71"/>
      <c r="C289" s="71"/>
      <c r="D289" s="50"/>
      <c r="E289" s="50"/>
      <c r="F289" s="50"/>
      <c r="G289" s="50"/>
      <c r="H289" s="50"/>
      <c r="I289" s="50"/>
      <c r="J289" s="50"/>
      <c r="K289" s="50"/>
      <c r="L289" s="50"/>
      <c r="M289" s="50"/>
      <c r="N289" s="50"/>
      <c r="O289" s="50"/>
      <c r="P289" s="50"/>
      <c r="Q289" s="58"/>
      <c r="R289" s="8"/>
      <c r="S289" s="8"/>
    </row>
    <row r="290" spans="1:19" ht="15" customHeight="1">
      <c r="A290" s="81" t="s">
        <v>135</v>
      </c>
      <c r="B290" s="82"/>
      <c r="C290" s="82"/>
      <c r="D290" s="82"/>
      <c r="E290" s="82"/>
      <c r="F290" s="82"/>
      <c r="G290" s="82"/>
      <c r="H290" s="82"/>
      <c r="I290" s="82"/>
      <c r="J290" s="82"/>
      <c r="K290" s="82"/>
      <c r="L290" s="82"/>
      <c r="M290" s="82"/>
      <c r="N290" s="82"/>
      <c r="O290" s="82"/>
      <c r="P290" s="82"/>
      <c r="Q290" s="58"/>
      <c r="R290" s="8"/>
      <c r="S290" s="8"/>
    </row>
    <row r="291" spans="1:19">
      <c r="A291" s="62">
        <v>1</v>
      </c>
      <c r="B291" s="62"/>
      <c r="C291" s="12"/>
      <c r="D291" s="62"/>
      <c r="E291" s="62"/>
      <c r="F291" s="62"/>
      <c r="G291" s="62"/>
      <c r="H291" s="62"/>
      <c r="I291" s="62"/>
      <c r="J291" s="62"/>
      <c r="K291" s="62"/>
      <c r="L291" s="62"/>
      <c r="M291" s="62"/>
      <c r="N291" s="3">
        <f t="shared" ref="N291:N300" si="52">(IF(F291="OŽ",IF(L291=1,550.8,IF(L291=2,426.38,IF(L291=3,342.14,IF(L291=4,181.44,IF(L291=5,168.48,IF(L291=6,155.52,IF(L291=7,148.5,IF(L291=8,144,0))))))))+IF(L291&lt;=8,0,IF(L291&lt;=16,137.7,IF(L291&lt;=24,108,IF(L291&lt;=32,80.1,IF(L291&lt;=36,52.2,0)))))-IF(L291&lt;=8,0,IF(L291&lt;=16,(L291-9)*2.754,IF(L291&lt;=24,(L291-17)* 2.754,IF(L291&lt;=32,(L291-25)* 2.754,IF(L291&lt;=36,(L291-33)*2.754,0))))),0)+IF(F291="PČ",IF(L291=1,449,IF(L291=2,314.6,IF(L291=3,238,IF(L291=4,172,IF(L291=5,159,IF(L291=6,145,IF(L291=7,132,IF(L291=8,119,0))))))))+IF(L291&lt;=8,0,IF(L291&lt;=16,88,IF(L291&lt;=24,55,IF(L291&lt;=32,22,0))))-IF(L291&lt;=8,0,IF(L291&lt;=16,(L291-9)*2.245,IF(L291&lt;=24,(L291-17)*2.245,IF(L291&lt;=32,(L291-25)*2.245,0)))),0)+IF(F291="PČneol",IF(L291=1,85,IF(L291=2,64.61,IF(L291=3,50.76,IF(L291=4,16.25,IF(L291=5,15,IF(L291=6,13.75,IF(L291=7,12.5,IF(L291=8,11.25,0))))))))+IF(L291&lt;=8,0,IF(L291&lt;=16,9,0))-IF(L291&lt;=8,0,IF(L291&lt;=16,(L291-9)*0.425,0)),0)+IF(F291="PŽ",IF(L291=1,85,IF(L291=2,59.5,IF(L291=3,45,IF(L291=4,32.5,IF(L291=5,30,IF(L291=6,27.5,IF(L291=7,25,IF(L291=8,22.5,0))))))))+IF(L291&lt;=8,0,IF(L291&lt;=16,19,IF(L291&lt;=24,13,IF(L291&lt;=32,8,0))))-IF(L291&lt;=8,0,IF(L291&lt;=16,(L291-9)*0.425,IF(L291&lt;=24,(L291-17)*0.425,IF(L291&lt;=32,(L291-25)*0.425,0)))),0)+IF(F291="EČ",IF(L291=1,204,IF(L291=2,156.24,IF(L291=3,123.84,IF(L291=4,72,IF(L291=5,66,IF(L291=6,60,IF(L291=7,54,IF(L291=8,48,0))))))))+IF(L291&lt;=8,0,IF(L291&lt;=16,40,IF(L291&lt;=24,25,0)))-IF(L291&lt;=8,0,IF(L291&lt;=16,(L291-9)*1.02,IF(L291&lt;=24,(L291-17)*1.02,0))),0)+IF(F291="EČneol",IF(L291=1,68,IF(L291=2,51.69,IF(L291=3,40.61,IF(L291=4,13,IF(L291=5,12,IF(L291=6,11,IF(L291=7,10,IF(L291=8,9,0)))))))))+IF(F291="EŽ",IF(L291=1,68,IF(L291=2,47.6,IF(L291=3,36,IF(L291=4,18,IF(L291=5,16.5,IF(L291=6,15,IF(L291=7,13.5,IF(L291=8,12,0))))))))+IF(L291&lt;=8,0,IF(L291&lt;=16,10,IF(L291&lt;=24,6,0)))-IF(L291&lt;=8,0,IF(L291&lt;=16,(L291-9)*0.34,IF(L291&lt;=24,(L291-17)*0.34,0))),0)+IF(F291="PT",IF(L291=1,68,IF(L291=2,52.08,IF(L291=3,41.28,IF(L291=4,24,IF(L291=5,22,IF(L291=6,20,IF(L291=7,18,IF(L291=8,16,0))))))))+IF(L291&lt;=8,0,IF(L291&lt;=16,13,IF(L291&lt;=24,9,IF(L291&lt;=32,4,0))))-IF(L291&lt;=8,0,IF(L291&lt;=16,(L291-9)*0.34,IF(L291&lt;=24,(L291-17)*0.34,IF(L291&lt;=32,(L291-25)*0.34,0)))),0)+IF(F291="JOŽ",IF(L291=1,85,IF(L291=2,59.5,IF(L291=3,45,IF(L291=4,32.5,IF(L291=5,30,IF(L291=6,27.5,IF(L291=7,25,IF(L291=8,22.5,0))))))))+IF(L291&lt;=8,0,IF(L291&lt;=16,19,IF(L291&lt;=24,13,0)))-IF(L291&lt;=8,0,IF(L291&lt;=16,(L291-9)*0.425,IF(L291&lt;=24,(L291-17)*0.425,0))),0)+IF(F291="JPČ",IF(L291=1,68,IF(L291=2,47.6,IF(L291=3,36,IF(L291=4,26,IF(L291=5,24,IF(L291=6,22,IF(L291=7,20,IF(L291=8,18,0))))))))+IF(L291&lt;=8,0,IF(L291&lt;=16,13,IF(L291&lt;=24,9,0)))-IF(L291&lt;=8,0,IF(L291&lt;=16,(L291-9)*0.34,IF(L291&lt;=24,(L291-17)*0.34,0))),0)+IF(F291="JEČ",IF(L291=1,34,IF(L291=2,26.04,IF(L291=3,20.6,IF(L291=4,12,IF(L291=5,11,IF(L291=6,10,IF(L291=7,9,IF(L291=8,8,0))))))))+IF(L291&lt;=8,0,IF(L291&lt;=16,6,0))-IF(L291&lt;=8,0,IF(L291&lt;=16,(L291-9)*0.17,0)),0)+IF(F291="JEOF",IF(L291=1,34,IF(L291=2,26.04,IF(L291=3,20.6,IF(L291=4,12,IF(L291=5,11,IF(L291=6,10,IF(L291=7,9,IF(L291=8,8,0))))))))+IF(L291&lt;=8,0,IF(L291&lt;=16,6,0))-IF(L291&lt;=8,0,IF(L291&lt;=16,(L291-9)*0.17,0)),0)+IF(F291="JnPČ",IF(L291=1,51,IF(L291=2,35.7,IF(L291=3,27,IF(L291=4,19.5,IF(L291=5,18,IF(L291=6,16.5,IF(L291=7,15,IF(L291=8,13.5,0))))))))+IF(L291&lt;=8,0,IF(L291&lt;=16,10,0))-IF(L291&lt;=8,0,IF(L291&lt;=16,(L291-9)*0.255,0)),0)+IF(F291="JnEČ",IF(L291=1,25.5,IF(L291=2,19.53,IF(L291=3,15.48,IF(L291=4,9,IF(L291=5,8.25,IF(L291=6,7.5,IF(L291=7,6.75,IF(L291=8,6,0))))))))+IF(L291&lt;=8,0,IF(L291&lt;=16,5,0))-IF(L291&lt;=8,0,IF(L291&lt;=16,(L291-9)*0.1275,0)),0)+IF(F291="JčPČ",IF(L291=1,21.25,IF(L291=2,14.5,IF(L291=3,11.5,IF(L291=4,7,IF(L291=5,6.5,IF(L291=6,6,IF(L291=7,5.5,IF(L291=8,5,0))))))))+IF(L291&lt;=8,0,IF(L291&lt;=16,4,0))-IF(L291&lt;=8,0,IF(L291&lt;=16,(L291-9)*0.10625,0)),0)+IF(F291="JčEČ",IF(L291=1,17,IF(L291=2,13.02,IF(L291=3,10.32,IF(L291=4,6,IF(L291=5,5.5,IF(L291=6,5,IF(L291=7,4.5,IF(L291=8,4,0))))))))+IF(L291&lt;=8,0,IF(L291&lt;=16,3,0))-IF(L291&lt;=8,0,IF(L291&lt;=16,(L291-9)*0.085,0)),0)+IF(F291="NEAK",IF(L291=1,11.48,IF(L291=2,8.79,IF(L291=3,6.97,IF(L291=4,4.05,IF(L291=5,3.71,IF(L291=6,3.38,IF(L291=7,3.04,IF(L291=8,2.7,0))))))))+IF(L291&lt;=8,0,IF(L291&lt;=16,2,IF(L291&lt;=24,1.3,0)))-IF(L291&lt;=8,0,IF(L291&lt;=16,(L291-9)*0.0574,IF(L291&lt;=24,(L291-17)*0.0574,0))),0))*IF(L291&lt;0,1,IF(OR(F291="PČ",F291="PŽ",F291="PT"),IF(J291&lt;32,J291/32,1),1))* IF(L291&lt;0,1,IF(OR(F291="EČ",F291="EŽ",F291="JOŽ",F291="JPČ",F291="NEAK"),IF(J291&lt;24,J291/24,1),1))*IF(L291&lt;0,1,IF(OR(F291="PČneol",F291="JEČ",F291="JEOF",F291="JnPČ",F291="JnEČ",F291="JčPČ",F291="JčEČ"),IF(J291&lt;16,J291/16,1),1))*IF(L291&lt;0,1,IF(F291="EČneol",IF(J291&lt;8,J291/8,1),1))</f>
        <v>0</v>
      </c>
      <c r="O291" s="9">
        <f t="shared" ref="O291:O300" si="53">IF(F291="OŽ",N291,IF(H291="Ne",IF(J291*0.3&lt;J291-L291,N291,0),IF(J291*0.1&lt;J291-L291,N291,0)))</f>
        <v>0</v>
      </c>
      <c r="P291" s="4">
        <f t="shared" ref="P291" si="54">IF(O291=0,0,IF(F291="OŽ",IF(L291&gt;35,0,IF(J291&gt;35,(36-L291)*1.836,((36-L291)-(36-J291))*1.836)),0)+IF(F291="PČ",IF(L291&gt;31,0,IF(J291&gt;31,(32-L291)*1.347,((32-L291)-(32-J291))*1.347)),0)+ IF(F291="PČneol",IF(L291&gt;15,0,IF(J291&gt;15,(16-L291)*0.255,((16-L291)-(16-J291))*0.255)),0)+IF(F291="PŽ",IF(L291&gt;31,0,IF(J291&gt;31,(32-L291)*0.255,((32-L291)-(32-J291))*0.255)),0)+IF(F291="EČ",IF(L291&gt;23,0,IF(J291&gt;23,(24-L291)*0.612,((24-L291)-(24-J291))*0.612)),0)+IF(F291="EČneol",IF(L291&gt;7,0,IF(J291&gt;7,(8-L291)*0.204,((8-L291)-(8-J291))*0.204)),0)+IF(F291="EŽ",IF(L291&gt;23,0,IF(J291&gt;23,(24-L291)*0.204,((24-L291)-(24-J291))*0.204)),0)+IF(F291="PT",IF(L291&gt;31,0,IF(J291&gt;31,(32-L291)*0.204,((32-L291)-(32-J291))*0.204)),0)+IF(F291="JOŽ",IF(L291&gt;23,0,IF(J291&gt;23,(24-L291)*0.255,((24-L291)-(24-J291))*0.255)),0)+IF(F291="JPČ",IF(L291&gt;23,0,IF(J291&gt;23,(24-L291)*0.204,((24-L291)-(24-J291))*0.204)),0)+IF(F291="JEČ",IF(L291&gt;15,0,IF(J291&gt;15,(16-L291)*0.102,((16-L291)-(16-J291))*0.102)),0)+IF(F291="JEOF",IF(L291&gt;15,0,IF(J291&gt;15,(16-L291)*0.102,((16-L291)-(16-J291))*0.102)),0)+IF(F291="JnPČ",IF(L291&gt;15,0,IF(J291&gt;15,(16-L291)*0.153,((16-L291)-(16-J291))*0.153)),0)+IF(F291="JnEČ",IF(L291&gt;15,0,IF(J291&gt;15,(16-L291)*0.0765,((16-L291)-(16-J291))*0.0765)),0)+IF(F291="JčPČ",IF(L291&gt;15,0,IF(J291&gt;15,(16-L291)*0.06375,((16-L291)-(16-J291))*0.06375)),0)+IF(F291="JčEČ",IF(L291&gt;15,0,IF(J291&gt;15,(16-L291)*0.051,((16-L291)-(16-J291))*0.051)),0)+IF(F291="NEAK",IF(L291&gt;23,0,IF(J291&gt;23,(24-L291)*0.03444,((24-L291)-(24-J291))*0.03444)),0))</f>
        <v>0</v>
      </c>
      <c r="Q291" s="11">
        <f t="shared" ref="Q291" si="55">IF(ISERROR(P291*100/N291),0,(P291*100/N291))</f>
        <v>0</v>
      </c>
      <c r="R291" s="10">
        <f t="shared" ref="R291:R300" si="56">IF(Q291&lt;=30,O291+P291,O291+O291*0.3)*IF(G291=1,0.4,IF(G291=2,0.75,IF(G291="1 (kas 4 m. 1 k. nerengiamos)",0.52,1)))*IF(D291="olimpinė",1,IF(M291="Ne",0.5,1))*IF(OR(A$5="Lietuvos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federacija"),IF(OR(J291&lt;8,K291&lt;16),0,1),1)*E291*IF(I291&lt;=1,1,1/I291)*IF(OR(A$5="Lietuvos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91" s="8"/>
    </row>
    <row r="292" spans="1:19">
      <c r="A292" s="62">
        <v>2</v>
      </c>
      <c r="B292" s="62"/>
      <c r="C292" s="12"/>
      <c r="D292" s="62"/>
      <c r="E292" s="62"/>
      <c r="F292" s="62"/>
      <c r="G292" s="62"/>
      <c r="H292" s="62"/>
      <c r="I292" s="62"/>
      <c r="J292" s="62"/>
      <c r="K292" s="62"/>
      <c r="L292" s="62"/>
      <c r="M292" s="62"/>
      <c r="N292" s="3">
        <f t="shared" si="52"/>
        <v>0</v>
      </c>
      <c r="O292" s="9">
        <f t="shared" si="53"/>
        <v>0</v>
      </c>
      <c r="P292" s="4">
        <f t="shared" ref="P292:P300" si="57">IF(O292=0,0,IF(F292="OŽ",IF(L292&gt;35,0,IF(J292&gt;35,(36-L292)*1.836,((36-L292)-(36-J292))*1.836)),0)+IF(F292="PČ",IF(L292&gt;31,0,IF(J292&gt;31,(32-L292)*1.347,((32-L292)-(32-J292))*1.347)),0)+ IF(F292="PČneol",IF(L292&gt;15,0,IF(J292&gt;15,(16-L292)*0.255,((16-L292)-(16-J292))*0.255)),0)+IF(F292="PŽ",IF(L292&gt;31,0,IF(J292&gt;31,(32-L292)*0.255,((32-L292)-(32-J292))*0.255)),0)+IF(F292="EČ",IF(L292&gt;23,0,IF(J292&gt;23,(24-L292)*0.612,((24-L292)-(24-J292))*0.612)),0)+IF(F292="EČneol",IF(L292&gt;7,0,IF(J292&gt;7,(8-L292)*0.204,((8-L292)-(8-J292))*0.204)),0)+IF(F292="EŽ",IF(L292&gt;23,0,IF(J292&gt;23,(24-L292)*0.204,((24-L292)-(24-J292))*0.204)),0)+IF(F292="PT",IF(L292&gt;31,0,IF(J292&gt;31,(32-L292)*0.204,((32-L292)-(32-J292))*0.204)),0)+IF(F292="JOŽ",IF(L292&gt;23,0,IF(J292&gt;23,(24-L292)*0.255,((24-L292)-(24-J292))*0.255)),0)+IF(F292="JPČ",IF(L292&gt;23,0,IF(J292&gt;23,(24-L292)*0.204,((24-L292)-(24-J292))*0.204)),0)+IF(F292="JEČ",IF(L292&gt;15,0,IF(J292&gt;15,(16-L292)*0.102,((16-L292)-(16-J292))*0.102)),0)+IF(F292="JEOF",IF(L292&gt;15,0,IF(J292&gt;15,(16-L292)*0.102,((16-L292)-(16-J292))*0.102)),0)+IF(F292="JnPČ",IF(L292&gt;15,0,IF(J292&gt;15,(16-L292)*0.153,((16-L292)-(16-J292))*0.153)),0)+IF(F292="JnEČ",IF(L292&gt;15,0,IF(J292&gt;15,(16-L292)*0.0765,((16-L292)-(16-J292))*0.0765)),0)+IF(F292="JčPČ",IF(L292&gt;15,0,IF(J292&gt;15,(16-L292)*0.06375,((16-L292)-(16-J292))*0.06375)),0)+IF(F292="JčEČ",IF(L292&gt;15,0,IF(J292&gt;15,(16-L292)*0.051,((16-L292)-(16-J292))*0.051)),0)+IF(F292="NEAK",IF(L292&gt;23,0,IF(J292&gt;23,(24-L292)*0.03444,((24-L292)-(24-J292))*0.03444)),0))</f>
        <v>0</v>
      </c>
      <c r="Q292" s="11">
        <f t="shared" ref="Q292:Q300" si="58">IF(ISERROR(P292*100/N292),0,(P292*100/N292))</f>
        <v>0</v>
      </c>
      <c r="R292" s="10">
        <f t="shared" si="56"/>
        <v>0</v>
      </c>
      <c r="S292" s="8"/>
    </row>
    <row r="293" spans="1:19">
      <c r="A293" s="62">
        <v>3</v>
      </c>
      <c r="B293" s="62"/>
      <c r="C293" s="12"/>
      <c r="D293" s="62"/>
      <c r="E293" s="62"/>
      <c r="F293" s="62"/>
      <c r="G293" s="62"/>
      <c r="H293" s="62"/>
      <c r="I293" s="62"/>
      <c r="J293" s="62"/>
      <c r="K293" s="62"/>
      <c r="L293" s="62"/>
      <c r="M293" s="62"/>
      <c r="N293" s="3">
        <f t="shared" si="52"/>
        <v>0</v>
      </c>
      <c r="O293" s="9">
        <f t="shared" si="53"/>
        <v>0</v>
      </c>
      <c r="P293" s="4">
        <f t="shared" si="57"/>
        <v>0</v>
      </c>
      <c r="Q293" s="11">
        <f t="shared" si="58"/>
        <v>0</v>
      </c>
      <c r="R293" s="10">
        <f t="shared" si="56"/>
        <v>0</v>
      </c>
      <c r="S293" s="8"/>
    </row>
    <row r="294" spans="1:19">
      <c r="A294" s="62">
        <v>4</v>
      </c>
      <c r="B294" s="62"/>
      <c r="C294" s="12"/>
      <c r="D294" s="62"/>
      <c r="E294" s="62"/>
      <c r="F294" s="62"/>
      <c r="G294" s="62"/>
      <c r="H294" s="62"/>
      <c r="I294" s="62"/>
      <c r="J294" s="62"/>
      <c r="K294" s="62"/>
      <c r="L294" s="62"/>
      <c r="M294" s="62"/>
      <c r="N294" s="3">
        <f t="shared" si="52"/>
        <v>0</v>
      </c>
      <c r="O294" s="9">
        <f t="shared" si="53"/>
        <v>0</v>
      </c>
      <c r="P294" s="4">
        <f t="shared" si="57"/>
        <v>0</v>
      </c>
      <c r="Q294" s="11">
        <f t="shared" si="58"/>
        <v>0</v>
      </c>
      <c r="R294" s="10">
        <f t="shared" si="56"/>
        <v>0</v>
      </c>
      <c r="S294" s="8"/>
    </row>
    <row r="295" spans="1:19">
      <c r="A295" s="62">
        <v>5</v>
      </c>
      <c r="B295" s="62"/>
      <c r="C295" s="12"/>
      <c r="D295" s="62"/>
      <c r="E295" s="62"/>
      <c r="F295" s="62"/>
      <c r="G295" s="62"/>
      <c r="H295" s="62"/>
      <c r="I295" s="62"/>
      <c r="J295" s="62"/>
      <c r="K295" s="62"/>
      <c r="L295" s="62"/>
      <c r="M295" s="62"/>
      <c r="N295" s="3">
        <f t="shared" si="52"/>
        <v>0</v>
      </c>
      <c r="O295" s="9">
        <f t="shared" si="53"/>
        <v>0</v>
      </c>
      <c r="P295" s="4">
        <f t="shared" si="57"/>
        <v>0</v>
      </c>
      <c r="Q295" s="11">
        <f t="shared" si="58"/>
        <v>0</v>
      </c>
      <c r="R295" s="10">
        <f t="shared" si="56"/>
        <v>0</v>
      </c>
      <c r="S295" s="8"/>
    </row>
    <row r="296" spans="1:19">
      <c r="A296" s="62">
        <v>6</v>
      </c>
      <c r="B296" s="62"/>
      <c r="C296" s="12"/>
      <c r="D296" s="62"/>
      <c r="E296" s="62"/>
      <c r="F296" s="62"/>
      <c r="G296" s="62"/>
      <c r="H296" s="62"/>
      <c r="I296" s="62"/>
      <c r="J296" s="62"/>
      <c r="K296" s="62"/>
      <c r="L296" s="62"/>
      <c r="M296" s="62"/>
      <c r="N296" s="3">
        <f t="shared" si="52"/>
        <v>0</v>
      </c>
      <c r="O296" s="9">
        <f t="shared" si="53"/>
        <v>0</v>
      </c>
      <c r="P296" s="4">
        <f t="shared" si="57"/>
        <v>0</v>
      </c>
      <c r="Q296" s="11">
        <f t="shared" si="58"/>
        <v>0</v>
      </c>
      <c r="R296" s="10">
        <f t="shared" si="56"/>
        <v>0</v>
      </c>
      <c r="S296" s="8"/>
    </row>
    <row r="297" spans="1:19">
      <c r="A297" s="62">
        <v>7</v>
      </c>
      <c r="B297" s="62"/>
      <c r="C297" s="12"/>
      <c r="D297" s="62"/>
      <c r="E297" s="62"/>
      <c r="F297" s="62"/>
      <c r="G297" s="62"/>
      <c r="H297" s="62"/>
      <c r="I297" s="62"/>
      <c r="J297" s="62"/>
      <c r="K297" s="62"/>
      <c r="L297" s="62"/>
      <c r="M297" s="62"/>
      <c r="N297" s="3">
        <f t="shared" si="52"/>
        <v>0</v>
      </c>
      <c r="O297" s="9">
        <f t="shared" si="53"/>
        <v>0</v>
      </c>
      <c r="P297" s="4">
        <f t="shared" si="57"/>
        <v>0</v>
      </c>
      <c r="Q297" s="11">
        <f t="shared" si="58"/>
        <v>0</v>
      </c>
      <c r="R297" s="10">
        <f t="shared" si="56"/>
        <v>0</v>
      </c>
      <c r="S297" s="8"/>
    </row>
    <row r="298" spans="1:19">
      <c r="A298" s="62">
        <v>8</v>
      </c>
      <c r="B298" s="62"/>
      <c r="C298" s="12"/>
      <c r="D298" s="62"/>
      <c r="E298" s="62"/>
      <c r="F298" s="62"/>
      <c r="G298" s="62"/>
      <c r="H298" s="62"/>
      <c r="I298" s="62"/>
      <c r="J298" s="62"/>
      <c r="K298" s="62"/>
      <c r="L298" s="62"/>
      <c r="M298" s="62"/>
      <c r="N298" s="3">
        <f t="shared" si="52"/>
        <v>0</v>
      </c>
      <c r="O298" s="9">
        <f t="shared" si="53"/>
        <v>0</v>
      </c>
      <c r="P298" s="4">
        <f t="shared" si="57"/>
        <v>0</v>
      </c>
      <c r="Q298" s="11">
        <f t="shared" si="58"/>
        <v>0</v>
      </c>
      <c r="R298" s="10">
        <f t="shared" si="56"/>
        <v>0</v>
      </c>
      <c r="S298" s="8"/>
    </row>
    <row r="299" spans="1:19">
      <c r="A299" s="62">
        <v>9</v>
      </c>
      <c r="B299" s="62"/>
      <c r="C299" s="12"/>
      <c r="D299" s="62"/>
      <c r="E299" s="62"/>
      <c r="F299" s="62"/>
      <c r="G299" s="62"/>
      <c r="H299" s="62"/>
      <c r="I299" s="62"/>
      <c r="J299" s="62"/>
      <c r="K299" s="62"/>
      <c r="L299" s="62"/>
      <c r="M299" s="62"/>
      <c r="N299" s="3">
        <f t="shared" si="52"/>
        <v>0</v>
      </c>
      <c r="O299" s="9">
        <f t="shared" si="53"/>
        <v>0</v>
      </c>
      <c r="P299" s="4">
        <f t="shared" si="57"/>
        <v>0</v>
      </c>
      <c r="Q299" s="11">
        <f t="shared" si="58"/>
        <v>0</v>
      </c>
      <c r="R299" s="10">
        <f t="shared" si="56"/>
        <v>0</v>
      </c>
      <c r="S299" s="8"/>
    </row>
    <row r="300" spans="1:19">
      <c r="A300" s="62">
        <v>10</v>
      </c>
      <c r="B300" s="62"/>
      <c r="C300" s="12"/>
      <c r="D300" s="62"/>
      <c r="E300" s="62"/>
      <c r="F300" s="62"/>
      <c r="G300" s="62"/>
      <c r="H300" s="62"/>
      <c r="I300" s="62"/>
      <c r="J300" s="62"/>
      <c r="K300" s="62"/>
      <c r="L300" s="62"/>
      <c r="M300" s="62"/>
      <c r="N300" s="3">
        <f t="shared" si="52"/>
        <v>0</v>
      </c>
      <c r="O300" s="9">
        <f t="shared" si="53"/>
        <v>0</v>
      </c>
      <c r="P300" s="4">
        <f t="shared" si="57"/>
        <v>0</v>
      </c>
      <c r="Q300" s="11">
        <f t="shared" si="58"/>
        <v>0</v>
      </c>
      <c r="R300" s="10">
        <f t="shared" si="56"/>
        <v>0</v>
      </c>
      <c r="S300" s="8"/>
    </row>
    <row r="301" spans="1:19" ht="15" customHeight="1">
      <c r="A301" s="76" t="s">
        <v>33</v>
      </c>
      <c r="B301" s="77"/>
      <c r="C301" s="77"/>
      <c r="D301" s="77"/>
      <c r="E301" s="77"/>
      <c r="F301" s="77"/>
      <c r="G301" s="77"/>
      <c r="H301" s="77"/>
      <c r="I301" s="77"/>
      <c r="J301" s="77"/>
      <c r="K301" s="77"/>
      <c r="L301" s="77"/>
      <c r="M301" s="77"/>
      <c r="N301" s="77"/>
      <c r="O301" s="77"/>
      <c r="P301" s="77"/>
      <c r="Q301" s="78"/>
      <c r="R301" s="10">
        <f>SUM(R291:R300)</f>
        <v>0</v>
      </c>
      <c r="S301" s="8"/>
    </row>
    <row r="302" spans="1:19" ht="15.75">
      <c r="A302" s="24" t="s">
        <v>34</v>
      </c>
      <c r="B302" s="24"/>
      <c r="C302" s="15"/>
      <c r="D302" s="15"/>
      <c r="E302" s="15"/>
      <c r="F302" s="15"/>
      <c r="G302" s="15"/>
      <c r="H302" s="15"/>
      <c r="I302" s="15"/>
      <c r="J302" s="15"/>
      <c r="K302" s="15"/>
      <c r="L302" s="15"/>
      <c r="M302" s="15"/>
      <c r="N302" s="15"/>
      <c r="O302" s="15"/>
      <c r="P302" s="15"/>
      <c r="Q302" s="15"/>
      <c r="R302" s="16"/>
      <c r="S302" s="8"/>
    </row>
    <row r="303" spans="1:19">
      <c r="A303" s="49" t="s">
        <v>41</v>
      </c>
      <c r="B303" s="49"/>
      <c r="C303" s="49"/>
      <c r="D303" s="49"/>
      <c r="E303" s="49"/>
      <c r="F303" s="49"/>
      <c r="G303" s="49"/>
      <c r="H303" s="49"/>
      <c r="I303" s="49"/>
      <c r="J303" s="15"/>
      <c r="K303" s="15"/>
      <c r="L303" s="15"/>
      <c r="M303" s="15"/>
      <c r="N303" s="15"/>
      <c r="O303" s="15"/>
      <c r="P303" s="15"/>
      <c r="Q303" s="15"/>
      <c r="R303" s="16"/>
      <c r="S303" s="8"/>
    </row>
    <row r="304" spans="1:19" s="8" customFormat="1">
      <c r="A304" s="49"/>
      <c r="B304" s="49"/>
      <c r="C304" s="49"/>
      <c r="D304" s="49"/>
      <c r="E304" s="49"/>
      <c r="F304" s="49"/>
      <c r="G304" s="49"/>
      <c r="H304" s="49"/>
      <c r="I304" s="49"/>
      <c r="J304" s="15"/>
      <c r="K304" s="15"/>
      <c r="L304" s="15"/>
      <c r="M304" s="15"/>
      <c r="N304" s="15"/>
      <c r="O304" s="15"/>
      <c r="P304" s="15"/>
      <c r="Q304" s="15"/>
      <c r="R304" s="16"/>
    </row>
    <row r="305" spans="1:19" ht="15" customHeight="1">
      <c r="A305" s="74" t="s">
        <v>134</v>
      </c>
      <c r="B305" s="75"/>
      <c r="C305" s="75"/>
      <c r="D305" s="75"/>
      <c r="E305" s="75"/>
      <c r="F305" s="75"/>
      <c r="G305" s="75"/>
      <c r="H305" s="75"/>
      <c r="I305" s="75"/>
      <c r="J305" s="75"/>
      <c r="K305" s="75"/>
      <c r="L305" s="75"/>
      <c r="M305" s="75"/>
      <c r="N305" s="75"/>
      <c r="O305" s="75"/>
      <c r="P305" s="75"/>
      <c r="Q305" s="58"/>
      <c r="R305" s="8"/>
      <c r="S305" s="8"/>
    </row>
    <row r="306" spans="1:19" ht="15" customHeight="1">
      <c r="A306" s="70" t="s">
        <v>27</v>
      </c>
      <c r="B306" s="71"/>
      <c r="C306" s="71"/>
      <c r="D306" s="50"/>
      <c r="E306" s="50"/>
      <c r="F306" s="50"/>
      <c r="G306" s="50"/>
      <c r="H306" s="50"/>
      <c r="I306" s="50"/>
      <c r="J306" s="50"/>
      <c r="K306" s="50"/>
      <c r="L306" s="50"/>
      <c r="M306" s="50"/>
      <c r="N306" s="50"/>
      <c r="O306" s="50"/>
      <c r="P306" s="50"/>
      <c r="Q306" s="58"/>
      <c r="R306" s="8"/>
      <c r="S306" s="8"/>
    </row>
    <row r="307" spans="1:19" ht="15" customHeight="1">
      <c r="A307" s="81" t="s">
        <v>135</v>
      </c>
      <c r="B307" s="82"/>
      <c r="C307" s="82"/>
      <c r="D307" s="82"/>
      <c r="E307" s="82"/>
      <c r="F307" s="82"/>
      <c r="G307" s="82"/>
      <c r="H307" s="82"/>
      <c r="I307" s="82"/>
      <c r="J307" s="82"/>
      <c r="K307" s="82"/>
      <c r="L307" s="82"/>
      <c r="M307" s="82"/>
      <c r="N307" s="82"/>
      <c r="O307" s="82"/>
      <c r="P307" s="82"/>
      <c r="Q307" s="58"/>
      <c r="R307" s="8"/>
      <c r="S307" s="8"/>
    </row>
    <row r="308" spans="1:19">
      <c r="A308" s="62">
        <v>1</v>
      </c>
      <c r="B308" s="62"/>
      <c r="C308" s="12"/>
      <c r="D308" s="62"/>
      <c r="E308" s="62"/>
      <c r="F308" s="62"/>
      <c r="G308" s="62"/>
      <c r="H308" s="62"/>
      <c r="I308" s="62"/>
      <c r="J308" s="62"/>
      <c r="K308" s="62"/>
      <c r="L308" s="62"/>
      <c r="M308" s="62"/>
      <c r="N308" s="3">
        <f t="shared" ref="N308:N317" si="59">(IF(F308="OŽ",IF(L308=1,550.8,IF(L308=2,426.38,IF(L308=3,342.14,IF(L308=4,181.44,IF(L308=5,168.48,IF(L308=6,155.52,IF(L308=7,148.5,IF(L308=8,144,0))))))))+IF(L308&lt;=8,0,IF(L308&lt;=16,137.7,IF(L308&lt;=24,108,IF(L308&lt;=32,80.1,IF(L308&lt;=36,52.2,0)))))-IF(L308&lt;=8,0,IF(L308&lt;=16,(L308-9)*2.754,IF(L308&lt;=24,(L308-17)* 2.754,IF(L308&lt;=32,(L308-25)* 2.754,IF(L308&lt;=36,(L308-33)*2.754,0))))),0)+IF(F308="PČ",IF(L308=1,449,IF(L308=2,314.6,IF(L308=3,238,IF(L308=4,172,IF(L308=5,159,IF(L308=6,145,IF(L308=7,132,IF(L308=8,119,0))))))))+IF(L308&lt;=8,0,IF(L308&lt;=16,88,IF(L308&lt;=24,55,IF(L308&lt;=32,22,0))))-IF(L308&lt;=8,0,IF(L308&lt;=16,(L308-9)*2.245,IF(L308&lt;=24,(L308-17)*2.245,IF(L308&lt;=32,(L308-25)*2.245,0)))),0)+IF(F308="PČneol",IF(L308=1,85,IF(L308=2,64.61,IF(L308=3,50.76,IF(L308=4,16.25,IF(L308=5,15,IF(L308=6,13.75,IF(L308=7,12.5,IF(L308=8,11.25,0))))))))+IF(L308&lt;=8,0,IF(L308&lt;=16,9,0))-IF(L308&lt;=8,0,IF(L308&lt;=16,(L308-9)*0.425,0)),0)+IF(F308="PŽ",IF(L308=1,85,IF(L308=2,59.5,IF(L308=3,45,IF(L308=4,32.5,IF(L308=5,30,IF(L308=6,27.5,IF(L308=7,25,IF(L308=8,22.5,0))))))))+IF(L308&lt;=8,0,IF(L308&lt;=16,19,IF(L308&lt;=24,13,IF(L308&lt;=32,8,0))))-IF(L308&lt;=8,0,IF(L308&lt;=16,(L308-9)*0.425,IF(L308&lt;=24,(L308-17)*0.425,IF(L308&lt;=32,(L308-25)*0.425,0)))),0)+IF(F308="EČ",IF(L308=1,204,IF(L308=2,156.24,IF(L308=3,123.84,IF(L308=4,72,IF(L308=5,66,IF(L308=6,60,IF(L308=7,54,IF(L308=8,48,0))))))))+IF(L308&lt;=8,0,IF(L308&lt;=16,40,IF(L308&lt;=24,25,0)))-IF(L308&lt;=8,0,IF(L308&lt;=16,(L308-9)*1.02,IF(L308&lt;=24,(L308-17)*1.02,0))),0)+IF(F308="EČneol",IF(L308=1,68,IF(L308=2,51.69,IF(L308=3,40.61,IF(L308=4,13,IF(L308=5,12,IF(L308=6,11,IF(L308=7,10,IF(L308=8,9,0)))))))))+IF(F308="EŽ",IF(L308=1,68,IF(L308=2,47.6,IF(L308=3,36,IF(L308=4,18,IF(L308=5,16.5,IF(L308=6,15,IF(L308=7,13.5,IF(L308=8,12,0))))))))+IF(L308&lt;=8,0,IF(L308&lt;=16,10,IF(L308&lt;=24,6,0)))-IF(L308&lt;=8,0,IF(L308&lt;=16,(L308-9)*0.34,IF(L308&lt;=24,(L308-17)*0.34,0))),0)+IF(F308="PT",IF(L308=1,68,IF(L308=2,52.08,IF(L308=3,41.28,IF(L308=4,24,IF(L308=5,22,IF(L308=6,20,IF(L308=7,18,IF(L308=8,16,0))))))))+IF(L308&lt;=8,0,IF(L308&lt;=16,13,IF(L308&lt;=24,9,IF(L308&lt;=32,4,0))))-IF(L308&lt;=8,0,IF(L308&lt;=16,(L308-9)*0.34,IF(L308&lt;=24,(L308-17)*0.34,IF(L308&lt;=32,(L308-25)*0.34,0)))),0)+IF(F308="JOŽ",IF(L308=1,85,IF(L308=2,59.5,IF(L308=3,45,IF(L308=4,32.5,IF(L308=5,30,IF(L308=6,27.5,IF(L308=7,25,IF(L308=8,22.5,0))))))))+IF(L308&lt;=8,0,IF(L308&lt;=16,19,IF(L308&lt;=24,13,0)))-IF(L308&lt;=8,0,IF(L308&lt;=16,(L308-9)*0.425,IF(L308&lt;=24,(L308-17)*0.425,0))),0)+IF(F308="JPČ",IF(L308=1,68,IF(L308=2,47.6,IF(L308=3,36,IF(L308=4,26,IF(L308=5,24,IF(L308=6,22,IF(L308=7,20,IF(L308=8,18,0))))))))+IF(L308&lt;=8,0,IF(L308&lt;=16,13,IF(L308&lt;=24,9,0)))-IF(L308&lt;=8,0,IF(L308&lt;=16,(L308-9)*0.34,IF(L308&lt;=24,(L308-17)*0.34,0))),0)+IF(F308="JEČ",IF(L308=1,34,IF(L308=2,26.04,IF(L308=3,20.6,IF(L308=4,12,IF(L308=5,11,IF(L308=6,10,IF(L308=7,9,IF(L308=8,8,0))))))))+IF(L308&lt;=8,0,IF(L308&lt;=16,6,0))-IF(L308&lt;=8,0,IF(L308&lt;=16,(L308-9)*0.17,0)),0)+IF(F308="JEOF",IF(L308=1,34,IF(L308=2,26.04,IF(L308=3,20.6,IF(L308=4,12,IF(L308=5,11,IF(L308=6,10,IF(L308=7,9,IF(L308=8,8,0))))))))+IF(L308&lt;=8,0,IF(L308&lt;=16,6,0))-IF(L308&lt;=8,0,IF(L308&lt;=16,(L308-9)*0.17,0)),0)+IF(F308="JnPČ",IF(L308=1,51,IF(L308=2,35.7,IF(L308=3,27,IF(L308=4,19.5,IF(L308=5,18,IF(L308=6,16.5,IF(L308=7,15,IF(L308=8,13.5,0))))))))+IF(L308&lt;=8,0,IF(L308&lt;=16,10,0))-IF(L308&lt;=8,0,IF(L308&lt;=16,(L308-9)*0.255,0)),0)+IF(F308="JnEČ",IF(L308=1,25.5,IF(L308=2,19.53,IF(L308=3,15.48,IF(L308=4,9,IF(L308=5,8.25,IF(L308=6,7.5,IF(L308=7,6.75,IF(L308=8,6,0))))))))+IF(L308&lt;=8,0,IF(L308&lt;=16,5,0))-IF(L308&lt;=8,0,IF(L308&lt;=16,(L308-9)*0.1275,0)),0)+IF(F308="JčPČ",IF(L308=1,21.25,IF(L308=2,14.5,IF(L308=3,11.5,IF(L308=4,7,IF(L308=5,6.5,IF(L308=6,6,IF(L308=7,5.5,IF(L308=8,5,0))))))))+IF(L308&lt;=8,0,IF(L308&lt;=16,4,0))-IF(L308&lt;=8,0,IF(L308&lt;=16,(L308-9)*0.10625,0)),0)+IF(F308="JčEČ",IF(L308=1,17,IF(L308=2,13.02,IF(L308=3,10.32,IF(L308=4,6,IF(L308=5,5.5,IF(L308=6,5,IF(L308=7,4.5,IF(L308=8,4,0))))))))+IF(L308&lt;=8,0,IF(L308&lt;=16,3,0))-IF(L308&lt;=8,0,IF(L308&lt;=16,(L308-9)*0.085,0)),0)+IF(F308="NEAK",IF(L308=1,11.48,IF(L308=2,8.79,IF(L308=3,6.97,IF(L308=4,4.05,IF(L308=5,3.71,IF(L308=6,3.38,IF(L308=7,3.04,IF(L308=8,2.7,0))))))))+IF(L308&lt;=8,0,IF(L308&lt;=16,2,IF(L308&lt;=24,1.3,0)))-IF(L308&lt;=8,0,IF(L308&lt;=16,(L308-9)*0.0574,IF(L308&lt;=24,(L308-17)*0.0574,0))),0))*IF(L308&lt;0,1,IF(OR(F308="PČ",F308="PŽ",F308="PT"),IF(J308&lt;32,J308/32,1),1))* IF(L308&lt;0,1,IF(OR(F308="EČ",F308="EŽ",F308="JOŽ",F308="JPČ",F308="NEAK"),IF(J308&lt;24,J308/24,1),1))*IF(L308&lt;0,1,IF(OR(F308="PČneol",F308="JEČ",F308="JEOF",F308="JnPČ",F308="JnEČ",F308="JčPČ",F308="JčEČ"),IF(J308&lt;16,J308/16,1),1))*IF(L308&lt;0,1,IF(F308="EČneol",IF(J308&lt;8,J308/8,1),1))</f>
        <v>0</v>
      </c>
      <c r="O308" s="9">
        <f t="shared" ref="O308:O317" si="60">IF(F308="OŽ",N308,IF(H308="Ne",IF(J308*0.3&lt;J308-L308,N308,0),IF(J308*0.1&lt;J308-L308,N308,0)))</f>
        <v>0</v>
      </c>
      <c r="P308" s="4">
        <f t="shared" ref="P308" si="61">IF(O308=0,0,IF(F308="OŽ",IF(L308&gt;35,0,IF(J308&gt;35,(36-L308)*1.836,((36-L308)-(36-J308))*1.836)),0)+IF(F308="PČ",IF(L308&gt;31,0,IF(J308&gt;31,(32-L308)*1.347,((32-L308)-(32-J308))*1.347)),0)+ IF(F308="PČneol",IF(L308&gt;15,0,IF(J308&gt;15,(16-L308)*0.255,((16-L308)-(16-J308))*0.255)),0)+IF(F308="PŽ",IF(L308&gt;31,0,IF(J308&gt;31,(32-L308)*0.255,((32-L308)-(32-J308))*0.255)),0)+IF(F308="EČ",IF(L308&gt;23,0,IF(J308&gt;23,(24-L308)*0.612,((24-L308)-(24-J308))*0.612)),0)+IF(F308="EČneol",IF(L308&gt;7,0,IF(J308&gt;7,(8-L308)*0.204,((8-L308)-(8-J308))*0.204)),0)+IF(F308="EŽ",IF(L308&gt;23,0,IF(J308&gt;23,(24-L308)*0.204,((24-L308)-(24-J308))*0.204)),0)+IF(F308="PT",IF(L308&gt;31,0,IF(J308&gt;31,(32-L308)*0.204,((32-L308)-(32-J308))*0.204)),0)+IF(F308="JOŽ",IF(L308&gt;23,0,IF(J308&gt;23,(24-L308)*0.255,((24-L308)-(24-J308))*0.255)),0)+IF(F308="JPČ",IF(L308&gt;23,0,IF(J308&gt;23,(24-L308)*0.204,((24-L308)-(24-J308))*0.204)),0)+IF(F308="JEČ",IF(L308&gt;15,0,IF(J308&gt;15,(16-L308)*0.102,((16-L308)-(16-J308))*0.102)),0)+IF(F308="JEOF",IF(L308&gt;15,0,IF(J308&gt;15,(16-L308)*0.102,((16-L308)-(16-J308))*0.102)),0)+IF(F308="JnPČ",IF(L308&gt;15,0,IF(J308&gt;15,(16-L308)*0.153,((16-L308)-(16-J308))*0.153)),0)+IF(F308="JnEČ",IF(L308&gt;15,0,IF(J308&gt;15,(16-L308)*0.0765,((16-L308)-(16-J308))*0.0765)),0)+IF(F308="JčPČ",IF(L308&gt;15,0,IF(J308&gt;15,(16-L308)*0.06375,((16-L308)-(16-J308))*0.06375)),0)+IF(F308="JčEČ",IF(L308&gt;15,0,IF(J308&gt;15,(16-L308)*0.051,((16-L308)-(16-J308))*0.051)),0)+IF(F308="NEAK",IF(L308&gt;23,0,IF(J308&gt;23,(24-L308)*0.03444,((24-L308)-(24-J308))*0.03444)),0))</f>
        <v>0</v>
      </c>
      <c r="Q308" s="11">
        <f t="shared" ref="Q308" si="62">IF(ISERROR(P308*100/N308),0,(P308*100/N308))</f>
        <v>0</v>
      </c>
      <c r="R308" s="10">
        <f t="shared" ref="R308:R317" si="63">IF(Q308&lt;=30,O308+P308,O308+O308*0.3)*IF(G308=1,0.4,IF(G308=2,0.75,IF(G308="1 (kas 4 m. 1 k. nerengiamos)",0.52,1)))*IF(D308="olimpinė",1,IF(M308="Ne",0.5,1))*IF(OR(A$5="Lietuvos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federacija"),IF(OR(J308&lt;8,K308&lt;16),0,1),1)*E308*IF(I308&lt;=1,1,1/I308)*IF(OR(A$5="Lietuvos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08" s="8"/>
    </row>
    <row r="309" spans="1:19">
      <c r="A309" s="62">
        <v>2</v>
      </c>
      <c r="B309" s="62"/>
      <c r="C309" s="12"/>
      <c r="D309" s="62"/>
      <c r="E309" s="62"/>
      <c r="F309" s="62"/>
      <c r="G309" s="62"/>
      <c r="H309" s="62"/>
      <c r="I309" s="62"/>
      <c r="J309" s="62"/>
      <c r="K309" s="62"/>
      <c r="L309" s="62"/>
      <c r="M309" s="62"/>
      <c r="N309" s="3">
        <f t="shared" si="59"/>
        <v>0</v>
      </c>
      <c r="O309" s="9">
        <f t="shared" si="60"/>
        <v>0</v>
      </c>
      <c r="P309" s="4">
        <f t="shared" ref="P309:P317" si="64">IF(O309=0,0,IF(F309="OŽ",IF(L309&gt;35,0,IF(J309&gt;35,(36-L309)*1.836,((36-L309)-(36-J309))*1.836)),0)+IF(F309="PČ",IF(L309&gt;31,0,IF(J309&gt;31,(32-L309)*1.347,((32-L309)-(32-J309))*1.347)),0)+ IF(F309="PČneol",IF(L309&gt;15,0,IF(J309&gt;15,(16-L309)*0.255,((16-L309)-(16-J309))*0.255)),0)+IF(F309="PŽ",IF(L309&gt;31,0,IF(J309&gt;31,(32-L309)*0.255,((32-L309)-(32-J309))*0.255)),0)+IF(F309="EČ",IF(L309&gt;23,0,IF(J309&gt;23,(24-L309)*0.612,((24-L309)-(24-J309))*0.612)),0)+IF(F309="EČneol",IF(L309&gt;7,0,IF(J309&gt;7,(8-L309)*0.204,((8-L309)-(8-J309))*0.204)),0)+IF(F309="EŽ",IF(L309&gt;23,0,IF(J309&gt;23,(24-L309)*0.204,((24-L309)-(24-J309))*0.204)),0)+IF(F309="PT",IF(L309&gt;31,0,IF(J309&gt;31,(32-L309)*0.204,((32-L309)-(32-J309))*0.204)),0)+IF(F309="JOŽ",IF(L309&gt;23,0,IF(J309&gt;23,(24-L309)*0.255,((24-L309)-(24-J309))*0.255)),0)+IF(F309="JPČ",IF(L309&gt;23,0,IF(J309&gt;23,(24-L309)*0.204,((24-L309)-(24-J309))*0.204)),0)+IF(F309="JEČ",IF(L309&gt;15,0,IF(J309&gt;15,(16-L309)*0.102,((16-L309)-(16-J309))*0.102)),0)+IF(F309="JEOF",IF(L309&gt;15,0,IF(J309&gt;15,(16-L309)*0.102,((16-L309)-(16-J309))*0.102)),0)+IF(F309="JnPČ",IF(L309&gt;15,0,IF(J309&gt;15,(16-L309)*0.153,((16-L309)-(16-J309))*0.153)),0)+IF(F309="JnEČ",IF(L309&gt;15,0,IF(J309&gt;15,(16-L309)*0.0765,((16-L309)-(16-J309))*0.0765)),0)+IF(F309="JčPČ",IF(L309&gt;15,0,IF(J309&gt;15,(16-L309)*0.06375,((16-L309)-(16-J309))*0.06375)),0)+IF(F309="JčEČ",IF(L309&gt;15,0,IF(J309&gt;15,(16-L309)*0.051,((16-L309)-(16-J309))*0.051)),0)+IF(F309="NEAK",IF(L309&gt;23,0,IF(J309&gt;23,(24-L309)*0.03444,((24-L309)-(24-J309))*0.03444)),0))</f>
        <v>0</v>
      </c>
      <c r="Q309" s="11">
        <f t="shared" ref="Q309:Q317" si="65">IF(ISERROR(P309*100/N309),0,(P309*100/N309))</f>
        <v>0</v>
      </c>
      <c r="R309" s="10">
        <f t="shared" si="63"/>
        <v>0</v>
      </c>
      <c r="S309" s="8"/>
    </row>
    <row r="310" spans="1:19">
      <c r="A310" s="62">
        <v>3</v>
      </c>
      <c r="B310" s="62"/>
      <c r="C310" s="12"/>
      <c r="D310" s="62"/>
      <c r="E310" s="62"/>
      <c r="F310" s="62"/>
      <c r="G310" s="62"/>
      <c r="H310" s="62"/>
      <c r="I310" s="62"/>
      <c r="J310" s="62"/>
      <c r="K310" s="62"/>
      <c r="L310" s="62"/>
      <c r="M310" s="62"/>
      <c r="N310" s="3">
        <f t="shared" si="59"/>
        <v>0</v>
      </c>
      <c r="O310" s="9">
        <f t="shared" si="60"/>
        <v>0</v>
      </c>
      <c r="P310" s="4">
        <f t="shared" si="64"/>
        <v>0</v>
      </c>
      <c r="Q310" s="11">
        <f t="shared" si="65"/>
        <v>0</v>
      </c>
      <c r="R310" s="10">
        <f t="shared" si="63"/>
        <v>0</v>
      </c>
      <c r="S310" s="8"/>
    </row>
    <row r="311" spans="1:19">
      <c r="A311" s="62">
        <v>4</v>
      </c>
      <c r="B311" s="62"/>
      <c r="C311" s="12"/>
      <c r="D311" s="62"/>
      <c r="E311" s="62"/>
      <c r="F311" s="62"/>
      <c r="G311" s="62"/>
      <c r="H311" s="62"/>
      <c r="I311" s="62"/>
      <c r="J311" s="62"/>
      <c r="K311" s="62"/>
      <c r="L311" s="62"/>
      <c r="M311" s="62"/>
      <c r="N311" s="3">
        <f t="shared" si="59"/>
        <v>0</v>
      </c>
      <c r="O311" s="9">
        <f t="shared" si="60"/>
        <v>0</v>
      </c>
      <c r="P311" s="4">
        <f t="shared" si="64"/>
        <v>0</v>
      </c>
      <c r="Q311" s="11">
        <f t="shared" si="65"/>
        <v>0</v>
      </c>
      <c r="R311" s="10">
        <f t="shared" si="63"/>
        <v>0</v>
      </c>
      <c r="S311" s="8"/>
    </row>
    <row r="312" spans="1:19">
      <c r="A312" s="62">
        <v>5</v>
      </c>
      <c r="B312" s="62"/>
      <c r="C312" s="12"/>
      <c r="D312" s="62"/>
      <c r="E312" s="62"/>
      <c r="F312" s="62"/>
      <c r="G312" s="62"/>
      <c r="H312" s="62"/>
      <c r="I312" s="62"/>
      <c r="J312" s="62"/>
      <c r="K312" s="62"/>
      <c r="L312" s="62"/>
      <c r="M312" s="62"/>
      <c r="N312" s="3">
        <f t="shared" si="59"/>
        <v>0</v>
      </c>
      <c r="O312" s="9">
        <f t="shared" si="60"/>
        <v>0</v>
      </c>
      <c r="P312" s="4">
        <f t="shared" si="64"/>
        <v>0</v>
      </c>
      <c r="Q312" s="11">
        <f t="shared" si="65"/>
        <v>0</v>
      </c>
      <c r="R312" s="10">
        <f t="shared" si="63"/>
        <v>0</v>
      </c>
      <c r="S312" s="8"/>
    </row>
    <row r="313" spans="1:19">
      <c r="A313" s="62">
        <v>6</v>
      </c>
      <c r="B313" s="62"/>
      <c r="C313" s="12"/>
      <c r="D313" s="62"/>
      <c r="E313" s="62"/>
      <c r="F313" s="62"/>
      <c r="G313" s="62"/>
      <c r="H313" s="62"/>
      <c r="I313" s="62"/>
      <c r="J313" s="62"/>
      <c r="K313" s="62"/>
      <c r="L313" s="62"/>
      <c r="M313" s="62"/>
      <c r="N313" s="3">
        <f t="shared" si="59"/>
        <v>0</v>
      </c>
      <c r="O313" s="9">
        <f t="shared" si="60"/>
        <v>0</v>
      </c>
      <c r="P313" s="4">
        <f t="shared" si="64"/>
        <v>0</v>
      </c>
      <c r="Q313" s="11">
        <f t="shared" si="65"/>
        <v>0</v>
      </c>
      <c r="R313" s="10">
        <f t="shared" si="63"/>
        <v>0</v>
      </c>
      <c r="S313" s="8"/>
    </row>
    <row r="314" spans="1:19">
      <c r="A314" s="62">
        <v>7</v>
      </c>
      <c r="B314" s="62"/>
      <c r="C314" s="12"/>
      <c r="D314" s="62"/>
      <c r="E314" s="62"/>
      <c r="F314" s="62"/>
      <c r="G314" s="62"/>
      <c r="H314" s="62"/>
      <c r="I314" s="62"/>
      <c r="J314" s="62"/>
      <c r="K314" s="62"/>
      <c r="L314" s="62"/>
      <c r="M314" s="62"/>
      <c r="N314" s="3">
        <f t="shared" si="59"/>
        <v>0</v>
      </c>
      <c r="O314" s="9">
        <f t="shared" si="60"/>
        <v>0</v>
      </c>
      <c r="P314" s="4">
        <f t="shared" si="64"/>
        <v>0</v>
      </c>
      <c r="Q314" s="11">
        <f t="shared" si="65"/>
        <v>0</v>
      </c>
      <c r="R314" s="10">
        <f t="shared" si="63"/>
        <v>0</v>
      </c>
      <c r="S314" s="8"/>
    </row>
    <row r="315" spans="1:19">
      <c r="A315" s="62">
        <v>8</v>
      </c>
      <c r="B315" s="62"/>
      <c r="C315" s="12"/>
      <c r="D315" s="62"/>
      <c r="E315" s="62"/>
      <c r="F315" s="62"/>
      <c r="G315" s="62"/>
      <c r="H315" s="62"/>
      <c r="I315" s="62"/>
      <c r="J315" s="62"/>
      <c r="K315" s="62"/>
      <c r="L315" s="62"/>
      <c r="M315" s="62"/>
      <c r="N315" s="3">
        <f t="shared" si="59"/>
        <v>0</v>
      </c>
      <c r="O315" s="9">
        <f t="shared" si="60"/>
        <v>0</v>
      </c>
      <c r="P315" s="4">
        <f t="shared" si="64"/>
        <v>0</v>
      </c>
      <c r="Q315" s="11">
        <f t="shared" si="65"/>
        <v>0</v>
      </c>
      <c r="R315" s="10">
        <f t="shared" si="63"/>
        <v>0</v>
      </c>
      <c r="S315" s="8"/>
    </row>
    <row r="316" spans="1:19">
      <c r="A316" s="62">
        <v>9</v>
      </c>
      <c r="B316" s="62"/>
      <c r="C316" s="12"/>
      <c r="D316" s="62"/>
      <c r="E316" s="62"/>
      <c r="F316" s="62"/>
      <c r="G316" s="62"/>
      <c r="H316" s="62"/>
      <c r="I316" s="62"/>
      <c r="J316" s="62"/>
      <c r="K316" s="62"/>
      <c r="L316" s="62"/>
      <c r="M316" s="62"/>
      <c r="N316" s="3">
        <f t="shared" si="59"/>
        <v>0</v>
      </c>
      <c r="O316" s="9">
        <f t="shared" si="60"/>
        <v>0</v>
      </c>
      <c r="P316" s="4">
        <f t="shared" si="64"/>
        <v>0</v>
      </c>
      <c r="Q316" s="11">
        <f t="shared" si="65"/>
        <v>0</v>
      </c>
      <c r="R316" s="10">
        <f t="shared" si="63"/>
        <v>0</v>
      </c>
      <c r="S316" s="8"/>
    </row>
    <row r="317" spans="1:19">
      <c r="A317" s="62">
        <v>10</v>
      </c>
      <c r="B317" s="62"/>
      <c r="C317" s="12"/>
      <c r="D317" s="62"/>
      <c r="E317" s="62"/>
      <c r="F317" s="62"/>
      <c r="G317" s="62"/>
      <c r="H317" s="62"/>
      <c r="I317" s="62"/>
      <c r="J317" s="62"/>
      <c r="K317" s="62"/>
      <c r="L317" s="62"/>
      <c r="M317" s="62"/>
      <c r="N317" s="3">
        <f t="shared" si="59"/>
        <v>0</v>
      </c>
      <c r="O317" s="9">
        <f t="shared" si="60"/>
        <v>0</v>
      </c>
      <c r="P317" s="4">
        <f t="shared" si="64"/>
        <v>0</v>
      </c>
      <c r="Q317" s="11">
        <f t="shared" si="65"/>
        <v>0</v>
      </c>
      <c r="R317" s="10">
        <f t="shared" si="63"/>
        <v>0</v>
      </c>
      <c r="S317" s="8"/>
    </row>
    <row r="318" spans="1:19" ht="15" customHeight="1">
      <c r="A318" s="76" t="s">
        <v>33</v>
      </c>
      <c r="B318" s="77"/>
      <c r="C318" s="77"/>
      <c r="D318" s="77"/>
      <c r="E318" s="77"/>
      <c r="F318" s="77"/>
      <c r="G318" s="77"/>
      <c r="H318" s="77"/>
      <c r="I318" s="77"/>
      <c r="J318" s="77"/>
      <c r="K318" s="77"/>
      <c r="L318" s="77"/>
      <c r="M318" s="77"/>
      <c r="N318" s="77"/>
      <c r="O318" s="77"/>
      <c r="P318" s="77"/>
      <c r="Q318" s="78"/>
      <c r="R318" s="10">
        <f>SUM(R308:R317)</f>
        <v>0</v>
      </c>
      <c r="S318" s="8"/>
    </row>
    <row r="319" spans="1:19" ht="15.75">
      <c r="A319" s="24" t="s">
        <v>34</v>
      </c>
      <c r="B319" s="24"/>
      <c r="C319" s="15"/>
      <c r="D319" s="15"/>
      <c r="E319" s="15"/>
      <c r="F319" s="15"/>
      <c r="G319" s="15"/>
      <c r="H319" s="15"/>
      <c r="I319" s="15"/>
      <c r="J319" s="15"/>
      <c r="K319" s="15"/>
      <c r="L319" s="15"/>
      <c r="M319" s="15"/>
      <c r="N319" s="15"/>
      <c r="O319" s="15"/>
      <c r="P319" s="15"/>
      <c r="Q319" s="15"/>
      <c r="R319" s="16"/>
      <c r="S319" s="8"/>
    </row>
    <row r="320" spans="1:19">
      <c r="A320" s="49" t="s">
        <v>41</v>
      </c>
      <c r="B320" s="49"/>
      <c r="C320" s="49"/>
      <c r="D320" s="49"/>
      <c r="E320" s="49"/>
      <c r="F320" s="49"/>
      <c r="G320" s="49"/>
      <c r="H320" s="49"/>
      <c r="I320" s="49"/>
      <c r="J320" s="15"/>
      <c r="K320" s="15"/>
      <c r="L320" s="15"/>
      <c r="M320" s="15"/>
      <c r="N320" s="15"/>
      <c r="O320" s="15"/>
      <c r="P320" s="15"/>
      <c r="Q320" s="15"/>
      <c r="R320" s="16"/>
      <c r="S320" s="8"/>
    </row>
    <row r="321" spans="1:19" s="8" customFormat="1">
      <c r="A321" s="49"/>
      <c r="B321" s="49"/>
      <c r="C321" s="49"/>
      <c r="D321" s="49"/>
      <c r="E321" s="49"/>
      <c r="F321" s="49"/>
      <c r="G321" s="49"/>
      <c r="H321" s="49"/>
      <c r="I321" s="49"/>
      <c r="J321" s="15"/>
      <c r="K321" s="15"/>
      <c r="L321" s="15"/>
      <c r="M321" s="15"/>
      <c r="N321" s="15"/>
      <c r="O321" s="15"/>
      <c r="P321" s="15"/>
      <c r="Q321" s="15"/>
      <c r="R321" s="16"/>
    </row>
    <row r="322" spans="1:19" ht="15" customHeight="1">
      <c r="A322" s="74" t="s">
        <v>134</v>
      </c>
      <c r="B322" s="75"/>
      <c r="C322" s="75"/>
      <c r="D322" s="75"/>
      <c r="E322" s="75"/>
      <c r="F322" s="75"/>
      <c r="G322" s="75"/>
      <c r="H322" s="75"/>
      <c r="I322" s="75"/>
      <c r="J322" s="75"/>
      <c r="K322" s="75"/>
      <c r="L322" s="75"/>
      <c r="M322" s="75"/>
      <c r="N322" s="75"/>
      <c r="O322" s="75"/>
      <c r="P322" s="75"/>
      <c r="Q322" s="58"/>
      <c r="R322" s="8"/>
      <c r="S322" s="8"/>
    </row>
    <row r="323" spans="1:19" ht="15" customHeight="1">
      <c r="A323" s="70" t="s">
        <v>27</v>
      </c>
      <c r="B323" s="71"/>
      <c r="C323" s="71"/>
      <c r="D323" s="50"/>
      <c r="E323" s="50"/>
      <c r="F323" s="50"/>
      <c r="G323" s="50"/>
      <c r="H323" s="50"/>
      <c r="I323" s="50"/>
      <c r="J323" s="50"/>
      <c r="K323" s="50"/>
      <c r="L323" s="50"/>
      <c r="M323" s="50"/>
      <c r="N323" s="50"/>
      <c r="O323" s="50"/>
      <c r="P323" s="50"/>
      <c r="Q323" s="58"/>
      <c r="R323" s="8"/>
      <c r="S323" s="8"/>
    </row>
    <row r="324" spans="1:19" ht="15" customHeight="1">
      <c r="A324" s="81" t="s">
        <v>135</v>
      </c>
      <c r="B324" s="82"/>
      <c r="C324" s="82"/>
      <c r="D324" s="82"/>
      <c r="E324" s="82"/>
      <c r="F324" s="82"/>
      <c r="G324" s="82"/>
      <c r="H324" s="82"/>
      <c r="I324" s="82"/>
      <c r="J324" s="82"/>
      <c r="K324" s="82"/>
      <c r="L324" s="82"/>
      <c r="M324" s="82"/>
      <c r="N324" s="82"/>
      <c r="O324" s="82"/>
      <c r="P324" s="82"/>
      <c r="Q324" s="58"/>
      <c r="R324" s="8"/>
      <c r="S324" s="8"/>
    </row>
    <row r="325" spans="1:19">
      <c r="A325" s="62">
        <v>1</v>
      </c>
      <c r="B325" s="62"/>
      <c r="C325" s="12"/>
      <c r="D325" s="62"/>
      <c r="E325" s="62"/>
      <c r="F325" s="62"/>
      <c r="G325" s="62"/>
      <c r="H325" s="62"/>
      <c r="I325" s="62"/>
      <c r="J325" s="62"/>
      <c r="K325" s="62"/>
      <c r="L325" s="62"/>
      <c r="M325" s="62"/>
      <c r="N325" s="3">
        <f t="shared" ref="N325:N334" si="66">(IF(F325="OŽ",IF(L325=1,550.8,IF(L325=2,426.38,IF(L325=3,342.14,IF(L325=4,181.44,IF(L325=5,168.48,IF(L325=6,155.52,IF(L325=7,148.5,IF(L325=8,144,0))))))))+IF(L325&lt;=8,0,IF(L325&lt;=16,137.7,IF(L325&lt;=24,108,IF(L325&lt;=32,80.1,IF(L325&lt;=36,52.2,0)))))-IF(L325&lt;=8,0,IF(L325&lt;=16,(L325-9)*2.754,IF(L325&lt;=24,(L325-17)* 2.754,IF(L325&lt;=32,(L325-25)* 2.754,IF(L325&lt;=36,(L325-33)*2.754,0))))),0)+IF(F325="PČ",IF(L325=1,449,IF(L325=2,314.6,IF(L325=3,238,IF(L325=4,172,IF(L325=5,159,IF(L325=6,145,IF(L325=7,132,IF(L325=8,119,0))))))))+IF(L325&lt;=8,0,IF(L325&lt;=16,88,IF(L325&lt;=24,55,IF(L325&lt;=32,22,0))))-IF(L325&lt;=8,0,IF(L325&lt;=16,(L325-9)*2.245,IF(L325&lt;=24,(L325-17)*2.245,IF(L325&lt;=32,(L325-25)*2.245,0)))),0)+IF(F325="PČneol",IF(L325=1,85,IF(L325=2,64.61,IF(L325=3,50.76,IF(L325=4,16.25,IF(L325=5,15,IF(L325=6,13.75,IF(L325=7,12.5,IF(L325=8,11.25,0))))))))+IF(L325&lt;=8,0,IF(L325&lt;=16,9,0))-IF(L325&lt;=8,0,IF(L325&lt;=16,(L325-9)*0.425,0)),0)+IF(F325="PŽ",IF(L325=1,85,IF(L325=2,59.5,IF(L325=3,45,IF(L325=4,32.5,IF(L325=5,30,IF(L325=6,27.5,IF(L325=7,25,IF(L325=8,22.5,0))))))))+IF(L325&lt;=8,0,IF(L325&lt;=16,19,IF(L325&lt;=24,13,IF(L325&lt;=32,8,0))))-IF(L325&lt;=8,0,IF(L325&lt;=16,(L325-9)*0.425,IF(L325&lt;=24,(L325-17)*0.425,IF(L325&lt;=32,(L325-25)*0.425,0)))),0)+IF(F325="EČ",IF(L325=1,204,IF(L325=2,156.24,IF(L325=3,123.84,IF(L325=4,72,IF(L325=5,66,IF(L325=6,60,IF(L325=7,54,IF(L325=8,48,0))))))))+IF(L325&lt;=8,0,IF(L325&lt;=16,40,IF(L325&lt;=24,25,0)))-IF(L325&lt;=8,0,IF(L325&lt;=16,(L325-9)*1.02,IF(L325&lt;=24,(L325-17)*1.02,0))),0)+IF(F325="EČneol",IF(L325=1,68,IF(L325=2,51.69,IF(L325=3,40.61,IF(L325=4,13,IF(L325=5,12,IF(L325=6,11,IF(L325=7,10,IF(L325=8,9,0)))))))))+IF(F325="EŽ",IF(L325=1,68,IF(L325=2,47.6,IF(L325=3,36,IF(L325=4,18,IF(L325=5,16.5,IF(L325=6,15,IF(L325=7,13.5,IF(L325=8,12,0))))))))+IF(L325&lt;=8,0,IF(L325&lt;=16,10,IF(L325&lt;=24,6,0)))-IF(L325&lt;=8,0,IF(L325&lt;=16,(L325-9)*0.34,IF(L325&lt;=24,(L325-17)*0.34,0))),0)+IF(F325="PT",IF(L325=1,68,IF(L325=2,52.08,IF(L325=3,41.28,IF(L325=4,24,IF(L325=5,22,IF(L325=6,20,IF(L325=7,18,IF(L325=8,16,0))))))))+IF(L325&lt;=8,0,IF(L325&lt;=16,13,IF(L325&lt;=24,9,IF(L325&lt;=32,4,0))))-IF(L325&lt;=8,0,IF(L325&lt;=16,(L325-9)*0.34,IF(L325&lt;=24,(L325-17)*0.34,IF(L325&lt;=32,(L325-25)*0.34,0)))),0)+IF(F325="JOŽ",IF(L325=1,85,IF(L325=2,59.5,IF(L325=3,45,IF(L325=4,32.5,IF(L325=5,30,IF(L325=6,27.5,IF(L325=7,25,IF(L325=8,22.5,0))))))))+IF(L325&lt;=8,0,IF(L325&lt;=16,19,IF(L325&lt;=24,13,0)))-IF(L325&lt;=8,0,IF(L325&lt;=16,(L325-9)*0.425,IF(L325&lt;=24,(L325-17)*0.425,0))),0)+IF(F325="JPČ",IF(L325=1,68,IF(L325=2,47.6,IF(L325=3,36,IF(L325=4,26,IF(L325=5,24,IF(L325=6,22,IF(L325=7,20,IF(L325=8,18,0))))))))+IF(L325&lt;=8,0,IF(L325&lt;=16,13,IF(L325&lt;=24,9,0)))-IF(L325&lt;=8,0,IF(L325&lt;=16,(L325-9)*0.34,IF(L325&lt;=24,(L325-17)*0.34,0))),0)+IF(F325="JEČ",IF(L325=1,34,IF(L325=2,26.04,IF(L325=3,20.6,IF(L325=4,12,IF(L325=5,11,IF(L325=6,10,IF(L325=7,9,IF(L325=8,8,0))))))))+IF(L325&lt;=8,0,IF(L325&lt;=16,6,0))-IF(L325&lt;=8,0,IF(L325&lt;=16,(L325-9)*0.17,0)),0)+IF(F325="JEOF",IF(L325=1,34,IF(L325=2,26.04,IF(L325=3,20.6,IF(L325=4,12,IF(L325=5,11,IF(L325=6,10,IF(L325=7,9,IF(L325=8,8,0))))))))+IF(L325&lt;=8,0,IF(L325&lt;=16,6,0))-IF(L325&lt;=8,0,IF(L325&lt;=16,(L325-9)*0.17,0)),0)+IF(F325="JnPČ",IF(L325=1,51,IF(L325=2,35.7,IF(L325=3,27,IF(L325=4,19.5,IF(L325=5,18,IF(L325=6,16.5,IF(L325=7,15,IF(L325=8,13.5,0))))))))+IF(L325&lt;=8,0,IF(L325&lt;=16,10,0))-IF(L325&lt;=8,0,IF(L325&lt;=16,(L325-9)*0.255,0)),0)+IF(F325="JnEČ",IF(L325=1,25.5,IF(L325=2,19.53,IF(L325=3,15.48,IF(L325=4,9,IF(L325=5,8.25,IF(L325=6,7.5,IF(L325=7,6.75,IF(L325=8,6,0))))))))+IF(L325&lt;=8,0,IF(L325&lt;=16,5,0))-IF(L325&lt;=8,0,IF(L325&lt;=16,(L325-9)*0.1275,0)),0)+IF(F325="JčPČ",IF(L325=1,21.25,IF(L325=2,14.5,IF(L325=3,11.5,IF(L325=4,7,IF(L325=5,6.5,IF(L325=6,6,IF(L325=7,5.5,IF(L325=8,5,0))))))))+IF(L325&lt;=8,0,IF(L325&lt;=16,4,0))-IF(L325&lt;=8,0,IF(L325&lt;=16,(L325-9)*0.10625,0)),0)+IF(F325="JčEČ",IF(L325=1,17,IF(L325=2,13.02,IF(L325=3,10.32,IF(L325=4,6,IF(L325=5,5.5,IF(L325=6,5,IF(L325=7,4.5,IF(L325=8,4,0))))))))+IF(L325&lt;=8,0,IF(L325&lt;=16,3,0))-IF(L325&lt;=8,0,IF(L325&lt;=16,(L325-9)*0.085,0)),0)+IF(F325="NEAK",IF(L325=1,11.48,IF(L325=2,8.79,IF(L325=3,6.97,IF(L325=4,4.05,IF(L325=5,3.71,IF(L325=6,3.38,IF(L325=7,3.04,IF(L325=8,2.7,0))))))))+IF(L325&lt;=8,0,IF(L325&lt;=16,2,IF(L325&lt;=24,1.3,0)))-IF(L325&lt;=8,0,IF(L325&lt;=16,(L325-9)*0.0574,IF(L325&lt;=24,(L325-17)*0.0574,0))),0))*IF(L325&lt;0,1,IF(OR(F325="PČ",F325="PŽ",F325="PT"),IF(J325&lt;32,J325/32,1),1))* IF(L325&lt;0,1,IF(OR(F325="EČ",F325="EŽ",F325="JOŽ",F325="JPČ",F325="NEAK"),IF(J325&lt;24,J325/24,1),1))*IF(L325&lt;0,1,IF(OR(F325="PČneol",F325="JEČ",F325="JEOF",F325="JnPČ",F325="JnEČ",F325="JčPČ",F325="JčEČ"),IF(J325&lt;16,J325/16,1),1))*IF(L325&lt;0,1,IF(F325="EČneol",IF(J325&lt;8,J325/8,1),1))</f>
        <v>0</v>
      </c>
      <c r="O325" s="9">
        <f t="shared" ref="O325:O334" si="67">IF(F325="OŽ",N325,IF(H325="Ne",IF(J325*0.3&lt;J325-L325,N325,0),IF(J325*0.1&lt;J325-L325,N325,0)))</f>
        <v>0</v>
      </c>
      <c r="P325" s="4">
        <f t="shared" ref="P325" si="68">IF(O325=0,0,IF(F325="OŽ",IF(L325&gt;35,0,IF(J325&gt;35,(36-L325)*1.836,((36-L325)-(36-J325))*1.836)),0)+IF(F325="PČ",IF(L325&gt;31,0,IF(J325&gt;31,(32-L325)*1.347,((32-L325)-(32-J325))*1.347)),0)+ IF(F325="PČneol",IF(L325&gt;15,0,IF(J325&gt;15,(16-L325)*0.255,((16-L325)-(16-J325))*0.255)),0)+IF(F325="PŽ",IF(L325&gt;31,0,IF(J325&gt;31,(32-L325)*0.255,((32-L325)-(32-J325))*0.255)),0)+IF(F325="EČ",IF(L325&gt;23,0,IF(J325&gt;23,(24-L325)*0.612,((24-L325)-(24-J325))*0.612)),0)+IF(F325="EČneol",IF(L325&gt;7,0,IF(J325&gt;7,(8-L325)*0.204,((8-L325)-(8-J325))*0.204)),0)+IF(F325="EŽ",IF(L325&gt;23,0,IF(J325&gt;23,(24-L325)*0.204,((24-L325)-(24-J325))*0.204)),0)+IF(F325="PT",IF(L325&gt;31,0,IF(J325&gt;31,(32-L325)*0.204,((32-L325)-(32-J325))*0.204)),0)+IF(F325="JOŽ",IF(L325&gt;23,0,IF(J325&gt;23,(24-L325)*0.255,((24-L325)-(24-J325))*0.255)),0)+IF(F325="JPČ",IF(L325&gt;23,0,IF(J325&gt;23,(24-L325)*0.204,((24-L325)-(24-J325))*0.204)),0)+IF(F325="JEČ",IF(L325&gt;15,0,IF(J325&gt;15,(16-L325)*0.102,((16-L325)-(16-J325))*0.102)),0)+IF(F325="JEOF",IF(L325&gt;15,0,IF(J325&gt;15,(16-L325)*0.102,((16-L325)-(16-J325))*0.102)),0)+IF(F325="JnPČ",IF(L325&gt;15,0,IF(J325&gt;15,(16-L325)*0.153,((16-L325)-(16-J325))*0.153)),0)+IF(F325="JnEČ",IF(L325&gt;15,0,IF(J325&gt;15,(16-L325)*0.0765,((16-L325)-(16-J325))*0.0765)),0)+IF(F325="JčPČ",IF(L325&gt;15,0,IF(J325&gt;15,(16-L325)*0.06375,((16-L325)-(16-J325))*0.06375)),0)+IF(F325="JčEČ",IF(L325&gt;15,0,IF(J325&gt;15,(16-L325)*0.051,((16-L325)-(16-J325))*0.051)),0)+IF(F325="NEAK",IF(L325&gt;23,0,IF(J325&gt;23,(24-L325)*0.03444,((24-L325)-(24-J325))*0.03444)),0))</f>
        <v>0</v>
      </c>
      <c r="Q325" s="11">
        <f t="shared" ref="Q325" si="69">IF(ISERROR(P325*100/N325),0,(P325*100/N325))</f>
        <v>0</v>
      </c>
      <c r="R325" s="10">
        <f t="shared" ref="R325:R334" si="70">IF(Q325&lt;=30,O325+P325,O325+O325*0.3)*IF(G325=1,0.4,IF(G325=2,0.75,IF(G325="1 (kas 4 m. 1 k. nerengiamos)",0.52,1)))*IF(D325="olimpinė",1,IF(M325="Ne",0.5,1))*IF(OR(A$5="Lietuvos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federacija"),IF(OR(J325&lt;8,K325&lt;16),0,1),1)*E325*IF(I325&lt;=1,1,1/I325)*IF(OR(A$5="Lietuvos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25" s="8"/>
    </row>
    <row r="326" spans="1:19">
      <c r="A326" s="62">
        <v>2</v>
      </c>
      <c r="B326" s="62"/>
      <c r="C326" s="12"/>
      <c r="D326" s="62"/>
      <c r="E326" s="62"/>
      <c r="F326" s="62"/>
      <c r="G326" s="62"/>
      <c r="H326" s="62"/>
      <c r="I326" s="62"/>
      <c r="J326" s="62"/>
      <c r="K326" s="62"/>
      <c r="L326" s="62"/>
      <c r="M326" s="62"/>
      <c r="N326" s="3">
        <f t="shared" si="66"/>
        <v>0</v>
      </c>
      <c r="O326" s="9">
        <f t="shared" si="67"/>
        <v>0</v>
      </c>
      <c r="P326" s="4">
        <f t="shared" ref="P326:P334" si="71">IF(O326=0,0,IF(F326="OŽ",IF(L326&gt;35,0,IF(J326&gt;35,(36-L326)*1.836,((36-L326)-(36-J326))*1.836)),0)+IF(F326="PČ",IF(L326&gt;31,0,IF(J326&gt;31,(32-L326)*1.347,((32-L326)-(32-J326))*1.347)),0)+ IF(F326="PČneol",IF(L326&gt;15,0,IF(J326&gt;15,(16-L326)*0.255,((16-L326)-(16-J326))*0.255)),0)+IF(F326="PŽ",IF(L326&gt;31,0,IF(J326&gt;31,(32-L326)*0.255,((32-L326)-(32-J326))*0.255)),0)+IF(F326="EČ",IF(L326&gt;23,0,IF(J326&gt;23,(24-L326)*0.612,((24-L326)-(24-J326))*0.612)),0)+IF(F326="EČneol",IF(L326&gt;7,0,IF(J326&gt;7,(8-L326)*0.204,((8-L326)-(8-J326))*0.204)),0)+IF(F326="EŽ",IF(L326&gt;23,0,IF(J326&gt;23,(24-L326)*0.204,((24-L326)-(24-J326))*0.204)),0)+IF(F326="PT",IF(L326&gt;31,0,IF(J326&gt;31,(32-L326)*0.204,((32-L326)-(32-J326))*0.204)),0)+IF(F326="JOŽ",IF(L326&gt;23,0,IF(J326&gt;23,(24-L326)*0.255,((24-L326)-(24-J326))*0.255)),0)+IF(F326="JPČ",IF(L326&gt;23,0,IF(J326&gt;23,(24-L326)*0.204,((24-L326)-(24-J326))*0.204)),0)+IF(F326="JEČ",IF(L326&gt;15,0,IF(J326&gt;15,(16-L326)*0.102,((16-L326)-(16-J326))*0.102)),0)+IF(F326="JEOF",IF(L326&gt;15,0,IF(J326&gt;15,(16-L326)*0.102,((16-L326)-(16-J326))*0.102)),0)+IF(F326="JnPČ",IF(L326&gt;15,0,IF(J326&gt;15,(16-L326)*0.153,((16-L326)-(16-J326))*0.153)),0)+IF(F326="JnEČ",IF(L326&gt;15,0,IF(J326&gt;15,(16-L326)*0.0765,((16-L326)-(16-J326))*0.0765)),0)+IF(F326="JčPČ",IF(L326&gt;15,0,IF(J326&gt;15,(16-L326)*0.06375,((16-L326)-(16-J326))*0.06375)),0)+IF(F326="JčEČ",IF(L326&gt;15,0,IF(J326&gt;15,(16-L326)*0.051,((16-L326)-(16-J326))*0.051)),0)+IF(F326="NEAK",IF(L326&gt;23,0,IF(J326&gt;23,(24-L326)*0.03444,((24-L326)-(24-J326))*0.03444)),0))</f>
        <v>0</v>
      </c>
      <c r="Q326" s="11">
        <f t="shared" ref="Q326:Q334" si="72">IF(ISERROR(P326*100/N326),0,(P326*100/N326))</f>
        <v>0</v>
      </c>
      <c r="R326" s="10">
        <f t="shared" si="70"/>
        <v>0</v>
      </c>
      <c r="S326" s="8"/>
    </row>
    <row r="327" spans="1:19">
      <c r="A327" s="62">
        <v>3</v>
      </c>
      <c r="B327" s="62"/>
      <c r="C327" s="12"/>
      <c r="D327" s="62"/>
      <c r="E327" s="62"/>
      <c r="F327" s="62"/>
      <c r="G327" s="62"/>
      <c r="H327" s="62"/>
      <c r="I327" s="62"/>
      <c r="J327" s="62"/>
      <c r="K327" s="62"/>
      <c r="L327" s="62"/>
      <c r="M327" s="62"/>
      <c r="N327" s="3">
        <f t="shared" si="66"/>
        <v>0</v>
      </c>
      <c r="O327" s="9">
        <f t="shared" si="67"/>
        <v>0</v>
      </c>
      <c r="P327" s="4">
        <f t="shared" si="71"/>
        <v>0</v>
      </c>
      <c r="Q327" s="11">
        <f t="shared" si="72"/>
        <v>0</v>
      </c>
      <c r="R327" s="10">
        <f t="shared" si="70"/>
        <v>0</v>
      </c>
      <c r="S327" s="8"/>
    </row>
    <row r="328" spans="1:19">
      <c r="A328" s="62">
        <v>4</v>
      </c>
      <c r="B328" s="62"/>
      <c r="C328" s="12"/>
      <c r="D328" s="62"/>
      <c r="E328" s="62"/>
      <c r="F328" s="62"/>
      <c r="G328" s="62"/>
      <c r="H328" s="62"/>
      <c r="I328" s="62"/>
      <c r="J328" s="62"/>
      <c r="K328" s="62"/>
      <c r="L328" s="62"/>
      <c r="M328" s="62"/>
      <c r="N328" s="3">
        <f t="shared" si="66"/>
        <v>0</v>
      </c>
      <c r="O328" s="9">
        <f t="shared" si="67"/>
        <v>0</v>
      </c>
      <c r="P328" s="4">
        <f t="shared" si="71"/>
        <v>0</v>
      </c>
      <c r="Q328" s="11">
        <f t="shared" si="72"/>
        <v>0</v>
      </c>
      <c r="R328" s="10">
        <f t="shared" si="70"/>
        <v>0</v>
      </c>
      <c r="S328" s="8"/>
    </row>
    <row r="329" spans="1:19">
      <c r="A329" s="62">
        <v>5</v>
      </c>
      <c r="B329" s="62"/>
      <c r="C329" s="12"/>
      <c r="D329" s="62"/>
      <c r="E329" s="62"/>
      <c r="F329" s="62"/>
      <c r="G329" s="62"/>
      <c r="H329" s="62"/>
      <c r="I329" s="62"/>
      <c r="J329" s="62"/>
      <c r="K329" s="62"/>
      <c r="L329" s="62"/>
      <c r="M329" s="62"/>
      <c r="N329" s="3">
        <f t="shared" si="66"/>
        <v>0</v>
      </c>
      <c r="O329" s="9">
        <f t="shared" si="67"/>
        <v>0</v>
      </c>
      <c r="P329" s="4">
        <f t="shared" si="71"/>
        <v>0</v>
      </c>
      <c r="Q329" s="11">
        <f t="shared" si="72"/>
        <v>0</v>
      </c>
      <c r="R329" s="10">
        <f t="shared" si="70"/>
        <v>0</v>
      </c>
      <c r="S329" s="8"/>
    </row>
    <row r="330" spans="1:19">
      <c r="A330" s="62">
        <v>6</v>
      </c>
      <c r="B330" s="62"/>
      <c r="C330" s="12"/>
      <c r="D330" s="62"/>
      <c r="E330" s="62"/>
      <c r="F330" s="62"/>
      <c r="G330" s="62"/>
      <c r="H330" s="62"/>
      <c r="I330" s="62"/>
      <c r="J330" s="62"/>
      <c r="K330" s="62"/>
      <c r="L330" s="62"/>
      <c r="M330" s="62"/>
      <c r="N330" s="3">
        <f t="shared" si="66"/>
        <v>0</v>
      </c>
      <c r="O330" s="9">
        <f t="shared" si="67"/>
        <v>0</v>
      </c>
      <c r="P330" s="4">
        <f t="shared" si="71"/>
        <v>0</v>
      </c>
      <c r="Q330" s="11">
        <f t="shared" si="72"/>
        <v>0</v>
      </c>
      <c r="R330" s="10">
        <f t="shared" si="70"/>
        <v>0</v>
      </c>
      <c r="S330" s="8"/>
    </row>
    <row r="331" spans="1:19">
      <c r="A331" s="62">
        <v>7</v>
      </c>
      <c r="B331" s="62"/>
      <c r="C331" s="12"/>
      <c r="D331" s="62"/>
      <c r="E331" s="62"/>
      <c r="F331" s="62"/>
      <c r="G331" s="62"/>
      <c r="H331" s="62"/>
      <c r="I331" s="62"/>
      <c r="J331" s="62"/>
      <c r="K331" s="62"/>
      <c r="L331" s="62"/>
      <c r="M331" s="62"/>
      <c r="N331" s="3">
        <f t="shared" si="66"/>
        <v>0</v>
      </c>
      <c r="O331" s="9">
        <f t="shared" si="67"/>
        <v>0</v>
      </c>
      <c r="P331" s="4">
        <f t="shared" si="71"/>
        <v>0</v>
      </c>
      <c r="Q331" s="11">
        <f t="shared" si="72"/>
        <v>0</v>
      </c>
      <c r="R331" s="10">
        <f t="shared" si="70"/>
        <v>0</v>
      </c>
      <c r="S331" s="8"/>
    </row>
    <row r="332" spans="1:19">
      <c r="A332" s="62">
        <v>8</v>
      </c>
      <c r="B332" s="62"/>
      <c r="C332" s="12"/>
      <c r="D332" s="62"/>
      <c r="E332" s="62"/>
      <c r="F332" s="62"/>
      <c r="G332" s="62"/>
      <c r="H332" s="62"/>
      <c r="I332" s="62"/>
      <c r="J332" s="62"/>
      <c r="K332" s="62"/>
      <c r="L332" s="62"/>
      <c r="M332" s="62"/>
      <c r="N332" s="3">
        <f t="shared" si="66"/>
        <v>0</v>
      </c>
      <c r="O332" s="9">
        <f t="shared" si="67"/>
        <v>0</v>
      </c>
      <c r="P332" s="4">
        <f t="shared" si="71"/>
        <v>0</v>
      </c>
      <c r="Q332" s="11">
        <f t="shared" si="72"/>
        <v>0</v>
      </c>
      <c r="R332" s="10">
        <f t="shared" si="70"/>
        <v>0</v>
      </c>
      <c r="S332" s="8"/>
    </row>
    <row r="333" spans="1:19">
      <c r="A333" s="62">
        <v>9</v>
      </c>
      <c r="B333" s="62"/>
      <c r="C333" s="12"/>
      <c r="D333" s="62"/>
      <c r="E333" s="62"/>
      <c r="F333" s="62"/>
      <c r="G333" s="62"/>
      <c r="H333" s="62"/>
      <c r="I333" s="62"/>
      <c r="J333" s="62"/>
      <c r="K333" s="62"/>
      <c r="L333" s="62"/>
      <c r="M333" s="62"/>
      <c r="N333" s="3">
        <f t="shared" si="66"/>
        <v>0</v>
      </c>
      <c r="O333" s="9">
        <f t="shared" si="67"/>
        <v>0</v>
      </c>
      <c r="P333" s="4">
        <f t="shared" si="71"/>
        <v>0</v>
      </c>
      <c r="Q333" s="11">
        <f t="shared" si="72"/>
        <v>0</v>
      </c>
      <c r="R333" s="10">
        <f t="shared" si="70"/>
        <v>0</v>
      </c>
      <c r="S333" s="8"/>
    </row>
    <row r="334" spans="1:19">
      <c r="A334" s="62">
        <v>10</v>
      </c>
      <c r="B334" s="62"/>
      <c r="C334" s="12"/>
      <c r="D334" s="62"/>
      <c r="E334" s="62"/>
      <c r="F334" s="62"/>
      <c r="G334" s="62"/>
      <c r="H334" s="62"/>
      <c r="I334" s="62"/>
      <c r="J334" s="62"/>
      <c r="K334" s="62"/>
      <c r="L334" s="62"/>
      <c r="M334" s="62"/>
      <c r="N334" s="3">
        <f t="shared" si="66"/>
        <v>0</v>
      </c>
      <c r="O334" s="9">
        <f t="shared" si="67"/>
        <v>0</v>
      </c>
      <c r="P334" s="4">
        <f t="shared" si="71"/>
        <v>0</v>
      </c>
      <c r="Q334" s="11">
        <f t="shared" si="72"/>
        <v>0</v>
      </c>
      <c r="R334" s="10">
        <f t="shared" si="70"/>
        <v>0</v>
      </c>
      <c r="S334" s="8"/>
    </row>
    <row r="335" spans="1:19" ht="15" customHeight="1">
      <c r="A335" s="76" t="s">
        <v>33</v>
      </c>
      <c r="B335" s="77"/>
      <c r="C335" s="77"/>
      <c r="D335" s="77"/>
      <c r="E335" s="77"/>
      <c r="F335" s="77"/>
      <c r="G335" s="77"/>
      <c r="H335" s="77"/>
      <c r="I335" s="77"/>
      <c r="J335" s="77"/>
      <c r="K335" s="77"/>
      <c r="L335" s="77"/>
      <c r="M335" s="77"/>
      <c r="N335" s="77"/>
      <c r="O335" s="77"/>
      <c r="P335" s="77"/>
      <c r="Q335" s="78"/>
      <c r="R335" s="10">
        <f>SUM(R325:R334)</f>
        <v>0</v>
      </c>
      <c r="S335" s="8"/>
    </row>
    <row r="336" spans="1:19" ht="15.75">
      <c r="A336" s="24" t="s">
        <v>34</v>
      </c>
      <c r="B336" s="24"/>
      <c r="C336" s="15"/>
      <c r="D336" s="15"/>
      <c r="E336" s="15"/>
      <c r="F336" s="15"/>
      <c r="G336" s="15"/>
      <c r="H336" s="15"/>
      <c r="I336" s="15"/>
      <c r="J336" s="15"/>
      <c r="K336" s="15"/>
      <c r="L336" s="15"/>
      <c r="M336" s="15"/>
      <c r="N336" s="15"/>
      <c r="O336" s="15"/>
      <c r="P336" s="15"/>
      <c r="Q336" s="15"/>
      <c r="R336" s="16"/>
      <c r="S336" s="8"/>
    </row>
    <row r="337" spans="1:19">
      <c r="A337" s="49" t="s">
        <v>41</v>
      </c>
      <c r="B337" s="49"/>
      <c r="C337" s="49"/>
      <c r="D337" s="49"/>
      <c r="E337" s="49"/>
      <c r="F337" s="49"/>
      <c r="G337" s="49"/>
      <c r="H337" s="49"/>
      <c r="I337" s="49"/>
      <c r="J337" s="15"/>
      <c r="K337" s="15"/>
      <c r="L337" s="15"/>
      <c r="M337" s="15"/>
      <c r="N337" s="15"/>
      <c r="O337" s="15"/>
      <c r="P337" s="15"/>
      <c r="Q337" s="15"/>
      <c r="R337" s="16"/>
      <c r="S337" s="8"/>
    </row>
    <row r="338" spans="1:19" s="8" customFormat="1">
      <c r="A338" s="49"/>
      <c r="B338" s="49"/>
      <c r="C338" s="49"/>
      <c r="D338" s="49"/>
      <c r="E338" s="49"/>
      <c r="F338" s="49"/>
      <c r="G338" s="49"/>
      <c r="H338" s="49"/>
      <c r="I338" s="49"/>
      <c r="J338" s="15"/>
      <c r="K338" s="15"/>
      <c r="L338" s="15"/>
      <c r="M338" s="15"/>
      <c r="N338" s="15"/>
      <c r="O338" s="15"/>
      <c r="P338" s="15"/>
      <c r="Q338" s="15"/>
      <c r="R338" s="16"/>
    </row>
    <row r="339" spans="1:19" ht="15" customHeight="1">
      <c r="A339" s="74" t="s">
        <v>134</v>
      </c>
      <c r="B339" s="75"/>
      <c r="C339" s="75"/>
      <c r="D339" s="75"/>
      <c r="E339" s="75"/>
      <c r="F339" s="75"/>
      <c r="G339" s="75"/>
      <c r="H339" s="75"/>
      <c r="I339" s="75"/>
      <c r="J339" s="75"/>
      <c r="K339" s="75"/>
      <c r="L339" s="75"/>
      <c r="M339" s="75"/>
      <c r="N339" s="75"/>
      <c r="O339" s="75"/>
      <c r="P339" s="75"/>
      <c r="Q339" s="58"/>
      <c r="R339" s="8"/>
      <c r="S339" s="8"/>
    </row>
    <row r="340" spans="1:19" ht="15" customHeight="1">
      <c r="A340" s="70" t="s">
        <v>27</v>
      </c>
      <c r="B340" s="71"/>
      <c r="C340" s="71"/>
      <c r="D340" s="50"/>
      <c r="E340" s="50"/>
      <c r="F340" s="50"/>
      <c r="G340" s="50"/>
      <c r="H340" s="50"/>
      <c r="I340" s="50"/>
      <c r="J340" s="50"/>
      <c r="K340" s="50"/>
      <c r="L340" s="50"/>
      <c r="M340" s="50"/>
      <c r="N340" s="50"/>
      <c r="O340" s="50"/>
      <c r="P340" s="50"/>
      <c r="Q340" s="58"/>
      <c r="R340" s="8"/>
      <c r="S340" s="8"/>
    </row>
    <row r="341" spans="1:19" ht="15" customHeight="1">
      <c r="A341" s="81" t="s">
        <v>135</v>
      </c>
      <c r="B341" s="82"/>
      <c r="C341" s="82"/>
      <c r="D341" s="82"/>
      <c r="E341" s="82"/>
      <c r="F341" s="82"/>
      <c r="G341" s="82"/>
      <c r="H341" s="82"/>
      <c r="I341" s="82"/>
      <c r="J341" s="82"/>
      <c r="K341" s="82"/>
      <c r="L341" s="82"/>
      <c r="M341" s="82"/>
      <c r="N341" s="82"/>
      <c r="O341" s="82"/>
      <c r="P341" s="82"/>
      <c r="Q341" s="58"/>
      <c r="R341" s="8"/>
      <c r="S341" s="8"/>
    </row>
    <row r="342" spans="1:19">
      <c r="A342" s="62">
        <v>1</v>
      </c>
      <c r="B342" s="62"/>
      <c r="C342" s="12"/>
      <c r="D342" s="62"/>
      <c r="E342" s="62"/>
      <c r="F342" s="62"/>
      <c r="G342" s="62"/>
      <c r="H342" s="62"/>
      <c r="I342" s="62"/>
      <c r="J342" s="62"/>
      <c r="K342" s="62"/>
      <c r="L342" s="62"/>
      <c r="M342" s="62"/>
      <c r="N342" s="3">
        <f t="shared" ref="N342:N351" si="73">(IF(F342="OŽ",IF(L342=1,550.8,IF(L342=2,426.38,IF(L342=3,342.14,IF(L342=4,181.44,IF(L342=5,168.48,IF(L342=6,155.52,IF(L342=7,148.5,IF(L342=8,144,0))))))))+IF(L342&lt;=8,0,IF(L342&lt;=16,137.7,IF(L342&lt;=24,108,IF(L342&lt;=32,80.1,IF(L342&lt;=36,52.2,0)))))-IF(L342&lt;=8,0,IF(L342&lt;=16,(L342-9)*2.754,IF(L342&lt;=24,(L342-17)* 2.754,IF(L342&lt;=32,(L342-25)* 2.754,IF(L342&lt;=36,(L342-33)*2.754,0))))),0)+IF(F342="PČ",IF(L342=1,449,IF(L342=2,314.6,IF(L342=3,238,IF(L342=4,172,IF(L342=5,159,IF(L342=6,145,IF(L342=7,132,IF(L342=8,119,0))))))))+IF(L342&lt;=8,0,IF(L342&lt;=16,88,IF(L342&lt;=24,55,IF(L342&lt;=32,22,0))))-IF(L342&lt;=8,0,IF(L342&lt;=16,(L342-9)*2.245,IF(L342&lt;=24,(L342-17)*2.245,IF(L342&lt;=32,(L342-25)*2.245,0)))),0)+IF(F342="PČneol",IF(L342=1,85,IF(L342=2,64.61,IF(L342=3,50.76,IF(L342=4,16.25,IF(L342=5,15,IF(L342=6,13.75,IF(L342=7,12.5,IF(L342=8,11.25,0))))))))+IF(L342&lt;=8,0,IF(L342&lt;=16,9,0))-IF(L342&lt;=8,0,IF(L342&lt;=16,(L342-9)*0.425,0)),0)+IF(F342="PŽ",IF(L342=1,85,IF(L342=2,59.5,IF(L342=3,45,IF(L342=4,32.5,IF(L342=5,30,IF(L342=6,27.5,IF(L342=7,25,IF(L342=8,22.5,0))))))))+IF(L342&lt;=8,0,IF(L342&lt;=16,19,IF(L342&lt;=24,13,IF(L342&lt;=32,8,0))))-IF(L342&lt;=8,0,IF(L342&lt;=16,(L342-9)*0.425,IF(L342&lt;=24,(L342-17)*0.425,IF(L342&lt;=32,(L342-25)*0.425,0)))),0)+IF(F342="EČ",IF(L342=1,204,IF(L342=2,156.24,IF(L342=3,123.84,IF(L342=4,72,IF(L342=5,66,IF(L342=6,60,IF(L342=7,54,IF(L342=8,48,0))))))))+IF(L342&lt;=8,0,IF(L342&lt;=16,40,IF(L342&lt;=24,25,0)))-IF(L342&lt;=8,0,IF(L342&lt;=16,(L342-9)*1.02,IF(L342&lt;=24,(L342-17)*1.02,0))),0)+IF(F342="EČneol",IF(L342=1,68,IF(L342=2,51.69,IF(L342=3,40.61,IF(L342=4,13,IF(L342=5,12,IF(L342=6,11,IF(L342=7,10,IF(L342=8,9,0)))))))))+IF(F342="EŽ",IF(L342=1,68,IF(L342=2,47.6,IF(L342=3,36,IF(L342=4,18,IF(L342=5,16.5,IF(L342=6,15,IF(L342=7,13.5,IF(L342=8,12,0))))))))+IF(L342&lt;=8,0,IF(L342&lt;=16,10,IF(L342&lt;=24,6,0)))-IF(L342&lt;=8,0,IF(L342&lt;=16,(L342-9)*0.34,IF(L342&lt;=24,(L342-17)*0.34,0))),0)+IF(F342="PT",IF(L342=1,68,IF(L342=2,52.08,IF(L342=3,41.28,IF(L342=4,24,IF(L342=5,22,IF(L342=6,20,IF(L342=7,18,IF(L342=8,16,0))))))))+IF(L342&lt;=8,0,IF(L342&lt;=16,13,IF(L342&lt;=24,9,IF(L342&lt;=32,4,0))))-IF(L342&lt;=8,0,IF(L342&lt;=16,(L342-9)*0.34,IF(L342&lt;=24,(L342-17)*0.34,IF(L342&lt;=32,(L342-25)*0.34,0)))),0)+IF(F342="JOŽ",IF(L342=1,85,IF(L342=2,59.5,IF(L342=3,45,IF(L342=4,32.5,IF(L342=5,30,IF(L342=6,27.5,IF(L342=7,25,IF(L342=8,22.5,0))))))))+IF(L342&lt;=8,0,IF(L342&lt;=16,19,IF(L342&lt;=24,13,0)))-IF(L342&lt;=8,0,IF(L342&lt;=16,(L342-9)*0.425,IF(L342&lt;=24,(L342-17)*0.425,0))),0)+IF(F342="JPČ",IF(L342=1,68,IF(L342=2,47.6,IF(L342=3,36,IF(L342=4,26,IF(L342=5,24,IF(L342=6,22,IF(L342=7,20,IF(L342=8,18,0))))))))+IF(L342&lt;=8,0,IF(L342&lt;=16,13,IF(L342&lt;=24,9,0)))-IF(L342&lt;=8,0,IF(L342&lt;=16,(L342-9)*0.34,IF(L342&lt;=24,(L342-17)*0.34,0))),0)+IF(F342="JEČ",IF(L342=1,34,IF(L342=2,26.04,IF(L342=3,20.6,IF(L342=4,12,IF(L342=5,11,IF(L342=6,10,IF(L342=7,9,IF(L342=8,8,0))))))))+IF(L342&lt;=8,0,IF(L342&lt;=16,6,0))-IF(L342&lt;=8,0,IF(L342&lt;=16,(L342-9)*0.17,0)),0)+IF(F342="JEOF",IF(L342=1,34,IF(L342=2,26.04,IF(L342=3,20.6,IF(L342=4,12,IF(L342=5,11,IF(L342=6,10,IF(L342=7,9,IF(L342=8,8,0))))))))+IF(L342&lt;=8,0,IF(L342&lt;=16,6,0))-IF(L342&lt;=8,0,IF(L342&lt;=16,(L342-9)*0.17,0)),0)+IF(F342="JnPČ",IF(L342=1,51,IF(L342=2,35.7,IF(L342=3,27,IF(L342=4,19.5,IF(L342=5,18,IF(L342=6,16.5,IF(L342=7,15,IF(L342=8,13.5,0))))))))+IF(L342&lt;=8,0,IF(L342&lt;=16,10,0))-IF(L342&lt;=8,0,IF(L342&lt;=16,(L342-9)*0.255,0)),0)+IF(F342="JnEČ",IF(L342=1,25.5,IF(L342=2,19.53,IF(L342=3,15.48,IF(L342=4,9,IF(L342=5,8.25,IF(L342=6,7.5,IF(L342=7,6.75,IF(L342=8,6,0))))))))+IF(L342&lt;=8,0,IF(L342&lt;=16,5,0))-IF(L342&lt;=8,0,IF(L342&lt;=16,(L342-9)*0.1275,0)),0)+IF(F342="JčPČ",IF(L342=1,21.25,IF(L342=2,14.5,IF(L342=3,11.5,IF(L342=4,7,IF(L342=5,6.5,IF(L342=6,6,IF(L342=7,5.5,IF(L342=8,5,0))))))))+IF(L342&lt;=8,0,IF(L342&lt;=16,4,0))-IF(L342&lt;=8,0,IF(L342&lt;=16,(L342-9)*0.10625,0)),0)+IF(F342="JčEČ",IF(L342=1,17,IF(L342=2,13.02,IF(L342=3,10.32,IF(L342=4,6,IF(L342=5,5.5,IF(L342=6,5,IF(L342=7,4.5,IF(L342=8,4,0))))))))+IF(L342&lt;=8,0,IF(L342&lt;=16,3,0))-IF(L342&lt;=8,0,IF(L342&lt;=16,(L342-9)*0.085,0)),0)+IF(F342="NEAK",IF(L342=1,11.48,IF(L342=2,8.79,IF(L342=3,6.97,IF(L342=4,4.05,IF(L342=5,3.71,IF(L342=6,3.38,IF(L342=7,3.04,IF(L342=8,2.7,0))))))))+IF(L342&lt;=8,0,IF(L342&lt;=16,2,IF(L342&lt;=24,1.3,0)))-IF(L342&lt;=8,0,IF(L342&lt;=16,(L342-9)*0.0574,IF(L342&lt;=24,(L342-17)*0.0574,0))),0))*IF(L342&lt;0,1,IF(OR(F342="PČ",F342="PŽ",F342="PT"),IF(J342&lt;32,J342/32,1),1))* IF(L342&lt;0,1,IF(OR(F342="EČ",F342="EŽ",F342="JOŽ",F342="JPČ",F342="NEAK"),IF(J342&lt;24,J342/24,1),1))*IF(L342&lt;0,1,IF(OR(F342="PČneol",F342="JEČ",F342="JEOF",F342="JnPČ",F342="JnEČ",F342="JčPČ",F342="JčEČ"),IF(J342&lt;16,J342/16,1),1))*IF(L342&lt;0,1,IF(F342="EČneol",IF(J342&lt;8,J342/8,1),1))</f>
        <v>0</v>
      </c>
      <c r="O342" s="9">
        <f t="shared" ref="O342:O351" si="74">IF(F342="OŽ",N342,IF(H342="Ne",IF(J342*0.3&lt;J342-L342,N342,0),IF(J342*0.1&lt;J342-L342,N342,0)))</f>
        <v>0</v>
      </c>
      <c r="P342" s="4">
        <f t="shared" ref="P342" si="75">IF(O342=0,0,IF(F342="OŽ",IF(L342&gt;35,0,IF(J342&gt;35,(36-L342)*1.836,((36-L342)-(36-J342))*1.836)),0)+IF(F342="PČ",IF(L342&gt;31,0,IF(J342&gt;31,(32-L342)*1.347,((32-L342)-(32-J342))*1.347)),0)+ IF(F342="PČneol",IF(L342&gt;15,0,IF(J342&gt;15,(16-L342)*0.255,((16-L342)-(16-J342))*0.255)),0)+IF(F342="PŽ",IF(L342&gt;31,0,IF(J342&gt;31,(32-L342)*0.255,((32-L342)-(32-J342))*0.255)),0)+IF(F342="EČ",IF(L342&gt;23,0,IF(J342&gt;23,(24-L342)*0.612,((24-L342)-(24-J342))*0.612)),0)+IF(F342="EČneol",IF(L342&gt;7,0,IF(J342&gt;7,(8-L342)*0.204,((8-L342)-(8-J342))*0.204)),0)+IF(F342="EŽ",IF(L342&gt;23,0,IF(J342&gt;23,(24-L342)*0.204,((24-L342)-(24-J342))*0.204)),0)+IF(F342="PT",IF(L342&gt;31,0,IF(J342&gt;31,(32-L342)*0.204,((32-L342)-(32-J342))*0.204)),0)+IF(F342="JOŽ",IF(L342&gt;23,0,IF(J342&gt;23,(24-L342)*0.255,((24-L342)-(24-J342))*0.255)),0)+IF(F342="JPČ",IF(L342&gt;23,0,IF(J342&gt;23,(24-L342)*0.204,((24-L342)-(24-J342))*0.204)),0)+IF(F342="JEČ",IF(L342&gt;15,0,IF(J342&gt;15,(16-L342)*0.102,((16-L342)-(16-J342))*0.102)),0)+IF(F342="JEOF",IF(L342&gt;15,0,IF(J342&gt;15,(16-L342)*0.102,((16-L342)-(16-J342))*0.102)),0)+IF(F342="JnPČ",IF(L342&gt;15,0,IF(J342&gt;15,(16-L342)*0.153,((16-L342)-(16-J342))*0.153)),0)+IF(F342="JnEČ",IF(L342&gt;15,0,IF(J342&gt;15,(16-L342)*0.0765,((16-L342)-(16-J342))*0.0765)),0)+IF(F342="JčPČ",IF(L342&gt;15,0,IF(J342&gt;15,(16-L342)*0.06375,((16-L342)-(16-J342))*0.06375)),0)+IF(F342="JčEČ",IF(L342&gt;15,0,IF(J342&gt;15,(16-L342)*0.051,((16-L342)-(16-J342))*0.051)),0)+IF(F342="NEAK",IF(L342&gt;23,0,IF(J342&gt;23,(24-L342)*0.03444,((24-L342)-(24-J342))*0.03444)),0))</f>
        <v>0</v>
      </c>
      <c r="Q342" s="11">
        <f t="shared" ref="Q342" si="76">IF(ISERROR(P342*100/N342),0,(P342*100/N342))</f>
        <v>0</v>
      </c>
      <c r="R342" s="10">
        <f t="shared" ref="R342:R351" si="77">IF(Q342&lt;=30,O342+P342,O342+O342*0.3)*IF(G342=1,0.4,IF(G342=2,0.75,IF(G342="1 (kas 4 m. 1 k. nerengiamos)",0.52,1)))*IF(D342="olimpinė",1,IF(M342="Ne",0.5,1))*IF(OR(A$5="Lietuvos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federacija"),IF(OR(J342&lt;8,K342&lt;16),0,1),1)*E342*IF(I342&lt;=1,1,1/I342)*IF(OR(A$5="Lietuvos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42" s="8"/>
    </row>
    <row r="343" spans="1:19">
      <c r="A343" s="62">
        <v>2</v>
      </c>
      <c r="B343" s="62"/>
      <c r="C343" s="12"/>
      <c r="D343" s="62"/>
      <c r="E343" s="62"/>
      <c r="F343" s="62"/>
      <c r="G343" s="62"/>
      <c r="H343" s="62"/>
      <c r="I343" s="62"/>
      <c r="J343" s="62"/>
      <c r="K343" s="62"/>
      <c r="L343" s="62"/>
      <c r="M343" s="62"/>
      <c r="N343" s="3">
        <f t="shared" si="73"/>
        <v>0</v>
      </c>
      <c r="O343" s="9">
        <f t="shared" si="74"/>
        <v>0</v>
      </c>
      <c r="P343" s="4">
        <f t="shared" ref="P343:P351" si="78">IF(O343=0,0,IF(F343="OŽ",IF(L343&gt;35,0,IF(J343&gt;35,(36-L343)*1.836,((36-L343)-(36-J343))*1.836)),0)+IF(F343="PČ",IF(L343&gt;31,0,IF(J343&gt;31,(32-L343)*1.347,((32-L343)-(32-J343))*1.347)),0)+ IF(F343="PČneol",IF(L343&gt;15,0,IF(J343&gt;15,(16-L343)*0.255,((16-L343)-(16-J343))*0.255)),0)+IF(F343="PŽ",IF(L343&gt;31,0,IF(J343&gt;31,(32-L343)*0.255,((32-L343)-(32-J343))*0.255)),0)+IF(F343="EČ",IF(L343&gt;23,0,IF(J343&gt;23,(24-L343)*0.612,((24-L343)-(24-J343))*0.612)),0)+IF(F343="EČneol",IF(L343&gt;7,0,IF(J343&gt;7,(8-L343)*0.204,((8-L343)-(8-J343))*0.204)),0)+IF(F343="EŽ",IF(L343&gt;23,0,IF(J343&gt;23,(24-L343)*0.204,((24-L343)-(24-J343))*0.204)),0)+IF(F343="PT",IF(L343&gt;31,0,IF(J343&gt;31,(32-L343)*0.204,((32-L343)-(32-J343))*0.204)),0)+IF(F343="JOŽ",IF(L343&gt;23,0,IF(J343&gt;23,(24-L343)*0.255,((24-L343)-(24-J343))*0.255)),0)+IF(F343="JPČ",IF(L343&gt;23,0,IF(J343&gt;23,(24-L343)*0.204,((24-L343)-(24-J343))*0.204)),0)+IF(F343="JEČ",IF(L343&gt;15,0,IF(J343&gt;15,(16-L343)*0.102,((16-L343)-(16-J343))*0.102)),0)+IF(F343="JEOF",IF(L343&gt;15,0,IF(J343&gt;15,(16-L343)*0.102,((16-L343)-(16-J343))*0.102)),0)+IF(F343="JnPČ",IF(L343&gt;15,0,IF(J343&gt;15,(16-L343)*0.153,((16-L343)-(16-J343))*0.153)),0)+IF(F343="JnEČ",IF(L343&gt;15,0,IF(J343&gt;15,(16-L343)*0.0765,((16-L343)-(16-J343))*0.0765)),0)+IF(F343="JčPČ",IF(L343&gt;15,0,IF(J343&gt;15,(16-L343)*0.06375,((16-L343)-(16-J343))*0.06375)),0)+IF(F343="JčEČ",IF(L343&gt;15,0,IF(J343&gt;15,(16-L343)*0.051,((16-L343)-(16-J343))*0.051)),0)+IF(F343="NEAK",IF(L343&gt;23,0,IF(J343&gt;23,(24-L343)*0.03444,((24-L343)-(24-J343))*0.03444)),0))</f>
        <v>0</v>
      </c>
      <c r="Q343" s="11">
        <f t="shared" ref="Q343:Q351" si="79">IF(ISERROR(P343*100/N343),0,(P343*100/N343))</f>
        <v>0</v>
      </c>
      <c r="R343" s="10">
        <f t="shared" si="77"/>
        <v>0</v>
      </c>
      <c r="S343" s="8"/>
    </row>
    <row r="344" spans="1:19">
      <c r="A344" s="62">
        <v>3</v>
      </c>
      <c r="B344" s="62"/>
      <c r="C344" s="12"/>
      <c r="D344" s="62"/>
      <c r="E344" s="62"/>
      <c r="F344" s="62"/>
      <c r="G344" s="62"/>
      <c r="H344" s="62"/>
      <c r="I344" s="62"/>
      <c r="J344" s="62"/>
      <c r="K344" s="62"/>
      <c r="L344" s="62"/>
      <c r="M344" s="62"/>
      <c r="N344" s="3">
        <f t="shared" si="73"/>
        <v>0</v>
      </c>
      <c r="O344" s="9">
        <f t="shared" si="74"/>
        <v>0</v>
      </c>
      <c r="P344" s="4">
        <f t="shared" si="78"/>
        <v>0</v>
      </c>
      <c r="Q344" s="11">
        <f t="shared" si="79"/>
        <v>0</v>
      </c>
      <c r="R344" s="10">
        <f t="shared" si="77"/>
        <v>0</v>
      </c>
      <c r="S344" s="8"/>
    </row>
    <row r="345" spans="1:19">
      <c r="A345" s="62">
        <v>4</v>
      </c>
      <c r="B345" s="62"/>
      <c r="C345" s="12"/>
      <c r="D345" s="62"/>
      <c r="E345" s="62"/>
      <c r="F345" s="62"/>
      <c r="G345" s="62"/>
      <c r="H345" s="62"/>
      <c r="I345" s="62"/>
      <c r="J345" s="62"/>
      <c r="K345" s="62"/>
      <c r="L345" s="62"/>
      <c r="M345" s="62"/>
      <c r="N345" s="3">
        <f t="shared" si="73"/>
        <v>0</v>
      </c>
      <c r="O345" s="9">
        <f t="shared" si="74"/>
        <v>0</v>
      </c>
      <c r="P345" s="4">
        <f t="shared" si="78"/>
        <v>0</v>
      </c>
      <c r="Q345" s="11">
        <f t="shared" si="79"/>
        <v>0</v>
      </c>
      <c r="R345" s="10">
        <f t="shared" si="77"/>
        <v>0</v>
      </c>
      <c r="S345" s="8"/>
    </row>
    <row r="346" spans="1:19">
      <c r="A346" s="62">
        <v>5</v>
      </c>
      <c r="B346" s="62"/>
      <c r="C346" s="12"/>
      <c r="D346" s="62"/>
      <c r="E346" s="62"/>
      <c r="F346" s="62"/>
      <c r="G346" s="62"/>
      <c r="H346" s="62"/>
      <c r="I346" s="62"/>
      <c r="J346" s="62"/>
      <c r="K346" s="62"/>
      <c r="L346" s="62"/>
      <c r="M346" s="62"/>
      <c r="N346" s="3">
        <f t="shared" si="73"/>
        <v>0</v>
      </c>
      <c r="O346" s="9">
        <f t="shared" si="74"/>
        <v>0</v>
      </c>
      <c r="P346" s="4">
        <f t="shared" si="78"/>
        <v>0</v>
      </c>
      <c r="Q346" s="11">
        <f t="shared" si="79"/>
        <v>0</v>
      </c>
      <c r="R346" s="10">
        <f t="shared" si="77"/>
        <v>0</v>
      </c>
      <c r="S346" s="8"/>
    </row>
    <row r="347" spans="1:19">
      <c r="A347" s="62">
        <v>6</v>
      </c>
      <c r="B347" s="62"/>
      <c r="C347" s="12"/>
      <c r="D347" s="62"/>
      <c r="E347" s="62"/>
      <c r="F347" s="62"/>
      <c r="G347" s="62"/>
      <c r="H347" s="62"/>
      <c r="I347" s="62"/>
      <c r="J347" s="62"/>
      <c r="K347" s="62"/>
      <c r="L347" s="62"/>
      <c r="M347" s="62"/>
      <c r="N347" s="3">
        <f t="shared" si="73"/>
        <v>0</v>
      </c>
      <c r="O347" s="9">
        <f t="shared" si="74"/>
        <v>0</v>
      </c>
      <c r="P347" s="4">
        <f t="shared" si="78"/>
        <v>0</v>
      </c>
      <c r="Q347" s="11">
        <f t="shared" si="79"/>
        <v>0</v>
      </c>
      <c r="R347" s="10">
        <f t="shared" si="77"/>
        <v>0</v>
      </c>
      <c r="S347" s="8"/>
    </row>
    <row r="348" spans="1:19">
      <c r="A348" s="62">
        <v>7</v>
      </c>
      <c r="B348" s="62"/>
      <c r="C348" s="12"/>
      <c r="D348" s="62"/>
      <c r="E348" s="62"/>
      <c r="F348" s="62"/>
      <c r="G348" s="62"/>
      <c r="H348" s="62"/>
      <c r="I348" s="62"/>
      <c r="J348" s="62"/>
      <c r="K348" s="62"/>
      <c r="L348" s="62"/>
      <c r="M348" s="62"/>
      <c r="N348" s="3">
        <f t="shared" si="73"/>
        <v>0</v>
      </c>
      <c r="O348" s="9">
        <f t="shared" si="74"/>
        <v>0</v>
      </c>
      <c r="P348" s="4">
        <f t="shared" si="78"/>
        <v>0</v>
      </c>
      <c r="Q348" s="11">
        <f t="shared" si="79"/>
        <v>0</v>
      </c>
      <c r="R348" s="10">
        <f t="shared" si="77"/>
        <v>0</v>
      </c>
      <c r="S348" s="8"/>
    </row>
    <row r="349" spans="1:19">
      <c r="A349" s="62">
        <v>8</v>
      </c>
      <c r="B349" s="62"/>
      <c r="C349" s="12"/>
      <c r="D349" s="62"/>
      <c r="E349" s="62"/>
      <c r="F349" s="62"/>
      <c r="G349" s="62"/>
      <c r="H349" s="62"/>
      <c r="I349" s="62"/>
      <c r="J349" s="62"/>
      <c r="K349" s="62"/>
      <c r="L349" s="62"/>
      <c r="M349" s="62"/>
      <c r="N349" s="3">
        <f t="shared" si="73"/>
        <v>0</v>
      </c>
      <c r="O349" s="9">
        <f t="shared" si="74"/>
        <v>0</v>
      </c>
      <c r="P349" s="4">
        <f t="shared" si="78"/>
        <v>0</v>
      </c>
      <c r="Q349" s="11">
        <f t="shared" si="79"/>
        <v>0</v>
      </c>
      <c r="R349" s="10">
        <f t="shared" si="77"/>
        <v>0</v>
      </c>
      <c r="S349" s="8"/>
    </row>
    <row r="350" spans="1:19">
      <c r="A350" s="62">
        <v>9</v>
      </c>
      <c r="B350" s="62"/>
      <c r="C350" s="12"/>
      <c r="D350" s="62"/>
      <c r="E350" s="62"/>
      <c r="F350" s="62"/>
      <c r="G350" s="62"/>
      <c r="H350" s="62"/>
      <c r="I350" s="62"/>
      <c r="J350" s="62"/>
      <c r="K350" s="62"/>
      <c r="L350" s="62"/>
      <c r="M350" s="62"/>
      <c r="N350" s="3">
        <f t="shared" si="73"/>
        <v>0</v>
      </c>
      <c r="O350" s="9">
        <f t="shared" si="74"/>
        <v>0</v>
      </c>
      <c r="P350" s="4">
        <f t="shared" si="78"/>
        <v>0</v>
      </c>
      <c r="Q350" s="11">
        <f t="shared" si="79"/>
        <v>0</v>
      </c>
      <c r="R350" s="10">
        <f t="shared" si="77"/>
        <v>0</v>
      </c>
      <c r="S350" s="8"/>
    </row>
    <row r="351" spans="1:19">
      <c r="A351" s="62">
        <v>10</v>
      </c>
      <c r="B351" s="62"/>
      <c r="C351" s="12"/>
      <c r="D351" s="62"/>
      <c r="E351" s="62"/>
      <c r="F351" s="62"/>
      <c r="G351" s="62"/>
      <c r="H351" s="62"/>
      <c r="I351" s="62"/>
      <c r="J351" s="62"/>
      <c r="K351" s="62"/>
      <c r="L351" s="62"/>
      <c r="M351" s="62"/>
      <c r="N351" s="3">
        <f t="shared" si="73"/>
        <v>0</v>
      </c>
      <c r="O351" s="9">
        <f t="shared" si="74"/>
        <v>0</v>
      </c>
      <c r="P351" s="4">
        <f t="shared" si="78"/>
        <v>0</v>
      </c>
      <c r="Q351" s="11">
        <f t="shared" si="79"/>
        <v>0</v>
      </c>
      <c r="R351" s="10">
        <f t="shared" si="77"/>
        <v>0</v>
      </c>
      <c r="S351" s="8"/>
    </row>
    <row r="352" spans="1:19" ht="15" customHeight="1">
      <c r="A352" s="76" t="s">
        <v>33</v>
      </c>
      <c r="B352" s="77"/>
      <c r="C352" s="77"/>
      <c r="D352" s="77"/>
      <c r="E352" s="77"/>
      <c r="F352" s="77"/>
      <c r="G352" s="77"/>
      <c r="H352" s="77"/>
      <c r="I352" s="77"/>
      <c r="J352" s="77"/>
      <c r="K352" s="77"/>
      <c r="L352" s="77"/>
      <c r="M352" s="77"/>
      <c r="N352" s="77"/>
      <c r="O352" s="77"/>
      <c r="P352" s="77"/>
      <c r="Q352" s="78"/>
      <c r="R352" s="10">
        <f>SUM(R342:R351)</f>
        <v>0</v>
      </c>
      <c r="S352" s="8"/>
    </row>
    <row r="353" spans="1:19" ht="15.75">
      <c r="A353" s="24" t="s">
        <v>34</v>
      </c>
      <c r="B353" s="24"/>
      <c r="C353" s="15"/>
      <c r="D353" s="15"/>
      <c r="E353" s="15"/>
      <c r="F353" s="15"/>
      <c r="G353" s="15"/>
      <c r="H353" s="15"/>
      <c r="I353" s="15"/>
      <c r="J353" s="15"/>
      <c r="K353" s="15"/>
      <c r="L353" s="15"/>
      <c r="M353" s="15"/>
      <c r="N353" s="15"/>
      <c r="O353" s="15"/>
      <c r="P353" s="15"/>
      <c r="Q353" s="15"/>
      <c r="R353" s="16"/>
      <c r="S353" s="8"/>
    </row>
    <row r="354" spans="1:19">
      <c r="A354" s="49" t="s">
        <v>41</v>
      </c>
      <c r="B354" s="49"/>
      <c r="C354" s="49"/>
      <c r="D354" s="49"/>
      <c r="E354" s="49"/>
      <c r="F354" s="49"/>
      <c r="G354" s="49"/>
      <c r="H354" s="49"/>
      <c r="I354" s="49"/>
      <c r="J354" s="15"/>
      <c r="K354" s="15"/>
      <c r="L354" s="15"/>
      <c r="M354" s="15"/>
      <c r="N354" s="15"/>
      <c r="O354" s="15"/>
      <c r="P354" s="15"/>
      <c r="Q354" s="15"/>
      <c r="R354" s="16"/>
      <c r="S354" s="8"/>
    </row>
    <row r="355" spans="1:19" s="8" customFormat="1">
      <c r="A355" s="49"/>
      <c r="B355" s="49"/>
      <c r="C355" s="49"/>
      <c r="D355" s="49"/>
      <c r="E355" s="49"/>
      <c r="F355" s="49"/>
      <c r="G355" s="49"/>
      <c r="H355" s="49"/>
      <c r="I355" s="49"/>
      <c r="J355" s="15"/>
      <c r="K355" s="15"/>
      <c r="L355" s="15"/>
      <c r="M355" s="15"/>
      <c r="N355" s="15"/>
      <c r="O355" s="15"/>
      <c r="P355" s="15"/>
      <c r="Q355" s="15"/>
      <c r="R355" s="16"/>
    </row>
    <row r="356" spans="1:19" ht="13.9" customHeight="1">
      <c r="A356" s="74" t="s">
        <v>134</v>
      </c>
      <c r="B356" s="75"/>
      <c r="C356" s="75"/>
      <c r="D356" s="75"/>
      <c r="E356" s="75"/>
      <c r="F356" s="75"/>
      <c r="G356" s="75"/>
      <c r="H356" s="75"/>
      <c r="I356" s="75"/>
      <c r="J356" s="75"/>
      <c r="K356" s="75"/>
      <c r="L356" s="75"/>
      <c r="M356" s="75"/>
      <c r="N356" s="75"/>
      <c r="O356" s="75"/>
      <c r="P356" s="75"/>
      <c r="Q356" s="58"/>
      <c r="R356" s="8"/>
      <c r="S356" s="8"/>
    </row>
    <row r="357" spans="1:19" ht="15.6" customHeight="1">
      <c r="A357" s="70" t="s">
        <v>27</v>
      </c>
      <c r="B357" s="71"/>
      <c r="C357" s="71"/>
      <c r="D357" s="50"/>
      <c r="E357" s="50"/>
      <c r="F357" s="50"/>
      <c r="G357" s="50"/>
      <c r="H357" s="50"/>
      <c r="I357" s="50"/>
      <c r="J357" s="50"/>
      <c r="K357" s="50"/>
      <c r="L357" s="50"/>
      <c r="M357" s="50"/>
      <c r="N357" s="50"/>
      <c r="O357" s="50"/>
      <c r="P357" s="50"/>
      <c r="Q357" s="58"/>
      <c r="R357" s="8"/>
      <c r="S357" s="8"/>
    </row>
    <row r="358" spans="1:19" ht="13.9" customHeight="1">
      <c r="A358" s="81" t="s">
        <v>135</v>
      </c>
      <c r="B358" s="82"/>
      <c r="C358" s="82"/>
      <c r="D358" s="82"/>
      <c r="E358" s="82"/>
      <c r="F358" s="82"/>
      <c r="G358" s="82"/>
      <c r="H358" s="82"/>
      <c r="I358" s="82"/>
      <c r="J358" s="82"/>
      <c r="K358" s="82"/>
      <c r="L358" s="82"/>
      <c r="M358" s="82"/>
      <c r="N358" s="82"/>
      <c r="O358" s="82"/>
      <c r="P358" s="82"/>
      <c r="Q358" s="58"/>
      <c r="R358" s="8"/>
      <c r="S358" s="8"/>
    </row>
    <row r="359" spans="1:19">
      <c r="A359" s="62">
        <v>1</v>
      </c>
      <c r="B359" s="62"/>
      <c r="C359" s="12"/>
      <c r="D359" s="62"/>
      <c r="E359" s="62"/>
      <c r="F359" s="62"/>
      <c r="G359" s="62"/>
      <c r="H359" s="62"/>
      <c r="I359" s="62"/>
      <c r="J359" s="62"/>
      <c r="K359" s="62"/>
      <c r="L359" s="62"/>
      <c r="M359" s="62"/>
      <c r="N359" s="3">
        <f t="shared" ref="N359:N368" si="80">(IF(F359="OŽ",IF(L359=1,550.8,IF(L359=2,426.38,IF(L359=3,342.14,IF(L359=4,181.44,IF(L359=5,168.48,IF(L359=6,155.52,IF(L359=7,148.5,IF(L359=8,144,0))))))))+IF(L359&lt;=8,0,IF(L359&lt;=16,137.7,IF(L359&lt;=24,108,IF(L359&lt;=32,80.1,IF(L359&lt;=36,52.2,0)))))-IF(L359&lt;=8,0,IF(L359&lt;=16,(L359-9)*2.754,IF(L359&lt;=24,(L359-17)* 2.754,IF(L359&lt;=32,(L359-25)* 2.754,IF(L359&lt;=36,(L359-33)*2.754,0))))),0)+IF(F359="PČ",IF(L359=1,449,IF(L359=2,314.6,IF(L359=3,238,IF(L359=4,172,IF(L359=5,159,IF(L359=6,145,IF(L359=7,132,IF(L359=8,119,0))))))))+IF(L359&lt;=8,0,IF(L359&lt;=16,88,IF(L359&lt;=24,55,IF(L359&lt;=32,22,0))))-IF(L359&lt;=8,0,IF(L359&lt;=16,(L359-9)*2.245,IF(L359&lt;=24,(L359-17)*2.245,IF(L359&lt;=32,(L359-25)*2.245,0)))),0)+IF(F359="PČneol",IF(L359=1,85,IF(L359=2,64.61,IF(L359=3,50.76,IF(L359=4,16.25,IF(L359=5,15,IF(L359=6,13.75,IF(L359=7,12.5,IF(L359=8,11.25,0))))))))+IF(L359&lt;=8,0,IF(L359&lt;=16,9,0))-IF(L359&lt;=8,0,IF(L359&lt;=16,(L359-9)*0.425,0)),0)+IF(F359="PŽ",IF(L359=1,85,IF(L359=2,59.5,IF(L359=3,45,IF(L359=4,32.5,IF(L359=5,30,IF(L359=6,27.5,IF(L359=7,25,IF(L359=8,22.5,0))))))))+IF(L359&lt;=8,0,IF(L359&lt;=16,19,IF(L359&lt;=24,13,IF(L359&lt;=32,8,0))))-IF(L359&lt;=8,0,IF(L359&lt;=16,(L359-9)*0.425,IF(L359&lt;=24,(L359-17)*0.425,IF(L359&lt;=32,(L359-25)*0.425,0)))),0)+IF(F359="EČ",IF(L359=1,204,IF(L359=2,156.24,IF(L359=3,123.84,IF(L359=4,72,IF(L359=5,66,IF(L359=6,60,IF(L359=7,54,IF(L359=8,48,0))))))))+IF(L359&lt;=8,0,IF(L359&lt;=16,40,IF(L359&lt;=24,25,0)))-IF(L359&lt;=8,0,IF(L359&lt;=16,(L359-9)*1.02,IF(L359&lt;=24,(L359-17)*1.02,0))),0)+IF(F359="EČneol",IF(L359=1,68,IF(L359=2,51.69,IF(L359=3,40.61,IF(L359=4,13,IF(L359=5,12,IF(L359=6,11,IF(L359=7,10,IF(L359=8,9,0)))))))))+IF(F359="EŽ",IF(L359=1,68,IF(L359=2,47.6,IF(L359=3,36,IF(L359=4,18,IF(L359=5,16.5,IF(L359=6,15,IF(L359=7,13.5,IF(L359=8,12,0))))))))+IF(L359&lt;=8,0,IF(L359&lt;=16,10,IF(L359&lt;=24,6,0)))-IF(L359&lt;=8,0,IF(L359&lt;=16,(L359-9)*0.34,IF(L359&lt;=24,(L359-17)*0.34,0))),0)+IF(F359="PT",IF(L359=1,68,IF(L359=2,52.08,IF(L359=3,41.28,IF(L359=4,24,IF(L359=5,22,IF(L359=6,20,IF(L359=7,18,IF(L359=8,16,0))))))))+IF(L359&lt;=8,0,IF(L359&lt;=16,13,IF(L359&lt;=24,9,IF(L359&lt;=32,4,0))))-IF(L359&lt;=8,0,IF(L359&lt;=16,(L359-9)*0.34,IF(L359&lt;=24,(L359-17)*0.34,IF(L359&lt;=32,(L359-25)*0.34,0)))),0)+IF(F359="JOŽ",IF(L359=1,85,IF(L359=2,59.5,IF(L359=3,45,IF(L359=4,32.5,IF(L359=5,30,IF(L359=6,27.5,IF(L359=7,25,IF(L359=8,22.5,0))))))))+IF(L359&lt;=8,0,IF(L359&lt;=16,19,IF(L359&lt;=24,13,0)))-IF(L359&lt;=8,0,IF(L359&lt;=16,(L359-9)*0.425,IF(L359&lt;=24,(L359-17)*0.425,0))),0)+IF(F359="JPČ",IF(L359=1,68,IF(L359=2,47.6,IF(L359=3,36,IF(L359=4,26,IF(L359=5,24,IF(L359=6,22,IF(L359=7,20,IF(L359=8,18,0))))))))+IF(L359&lt;=8,0,IF(L359&lt;=16,13,IF(L359&lt;=24,9,0)))-IF(L359&lt;=8,0,IF(L359&lt;=16,(L359-9)*0.34,IF(L359&lt;=24,(L359-17)*0.34,0))),0)+IF(F359="JEČ",IF(L359=1,34,IF(L359=2,26.04,IF(L359=3,20.6,IF(L359=4,12,IF(L359=5,11,IF(L359=6,10,IF(L359=7,9,IF(L359=8,8,0))))))))+IF(L359&lt;=8,0,IF(L359&lt;=16,6,0))-IF(L359&lt;=8,0,IF(L359&lt;=16,(L359-9)*0.17,0)),0)+IF(F359="JEOF",IF(L359=1,34,IF(L359=2,26.04,IF(L359=3,20.6,IF(L359=4,12,IF(L359=5,11,IF(L359=6,10,IF(L359=7,9,IF(L359=8,8,0))))))))+IF(L359&lt;=8,0,IF(L359&lt;=16,6,0))-IF(L359&lt;=8,0,IF(L359&lt;=16,(L359-9)*0.17,0)),0)+IF(F359="JnPČ",IF(L359=1,51,IF(L359=2,35.7,IF(L359=3,27,IF(L359=4,19.5,IF(L359=5,18,IF(L359=6,16.5,IF(L359=7,15,IF(L359=8,13.5,0))))))))+IF(L359&lt;=8,0,IF(L359&lt;=16,10,0))-IF(L359&lt;=8,0,IF(L359&lt;=16,(L359-9)*0.255,0)),0)+IF(F359="JnEČ",IF(L359=1,25.5,IF(L359=2,19.53,IF(L359=3,15.48,IF(L359=4,9,IF(L359=5,8.25,IF(L359=6,7.5,IF(L359=7,6.75,IF(L359=8,6,0))))))))+IF(L359&lt;=8,0,IF(L359&lt;=16,5,0))-IF(L359&lt;=8,0,IF(L359&lt;=16,(L359-9)*0.1275,0)),0)+IF(F359="JčPČ",IF(L359=1,21.25,IF(L359=2,14.5,IF(L359=3,11.5,IF(L359=4,7,IF(L359=5,6.5,IF(L359=6,6,IF(L359=7,5.5,IF(L359=8,5,0))))))))+IF(L359&lt;=8,0,IF(L359&lt;=16,4,0))-IF(L359&lt;=8,0,IF(L359&lt;=16,(L359-9)*0.10625,0)),0)+IF(F359="JčEČ",IF(L359=1,17,IF(L359=2,13.02,IF(L359=3,10.32,IF(L359=4,6,IF(L359=5,5.5,IF(L359=6,5,IF(L359=7,4.5,IF(L359=8,4,0))))))))+IF(L359&lt;=8,0,IF(L359&lt;=16,3,0))-IF(L359&lt;=8,0,IF(L359&lt;=16,(L359-9)*0.085,0)),0)+IF(F359="NEAK",IF(L359=1,11.48,IF(L359=2,8.79,IF(L359=3,6.97,IF(L359=4,4.05,IF(L359=5,3.71,IF(L359=6,3.38,IF(L359=7,3.04,IF(L359=8,2.7,0))))))))+IF(L359&lt;=8,0,IF(L359&lt;=16,2,IF(L359&lt;=24,1.3,0)))-IF(L359&lt;=8,0,IF(L359&lt;=16,(L359-9)*0.0574,IF(L359&lt;=24,(L359-17)*0.0574,0))),0))*IF(L359&lt;0,1,IF(OR(F359="PČ",F359="PŽ",F359="PT"),IF(J359&lt;32,J359/32,1),1))* IF(L359&lt;0,1,IF(OR(F359="EČ",F359="EŽ",F359="JOŽ",F359="JPČ",F359="NEAK"),IF(J359&lt;24,J359/24,1),1))*IF(L359&lt;0,1,IF(OR(F359="PČneol",F359="JEČ",F359="JEOF",F359="JnPČ",F359="JnEČ",F359="JčPČ",F359="JčEČ"),IF(J359&lt;16,J359/16,1),1))*IF(L359&lt;0,1,IF(F359="EČneol",IF(J359&lt;8,J359/8,1),1))</f>
        <v>0</v>
      </c>
      <c r="O359" s="9">
        <f t="shared" ref="O359:O368" si="81">IF(F359="OŽ",N359,IF(H359="Ne",IF(J359*0.3&lt;J359-L359,N359,0),IF(J359*0.1&lt;J359-L359,N359,0)))</f>
        <v>0</v>
      </c>
      <c r="P359" s="4">
        <f t="shared" ref="P359" si="82">IF(O359=0,0,IF(F359="OŽ",IF(L359&gt;35,0,IF(J359&gt;35,(36-L359)*1.836,((36-L359)-(36-J359))*1.836)),0)+IF(F359="PČ",IF(L359&gt;31,0,IF(J359&gt;31,(32-L359)*1.347,((32-L359)-(32-J359))*1.347)),0)+ IF(F359="PČneol",IF(L359&gt;15,0,IF(J359&gt;15,(16-L359)*0.255,((16-L359)-(16-J359))*0.255)),0)+IF(F359="PŽ",IF(L359&gt;31,0,IF(J359&gt;31,(32-L359)*0.255,((32-L359)-(32-J359))*0.255)),0)+IF(F359="EČ",IF(L359&gt;23,0,IF(J359&gt;23,(24-L359)*0.612,((24-L359)-(24-J359))*0.612)),0)+IF(F359="EČneol",IF(L359&gt;7,0,IF(J359&gt;7,(8-L359)*0.204,((8-L359)-(8-J359))*0.204)),0)+IF(F359="EŽ",IF(L359&gt;23,0,IF(J359&gt;23,(24-L359)*0.204,((24-L359)-(24-J359))*0.204)),0)+IF(F359="PT",IF(L359&gt;31,0,IF(J359&gt;31,(32-L359)*0.204,((32-L359)-(32-J359))*0.204)),0)+IF(F359="JOŽ",IF(L359&gt;23,0,IF(J359&gt;23,(24-L359)*0.255,((24-L359)-(24-J359))*0.255)),0)+IF(F359="JPČ",IF(L359&gt;23,0,IF(J359&gt;23,(24-L359)*0.204,((24-L359)-(24-J359))*0.204)),0)+IF(F359="JEČ",IF(L359&gt;15,0,IF(J359&gt;15,(16-L359)*0.102,((16-L359)-(16-J359))*0.102)),0)+IF(F359="JEOF",IF(L359&gt;15,0,IF(J359&gt;15,(16-L359)*0.102,((16-L359)-(16-J359))*0.102)),0)+IF(F359="JnPČ",IF(L359&gt;15,0,IF(J359&gt;15,(16-L359)*0.153,((16-L359)-(16-J359))*0.153)),0)+IF(F359="JnEČ",IF(L359&gt;15,0,IF(J359&gt;15,(16-L359)*0.0765,((16-L359)-(16-J359))*0.0765)),0)+IF(F359="JčPČ",IF(L359&gt;15,0,IF(J359&gt;15,(16-L359)*0.06375,((16-L359)-(16-J359))*0.06375)),0)+IF(F359="JčEČ",IF(L359&gt;15,0,IF(J359&gt;15,(16-L359)*0.051,((16-L359)-(16-J359))*0.051)),0)+IF(F359="NEAK",IF(L359&gt;23,0,IF(J359&gt;23,(24-L359)*0.03444,((24-L359)-(24-J359))*0.03444)),0))</f>
        <v>0</v>
      </c>
      <c r="Q359" s="11">
        <f t="shared" ref="Q359" si="83">IF(ISERROR(P359*100/N359),0,(P359*100/N359))</f>
        <v>0</v>
      </c>
      <c r="R359" s="10">
        <f t="shared" ref="R359:R368" si="84">IF(Q359&lt;=30,O359+P359,O359+O359*0.3)*IF(G359=1,0.4,IF(G359=2,0.75,IF(G359="1 (kas 4 m. 1 k. nerengiamos)",0.52,1)))*IF(D359="olimpinė",1,IF(M359="Ne",0.5,1))*IF(OR(A$5="Lietuvos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federacija"),IF(OR(J359&lt;8,K359&lt;16),0,1),1)*E359*IF(I359&lt;=1,1,1/I359)*IF(OR(A$5="Lietuvos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59" s="8"/>
    </row>
    <row r="360" spans="1:19">
      <c r="A360" s="62">
        <v>2</v>
      </c>
      <c r="B360" s="62"/>
      <c r="C360" s="12"/>
      <c r="D360" s="62"/>
      <c r="E360" s="62"/>
      <c r="F360" s="62"/>
      <c r="G360" s="62"/>
      <c r="H360" s="62"/>
      <c r="I360" s="62"/>
      <c r="J360" s="62"/>
      <c r="K360" s="62"/>
      <c r="L360" s="62"/>
      <c r="M360" s="62"/>
      <c r="N360" s="3">
        <f t="shared" si="80"/>
        <v>0</v>
      </c>
      <c r="O360" s="9">
        <f t="shared" si="81"/>
        <v>0</v>
      </c>
      <c r="P360" s="4">
        <f t="shared" ref="P360:P368" si="85">IF(O360=0,0,IF(F360="OŽ",IF(L360&gt;35,0,IF(J360&gt;35,(36-L360)*1.836,((36-L360)-(36-J360))*1.836)),0)+IF(F360="PČ",IF(L360&gt;31,0,IF(J360&gt;31,(32-L360)*1.347,((32-L360)-(32-J360))*1.347)),0)+ IF(F360="PČneol",IF(L360&gt;15,0,IF(J360&gt;15,(16-L360)*0.255,((16-L360)-(16-J360))*0.255)),0)+IF(F360="PŽ",IF(L360&gt;31,0,IF(J360&gt;31,(32-L360)*0.255,((32-L360)-(32-J360))*0.255)),0)+IF(F360="EČ",IF(L360&gt;23,0,IF(J360&gt;23,(24-L360)*0.612,((24-L360)-(24-J360))*0.612)),0)+IF(F360="EČneol",IF(L360&gt;7,0,IF(J360&gt;7,(8-L360)*0.204,((8-L360)-(8-J360))*0.204)),0)+IF(F360="EŽ",IF(L360&gt;23,0,IF(J360&gt;23,(24-L360)*0.204,((24-L360)-(24-J360))*0.204)),0)+IF(F360="PT",IF(L360&gt;31,0,IF(J360&gt;31,(32-L360)*0.204,((32-L360)-(32-J360))*0.204)),0)+IF(F360="JOŽ",IF(L360&gt;23,0,IF(J360&gt;23,(24-L360)*0.255,((24-L360)-(24-J360))*0.255)),0)+IF(F360="JPČ",IF(L360&gt;23,0,IF(J360&gt;23,(24-L360)*0.204,((24-L360)-(24-J360))*0.204)),0)+IF(F360="JEČ",IF(L360&gt;15,0,IF(J360&gt;15,(16-L360)*0.102,((16-L360)-(16-J360))*0.102)),0)+IF(F360="JEOF",IF(L360&gt;15,0,IF(J360&gt;15,(16-L360)*0.102,((16-L360)-(16-J360))*0.102)),0)+IF(F360="JnPČ",IF(L360&gt;15,0,IF(J360&gt;15,(16-L360)*0.153,((16-L360)-(16-J360))*0.153)),0)+IF(F360="JnEČ",IF(L360&gt;15,0,IF(J360&gt;15,(16-L360)*0.0765,((16-L360)-(16-J360))*0.0765)),0)+IF(F360="JčPČ",IF(L360&gt;15,0,IF(J360&gt;15,(16-L360)*0.06375,((16-L360)-(16-J360))*0.06375)),0)+IF(F360="JčEČ",IF(L360&gt;15,0,IF(J360&gt;15,(16-L360)*0.051,((16-L360)-(16-J360))*0.051)),0)+IF(F360="NEAK",IF(L360&gt;23,0,IF(J360&gt;23,(24-L360)*0.03444,((24-L360)-(24-J360))*0.03444)),0))</f>
        <v>0</v>
      </c>
      <c r="Q360" s="11">
        <f t="shared" ref="Q360:Q368" si="86">IF(ISERROR(P360*100/N360),0,(P360*100/N360))</f>
        <v>0</v>
      </c>
      <c r="R360" s="10">
        <f t="shared" si="84"/>
        <v>0</v>
      </c>
      <c r="S360" s="8"/>
    </row>
    <row r="361" spans="1:19">
      <c r="A361" s="62">
        <v>3</v>
      </c>
      <c r="B361" s="62"/>
      <c r="C361" s="12"/>
      <c r="D361" s="62"/>
      <c r="E361" s="62"/>
      <c r="F361" s="62"/>
      <c r="G361" s="62"/>
      <c r="H361" s="62"/>
      <c r="I361" s="62"/>
      <c r="J361" s="62"/>
      <c r="K361" s="62"/>
      <c r="L361" s="62"/>
      <c r="M361" s="62"/>
      <c r="N361" s="3">
        <f t="shared" si="80"/>
        <v>0</v>
      </c>
      <c r="O361" s="9">
        <f t="shared" si="81"/>
        <v>0</v>
      </c>
      <c r="P361" s="4">
        <f t="shared" si="85"/>
        <v>0</v>
      </c>
      <c r="Q361" s="11">
        <f t="shared" si="86"/>
        <v>0</v>
      </c>
      <c r="R361" s="10">
        <f t="shared" si="84"/>
        <v>0</v>
      </c>
      <c r="S361" s="8"/>
    </row>
    <row r="362" spans="1:19">
      <c r="A362" s="62">
        <v>4</v>
      </c>
      <c r="B362" s="62"/>
      <c r="C362" s="12"/>
      <c r="D362" s="62"/>
      <c r="E362" s="62"/>
      <c r="F362" s="62"/>
      <c r="G362" s="62"/>
      <c r="H362" s="62"/>
      <c r="I362" s="62"/>
      <c r="J362" s="62"/>
      <c r="K362" s="62"/>
      <c r="L362" s="62"/>
      <c r="M362" s="62"/>
      <c r="N362" s="3">
        <f t="shared" si="80"/>
        <v>0</v>
      </c>
      <c r="O362" s="9">
        <f t="shared" si="81"/>
        <v>0</v>
      </c>
      <c r="P362" s="4">
        <f t="shared" si="85"/>
        <v>0</v>
      </c>
      <c r="Q362" s="11">
        <f t="shared" si="86"/>
        <v>0</v>
      </c>
      <c r="R362" s="10">
        <f t="shared" si="84"/>
        <v>0</v>
      </c>
      <c r="S362" s="8"/>
    </row>
    <row r="363" spans="1:19">
      <c r="A363" s="62">
        <v>5</v>
      </c>
      <c r="B363" s="62"/>
      <c r="C363" s="12"/>
      <c r="D363" s="62"/>
      <c r="E363" s="62"/>
      <c r="F363" s="62"/>
      <c r="G363" s="62"/>
      <c r="H363" s="62"/>
      <c r="I363" s="62"/>
      <c r="J363" s="62"/>
      <c r="K363" s="62"/>
      <c r="L363" s="62"/>
      <c r="M363" s="62"/>
      <c r="N363" s="3">
        <f t="shared" si="80"/>
        <v>0</v>
      </c>
      <c r="O363" s="9">
        <f t="shared" si="81"/>
        <v>0</v>
      </c>
      <c r="P363" s="4">
        <f t="shared" si="85"/>
        <v>0</v>
      </c>
      <c r="Q363" s="11">
        <f t="shared" si="86"/>
        <v>0</v>
      </c>
      <c r="R363" s="10">
        <f t="shared" si="84"/>
        <v>0</v>
      </c>
      <c r="S363" s="8"/>
    </row>
    <row r="364" spans="1:19">
      <c r="A364" s="62">
        <v>6</v>
      </c>
      <c r="B364" s="62"/>
      <c r="C364" s="12"/>
      <c r="D364" s="62"/>
      <c r="E364" s="62"/>
      <c r="F364" s="62"/>
      <c r="G364" s="62"/>
      <c r="H364" s="62"/>
      <c r="I364" s="62"/>
      <c r="J364" s="62"/>
      <c r="K364" s="62"/>
      <c r="L364" s="62"/>
      <c r="M364" s="62"/>
      <c r="N364" s="3">
        <f t="shared" si="80"/>
        <v>0</v>
      </c>
      <c r="O364" s="9">
        <f t="shared" si="81"/>
        <v>0</v>
      </c>
      <c r="P364" s="4">
        <f t="shared" si="85"/>
        <v>0</v>
      </c>
      <c r="Q364" s="11">
        <f t="shared" si="86"/>
        <v>0</v>
      </c>
      <c r="R364" s="10">
        <f t="shared" si="84"/>
        <v>0</v>
      </c>
      <c r="S364" s="8"/>
    </row>
    <row r="365" spans="1:19">
      <c r="A365" s="62">
        <v>7</v>
      </c>
      <c r="B365" s="62"/>
      <c r="C365" s="12"/>
      <c r="D365" s="62"/>
      <c r="E365" s="62"/>
      <c r="F365" s="62"/>
      <c r="G365" s="62"/>
      <c r="H365" s="62"/>
      <c r="I365" s="62"/>
      <c r="J365" s="62"/>
      <c r="K365" s="62"/>
      <c r="L365" s="62"/>
      <c r="M365" s="62"/>
      <c r="N365" s="3">
        <f t="shared" si="80"/>
        <v>0</v>
      </c>
      <c r="O365" s="9">
        <f t="shared" si="81"/>
        <v>0</v>
      </c>
      <c r="P365" s="4">
        <f t="shared" si="85"/>
        <v>0</v>
      </c>
      <c r="Q365" s="11">
        <f t="shared" si="86"/>
        <v>0</v>
      </c>
      <c r="R365" s="10">
        <f t="shared" si="84"/>
        <v>0</v>
      </c>
      <c r="S365" s="8"/>
    </row>
    <row r="366" spans="1:19">
      <c r="A366" s="62">
        <v>8</v>
      </c>
      <c r="B366" s="62"/>
      <c r="C366" s="12"/>
      <c r="D366" s="62"/>
      <c r="E366" s="62"/>
      <c r="F366" s="62"/>
      <c r="G366" s="62"/>
      <c r="H366" s="62"/>
      <c r="I366" s="62"/>
      <c r="J366" s="62"/>
      <c r="K366" s="62"/>
      <c r="L366" s="62"/>
      <c r="M366" s="62"/>
      <c r="N366" s="3">
        <f t="shared" si="80"/>
        <v>0</v>
      </c>
      <c r="O366" s="9">
        <f t="shared" si="81"/>
        <v>0</v>
      </c>
      <c r="P366" s="4">
        <f t="shared" si="85"/>
        <v>0</v>
      </c>
      <c r="Q366" s="11">
        <f t="shared" si="86"/>
        <v>0</v>
      </c>
      <c r="R366" s="10">
        <f t="shared" si="84"/>
        <v>0</v>
      </c>
      <c r="S366" s="8"/>
    </row>
    <row r="367" spans="1:19">
      <c r="A367" s="62">
        <v>9</v>
      </c>
      <c r="B367" s="62"/>
      <c r="C367" s="12"/>
      <c r="D367" s="62"/>
      <c r="E367" s="62"/>
      <c r="F367" s="62"/>
      <c r="G367" s="62"/>
      <c r="H367" s="62"/>
      <c r="I367" s="62"/>
      <c r="J367" s="62"/>
      <c r="K367" s="62"/>
      <c r="L367" s="62"/>
      <c r="M367" s="62"/>
      <c r="N367" s="3">
        <f t="shared" si="80"/>
        <v>0</v>
      </c>
      <c r="O367" s="9">
        <f t="shared" si="81"/>
        <v>0</v>
      </c>
      <c r="P367" s="4">
        <f t="shared" si="85"/>
        <v>0</v>
      </c>
      <c r="Q367" s="11">
        <f t="shared" si="86"/>
        <v>0</v>
      </c>
      <c r="R367" s="10">
        <f t="shared" si="84"/>
        <v>0</v>
      </c>
      <c r="S367" s="8"/>
    </row>
    <row r="368" spans="1:19">
      <c r="A368" s="62">
        <v>10</v>
      </c>
      <c r="B368" s="62"/>
      <c r="C368" s="12"/>
      <c r="D368" s="62"/>
      <c r="E368" s="62"/>
      <c r="F368" s="62"/>
      <c r="G368" s="62"/>
      <c r="H368" s="62"/>
      <c r="I368" s="62"/>
      <c r="J368" s="62"/>
      <c r="K368" s="62"/>
      <c r="L368" s="62"/>
      <c r="M368" s="62"/>
      <c r="N368" s="3">
        <f t="shared" si="80"/>
        <v>0</v>
      </c>
      <c r="O368" s="9">
        <f t="shared" si="81"/>
        <v>0</v>
      </c>
      <c r="P368" s="4">
        <f t="shared" si="85"/>
        <v>0</v>
      </c>
      <c r="Q368" s="11">
        <f t="shared" si="86"/>
        <v>0</v>
      </c>
      <c r="R368" s="10">
        <f t="shared" si="84"/>
        <v>0</v>
      </c>
      <c r="S368" s="8"/>
    </row>
    <row r="369" spans="1:19" ht="13.9" customHeight="1">
      <c r="A369" s="76" t="s">
        <v>33</v>
      </c>
      <c r="B369" s="77"/>
      <c r="C369" s="77"/>
      <c r="D369" s="77"/>
      <c r="E369" s="77"/>
      <c r="F369" s="77"/>
      <c r="G369" s="77"/>
      <c r="H369" s="77"/>
      <c r="I369" s="77"/>
      <c r="J369" s="77"/>
      <c r="K369" s="77"/>
      <c r="L369" s="77"/>
      <c r="M369" s="77"/>
      <c r="N369" s="77"/>
      <c r="O369" s="77"/>
      <c r="P369" s="77"/>
      <c r="Q369" s="78"/>
      <c r="R369" s="10">
        <f>SUM(R359:R368)</f>
        <v>0</v>
      </c>
      <c r="S369" s="8"/>
    </row>
    <row r="370" spans="1:19" ht="15.75">
      <c r="A370" s="24" t="s">
        <v>34</v>
      </c>
      <c r="B370" s="24"/>
      <c r="C370" s="15"/>
      <c r="D370" s="15"/>
      <c r="E370" s="15"/>
      <c r="F370" s="15"/>
      <c r="G370" s="15"/>
      <c r="H370" s="15"/>
      <c r="I370" s="15"/>
      <c r="J370" s="15"/>
      <c r="K370" s="15"/>
      <c r="L370" s="15"/>
      <c r="M370" s="15"/>
      <c r="N370" s="15"/>
      <c r="O370" s="15"/>
      <c r="P370" s="15"/>
      <c r="Q370" s="15"/>
      <c r="R370" s="16"/>
      <c r="S370" s="8"/>
    </row>
    <row r="371" spans="1:19">
      <c r="A371" s="49" t="s">
        <v>41</v>
      </c>
      <c r="B371" s="49"/>
      <c r="C371" s="49"/>
      <c r="D371" s="49"/>
      <c r="E371" s="49"/>
      <c r="F371" s="49"/>
      <c r="G371" s="49"/>
      <c r="H371" s="49"/>
      <c r="I371" s="49"/>
      <c r="J371" s="15"/>
      <c r="K371" s="15"/>
      <c r="L371" s="15"/>
      <c r="M371" s="15"/>
      <c r="N371" s="15"/>
      <c r="O371" s="15"/>
      <c r="P371" s="15"/>
      <c r="Q371" s="15"/>
      <c r="R371" s="16"/>
      <c r="S371" s="8"/>
    </row>
    <row r="372" spans="1:19" s="8" customFormat="1">
      <c r="A372" s="49"/>
      <c r="B372" s="49"/>
      <c r="C372" s="49"/>
      <c r="D372" s="49"/>
      <c r="E372" s="49"/>
      <c r="F372" s="49"/>
      <c r="G372" s="49"/>
      <c r="H372" s="49"/>
      <c r="I372" s="49"/>
      <c r="J372" s="15"/>
      <c r="K372" s="15"/>
      <c r="L372" s="15"/>
      <c r="M372" s="15"/>
      <c r="N372" s="15"/>
      <c r="O372" s="15"/>
      <c r="P372" s="15"/>
      <c r="Q372" s="15"/>
      <c r="R372" s="16"/>
    </row>
    <row r="373" spans="1:19" ht="15" customHeight="1">
      <c r="A373" s="74" t="s">
        <v>134</v>
      </c>
      <c r="B373" s="75"/>
      <c r="C373" s="75"/>
      <c r="D373" s="75"/>
      <c r="E373" s="75"/>
      <c r="F373" s="75"/>
      <c r="G373" s="75"/>
      <c r="H373" s="75"/>
      <c r="I373" s="75"/>
      <c r="J373" s="75"/>
      <c r="K373" s="75"/>
      <c r="L373" s="75"/>
      <c r="M373" s="75"/>
      <c r="N373" s="75"/>
      <c r="O373" s="75"/>
      <c r="P373" s="75"/>
      <c r="Q373" s="58"/>
      <c r="R373" s="8"/>
      <c r="S373" s="8"/>
    </row>
    <row r="374" spans="1:19" ht="15" customHeight="1">
      <c r="A374" s="70" t="s">
        <v>27</v>
      </c>
      <c r="B374" s="71"/>
      <c r="C374" s="71"/>
      <c r="D374" s="50"/>
      <c r="E374" s="50"/>
      <c r="F374" s="50"/>
      <c r="G374" s="50"/>
      <c r="H374" s="50"/>
      <c r="I374" s="50"/>
      <c r="J374" s="50"/>
      <c r="K374" s="50"/>
      <c r="L374" s="50"/>
      <c r="M374" s="50"/>
      <c r="N374" s="50"/>
      <c r="O374" s="50"/>
      <c r="P374" s="50"/>
      <c r="Q374" s="58"/>
      <c r="R374" s="8"/>
      <c r="S374" s="8"/>
    </row>
    <row r="375" spans="1:19" ht="15" customHeight="1">
      <c r="A375" s="81" t="s">
        <v>135</v>
      </c>
      <c r="B375" s="82"/>
      <c r="C375" s="82"/>
      <c r="D375" s="82"/>
      <c r="E375" s="82"/>
      <c r="F375" s="82"/>
      <c r="G375" s="82"/>
      <c r="H375" s="82"/>
      <c r="I375" s="82"/>
      <c r="J375" s="82"/>
      <c r="K375" s="82"/>
      <c r="L375" s="82"/>
      <c r="M375" s="82"/>
      <c r="N375" s="82"/>
      <c r="O375" s="82"/>
      <c r="P375" s="82"/>
      <c r="Q375" s="58"/>
      <c r="R375" s="8"/>
      <c r="S375" s="8"/>
    </row>
    <row r="376" spans="1:19">
      <c r="A376" s="62">
        <v>1</v>
      </c>
      <c r="B376" s="62"/>
      <c r="C376" s="12"/>
      <c r="D376" s="62"/>
      <c r="E376" s="62"/>
      <c r="F376" s="62"/>
      <c r="G376" s="62"/>
      <c r="H376" s="62"/>
      <c r="I376" s="62"/>
      <c r="J376" s="62"/>
      <c r="K376" s="62"/>
      <c r="L376" s="62"/>
      <c r="M376" s="62"/>
      <c r="N376" s="3">
        <f t="shared" ref="N376:N385" si="87">(IF(F376="OŽ",IF(L376=1,550.8,IF(L376=2,426.38,IF(L376=3,342.14,IF(L376=4,181.44,IF(L376=5,168.48,IF(L376=6,155.52,IF(L376=7,148.5,IF(L376=8,144,0))))))))+IF(L376&lt;=8,0,IF(L376&lt;=16,137.7,IF(L376&lt;=24,108,IF(L376&lt;=32,80.1,IF(L376&lt;=36,52.2,0)))))-IF(L376&lt;=8,0,IF(L376&lt;=16,(L376-9)*2.754,IF(L376&lt;=24,(L376-17)* 2.754,IF(L376&lt;=32,(L376-25)* 2.754,IF(L376&lt;=36,(L376-33)*2.754,0))))),0)+IF(F376="PČ",IF(L376=1,449,IF(L376=2,314.6,IF(L376=3,238,IF(L376=4,172,IF(L376=5,159,IF(L376=6,145,IF(L376=7,132,IF(L376=8,119,0))))))))+IF(L376&lt;=8,0,IF(L376&lt;=16,88,IF(L376&lt;=24,55,IF(L376&lt;=32,22,0))))-IF(L376&lt;=8,0,IF(L376&lt;=16,(L376-9)*2.245,IF(L376&lt;=24,(L376-17)*2.245,IF(L376&lt;=32,(L376-25)*2.245,0)))),0)+IF(F376="PČneol",IF(L376=1,85,IF(L376=2,64.61,IF(L376=3,50.76,IF(L376=4,16.25,IF(L376=5,15,IF(L376=6,13.75,IF(L376=7,12.5,IF(L376=8,11.25,0))))))))+IF(L376&lt;=8,0,IF(L376&lt;=16,9,0))-IF(L376&lt;=8,0,IF(L376&lt;=16,(L376-9)*0.425,0)),0)+IF(F376="PŽ",IF(L376=1,85,IF(L376=2,59.5,IF(L376=3,45,IF(L376=4,32.5,IF(L376=5,30,IF(L376=6,27.5,IF(L376=7,25,IF(L376=8,22.5,0))))))))+IF(L376&lt;=8,0,IF(L376&lt;=16,19,IF(L376&lt;=24,13,IF(L376&lt;=32,8,0))))-IF(L376&lt;=8,0,IF(L376&lt;=16,(L376-9)*0.425,IF(L376&lt;=24,(L376-17)*0.425,IF(L376&lt;=32,(L376-25)*0.425,0)))),0)+IF(F376="EČ",IF(L376=1,204,IF(L376=2,156.24,IF(L376=3,123.84,IF(L376=4,72,IF(L376=5,66,IF(L376=6,60,IF(L376=7,54,IF(L376=8,48,0))))))))+IF(L376&lt;=8,0,IF(L376&lt;=16,40,IF(L376&lt;=24,25,0)))-IF(L376&lt;=8,0,IF(L376&lt;=16,(L376-9)*1.02,IF(L376&lt;=24,(L376-17)*1.02,0))),0)+IF(F376="EČneol",IF(L376=1,68,IF(L376=2,51.69,IF(L376=3,40.61,IF(L376=4,13,IF(L376=5,12,IF(L376=6,11,IF(L376=7,10,IF(L376=8,9,0)))))))))+IF(F376="EŽ",IF(L376=1,68,IF(L376=2,47.6,IF(L376=3,36,IF(L376=4,18,IF(L376=5,16.5,IF(L376=6,15,IF(L376=7,13.5,IF(L376=8,12,0))))))))+IF(L376&lt;=8,0,IF(L376&lt;=16,10,IF(L376&lt;=24,6,0)))-IF(L376&lt;=8,0,IF(L376&lt;=16,(L376-9)*0.34,IF(L376&lt;=24,(L376-17)*0.34,0))),0)+IF(F376="PT",IF(L376=1,68,IF(L376=2,52.08,IF(L376=3,41.28,IF(L376=4,24,IF(L376=5,22,IF(L376=6,20,IF(L376=7,18,IF(L376=8,16,0))))))))+IF(L376&lt;=8,0,IF(L376&lt;=16,13,IF(L376&lt;=24,9,IF(L376&lt;=32,4,0))))-IF(L376&lt;=8,0,IF(L376&lt;=16,(L376-9)*0.34,IF(L376&lt;=24,(L376-17)*0.34,IF(L376&lt;=32,(L376-25)*0.34,0)))),0)+IF(F376="JOŽ",IF(L376=1,85,IF(L376=2,59.5,IF(L376=3,45,IF(L376=4,32.5,IF(L376=5,30,IF(L376=6,27.5,IF(L376=7,25,IF(L376=8,22.5,0))))))))+IF(L376&lt;=8,0,IF(L376&lt;=16,19,IF(L376&lt;=24,13,0)))-IF(L376&lt;=8,0,IF(L376&lt;=16,(L376-9)*0.425,IF(L376&lt;=24,(L376-17)*0.425,0))),0)+IF(F376="JPČ",IF(L376=1,68,IF(L376=2,47.6,IF(L376=3,36,IF(L376=4,26,IF(L376=5,24,IF(L376=6,22,IF(L376=7,20,IF(L376=8,18,0))))))))+IF(L376&lt;=8,0,IF(L376&lt;=16,13,IF(L376&lt;=24,9,0)))-IF(L376&lt;=8,0,IF(L376&lt;=16,(L376-9)*0.34,IF(L376&lt;=24,(L376-17)*0.34,0))),0)+IF(F376="JEČ",IF(L376=1,34,IF(L376=2,26.04,IF(L376=3,20.6,IF(L376=4,12,IF(L376=5,11,IF(L376=6,10,IF(L376=7,9,IF(L376=8,8,0))))))))+IF(L376&lt;=8,0,IF(L376&lt;=16,6,0))-IF(L376&lt;=8,0,IF(L376&lt;=16,(L376-9)*0.17,0)),0)+IF(F376="JEOF",IF(L376=1,34,IF(L376=2,26.04,IF(L376=3,20.6,IF(L376=4,12,IF(L376=5,11,IF(L376=6,10,IF(L376=7,9,IF(L376=8,8,0))))))))+IF(L376&lt;=8,0,IF(L376&lt;=16,6,0))-IF(L376&lt;=8,0,IF(L376&lt;=16,(L376-9)*0.17,0)),0)+IF(F376="JnPČ",IF(L376=1,51,IF(L376=2,35.7,IF(L376=3,27,IF(L376=4,19.5,IF(L376=5,18,IF(L376=6,16.5,IF(L376=7,15,IF(L376=8,13.5,0))))))))+IF(L376&lt;=8,0,IF(L376&lt;=16,10,0))-IF(L376&lt;=8,0,IF(L376&lt;=16,(L376-9)*0.255,0)),0)+IF(F376="JnEČ",IF(L376=1,25.5,IF(L376=2,19.53,IF(L376=3,15.48,IF(L376=4,9,IF(L376=5,8.25,IF(L376=6,7.5,IF(L376=7,6.75,IF(L376=8,6,0))))))))+IF(L376&lt;=8,0,IF(L376&lt;=16,5,0))-IF(L376&lt;=8,0,IF(L376&lt;=16,(L376-9)*0.1275,0)),0)+IF(F376="JčPČ",IF(L376=1,21.25,IF(L376=2,14.5,IF(L376=3,11.5,IF(L376=4,7,IF(L376=5,6.5,IF(L376=6,6,IF(L376=7,5.5,IF(L376=8,5,0))))))))+IF(L376&lt;=8,0,IF(L376&lt;=16,4,0))-IF(L376&lt;=8,0,IF(L376&lt;=16,(L376-9)*0.10625,0)),0)+IF(F376="JčEČ",IF(L376=1,17,IF(L376=2,13.02,IF(L376=3,10.32,IF(L376=4,6,IF(L376=5,5.5,IF(L376=6,5,IF(L376=7,4.5,IF(L376=8,4,0))))))))+IF(L376&lt;=8,0,IF(L376&lt;=16,3,0))-IF(L376&lt;=8,0,IF(L376&lt;=16,(L376-9)*0.085,0)),0)+IF(F376="NEAK",IF(L376=1,11.48,IF(L376=2,8.79,IF(L376=3,6.97,IF(L376=4,4.05,IF(L376=5,3.71,IF(L376=6,3.38,IF(L376=7,3.04,IF(L376=8,2.7,0))))))))+IF(L376&lt;=8,0,IF(L376&lt;=16,2,IF(L376&lt;=24,1.3,0)))-IF(L376&lt;=8,0,IF(L376&lt;=16,(L376-9)*0.0574,IF(L376&lt;=24,(L376-17)*0.0574,0))),0))*IF(L376&lt;0,1,IF(OR(F376="PČ",F376="PŽ",F376="PT"),IF(J376&lt;32,J376/32,1),1))* IF(L376&lt;0,1,IF(OR(F376="EČ",F376="EŽ",F376="JOŽ",F376="JPČ",F376="NEAK"),IF(J376&lt;24,J376/24,1),1))*IF(L376&lt;0,1,IF(OR(F376="PČneol",F376="JEČ",F376="JEOF",F376="JnPČ",F376="JnEČ",F376="JčPČ",F376="JčEČ"),IF(J376&lt;16,J376/16,1),1))*IF(L376&lt;0,1,IF(F376="EČneol",IF(J376&lt;8,J376/8,1),1))</f>
        <v>0</v>
      </c>
      <c r="O376" s="9">
        <f t="shared" ref="O376:O385" si="88">IF(F376="OŽ",N376,IF(H376="Ne",IF(J376*0.3&lt;J376-L376,N376,0),IF(J376*0.1&lt;J376-L376,N376,0)))</f>
        <v>0</v>
      </c>
      <c r="P376" s="4">
        <f t="shared" ref="P376" si="89">IF(O376=0,0,IF(F376="OŽ",IF(L376&gt;35,0,IF(J376&gt;35,(36-L376)*1.836,((36-L376)-(36-J376))*1.836)),0)+IF(F376="PČ",IF(L376&gt;31,0,IF(J376&gt;31,(32-L376)*1.347,((32-L376)-(32-J376))*1.347)),0)+ IF(F376="PČneol",IF(L376&gt;15,0,IF(J376&gt;15,(16-L376)*0.255,((16-L376)-(16-J376))*0.255)),0)+IF(F376="PŽ",IF(L376&gt;31,0,IF(J376&gt;31,(32-L376)*0.255,((32-L376)-(32-J376))*0.255)),0)+IF(F376="EČ",IF(L376&gt;23,0,IF(J376&gt;23,(24-L376)*0.612,((24-L376)-(24-J376))*0.612)),0)+IF(F376="EČneol",IF(L376&gt;7,0,IF(J376&gt;7,(8-L376)*0.204,((8-L376)-(8-J376))*0.204)),0)+IF(F376="EŽ",IF(L376&gt;23,0,IF(J376&gt;23,(24-L376)*0.204,((24-L376)-(24-J376))*0.204)),0)+IF(F376="PT",IF(L376&gt;31,0,IF(J376&gt;31,(32-L376)*0.204,((32-L376)-(32-J376))*0.204)),0)+IF(F376="JOŽ",IF(L376&gt;23,0,IF(J376&gt;23,(24-L376)*0.255,((24-L376)-(24-J376))*0.255)),0)+IF(F376="JPČ",IF(L376&gt;23,0,IF(J376&gt;23,(24-L376)*0.204,((24-L376)-(24-J376))*0.204)),0)+IF(F376="JEČ",IF(L376&gt;15,0,IF(J376&gt;15,(16-L376)*0.102,((16-L376)-(16-J376))*0.102)),0)+IF(F376="JEOF",IF(L376&gt;15,0,IF(J376&gt;15,(16-L376)*0.102,((16-L376)-(16-J376))*0.102)),0)+IF(F376="JnPČ",IF(L376&gt;15,0,IF(J376&gt;15,(16-L376)*0.153,((16-L376)-(16-J376))*0.153)),0)+IF(F376="JnEČ",IF(L376&gt;15,0,IF(J376&gt;15,(16-L376)*0.0765,((16-L376)-(16-J376))*0.0765)),0)+IF(F376="JčPČ",IF(L376&gt;15,0,IF(J376&gt;15,(16-L376)*0.06375,((16-L376)-(16-J376))*0.06375)),0)+IF(F376="JčEČ",IF(L376&gt;15,0,IF(J376&gt;15,(16-L376)*0.051,((16-L376)-(16-J376))*0.051)),0)+IF(F376="NEAK",IF(L376&gt;23,0,IF(J376&gt;23,(24-L376)*0.03444,((24-L376)-(24-J376))*0.03444)),0))</f>
        <v>0</v>
      </c>
      <c r="Q376" s="11">
        <f t="shared" ref="Q376" si="90">IF(ISERROR(P376*100/N376),0,(P376*100/N376))</f>
        <v>0</v>
      </c>
      <c r="R376" s="10">
        <f t="shared" ref="R376:R385" si="91">IF(Q376&lt;=30,O376+P376,O376+O376*0.3)*IF(G376=1,0.4,IF(G376=2,0.75,IF(G376="1 (kas 4 m. 1 k. nerengiamos)",0.52,1)))*IF(D376="olimpinė",1,IF(M376="Ne",0.5,1))*IF(OR(A$5="Lietuvos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federacija"),IF(OR(J376&lt;8,K376&lt;16),0,1),1)*E376*IF(I376&lt;=1,1,1/I376)*IF(OR(A$5="Lietuvos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76" s="8"/>
    </row>
    <row r="377" spans="1:19">
      <c r="A377" s="62">
        <v>2</v>
      </c>
      <c r="B377" s="62"/>
      <c r="C377" s="12"/>
      <c r="D377" s="62"/>
      <c r="E377" s="62"/>
      <c r="F377" s="62"/>
      <c r="G377" s="62"/>
      <c r="H377" s="62"/>
      <c r="I377" s="62"/>
      <c r="J377" s="62"/>
      <c r="K377" s="62"/>
      <c r="L377" s="62"/>
      <c r="M377" s="62"/>
      <c r="N377" s="3">
        <f t="shared" si="87"/>
        <v>0</v>
      </c>
      <c r="O377" s="9">
        <f t="shared" si="88"/>
        <v>0</v>
      </c>
      <c r="P377" s="4">
        <f t="shared" ref="P377:P385" si="92">IF(O377=0,0,IF(F377="OŽ",IF(L377&gt;35,0,IF(J377&gt;35,(36-L377)*1.836,((36-L377)-(36-J377))*1.836)),0)+IF(F377="PČ",IF(L377&gt;31,0,IF(J377&gt;31,(32-L377)*1.347,((32-L377)-(32-J377))*1.347)),0)+ IF(F377="PČneol",IF(L377&gt;15,0,IF(J377&gt;15,(16-L377)*0.255,((16-L377)-(16-J377))*0.255)),0)+IF(F377="PŽ",IF(L377&gt;31,0,IF(J377&gt;31,(32-L377)*0.255,((32-L377)-(32-J377))*0.255)),0)+IF(F377="EČ",IF(L377&gt;23,0,IF(J377&gt;23,(24-L377)*0.612,((24-L377)-(24-J377))*0.612)),0)+IF(F377="EČneol",IF(L377&gt;7,0,IF(J377&gt;7,(8-L377)*0.204,((8-L377)-(8-J377))*0.204)),0)+IF(F377="EŽ",IF(L377&gt;23,0,IF(J377&gt;23,(24-L377)*0.204,((24-L377)-(24-J377))*0.204)),0)+IF(F377="PT",IF(L377&gt;31,0,IF(J377&gt;31,(32-L377)*0.204,((32-L377)-(32-J377))*0.204)),0)+IF(F377="JOŽ",IF(L377&gt;23,0,IF(J377&gt;23,(24-L377)*0.255,((24-L377)-(24-J377))*0.255)),0)+IF(F377="JPČ",IF(L377&gt;23,0,IF(J377&gt;23,(24-L377)*0.204,((24-L377)-(24-J377))*0.204)),0)+IF(F377="JEČ",IF(L377&gt;15,0,IF(J377&gt;15,(16-L377)*0.102,((16-L377)-(16-J377))*0.102)),0)+IF(F377="JEOF",IF(L377&gt;15,0,IF(J377&gt;15,(16-L377)*0.102,((16-L377)-(16-J377))*0.102)),0)+IF(F377="JnPČ",IF(L377&gt;15,0,IF(J377&gt;15,(16-L377)*0.153,((16-L377)-(16-J377))*0.153)),0)+IF(F377="JnEČ",IF(L377&gt;15,0,IF(J377&gt;15,(16-L377)*0.0765,((16-L377)-(16-J377))*0.0765)),0)+IF(F377="JčPČ",IF(L377&gt;15,0,IF(J377&gt;15,(16-L377)*0.06375,((16-L377)-(16-J377))*0.06375)),0)+IF(F377="JčEČ",IF(L377&gt;15,0,IF(J377&gt;15,(16-L377)*0.051,((16-L377)-(16-J377))*0.051)),0)+IF(F377="NEAK",IF(L377&gt;23,0,IF(J377&gt;23,(24-L377)*0.03444,((24-L377)-(24-J377))*0.03444)),0))</f>
        <v>0</v>
      </c>
      <c r="Q377" s="11">
        <f t="shared" ref="Q377:Q385" si="93">IF(ISERROR(P377*100/N377),0,(P377*100/N377))</f>
        <v>0</v>
      </c>
      <c r="R377" s="10">
        <f t="shared" si="91"/>
        <v>0</v>
      </c>
      <c r="S377" s="8"/>
    </row>
    <row r="378" spans="1:19">
      <c r="A378" s="62">
        <v>3</v>
      </c>
      <c r="B378" s="62"/>
      <c r="C378" s="12"/>
      <c r="D378" s="62"/>
      <c r="E378" s="62"/>
      <c r="F378" s="62"/>
      <c r="G378" s="62"/>
      <c r="H378" s="62"/>
      <c r="I378" s="62"/>
      <c r="J378" s="62"/>
      <c r="K378" s="62"/>
      <c r="L378" s="62"/>
      <c r="M378" s="62"/>
      <c r="N378" s="3">
        <f t="shared" si="87"/>
        <v>0</v>
      </c>
      <c r="O378" s="9">
        <f t="shared" si="88"/>
        <v>0</v>
      </c>
      <c r="P378" s="4">
        <f t="shared" si="92"/>
        <v>0</v>
      </c>
      <c r="Q378" s="11">
        <f t="shared" si="93"/>
        <v>0</v>
      </c>
      <c r="R378" s="10">
        <f t="shared" si="91"/>
        <v>0</v>
      </c>
      <c r="S378" s="8"/>
    </row>
    <row r="379" spans="1:19">
      <c r="A379" s="62">
        <v>4</v>
      </c>
      <c r="B379" s="62"/>
      <c r="C379" s="12"/>
      <c r="D379" s="62"/>
      <c r="E379" s="62"/>
      <c r="F379" s="62"/>
      <c r="G379" s="62"/>
      <c r="H379" s="62"/>
      <c r="I379" s="62"/>
      <c r="J379" s="62"/>
      <c r="K379" s="62"/>
      <c r="L379" s="62"/>
      <c r="M379" s="62"/>
      <c r="N379" s="3">
        <f t="shared" si="87"/>
        <v>0</v>
      </c>
      <c r="O379" s="9">
        <f t="shared" si="88"/>
        <v>0</v>
      </c>
      <c r="P379" s="4">
        <f t="shared" si="92"/>
        <v>0</v>
      </c>
      <c r="Q379" s="11">
        <f t="shared" si="93"/>
        <v>0</v>
      </c>
      <c r="R379" s="10">
        <f t="shared" si="91"/>
        <v>0</v>
      </c>
      <c r="S379" s="8"/>
    </row>
    <row r="380" spans="1:19">
      <c r="A380" s="62">
        <v>5</v>
      </c>
      <c r="B380" s="62"/>
      <c r="C380" s="12"/>
      <c r="D380" s="62"/>
      <c r="E380" s="62"/>
      <c r="F380" s="62"/>
      <c r="G380" s="62"/>
      <c r="H380" s="62"/>
      <c r="I380" s="62"/>
      <c r="J380" s="62"/>
      <c r="K380" s="62"/>
      <c r="L380" s="62"/>
      <c r="M380" s="62"/>
      <c r="N380" s="3">
        <f t="shared" si="87"/>
        <v>0</v>
      </c>
      <c r="O380" s="9">
        <f t="shared" si="88"/>
        <v>0</v>
      </c>
      <c r="P380" s="4">
        <f t="shared" si="92"/>
        <v>0</v>
      </c>
      <c r="Q380" s="11">
        <f t="shared" si="93"/>
        <v>0</v>
      </c>
      <c r="R380" s="10">
        <f t="shared" si="91"/>
        <v>0</v>
      </c>
      <c r="S380" s="8"/>
    </row>
    <row r="381" spans="1:19">
      <c r="A381" s="62">
        <v>6</v>
      </c>
      <c r="B381" s="62"/>
      <c r="C381" s="12"/>
      <c r="D381" s="62"/>
      <c r="E381" s="62"/>
      <c r="F381" s="62"/>
      <c r="G381" s="62"/>
      <c r="H381" s="62"/>
      <c r="I381" s="62"/>
      <c r="J381" s="62"/>
      <c r="K381" s="62"/>
      <c r="L381" s="62"/>
      <c r="M381" s="62"/>
      <c r="N381" s="3">
        <f t="shared" si="87"/>
        <v>0</v>
      </c>
      <c r="O381" s="9">
        <f t="shared" si="88"/>
        <v>0</v>
      </c>
      <c r="P381" s="4">
        <f t="shared" si="92"/>
        <v>0</v>
      </c>
      <c r="Q381" s="11">
        <f t="shared" si="93"/>
        <v>0</v>
      </c>
      <c r="R381" s="10">
        <f t="shared" si="91"/>
        <v>0</v>
      </c>
      <c r="S381" s="8"/>
    </row>
    <row r="382" spans="1:19">
      <c r="A382" s="62">
        <v>7</v>
      </c>
      <c r="B382" s="62"/>
      <c r="C382" s="12"/>
      <c r="D382" s="62"/>
      <c r="E382" s="62"/>
      <c r="F382" s="62"/>
      <c r="G382" s="62"/>
      <c r="H382" s="62"/>
      <c r="I382" s="62"/>
      <c r="J382" s="62"/>
      <c r="K382" s="62"/>
      <c r="L382" s="62"/>
      <c r="M382" s="62"/>
      <c r="N382" s="3">
        <f t="shared" si="87"/>
        <v>0</v>
      </c>
      <c r="O382" s="9">
        <f t="shared" si="88"/>
        <v>0</v>
      </c>
      <c r="P382" s="4">
        <f t="shared" si="92"/>
        <v>0</v>
      </c>
      <c r="Q382" s="11">
        <f t="shared" si="93"/>
        <v>0</v>
      </c>
      <c r="R382" s="10">
        <f t="shared" si="91"/>
        <v>0</v>
      </c>
      <c r="S382" s="8"/>
    </row>
    <row r="383" spans="1:19">
      <c r="A383" s="62">
        <v>8</v>
      </c>
      <c r="B383" s="62"/>
      <c r="C383" s="12"/>
      <c r="D383" s="62"/>
      <c r="E383" s="62"/>
      <c r="F383" s="62"/>
      <c r="G383" s="62"/>
      <c r="H383" s="62"/>
      <c r="I383" s="62"/>
      <c r="J383" s="62"/>
      <c r="K383" s="62"/>
      <c r="L383" s="62"/>
      <c r="M383" s="62"/>
      <c r="N383" s="3">
        <f t="shared" si="87"/>
        <v>0</v>
      </c>
      <c r="O383" s="9">
        <f t="shared" si="88"/>
        <v>0</v>
      </c>
      <c r="P383" s="4">
        <f t="shared" si="92"/>
        <v>0</v>
      </c>
      <c r="Q383" s="11">
        <f t="shared" si="93"/>
        <v>0</v>
      </c>
      <c r="R383" s="10">
        <f t="shared" si="91"/>
        <v>0</v>
      </c>
      <c r="S383" s="8"/>
    </row>
    <row r="384" spans="1:19">
      <c r="A384" s="62">
        <v>9</v>
      </c>
      <c r="B384" s="62"/>
      <c r="C384" s="12"/>
      <c r="D384" s="62"/>
      <c r="E384" s="62"/>
      <c r="F384" s="62"/>
      <c r="G384" s="62"/>
      <c r="H384" s="62"/>
      <c r="I384" s="62"/>
      <c r="J384" s="62"/>
      <c r="K384" s="62"/>
      <c r="L384" s="62"/>
      <c r="M384" s="62"/>
      <c r="N384" s="3">
        <f t="shared" si="87"/>
        <v>0</v>
      </c>
      <c r="O384" s="9">
        <f t="shared" si="88"/>
        <v>0</v>
      </c>
      <c r="P384" s="4">
        <f t="shared" si="92"/>
        <v>0</v>
      </c>
      <c r="Q384" s="11">
        <f t="shared" si="93"/>
        <v>0</v>
      </c>
      <c r="R384" s="10">
        <f t="shared" si="91"/>
        <v>0</v>
      </c>
      <c r="S384" s="8"/>
    </row>
    <row r="385" spans="1:19">
      <c r="A385" s="62">
        <v>10</v>
      </c>
      <c r="B385" s="62"/>
      <c r="C385" s="12"/>
      <c r="D385" s="62"/>
      <c r="E385" s="62"/>
      <c r="F385" s="62"/>
      <c r="G385" s="62"/>
      <c r="H385" s="62"/>
      <c r="I385" s="62"/>
      <c r="J385" s="62"/>
      <c r="K385" s="62"/>
      <c r="L385" s="62"/>
      <c r="M385" s="62"/>
      <c r="N385" s="3">
        <f t="shared" si="87"/>
        <v>0</v>
      </c>
      <c r="O385" s="9">
        <f t="shared" si="88"/>
        <v>0</v>
      </c>
      <c r="P385" s="4">
        <f t="shared" si="92"/>
        <v>0</v>
      </c>
      <c r="Q385" s="11">
        <f t="shared" si="93"/>
        <v>0</v>
      </c>
      <c r="R385" s="10">
        <f t="shared" si="91"/>
        <v>0</v>
      </c>
      <c r="S385" s="8"/>
    </row>
    <row r="386" spans="1:19" ht="15" customHeight="1">
      <c r="A386" s="76" t="s">
        <v>33</v>
      </c>
      <c r="B386" s="77"/>
      <c r="C386" s="77"/>
      <c r="D386" s="77"/>
      <c r="E386" s="77"/>
      <c r="F386" s="77"/>
      <c r="G386" s="77"/>
      <c r="H386" s="77"/>
      <c r="I386" s="77"/>
      <c r="J386" s="77"/>
      <c r="K386" s="77"/>
      <c r="L386" s="77"/>
      <c r="M386" s="77"/>
      <c r="N386" s="77"/>
      <c r="O386" s="77"/>
      <c r="P386" s="77"/>
      <c r="Q386" s="78"/>
      <c r="R386" s="10">
        <f>SUM(R376:R385)</f>
        <v>0</v>
      </c>
      <c r="S386" s="8"/>
    </row>
    <row r="387" spans="1:19" ht="15.75">
      <c r="A387" s="24" t="s">
        <v>34</v>
      </c>
      <c r="B387" s="24"/>
      <c r="C387" s="15"/>
      <c r="D387" s="15"/>
      <c r="E387" s="15"/>
      <c r="F387" s="15"/>
      <c r="G387" s="15"/>
      <c r="H387" s="15"/>
      <c r="I387" s="15"/>
      <c r="J387" s="15"/>
      <c r="K387" s="15"/>
      <c r="L387" s="15"/>
      <c r="M387" s="15"/>
      <c r="N387" s="15"/>
      <c r="O387" s="15"/>
      <c r="P387" s="15"/>
      <c r="Q387" s="15"/>
      <c r="R387" s="16"/>
      <c r="S387" s="8"/>
    </row>
    <row r="388" spans="1:19">
      <c r="A388" s="49" t="s">
        <v>41</v>
      </c>
      <c r="B388" s="49"/>
      <c r="C388" s="49"/>
      <c r="D388" s="49"/>
      <c r="E388" s="49"/>
      <c r="F388" s="49"/>
      <c r="G388" s="49"/>
      <c r="H388" s="49"/>
      <c r="I388" s="49"/>
      <c r="J388" s="15"/>
      <c r="K388" s="15"/>
      <c r="L388" s="15"/>
      <c r="M388" s="15"/>
      <c r="N388" s="15"/>
      <c r="O388" s="15"/>
      <c r="P388" s="15"/>
      <c r="Q388" s="15"/>
      <c r="R388" s="16"/>
      <c r="S388" s="8"/>
    </row>
    <row r="389" spans="1:19" s="8" customFormat="1">
      <c r="A389" s="49"/>
      <c r="B389" s="49"/>
      <c r="C389" s="49"/>
      <c r="D389" s="49"/>
      <c r="E389" s="49"/>
      <c r="F389" s="49"/>
      <c r="G389" s="49"/>
      <c r="H389" s="49"/>
      <c r="I389" s="49"/>
      <c r="J389" s="15"/>
      <c r="K389" s="15"/>
      <c r="L389" s="15"/>
      <c r="M389" s="15"/>
      <c r="N389" s="15"/>
      <c r="O389" s="15"/>
      <c r="P389" s="15"/>
      <c r="Q389" s="15"/>
      <c r="R389" s="16"/>
    </row>
    <row r="390" spans="1:19" ht="15" customHeight="1">
      <c r="A390" s="74" t="s">
        <v>134</v>
      </c>
      <c r="B390" s="75"/>
      <c r="C390" s="75"/>
      <c r="D390" s="75"/>
      <c r="E390" s="75"/>
      <c r="F390" s="75"/>
      <c r="G390" s="75"/>
      <c r="H390" s="75"/>
      <c r="I390" s="75"/>
      <c r="J390" s="75"/>
      <c r="K390" s="75"/>
      <c r="L390" s="75"/>
      <c r="M390" s="75"/>
      <c r="N390" s="75"/>
      <c r="O390" s="75"/>
      <c r="P390" s="75"/>
      <c r="Q390" s="58"/>
      <c r="R390" s="8"/>
      <c r="S390" s="8"/>
    </row>
    <row r="391" spans="1:19" ht="15" customHeight="1">
      <c r="A391" s="70" t="s">
        <v>27</v>
      </c>
      <c r="B391" s="71"/>
      <c r="C391" s="71"/>
      <c r="D391" s="50"/>
      <c r="E391" s="50"/>
      <c r="F391" s="50"/>
      <c r="G391" s="50"/>
      <c r="H391" s="50"/>
      <c r="I391" s="50"/>
      <c r="J391" s="50"/>
      <c r="K391" s="50"/>
      <c r="L391" s="50"/>
      <c r="M391" s="50"/>
      <c r="N391" s="50"/>
      <c r="O391" s="50"/>
      <c r="P391" s="50"/>
      <c r="Q391" s="58"/>
      <c r="R391" s="8"/>
      <c r="S391" s="8"/>
    </row>
    <row r="392" spans="1:19" ht="15" customHeight="1">
      <c r="A392" s="81" t="s">
        <v>135</v>
      </c>
      <c r="B392" s="82"/>
      <c r="C392" s="82"/>
      <c r="D392" s="82"/>
      <c r="E392" s="82"/>
      <c r="F392" s="82"/>
      <c r="G392" s="82"/>
      <c r="H392" s="82"/>
      <c r="I392" s="82"/>
      <c r="J392" s="82"/>
      <c r="K392" s="82"/>
      <c r="L392" s="82"/>
      <c r="M392" s="82"/>
      <c r="N392" s="82"/>
      <c r="O392" s="82"/>
      <c r="P392" s="82"/>
      <c r="Q392" s="58"/>
      <c r="R392" s="8"/>
      <c r="S392" s="8"/>
    </row>
    <row r="393" spans="1:19">
      <c r="A393" s="62">
        <v>1</v>
      </c>
      <c r="B393" s="62"/>
      <c r="C393" s="12"/>
      <c r="D393" s="62"/>
      <c r="E393" s="62"/>
      <c r="F393" s="62"/>
      <c r="G393" s="62"/>
      <c r="H393" s="62"/>
      <c r="I393" s="62"/>
      <c r="J393" s="62"/>
      <c r="K393" s="62"/>
      <c r="L393" s="62"/>
      <c r="M393" s="62"/>
      <c r="N393" s="3">
        <f t="shared" ref="N393:N402" si="94">(IF(F393="OŽ",IF(L393=1,550.8,IF(L393=2,426.38,IF(L393=3,342.14,IF(L393=4,181.44,IF(L393=5,168.48,IF(L393=6,155.52,IF(L393=7,148.5,IF(L393=8,144,0))))))))+IF(L393&lt;=8,0,IF(L393&lt;=16,137.7,IF(L393&lt;=24,108,IF(L393&lt;=32,80.1,IF(L393&lt;=36,52.2,0)))))-IF(L393&lt;=8,0,IF(L393&lt;=16,(L393-9)*2.754,IF(L393&lt;=24,(L393-17)* 2.754,IF(L393&lt;=32,(L393-25)* 2.754,IF(L393&lt;=36,(L393-33)*2.754,0))))),0)+IF(F393="PČ",IF(L393=1,449,IF(L393=2,314.6,IF(L393=3,238,IF(L393=4,172,IF(L393=5,159,IF(L393=6,145,IF(L393=7,132,IF(L393=8,119,0))))))))+IF(L393&lt;=8,0,IF(L393&lt;=16,88,IF(L393&lt;=24,55,IF(L393&lt;=32,22,0))))-IF(L393&lt;=8,0,IF(L393&lt;=16,(L393-9)*2.245,IF(L393&lt;=24,(L393-17)*2.245,IF(L393&lt;=32,(L393-25)*2.245,0)))),0)+IF(F393="PČneol",IF(L393=1,85,IF(L393=2,64.61,IF(L393=3,50.76,IF(L393=4,16.25,IF(L393=5,15,IF(L393=6,13.75,IF(L393=7,12.5,IF(L393=8,11.25,0))))))))+IF(L393&lt;=8,0,IF(L393&lt;=16,9,0))-IF(L393&lt;=8,0,IF(L393&lt;=16,(L393-9)*0.425,0)),0)+IF(F393="PŽ",IF(L393=1,85,IF(L393=2,59.5,IF(L393=3,45,IF(L393=4,32.5,IF(L393=5,30,IF(L393=6,27.5,IF(L393=7,25,IF(L393=8,22.5,0))))))))+IF(L393&lt;=8,0,IF(L393&lt;=16,19,IF(L393&lt;=24,13,IF(L393&lt;=32,8,0))))-IF(L393&lt;=8,0,IF(L393&lt;=16,(L393-9)*0.425,IF(L393&lt;=24,(L393-17)*0.425,IF(L393&lt;=32,(L393-25)*0.425,0)))),0)+IF(F393="EČ",IF(L393=1,204,IF(L393=2,156.24,IF(L393=3,123.84,IF(L393=4,72,IF(L393=5,66,IF(L393=6,60,IF(L393=7,54,IF(L393=8,48,0))))))))+IF(L393&lt;=8,0,IF(L393&lt;=16,40,IF(L393&lt;=24,25,0)))-IF(L393&lt;=8,0,IF(L393&lt;=16,(L393-9)*1.02,IF(L393&lt;=24,(L393-17)*1.02,0))),0)+IF(F393="EČneol",IF(L393=1,68,IF(L393=2,51.69,IF(L393=3,40.61,IF(L393=4,13,IF(L393=5,12,IF(L393=6,11,IF(L393=7,10,IF(L393=8,9,0)))))))))+IF(F393="EŽ",IF(L393=1,68,IF(L393=2,47.6,IF(L393=3,36,IF(L393=4,18,IF(L393=5,16.5,IF(L393=6,15,IF(L393=7,13.5,IF(L393=8,12,0))))))))+IF(L393&lt;=8,0,IF(L393&lt;=16,10,IF(L393&lt;=24,6,0)))-IF(L393&lt;=8,0,IF(L393&lt;=16,(L393-9)*0.34,IF(L393&lt;=24,(L393-17)*0.34,0))),0)+IF(F393="PT",IF(L393=1,68,IF(L393=2,52.08,IF(L393=3,41.28,IF(L393=4,24,IF(L393=5,22,IF(L393=6,20,IF(L393=7,18,IF(L393=8,16,0))))))))+IF(L393&lt;=8,0,IF(L393&lt;=16,13,IF(L393&lt;=24,9,IF(L393&lt;=32,4,0))))-IF(L393&lt;=8,0,IF(L393&lt;=16,(L393-9)*0.34,IF(L393&lt;=24,(L393-17)*0.34,IF(L393&lt;=32,(L393-25)*0.34,0)))),0)+IF(F393="JOŽ",IF(L393=1,85,IF(L393=2,59.5,IF(L393=3,45,IF(L393=4,32.5,IF(L393=5,30,IF(L393=6,27.5,IF(L393=7,25,IF(L393=8,22.5,0))))))))+IF(L393&lt;=8,0,IF(L393&lt;=16,19,IF(L393&lt;=24,13,0)))-IF(L393&lt;=8,0,IF(L393&lt;=16,(L393-9)*0.425,IF(L393&lt;=24,(L393-17)*0.425,0))),0)+IF(F393="JPČ",IF(L393=1,68,IF(L393=2,47.6,IF(L393=3,36,IF(L393=4,26,IF(L393=5,24,IF(L393=6,22,IF(L393=7,20,IF(L393=8,18,0))))))))+IF(L393&lt;=8,0,IF(L393&lt;=16,13,IF(L393&lt;=24,9,0)))-IF(L393&lt;=8,0,IF(L393&lt;=16,(L393-9)*0.34,IF(L393&lt;=24,(L393-17)*0.34,0))),0)+IF(F393="JEČ",IF(L393=1,34,IF(L393=2,26.04,IF(L393=3,20.6,IF(L393=4,12,IF(L393=5,11,IF(L393=6,10,IF(L393=7,9,IF(L393=8,8,0))))))))+IF(L393&lt;=8,0,IF(L393&lt;=16,6,0))-IF(L393&lt;=8,0,IF(L393&lt;=16,(L393-9)*0.17,0)),0)+IF(F393="JEOF",IF(L393=1,34,IF(L393=2,26.04,IF(L393=3,20.6,IF(L393=4,12,IF(L393=5,11,IF(L393=6,10,IF(L393=7,9,IF(L393=8,8,0))))))))+IF(L393&lt;=8,0,IF(L393&lt;=16,6,0))-IF(L393&lt;=8,0,IF(L393&lt;=16,(L393-9)*0.17,0)),0)+IF(F393="JnPČ",IF(L393=1,51,IF(L393=2,35.7,IF(L393=3,27,IF(L393=4,19.5,IF(L393=5,18,IF(L393=6,16.5,IF(L393=7,15,IF(L393=8,13.5,0))))))))+IF(L393&lt;=8,0,IF(L393&lt;=16,10,0))-IF(L393&lt;=8,0,IF(L393&lt;=16,(L393-9)*0.255,0)),0)+IF(F393="JnEČ",IF(L393=1,25.5,IF(L393=2,19.53,IF(L393=3,15.48,IF(L393=4,9,IF(L393=5,8.25,IF(L393=6,7.5,IF(L393=7,6.75,IF(L393=8,6,0))))))))+IF(L393&lt;=8,0,IF(L393&lt;=16,5,0))-IF(L393&lt;=8,0,IF(L393&lt;=16,(L393-9)*0.1275,0)),0)+IF(F393="JčPČ",IF(L393=1,21.25,IF(L393=2,14.5,IF(L393=3,11.5,IF(L393=4,7,IF(L393=5,6.5,IF(L393=6,6,IF(L393=7,5.5,IF(L393=8,5,0))))))))+IF(L393&lt;=8,0,IF(L393&lt;=16,4,0))-IF(L393&lt;=8,0,IF(L393&lt;=16,(L393-9)*0.10625,0)),0)+IF(F393="JčEČ",IF(L393=1,17,IF(L393=2,13.02,IF(L393=3,10.32,IF(L393=4,6,IF(L393=5,5.5,IF(L393=6,5,IF(L393=7,4.5,IF(L393=8,4,0))))))))+IF(L393&lt;=8,0,IF(L393&lt;=16,3,0))-IF(L393&lt;=8,0,IF(L393&lt;=16,(L393-9)*0.085,0)),0)+IF(F393="NEAK",IF(L393=1,11.48,IF(L393=2,8.79,IF(L393=3,6.97,IF(L393=4,4.05,IF(L393=5,3.71,IF(L393=6,3.38,IF(L393=7,3.04,IF(L393=8,2.7,0))))))))+IF(L393&lt;=8,0,IF(L393&lt;=16,2,IF(L393&lt;=24,1.3,0)))-IF(L393&lt;=8,0,IF(L393&lt;=16,(L393-9)*0.0574,IF(L393&lt;=24,(L393-17)*0.0574,0))),0))*IF(L393&lt;0,1,IF(OR(F393="PČ",F393="PŽ",F393="PT"),IF(J393&lt;32,J393/32,1),1))* IF(L393&lt;0,1,IF(OR(F393="EČ",F393="EŽ",F393="JOŽ",F393="JPČ",F393="NEAK"),IF(J393&lt;24,J393/24,1),1))*IF(L393&lt;0,1,IF(OR(F393="PČneol",F393="JEČ",F393="JEOF",F393="JnPČ",F393="JnEČ",F393="JčPČ",F393="JčEČ"),IF(J393&lt;16,J393/16,1),1))*IF(L393&lt;0,1,IF(F393="EČneol",IF(J393&lt;8,J393/8,1),1))</f>
        <v>0</v>
      </c>
      <c r="O393" s="9">
        <f t="shared" ref="O393:O402" si="95">IF(F393="OŽ",N393,IF(H393="Ne",IF(J393*0.3&lt;J393-L393,N393,0),IF(J393*0.1&lt;J393-L393,N393,0)))</f>
        <v>0</v>
      </c>
      <c r="P393" s="4">
        <f t="shared" ref="P393" si="96">IF(O393=0,0,IF(F393="OŽ",IF(L393&gt;35,0,IF(J393&gt;35,(36-L393)*1.836,((36-L393)-(36-J393))*1.836)),0)+IF(F393="PČ",IF(L393&gt;31,0,IF(J393&gt;31,(32-L393)*1.347,((32-L393)-(32-J393))*1.347)),0)+ IF(F393="PČneol",IF(L393&gt;15,0,IF(J393&gt;15,(16-L393)*0.255,((16-L393)-(16-J393))*0.255)),0)+IF(F393="PŽ",IF(L393&gt;31,0,IF(J393&gt;31,(32-L393)*0.255,((32-L393)-(32-J393))*0.255)),0)+IF(F393="EČ",IF(L393&gt;23,0,IF(J393&gt;23,(24-L393)*0.612,((24-L393)-(24-J393))*0.612)),0)+IF(F393="EČneol",IF(L393&gt;7,0,IF(J393&gt;7,(8-L393)*0.204,((8-L393)-(8-J393))*0.204)),0)+IF(F393="EŽ",IF(L393&gt;23,0,IF(J393&gt;23,(24-L393)*0.204,((24-L393)-(24-J393))*0.204)),0)+IF(F393="PT",IF(L393&gt;31,0,IF(J393&gt;31,(32-L393)*0.204,((32-L393)-(32-J393))*0.204)),0)+IF(F393="JOŽ",IF(L393&gt;23,0,IF(J393&gt;23,(24-L393)*0.255,((24-L393)-(24-J393))*0.255)),0)+IF(F393="JPČ",IF(L393&gt;23,0,IF(J393&gt;23,(24-L393)*0.204,((24-L393)-(24-J393))*0.204)),0)+IF(F393="JEČ",IF(L393&gt;15,0,IF(J393&gt;15,(16-L393)*0.102,((16-L393)-(16-J393))*0.102)),0)+IF(F393="JEOF",IF(L393&gt;15,0,IF(J393&gt;15,(16-L393)*0.102,((16-L393)-(16-J393))*0.102)),0)+IF(F393="JnPČ",IF(L393&gt;15,0,IF(J393&gt;15,(16-L393)*0.153,((16-L393)-(16-J393))*0.153)),0)+IF(F393="JnEČ",IF(L393&gt;15,0,IF(J393&gt;15,(16-L393)*0.0765,((16-L393)-(16-J393))*0.0765)),0)+IF(F393="JčPČ",IF(L393&gt;15,0,IF(J393&gt;15,(16-L393)*0.06375,((16-L393)-(16-J393))*0.06375)),0)+IF(F393="JčEČ",IF(L393&gt;15,0,IF(J393&gt;15,(16-L393)*0.051,((16-L393)-(16-J393))*0.051)),0)+IF(F393="NEAK",IF(L393&gt;23,0,IF(J393&gt;23,(24-L393)*0.03444,((24-L393)-(24-J393))*0.03444)),0))</f>
        <v>0</v>
      </c>
      <c r="Q393" s="11">
        <f t="shared" ref="Q393" si="97">IF(ISERROR(P393*100/N393),0,(P393*100/N393))</f>
        <v>0</v>
      </c>
      <c r="R393" s="10">
        <f t="shared" ref="R393:R402" si="98">IF(Q393&lt;=30,O393+P393,O393+O393*0.3)*IF(G393=1,0.4,IF(G393=2,0.75,IF(G393="1 (kas 4 m. 1 k. nerengiamos)",0.52,1)))*IF(D393="olimpinė",1,IF(M393="Ne",0.5,1))*IF(OR(A$5="Lietuvos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federacija"),IF(OR(J393&lt;8,K393&lt;16),0,1),1)*E393*IF(I393&lt;=1,1,1/I393)*IF(OR(A$5="Lietuvos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93" s="8"/>
    </row>
    <row r="394" spans="1:19">
      <c r="A394" s="62">
        <v>2</v>
      </c>
      <c r="B394" s="62"/>
      <c r="C394" s="12"/>
      <c r="D394" s="62"/>
      <c r="E394" s="62"/>
      <c r="F394" s="62"/>
      <c r="G394" s="62"/>
      <c r="H394" s="62"/>
      <c r="I394" s="62"/>
      <c r="J394" s="62"/>
      <c r="K394" s="62"/>
      <c r="L394" s="62"/>
      <c r="M394" s="62"/>
      <c r="N394" s="3">
        <f t="shared" si="94"/>
        <v>0</v>
      </c>
      <c r="O394" s="9">
        <f t="shared" si="95"/>
        <v>0</v>
      </c>
      <c r="P394" s="4">
        <f t="shared" ref="P394:P402" si="99">IF(O394=0,0,IF(F394="OŽ",IF(L394&gt;35,0,IF(J394&gt;35,(36-L394)*1.836,((36-L394)-(36-J394))*1.836)),0)+IF(F394="PČ",IF(L394&gt;31,0,IF(J394&gt;31,(32-L394)*1.347,((32-L394)-(32-J394))*1.347)),0)+ IF(F394="PČneol",IF(L394&gt;15,0,IF(J394&gt;15,(16-L394)*0.255,((16-L394)-(16-J394))*0.255)),0)+IF(F394="PŽ",IF(L394&gt;31,0,IF(J394&gt;31,(32-L394)*0.255,((32-L394)-(32-J394))*0.255)),0)+IF(F394="EČ",IF(L394&gt;23,0,IF(J394&gt;23,(24-L394)*0.612,((24-L394)-(24-J394))*0.612)),0)+IF(F394="EČneol",IF(L394&gt;7,0,IF(J394&gt;7,(8-L394)*0.204,((8-L394)-(8-J394))*0.204)),0)+IF(F394="EŽ",IF(L394&gt;23,0,IF(J394&gt;23,(24-L394)*0.204,((24-L394)-(24-J394))*0.204)),0)+IF(F394="PT",IF(L394&gt;31,0,IF(J394&gt;31,(32-L394)*0.204,((32-L394)-(32-J394))*0.204)),0)+IF(F394="JOŽ",IF(L394&gt;23,0,IF(J394&gt;23,(24-L394)*0.255,((24-L394)-(24-J394))*0.255)),0)+IF(F394="JPČ",IF(L394&gt;23,0,IF(J394&gt;23,(24-L394)*0.204,((24-L394)-(24-J394))*0.204)),0)+IF(F394="JEČ",IF(L394&gt;15,0,IF(J394&gt;15,(16-L394)*0.102,((16-L394)-(16-J394))*0.102)),0)+IF(F394="JEOF",IF(L394&gt;15,0,IF(J394&gt;15,(16-L394)*0.102,((16-L394)-(16-J394))*0.102)),0)+IF(F394="JnPČ",IF(L394&gt;15,0,IF(J394&gt;15,(16-L394)*0.153,((16-L394)-(16-J394))*0.153)),0)+IF(F394="JnEČ",IF(L394&gt;15,0,IF(J394&gt;15,(16-L394)*0.0765,((16-L394)-(16-J394))*0.0765)),0)+IF(F394="JčPČ",IF(L394&gt;15,0,IF(J394&gt;15,(16-L394)*0.06375,((16-L394)-(16-J394))*0.06375)),0)+IF(F394="JčEČ",IF(L394&gt;15,0,IF(J394&gt;15,(16-L394)*0.051,((16-L394)-(16-J394))*0.051)),0)+IF(F394="NEAK",IF(L394&gt;23,0,IF(J394&gt;23,(24-L394)*0.03444,((24-L394)-(24-J394))*0.03444)),0))</f>
        <v>0</v>
      </c>
      <c r="Q394" s="11">
        <f t="shared" ref="Q394:Q402" si="100">IF(ISERROR(P394*100/N394),0,(P394*100/N394))</f>
        <v>0</v>
      </c>
      <c r="R394" s="10">
        <f t="shared" si="98"/>
        <v>0</v>
      </c>
      <c r="S394" s="8"/>
    </row>
    <row r="395" spans="1:19">
      <c r="A395" s="62">
        <v>3</v>
      </c>
      <c r="B395" s="62"/>
      <c r="C395" s="12"/>
      <c r="D395" s="62"/>
      <c r="E395" s="62"/>
      <c r="F395" s="62"/>
      <c r="G395" s="62"/>
      <c r="H395" s="62"/>
      <c r="I395" s="62"/>
      <c r="J395" s="62"/>
      <c r="K395" s="62"/>
      <c r="L395" s="62"/>
      <c r="M395" s="62"/>
      <c r="N395" s="3">
        <f t="shared" si="94"/>
        <v>0</v>
      </c>
      <c r="O395" s="9">
        <f t="shared" si="95"/>
        <v>0</v>
      </c>
      <c r="P395" s="4">
        <f t="shared" si="99"/>
        <v>0</v>
      </c>
      <c r="Q395" s="11">
        <f t="shared" si="100"/>
        <v>0</v>
      </c>
      <c r="R395" s="10">
        <f t="shared" si="98"/>
        <v>0</v>
      </c>
      <c r="S395" s="8"/>
    </row>
    <row r="396" spans="1:19">
      <c r="A396" s="62">
        <v>4</v>
      </c>
      <c r="B396" s="62"/>
      <c r="C396" s="12"/>
      <c r="D396" s="62"/>
      <c r="E396" s="62"/>
      <c r="F396" s="62"/>
      <c r="G396" s="62"/>
      <c r="H396" s="62"/>
      <c r="I396" s="62"/>
      <c r="J396" s="62"/>
      <c r="K396" s="62"/>
      <c r="L396" s="62"/>
      <c r="M396" s="62"/>
      <c r="N396" s="3">
        <f t="shared" si="94"/>
        <v>0</v>
      </c>
      <c r="O396" s="9">
        <f t="shared" si="95"/>
        <v>0</v>
      </c>
      <c r="P396" s="4">
        <f t="shared" si="99"/>
        <v>0</v>
      </c>
      <c r="Q396" s="11">
        <f t="shared" si="100"/>
        <v>0</v>
      </c>
      <c r="R396" s="10">
        <f t="shared" si="98"/>
        <v>0</v>
      </c>
      <c r="S396" s="8"/>
    </row>
    <row r="397" spans="1:19">
      <c r="A397" s="62">
        <v>5</v>
      </c>
      <c r="B397" s="62"/>
      <c r="C397" s="12"/>
      <c r="D397" s="62"/>
      <c r="E397" s="62"/>
      <c r="F397" s="62"/>
      <c r="G397" s="62"/>
      <c r="H397" s="62"/>
      <c r="I397" s="62"/>
      <c r="J397" s="62"/>
      <c r="K397" s="62"/>
      <c r="L397" s="62"/>
      <c r="M397" s="62"/>
      <c r="N397" s="3">
        <f t="shared" si="94"/>
        <v>0</v>
      </c>
      <c r="O397" s="9">
        <f t="shared" si="95"/>
        <v>0</v>
      </c>
      <c r="P397" s="4">
        <f t="shared" si="99"/>
        <v>0</v>
      </c>
      <c r="Q397" s="11">
        <f t="shared" si="100"/>
        <v>0</v>
      </c>
      <c r="R397" s="10">
        <f t="shared" si="98"/>
        <v>0</v>
      </c>
      <c r="S397" s="8"/>
    </row>
    <row r="398" spans="1:19">
      <c r="A398" s="62">
        <v>6</v>
      </c>
      <c r="B398" s="62"/>
      <c r="C398" s="12"/>
      <c r="D398" s="62"/>
      <c r="E398" s="62"/>
      <c r="F398" s="62"/>
      <c r="G398" s="62"/>
      <c r="H398" s="62"/>
      <c r="I398" s="62"/>
      <c r="J398" s="62"/>
      <c r="K398" s="62"/>
      <c r="L398" s="62"/>
      <c r="M398" s="62"/>
      <c r="N398" s="3">
        <f t="shared" si="94"/>
        <v>0</v>
      </c>
      <c r="O398" s="9">
        <f t="shared" si="95"/>
        <v>0</v>
      </c>
      <c r="P398" s="4">
        <f t="shared" si="99"/>
        <v>0</v>
      </c>
      <c r="Q398" s="11">
        <f t="shared" si="100"/>
        <v>0</v>
      </c>
      <c r="R398" s="10">
        <f t="shared" si="98"/>
        <v>0</v>
      </c>
      <c r="S398" s="8"/>
    </row>
    <row r="399" spans="1:19">
      <c r="A399" s="62">
        <v>7</v>
      </c>
      <c r="B399" s="62"/>
      <c r="C399" s="12"/>
      <c r="D399" s="62"/>
      <c r="E399" s="62"/>
      <c r="F399" s="62"/>
      <c r="G399" s="62"/>
      <c r="H399" s="62"/>
      <c r="I399" s="62"/>
      <c r="J399" s="62"/>
      <c r="K399" s="62"/>
      <c r="L399" s="62"/>
      <c r="M399" s="62"/>
      <c r="N399" s="3">
        <f t="shared" si="94"/>
        <v>0</v>
      </c>
      <c r="O399" s="9">
        <f t="shared" si="95"/>
        <v>0</v>
      </c>
      <c r="P399" s="4">
        <f t="shared" si="99"/>
        <v>0</v>
      </c>
      <c r="Q399" s="11">
        <f t="shared" si="100"/>
        <v>0</v>
      </c>
      <c r="R399" s="10">
        <f t="shared" si="98"/>
        <v>0</v>
      </c>
      <c r="S399" s="8"/>
    </row>
    <row r="400" spans="1:19">
      <c r="A400" s="62">
        <v>8</v>
      </c>
      <c r="B400" s="62"/>
      <c r="C400" s="12"/>
      <c r="D400" s="62"/>
      <c r="E400" s="62"/>
      <c r="F400" s="62"/>
      <c r="G400" s="62"/>
      <c r="H400" s="62"/>
      <c r="I400" s="62"/>
      <c r="J400" s="62"/>
      <c r="K400" s="62"/>
      <c r="L400" s="62"/>
      <c r="M400" s="62"/>
      <c r="N400" s="3">
        <f t="shared" si="94"/>
        <v>0</v>
      </c>
      <c r="O400" s="9">
        <f t="shared" si="95"/>
        <v>0</v>
      </c>
      <c r="P400" s="4">
        <f t="shared" si="99"/>
        <v>0</v>
      </c>
      <c r="Q400" s="11">
        <f t="shared" si="100"/>
        <v>0</v>
      </c>
      <c r="R400" s="10">
        <f t="shared" si="98"/>
        <v>0</v>
      </c>
      <c r="S400" s="8"/>
    </row>
    <row r="401" spans="1:19">
      <c r="A401" s="62">
        <v>9</v>
      </c>
      <c r="B401" s="62"/>
      <c r="C401" s="12"/>
      <c r="D401" s="62"/>
      <c r="E401" s="62"/>
      <c r="F401" s="62"/>
      <c r="G401" s="62"/>
      <c r="H401" s="62"/>
      <c r="I401" s="62"/>
      <c r="J401" s="62"/>
      <c r="K401" s="62"/>
      <c r="L401" s="62"/>
      <c r="M401" s="62"/>
      <c r="N401" s="3">
        <f t="shared" si="94"/>
        <v>0</v>
      </c>
      <c r="O401" s="9">
        <f t="shared" si="95"/>
        <v>0</v>
      </c>
      <c r="P401" s="4">
        <f t="shared" si="99"/>
        <v>0</v>
      </c>
      <c r="Q401" s="11">
        <f t="shared" si="100"/>
        <v>0</v>
      </c>
      <c r="R401" s="10">
        <f t="shared" si="98"/>
        <v>0</v>
      </c>
      <c r="S401" s="8"/>
    </row>
    <row r="402" spans="1:19">
      <c r="A402" s="62">
        <v>10</v>
      </c>
      <c r="B402" s="62"/>
      <c r="C402" s="12"/>
      <c r="D402" s="62"/>
      <c r="E402" s="62"/>
      <c r="F402" s="62"/>
      <c r="G402" s="62"/>
      <c r="H402" s="62"/>
      <c r="I402" s="62"/>
      <c r="J402" s="62"/>
      <c r="K402" s="62"/>
      <c r="L402" s="62"/>
      <c r="M402" s="62"/>
      <c r="N402" s="3">
        <f t="shared" si="94"/>
        <v>0</v>
      </c>
      <c r="O402" s="9">
        <f t="shared" si="95"/>
        <v>0</v>
      </c>
      <c r="P402" s="4">
        <f t="shared" si="99"/>
        <v>0</v>
      </c>
      <c r="Q402" s="11">
        <f t="shared" si="100"/>
        <v>0</v>
      </c>
      <c r="R402" s="10">
        <f t="shared" si="98"/>
        <v>0</v>
      </c>
      <c r="S402" s="8"/>
    </row>
    <row r="403" spans="1:19" ht="15" customHeight="1">
      <c r="A403" s="76" t="s">
        <v>33</v>
      </c>
      <c r="B403" s="77"/>
      <c r="C403" s="77"/>
      <c r="D403" s="77"/>
      <c r="E403" s="77"/>
      <c r="F403" s="77"/>
      <c r="G403" s="77"/>
      <c r="H403" s="77"/>
      <c r="I403" s="77"/>
      <c r="J403" s="77"/>
      <c r="K403" s="77"/>
      <c r="L403" s="77"/>
      <c r="M403" s="77"/>
      <c r="N403" s="77"/>
      <c r="O403" s="77"/>
      <c r="P403" s="77"/>
      <c r="Q403" s="78"/>
      <c r="R403" s="10">
        <f>SUM(R393:R402)</f>
        <v>0</v>
      </c>
      <c r="S403" s="8"/>
    </row>
    <row r="404" spans="1:19" ht="15.75">
      <c r="A404" s="24" t="s">
        <v>34</v>
      </c>
      <c r="B404" s="24"/>
      <c r="C404" s="15"/>
      <c r="D404" s="15"/>
      <c r="E404" s="15"/>
      <c r="F404" s="15"/>
      <c r="G404" s="15"/>
      <c r="H404" s="15"/>
      <c r="I404" s="15"/>
      <c r="J404" s="15"/>
      <c r="K404" s="15"/>
      <c r="L404" s="15"/>
      <c r="M404" s="15"/>
      <c r="N404" s="15"/>
      <c r="O404" s="15"/>
      <c r="P404" s="15"/>
      <c r="Q404" s="15"/>
      <c r="R404" s="16"/>
      <c r="S404" s="8"/>
    </row>
    <row r="405" spans="1:19">
      <c r="A405" s="49" t="s">
        <v>41</v>
      </c>
      <c r="B405" s="49"/>
      <c r="C405" s="49"/>
      <c r="D405" s="49"/>
      <c r="E405" s="49"/>
      <c r="F405" s="49"/>
      <c r="G405" s="49"/>
      <c r="H405" s="49"/>
      <c r="I405" s="49"/>
      <c r="J405" s="15"/>
      <c r="K405" s="15"/>
      <c r="L405" s="15"/>
      <c r="M405" s="15"/>
      <c r="N405" s="15"/>
      <c r="O405" s="15"/>
      <c r="P405" s="15"/>
      <c r="Q405" s="15"/>
      <c r="R405" s="16"/>
      <c r="S405" s="8"/>
    </row>
    <row r="406" spans="1:19" s="8" customFormat="1">
      <c r="A406" s="49"/>
      <c r="B406" s="49"/>
      <c r="C406" s="49"/>
      <c r="D406" s="49"/>
      <c r="E406" s="49"/>
      <c r="F406" s="49"/>
      <c r="G406" s="49"/>
      <c r="H406" s="49"/>
      <c r="I406" s="49"/>
      <c r="J406" s="15"/>
      <c r="K406" s="15"/>
      <c r="L406" s="15"/>
      <c r="M406" s="15"/>
      <c r="N406" s="15"/>
      <c r="O406" s="15"/>
      <c r="P406" s="15"/>
      <c r="Q406" s="15"/>
      <c r="R406" s="16"/>
    </row>
    <row r="407" spans="1:19">
      <c r="A407" s="74" t="s">
        <v>134</v>
      </c>
      <c r="B407" s="75"/>
      <c r="C407" s="75"/>
      <c r="D407" s="75"/>
      <c r="E407" s="75"/>
      <c r="F407" s="75"/>
      <c r="G407" s="75"/>
      <c r="H407" s="75"/>
      <c r="I407" s="75"/>
      <c r="J407" s="75"/>
      <c r="K407" s="75"/>
      <c r="L407" s="75"/>
      <c r="M407" s="75"/>
      <c r="N407" s="75"/>
      <c r="O407" s="75"/>
      <c r="P407" s="75"/>
      <c r="Q407" s="58"/>
      <c r="R407" s="8"/>
      <c r="S407" s="8"/>
    </row>
    <row r="408" spans="1:19" ht="18">
      <c r="A408" s="70" t="s">
        <v>27</v>
      </c>
      <c r="B408" s="71"/>
      <c r="C408" s="71"/>
      <c r="D408" s="50"/>
      <c r="E408" s="50"/>
      <c r="F408" s="50"/>
      <c r="G408" s="50"/>
      <c r="H408" s="50"/>
      <c r="I408" s="50"/>
      <c r="J408" s="50"/>
      <c r="K408" s="50"/>
      <c r="L408" s="50"/>
      <c r="M408" s="50"/>
      <c r="N408" s="50"/>
      <c r="O408" s="50"/>
      <c r="P408" s="50"/>
      <c r="Q408" s="58"/>
      <c r="R408" s="8"/>
      <c r="S408" s="8"/>
    </row>
    <row r="409" spans="1:19">
      <c r="A409" s="74" t="s">
        <v>135</v>
      </c>
      <c r="B409" s="75"/>
      <c r="C409" s="75"/>
      <c r="D409" s="75"/>
      <c r="E409" s="75"/>
      <c r="F409" s="75"/>
      <c r="G409" s="75"/>
      <c r="H409" s="75"/>
      <c r="I409" s="75"/>
      <c r="J409" s="75"/>
      <c r="K409" s="75"/>
      <c r="L409" s="75"/>
      <c r="M409" s="75"/>
      <c r="N409" s="75"/>
      <c r="O409" s="75"/>
      <c r="P409" s="75"/>
      <c r="Q409" s="58"/>
      <c r="R409" s="8"/>
      <c r="S409" s="8"/>
    </row>
    <row r="410" spans="1:19">
      <c r="A410" s="62">
        <v>1</v>
      </c>
      <c r="B410" s="62"/>
      <c r="C410" s="12"/>
      <c r="D410" s="62"/>
      <c r="E410" s="62"/>
      <c r="F410" s="62"/>
      <c r="G410" s="62"/>
      <c r="H410" s="62"/>
      <c r="I410" s="62"/>
      <c r="J410" s="62"/>
      <c r="K410" s="62"/>
      <c r="L410" s="62"/>
      <c r="M410" s="62"/>
      <c r="N410" s="3">
        <f t="shared" ref="N410:N418" si="101">(IF(F410="OŽ",IF(L410=1,550.8,IF(L410=2,426.38,IF(L410=3,342.14,IF(L410=4,181.44,IF(L410=5,168.48,IF(L410=6,155.52,IF(L410=7,148.5,IF(L410=8,144,0))))))))+IF(L410&lt;=8,0,IF(L410&lt;=16,137.7,IF(L410&lt;=24,108,IF(L410&lt;=32,80.1,IF(L410&lt;=36,52.2,0)))))-IF(L410&lt;=8,0,IF(L410&lt;=16,(L410-9)*2.754,IF(L410&lt;=24,(L410-17)* 2.754,IF(L410&lt;=32,(L410-25)* 2.754,IF(L410&lt;=36,(L410-33)*2.754,0))))),0)+IF(F410="PČ",IF(L410=1,449,IF(L410=2,314.6,IF(L410=3,238,IF(L410=4,172,IF(L410=5,159,IF(L410=6,145,IF(L410=7,132,IF(L410=8,119,0))))))))+IF(L410&lt;=8,0,IF(L410&lt;=16,88,IF(L410&lt;=24,55,IF(L410&lt;=32,22,0))))-IF(L410&lt;=8,0,IF(L410&lt;=16,(L410-9)*2.245,IF(L410&lt;=24,(L410-17)*2.245,IF(L410&lt;=32,(L410-25)*2.245,0)))),0)+IF(F410="PČneol",IF(L410=1,85,IF(L410=2,64.61,IF(L410=3,50.76,IF(L410=4,16.25,IF(L410=5,15,IF(L410=6,13.75,IF(L410=7,12.5,IF(L410=8,11.25,0))))))))+IF(L410&lt;=8,0,IF(L410&lt;=16,9,0))-IF(L410&lt;=8,0,IF(L410&lt;=16,(L410-9)*0.425,0)),0)+IF(F410="PŽ",IF(L410=1,85,IF(L410=2,59.5,IF(L410=3,45,IF(L410=4,32.5,IF(L410=5,30,IF(L410=6,27.5,IF(L410=7,25,IF(L410=8,22.5,0))))))))+IF(L410&lt;=8,0,IF(L410&lt;=16,19,IF(L410&lt;=24,13,IF(L410&lt;=32,8,0))))-IF(L410&lt;=8,0,IF(L410&lt;=16,(L410-9)*0.425,IF(L410&lt;=24,(L410-17)*0.425,IF(L410&lt;=32,(L410-25)*0.425,0)))),0)+IF(F410="EČ",IF(L410=1,204,IF(L410=2,156.24,IF(L410=3,123.84,IF(L410=4,72,IF(L410=5,66,IF(L410=6,60,IF(L410=7,54,IF(L410=8,48,0))))))))+IF(L410&lt;=8,0,IF(L410&lt;=16,40,IF(L410&lt;=24,25,0)))-IF(L410&lt;=8,0,IF(L410&lt;=16,(L410-9)*1.02,IF(L410&lt;=24,(L410-17)*1.02,0))),0)+IF(F410="EČneol",IF(L410=1,68,IF(L410=2,51.69,IF(L410=3,40.61,IF(L410=4,13,IF(L410=5,12,IF(L410=6,11,IF(L410=7,10,IF(L410=8,9,0)))))))))+IF(F410="EŽ",IF(L410=1,68,IF(L410=2,47.6,IF(L410=3,36,IF(L410=4,18,IF(L410=5,16.5,IF(L410=6,15,IF(L410=7,13.5,IF(L410=8,12,0))))))))+IF(L410&lt;=8,0,IF(L410&lt;=16,10,IF(L410&lt;=24,6,0)))-IF(L410&lt;=8,0,IF(L410&lt;=16,(L410-9)*0.34,IF(L410&lt;=24,(L410-17)*0.34,0))),0)+IF(F410="PT",IF(L410=1,68,IF(L410=2,52.08,IF(L410=3,41.28,IF(L410=4,24,IF(L410=5,22,IF(L410=6,20,IF(L410=7,18,IF(L410=8,16,0))))))))+IF(L410&lt;=8,0,IF(L410&lt;=16,13,IF(L410&lt;=24,9,IF(L410&lt;=32,4,0))))-IF(L410&lt;=8,0,IF(L410&lt;=16,(L410-9)*0.34,IF(L410&lt;=24,(L410-17)*0.34,IF(L410&lt;=32,(L410-25)*0.34,0)))),0)+IF(F410="JOŽ",IF(L410=1,85,IF(L410=2,59.5,IF(L410=3,45,IF(L410=4,32.5,IF(L410=5,30,IF(L410=6,27.5,IF(L410=7,25,IF(L410=8,22.5,0))))))))+IF(L410&lt;=8,0,IF(L410&lt;=16,19,IF(L410&lt;=24,13,0)))-IF(L410&lt;=8,0,IF(L410&lt;=16,(L410-9)*0.425,IF(L410&lt;=24,(L410-17)*0.425,0))),0)+IF(F410="JPČ",IF(L410=1,68,IF(L410=2,47.6,IF(L410=3,36,IF(L410=4,26,IF(L410=5,24,IF(L410=6,22,IF(L410=7,20,IF(L410=8,18,0))))))))+IF(L410&lt;=8,0,IF(L410&lt;=16,13,IF(L410&lt;=24,9,0)))-IF(L410&lt;=8,0,IF(L410&lt;=16,(L410-9)*0.34,IF(L410&lt;=24,(L410-17)*0.34,0))),0)+IF(F410="JEČ",IF(L410=1,34,IF(L410=2,26.04,IF(L410=3,20.6,IF(L410=4,12,IF(L410=5,11,IF(L410=6,10,IF(L410=7,9,IF(L410=8,8,0))))))))+IF(L410&lt;=8,0,IF(L410&lt;=16,6,0))-IF(L410&lt;=8,0,IF(L410&lt;=16,(L410-9)*0.17,0)),0)+IF(F410="JEOF",IF(L410=1,34,IF(L410=2,26.04,IF(L410=3,20.6,IF(L410=4,12,IF(L410=5,11,IF(L410=6,10,IF(L410=7,9,IF(L410=8,8,0))))))))+IF(L410&lt;=8,0,IF(L410&lt;=16,6,0))-IF(L410&lt;=8,0,IF(L410&lt;=16,(L410-9)*0.17,0)),0)+IF(F410="JnPČ",IF(L410=1,51,IF(L410=2,35.7,IF(L410=3,27,IF(L410=4,19.5,IF(L410=5,18,IF(L410=6,16.5,IF(L410=7,15,IF(L410=8,13.5,0))))))))+IF(L410&lt;=8,0,IF(L410&lt;=16,10,0))-IF(L410&lt;=8,0,IF(L410&lt;=16,(L410-9)*0.255,0)),0)+IF(F410="JnEČ",IF(L410=1,25.5,IF(L410=2,19.53,IF(L410=3,15.48,IF(L410=4,9,IF(L410=5,8.25,IF(L410=6,7.5,IF(L410=7,6.75,IF(L410=8,6,0))))))))+IF(L410&lt;=8,0,IF(L410&lt;=16,5,0))-IF(L410&lt;=8,0,IF(L410&lt;=16,(L410-9)*0.1275,0)),0)+IF(F410="JčPČ",IF(L410=1,21.25,IF(L410=2,14.5,IF(L410=3,11.5,IF(L410=4,7,IF(L410=5,6.5,IF(L410=6,6,IF(L410=7,5.5,IF(L410=8,5,0))))))))+IF(L410&lt;=8,0,IF(L410&lt;=16,4,0))-IF(L410&lt;=8,0,IF(L410&lt;=16,(L410-9)*0.10625,0)),0)+IF(F410="JčEČ",IF(L410=1,17,IF(L410=2,13.02,IF(L410=3,10.32,IF(L410=4,6,IF(L410=5,5.5,IF(L410=6,5,IF(L410=7,4.5,IF(L410=8,4,0))))))))+IF(L410&lt;=8,0,IF(L410&lt;=16,3,0))-IF(L410&lt;=8,0,IF(L410&lt;=16,(L410-9)*0.085,0)),0)+IF(F410="NEAK",IF(L410=1,11.48,IF(L410=2,8.79,IF(L410=3,6.97,IF(L410=4,4.05,IF(L410=5,3.71,IF(L410=6,3.38,IF(L410=7,3.04,IF(L410=8,2.7,0))))))))+IF(L410&lt;=8,0,IF(L410&lt;=16,2,IF(L410&lt;=24,1.3,0)))-IF(L410&lt;=8,0,IF(L410&lt;=16,(L410-9)*0.0574,IF(L410&lt;=24,(L410-17)*0.0574,0))),0))*IF(L410&lt;0,1,IF(OR(F410="PČ",F410="PŽ",F410="PT"),IF(J410&lt;32,J410/32,1),1))* IF(L410&lt;0,1,IF(OR(F410="EČ",F410="EŽ",F410="JOŽ",F410="JPČ",F410="NEAK"),IF(J410&lt;24,J410/24,1),1))*IF(L410&lt;0,1,IF(OR(F410="PČneol",F410="JEČ",F410="JEOF",F410="JnPČ",F410="JnEČ",F410="JčPČ",F410="JčEČ"),IF(J410&lt;16,J410/16,1),1))*IF(L410&lt;0,1,IF(F410="EČneol",IF(J410&lt;8,J410/8,1),1))</f>
        <v>0</v>
      </c>
      <c r="O410" s="9">
        <f t="shared" ref="O410:O418" si="102">IF(F410="OŽ",N410,IF(H410="Ne",IF(J410*0.3&lt;J410-L410,N410,0),IF(J410*0.1&lt;J410-L410,N410,0)))</f>
        <v>0</v>
      </c>
      <c r="P410" s="4">
        <f t="shared" ref="P410" si="103">IF(O410=0,0,IF(F410="OŽ",IF(L410&gt;35,0,IF(J410&gt;35,(36-L410)*1.836,((36-L410)-(36-J410))*1.836)),0)+IF(F410="PČ",IF(L410&gt;31,0,IF(J410&gt;31,(32-L410)*1.347,((32-L410)-(32-J410))*1.347)),0)+ IF(F410="PČneol",IF(L410&gt;15,0,IF(J410&gt;15,(16-L410)*0.255,((16-L410)-(16-J410))*0.255)),0)+IF(F410="PŽ",IF(L410&gt;31,0,IF(J410&gt;31,(32-L410)*0.255,((32-L410)-(32-J410))*0.255)),0)+IF(F410="EČ",IF(L410&gt;23,0,IF(J410&gt;23,(24-L410)*0.612,((24-L410)-(24-J410))*0.612)),0)+IF(F410="EČneol",IF(L410&gt;7,0,IF(J410&gt;7,(8-L410)*0.204,((8-L410)-(8-J410))*0.204)),0)+IF(F410="EŽ",IF(L410&gt;23,0,IF(J410&gt;23,(24-L410)*0.204,((24-L410)-(24-J410))*0.204)),0)+IF(F410="PT",IF(L410&gt;31,0,IF(J410&gt;31,(32-L410)*0.204,((32-L410)-(32-J410))*0.204)),0)+IF(F410="JOŽ",IF(L410&gt;23,0,IF(J410&gt;23,(24-L410)*0.255,((24-L410)-(24-J410))*0.255)),0)+IF(F410="JPČ",IF(L410&gt;23,0,IF(J410&gt;23,(24-L410)*0.204,((24-L410)-(24-J410))*0.204)),0)+IF(F410="JEČ",IF(L410&gt;15,0,IF(J410&gt;15,(16-L410)*0.102,((16-L410)-(16-J410))*0.102)),0)+IF(F410="JEOF",IF(L410&gt;15,0,IF(J410&gt;15,(16-L410)*0.102,((16-L410)-(16-J410))*0.102)),0)+IF(F410="JnPČ",IF(L410&gt;15,0,IF(J410&gt;15,(16-L410)*0.153,((16-L410)-(16-J410))*0.153)),0)+IF(F410="JnEČ",IF(L410&gt;15,0,IF(J410&gt;15,(16-L410)*0.0765,((16-L410)-(16-J410))*0.0765)),0)+IF(F410="JčPČ",IF(L410&gt;15,0,IF(J410&gt;15,(16-L410)*0.06375,((16-L410)-(16-J410))*0.06375)),0)+IF(F410="JčEČ",IF(L410&gt;15,0,IF(J410&gt;15,(16-L410)*0.051,((16-L410)-(16-J410))*0.051)),0)+IF(F410="NEAK",IF(L410&gt;23,0,IF(J410&gt;23,(24-L410)*0.03444,((24-L410)-(24-J410))*0.03444)),0))</f>
        <v>0</v>
      </c>
      <c r="Q410" s="11">
        <f t="shared" ref="Q410" si="104">IF(ISERROR(P410*100/N410),0,(P410*100/N410))</f>
        <v>0</v>
      </c>
      <c r="R410" s="10">
        <f t="shared" ref="R410:R418" si="105">IF(Q410&lt;=30,O410+P410,O410+O410*0.3)*IF(G410=1,0.4,IF(G410=2,0.75,IF(G410="1 (kas 4 m. 1 k. nerengiamos)",0.52,1)))*IF(D410="olimpinė",1,IF(M410="Ne",0.5,1))*IF(OR(A$5="Lietuvos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federacija"),IF(OR(J410&lt;8,K410&lt;16),0,1),1)*E410*IF(I410&lt;=1,1,1/I410)*IF(OR(A$5="Lietuvos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10" s="8"/>
    </row>
    <row r="411" spans="1:19">
      <c r="A411" s="62">
        <v>2</v>
      </c>
      <c r="B411" s="62"/>
      <c r="C411" s="12"/>
      <c r="D411" s="62"/>
      <c r="E411" s="62"/>
      <c r="F411" s="62"/>
      <c r="G411" s="62"/>
      <c r="H411" s="62"/>
      <c r="I411" s="62"/>
      <c r="J411" s="62"/>
      <c r="K411" s="62"/>
      <c r="L411" s="62"/>
      <c r="M411" s="62"/>
      <c r="N411" s="3">
        <f t="shared" si="101"/>
        <v>0</v>
      </c>
      <c r="O411" s="9">
        <f t="shared" si="102"/>
        <v>0</v>
      </c>
      <c r="P411" s="4">
        <f t="shared" ref="P411:P419" si="106">IF(O411=0,0,IF(F411="OŽ",IF(L411&gt;35,0,IF(J411&gt;35,(36-L411)*1.836,((36-L411)-(36-J411))*1.836)),0)+IF(F411="PČ",IF(L411&gt;31,0,IF(J411&gt;31,(32-L411)*1.347,((32-L411)-(32-J411))*1.347)),0)+ IF(F411="PČneol",IF(L411&gt;15,0,IF(J411&gt;15,(16-L411)*0.255,((16-L411)-(16-J411))*0.255)),0)+IF(F411="PŽ",IF(L411&gt;31,0,IF(J411&gt;31,(32-L411)*0.255,((32-L411)-(32-J411))*0.255)),0)+IF(F411="EČ",IF(L411&gt;23,0,IF(J411&gt;23,(24-L411)*0.612,((24-L411)-(24-J411))*0.612)),0)+IF(F411="EČneol",IF(L411&gt;7,0,IF(J411&gt;7,(8-L411)*0.204,((8-L411)-(8-J411))*0.204)),0)+IF(F411="EŽ",IF(L411&gt;23,0,IF(J411&gt;23,(24-L411)*0.204,((24-L411)-(24-J411))*0.204)),0)+IF(F411="PT",IF(L411&gt;31,0,IF(J411&gt;31,(32-L411)*0.204,((32-L411)-(32-J411))*0.204)),0)+IF(F411="JOŽ",IF(L411&gt;23,0,IF(J411&gt;23,(24-L411)*0.255,((24-L411)-(24-J411))*0.255)),0)+IF(F411="JPČ",IF(L411&gt;23,0,IF(J411&gt;23,(24-L411)*0.204,((24-L411)-(24-J411))*0.204)),0)+IF(F411="JEČ",IF(L411&gt;15,0,IF(J411&gt;15,(16-L411)*0.102,((16-L411)-(16-J411))*0.102)),0)+IF(F411="JEOF",IF(L411&gt;15,0,IF(J411&gt;15,(16-L411)*0.102,((16-L411)-(16-J411))*0.102)),0)+IF(F411="JnPČ",IF(L411&gt;15,0,IF(J411&gt;15,(16-L411)*0.153,((16-L411)-(16-J411))*0.153)),0)+IF(F411="JnEČ",IF(L411&gt;15,0,IF(J411&gt;15,(16-L411)*0.0765,((16-L411)-(16-J411))*0.0765)),0)+IF(F411="JčPČ",IF(L411&gt;15,0,IF(J411&gt;15,(16-L411)*0.06375,((16-L411)-(16-J411))*0.06375)),0)+IF(F411="JčEČ",IF(L411&gt;15,0,IF(J411&gt;15,(16-L411)*0.051,((16-L411)-(16-J411))*0.051)),0)+IF(F411="NEAK",IF(L411&gt;23,0,IF(J411&gt;23,(24-L411)*0.03444,((24-L411)-(24-J411))*0.03444)),0))</f>
        <v>0</v>
      </c>
      <c r="Q411" s="11">
        <f t="shared" ref="Q411:Q419" si="107">IF(ISERROR(P411*100/N411),0,(P411*100/N411))</f>
        <v>0</v>
      </c>
      <c r="R411" s="10">
        <f t="shared" si="105"/>
        <v>0</v>
      </c>
      <c r="S411" s="8"/>
    </row>
    <row r="412" spans="1:19">
      <c r="A412" s="62">
        <v>3</v>
      </c>
      <c r="B412" s="62"/>
      <c r="C412" s="12"/>
      <c r="D412" s="62"/>
      <c r="E412" s="62"/>
      <c r="F412" s="62"/>
      <c r="G412" s="62"/>
      <c r="H412" s="62"/>
      <c r="I412" s="62"/>
      <c r="J412" s="62"/>
      <c r="K412" s="62"/>
      <c r="L412" s="62"/>
      <c r="M412" s="62"/>
      <c r="N412" s="3">
        <f t="shared" si="101"/>
        <v>0</v>
      </c>
      <c r="O412" s="9">
        <f t="shared" si="102"/>
        <v>0</v>
      </c>
      <c r="P412" s="4">
        <f t="shared" si="106"/>
        <v>0</v>
      </c>
      <c r="Q412" s="11">
        <f t="shared" si="107"/>
        <v>0</v>
      </c>
      <c r="R412" s="10">
        <f t="shared" si="105"/>
        <v>0</v>
      </c>
      <c r="S412" s="8"/>
    </row>
    <row r="413" spans="1:19">
      <c r="A413" s="62">
        <v>4</v>
      </c>
      <c r="B413" s="62"/>
      <c r="C413" s="12"/>
      <c r="D413" s="62"/>
      <c r="E413" s="62"/>
      <c r="F413" s="62"/>
      <c r="G413" s="62"/>
      <c r="H413" s="62"/>
      <c r="I413" s="62"/>
      <c r="J413" s="62"/>
      <c r="K413" s="62"/>
      <c r="L413" s="62"/>
      <c r="M413" s="62"/>
      <c r="N413" s="3">
        <f t="shared" si="101"/>
        <v>0</v>
      </c>
      <c r="O413" s="9">
        <f t="shared" si="102"/>
        <v>0</v>
      </c>
      <c r="P413" s="4">
        <f t="shared" si="106"/>
        <v>0</v>
      </c>
      <c r="Q413" s="11">
        <f t="shared" si="107"/>
        <v>0</v>
      </c>
      <c r="R413" s="10">
        <f t="shared" si="105"/>
        <v>0</v>
      </c>
      <c r="S413" s="8"/>
    </row>
    <row r="414" spans="1:19">
      <c r="A414" s="62">
        <v>5</v>
      </c>
      <c r="B414" s="62"/>
      <c r="C414" s="12"/>
      <c r="D414" s="62"/>
      <c r="E414" s="62"/>
      <c r="F414" s="62"/>
      <c r="G414" s="62"/>
      <c r="H414" s="62"/>
      <c r="I414" s="62"/>
      <c r="J414" s="62"/>
      <c r="K414" s="62"/>
      <c r="L414" s="62"/>
      <c r="M414" s="62"/>
      <c r="N414" s="3">
        <f t="shared" si="101"/>
        <v>0</v>
      </c>
      <c r="O414" s="9">
        <f t="shared" si="102"/>
        <v>0</v>
      </c>
      <c r="P414" s="4">
        <f t="shared" si="106"/>
        <v>0</v>
      </c>
      <c r="Q414" s="11">
        <f t="shared" si="107"/>
        <v>0</v>
      </c>
      <c r="R414" s="10">
        <f t="shared" si="105"/>
        <v>0</v>
      </c>
      <c r="S414" s="8"/>
    </row>
    <row r="415" spans="1:19">
      <c r="A415" s="62">
        <v>6</v>
      </c>
      <c r="B415" s="62"/>
      <c r="C415" s="12"/>
      <c r="D415" s="62"/>
      <c r="E415" s="62"/>
      <c r="F415" s="62"/>
      <c r="G415" s="62"/>
      <c r="H415" s="62"/>
      <c r="I415" s="62"/>
      <c r="J415" s="62"/>
      <c r="K415" s="62"/>
      <c r="L415" s="62"/>
      <c r="M415" s="62"/>
      <c r="N415" s="3">
        <f t="shared" si="101"/>
        <v>0</v>
      </c>
      <c r="O415" s="9">
        <f t="shared" si="102"/>
        <v>0</v>
      </c>
      <c r="P415" s="4">
        <f t="shared" si="106"/>
        <v>0</v>
      </c>
      <c r="Q415" s="11">
        <f t="shared" si="107"/>
        <v>0</v>
      </c>
      <c r="R415" s="10">
        <f t="shared" si="105"/>
        <v>0</v>
      </c>
      <c r="S415" s="8"/>
    </row>
    <row r="416" spans="1:19">
      <c r="A416" s="62">
        <v>7</v>
      </c>
      <c r="B416" s="62"/>
      <c r="C416" s="12"/>
      <c r="D416" s="62"/>
      <c r="E416" s="62"/>
      <c r="F416" s="62"/>
      <c r="G416" s="62"/>
      <c r="H416" s="62"/>
      <c r="I416" s="62"/>
      <c r="J416" s="62"/>
      <c r="K416" s="62"/>
      <c r="L416" s="62"/>
      <c r="M416" s="62"/>
      <c r="N416" s="3">
        <f t="shared" si="101"/>
        <v>0</v>
      </c>
      <c r="O416" s="9">
        <f t="shared" si="102"/>
        <v>0</v>
      </c>
      <c r="P416" s="4">
        <f t="shared" si="106"/>
        <v>0</v>
      </c>
      <c r="Q416" s="11">
        <f t="shared" si="107"/>
        <v>0</v>
      </c>
      <c r="R416" s="10">
        <f t="shared" si="105"/>
        <v>0</v>
      </c>
      <c r="S416" s="8"/>
    </row>
    <row r="417" spans="1:19">
      <c r="A417" s="62">
        <v>8</v>
      </c>
      <c r="B417" s="62"/>
      <c r="C417" s="12"/>
      <c r="D417" s="62"/>
      <c r="E417" s="62"/>
      <c r="F417" s="62"/>
      <c r="G417" s="62"/>
      <c r="H417" s="62"/>
      <c r="I417" s="62"/>
      <c r="J417" s="62"/>
      <c r="K417" s="62"/>
      <c r="L417" s="62"/>
      <c r="M417" s="62"/>
      <c r="N417" s="3">
        <f t="shared" si="101"/>
        <v>0</v>
      </c>
      <c r="O417" s="9">
        <f t="shared" si="102"/>
        <v>0</v>
      </c>
      <c r="P417" s="4">
        <f t="shared" si="106"/>
        <v>0</v>
      </c>
      <c r="Q417" s="11">
        <f t="shared" si="107"/>
        <v>0</v>
      </c>
      <c r="R417" s="10">
        <f t="shared" si="105"/>
        <v>0</v>
      </c>
      <c r="S417" s="8"/>
    </row>
    <row r="418" spans="1:19">
      <c r="A418" s="62">
        <v>9</v>
      </c>
      <c r="B418" s="62"/>
      <c r="C418" s="12"/>
      <c r="D418" s="62"/>
      <c r="E418" s="62"/>
      <c r="F418" s="62"/>
      <c r="G418" s="62"/>
      <c r="H418" s="62"/>
      <c r="I418" s="62"/>
      <c r="J418" s="62"/>
      <c r="K418" s="62"/>
      <c r="L418" s="62"/>
      <c r="M418" s="62"/>
      <c r="N418" s="3">
        <f t="shared" si="101"/>
        <v>0</v>
      </c>
      <c r="O418" s="9">
        <f t="shared" si="102"/>
        <v>0</v>
      </c>
      <c r="P418" s="4">
        <f t="shared" si="106"/>
        <v>0</v>
      </c>
      <c r="Q418" s="11">
        <f t="shared" si="107"/>
        <v>0</v>
      </c>
      <c r="R418" s="10">
        <f t="shared" si="105"/>
        <v>0</v>
      </c>
      <c r="S418" s="8"/>
    </row>
    <row r="419" spans="1:19">
      <c r="A419" s="62">
        <v>10</v>
      </c>
      <c r="B419" s="62"/>
      <c r="C419" s="12"/>
      <c r="D419" s="62"/>
      <c r="E419" s="62"/>
      <c r="F419" s="62"/>
      <c r="G419" s="62"/>
      <c r="H419" s="62"/>
      <c r="I419" s="62"/>
      <c r="J419" s="62"/>
      <c r="K419" s="62"/>
      <c r="L419" s="62"/>
      <c r="M419" s="62"/>
      <c r="N419" s="3">
        <f>(IF(F419="OŽ",IF(L419=1,550.8,IF(L419=2,426.38,IF(L419=3,342.14,IF(L419=4,181.44,IF(L419=5,168.48,IF(L419=6,155.52,IF(L419=7,148.5,IF(L419=8,144,0))))))))+IF(L419&lt;=8,0,IF(L419&lt;=16,137.7,IF(L419&lt;=24,108,IF(L419&lt;=32,80.1,IF(L419&lt;=36,52.2,0)))))-IF(L419&lt;=8,0,IF(L419&lt;=16,(L419-9)*2.754,IF(L419&lt;=24,(L419-17)* 2.754,IF(L419&lt;=32,(L419-25)* 2.754,IF(L419&lt;=36,(L419-33)*2.754,0))))),0)+IF(F419="PČ",IF(L419=1,449,IF(L419=2,314.6,IF(L419=3,238,IF(L419=4,172,IF(L419=5,159,IF(L419=6,145,IF(L419=7,132,IF(L419=8,119,0))))))))+IF(L419&lt;=8,0,IF(L419&lt;=16,88,IF(L419&lt;=24,55,IF(L419&lt;=32,22,0))))-IF(L419&lt;=8,0,IF(L419&lt;=16,(L419-9)*2.245,IF(L419&lt;=24,(L419-17)*2.245,IF(L419&lt;=32,(L419-25)*2.245,0)))),0)+IF(F419="PČneol",IF(L419=1,85,IF(L419=2,64.61,IF(L419=3,50.76,IF(L419=4,16.25,IF(L419=5,15,IF(L419=6,13.75,IF(L419=7,12.5,IF(L419=8,11.25,0))))))))+IF(L419&lt;=8,0,IF(L419&lt;=16,9,0))-IF(L419&lt;=8,0,IF(L419&lt;=16,(L419-9)*0.425,0)),0)+IF(F419="PŽ",IF(L419=1,85,IF(L419=2,59.5,IF(L419=3,45,IF(L419=4,32.5,IF(L419=5,30,IF(L419=6,27.5,IF(L419=7,25,IF(L419=8,22.5,0))))))))+IF(L419&lt;=8,0,IF(L419&lt;=16,19,IF(L419&lt;=24,13,IF(L419&lt;=32,8,0))))-IF(L419&lt;=8,0,IF(L419&lt;=16,(L419-9)*0.425,IF(L419&lt;=24,(L419-17)*0.425,IF(L419&lt;=32,(L419-25)*0.425,0)))),0)+IF(F419="EČ",IF(L419=1,204,IF(L419=2,156.24,IF(L419=3,123.84,IF(L419=4,72,IF(L419=5,66,IF(L419=6,60,IF(L419=7,54,IF(L419=8,48,0))))))))+IF(L419&lt;=8,0,IF(L419&lt;=16,40,IF(L419&lt;=24,25,0)))-IF(L419&lt;=8,0,IF(L419&lt;=16,(L419-9)*1.02,IF(L419&lt;=24,(L419-17)*1.02,0))),0)+IF(F419="EČneol",IF(L419=1,68,IF(L419=2,51.69,IF(L419=3,40.61,IF(L419=4,13,IF(L419=5,12,IF(L419=6,11,IF(L419=7,10,IF(L419=8,9,0)))))))))+IF(F419="EŽ",IF(L419=1,68,IF(L419=2,47.6,IF(L419=3,36,IF(L419=4,18,IF(L419=5,16.5,IF(L419=6,15,IF(L419=7,13.5,IF(L419=8,12,0))))))))+IF(L419&lt;=8,0,IF(L419&lt;=16,10,IF(L419&lt;=24,6,0)))-IF(L419&lt;=8,0,IF(L419&lt;=16,(L419-9)*0.34,IF(L419&lt;=24,(L419-17)*0.34,0))),0)+IF(F419="PT",IF(L419=1,68,IF(L419=2,52.08,IF(L419=3,41.28,IF(L419=4,24,IF(L419=5,22,IF(L419=6,20,IF(L419=7,18,IF(L419=8,16,0))))))))+IF(L419&lt;=8,0,IF(L419&lt;=16,13,IF(L419&lt;=24,9,IF(L419&lt;=32,4,0))))-IF(L419&lt;=8,0,IF(L419&lt;=16,(L419-9)*0.34,IF(L419&lt;=24,(L419-17)*0.34,IF(L419&lt;=32,(L419-25)*0.34,0)))),0)+IF(F419="JOŽ",IF(L419=1,85,IF(L419=2,59.5,IF(L419=3,45,IF(L419=4,32.5,IF(L419=5,30,IF(L419=6,27.5,IF(L419=7,25,IF(L419=8,22.5,0))))))))+IF(L419&lt;=8,0,IF(L419&lt;=16,19,IF(L419&lt;=24,13,0)))-IF(L419&lt;=8,0,IF(L419&lt;=16,(L419-9)*0.425,IF(L419&lt;=24,(L419-17)*0.425,0))),0)+IF(F419="JPČ",IF(L419=1,68,IF(L419=2,47.6,IF(L419=3,36,IF(L419=4,26,IF(L419=5,24,IF(L419=6,22,IF(L419=7,20,IF(L419=8,18,0))))))))+IF(L419&lt;=8,0,IF(L419&lt;=16,13,IF(L419&lt;=24,9,0)))-IF(L419&lt;=8,0,IF(L419&lt;=16,(L419-9)*0.34,IF(L419&lt;=24,(L419-17)*0.34,0))),0)+IF(F419="JEČ",IF(L419=1,34,IF(L419=2,26.04,IF(L419=3,20.6,IF(L419=4,12,IF(L419=5,11,IF(L419=6,10,IF(L419=7,9,IF(L419=8,8,0))))))))+IF(L419&lt;=8,0,IF(L419&lt;=16,6,0))-IF(L419&lt;=8,0,IF(L419&lt;=16,(L419-9)*0.17,0)),0)+IF(F419="JEOF",IF(L419=1,34,IF(L419=2,26.04,IF(L419=3,20.6,IF(L419=4,12,IF(L419=5,11,IF(L419=6,10,IF(L419=7,9,IF(L419=8,8,0))))))))+IF(L419&lt;=8,0,IF(L419&lt;=16,6,0))-IF(L419&lt;=8,0,IF(L419&lt;=16,(L419-9)*0.17,0)),0)+IF(F419="JnPČ",IF(L419=1,51,IF(L419=2,35.7,IF(L419=3,27,IF(L419=4,19.5,IF(L419=5,18,IF(L419=6,16.5,IF(L419=7,15,IF(L419=8,13.5,0))))))))+IF(L419&lt;=8,0,IF(L419&lt;=16,10,0))-IF(L419&lt;=8,0,IF(L419&lt;=16,(L419-9)*0.255,0)),0)+IF(F419="JnEČ",IF(L419=1,25.5,IF(L419=2,19.53,IF(L419=3,15.48,IF(L419=4,9,IF(L419=5,8.25,IF(L419=6,7.5,IF(L419=7,6.75,IF(L419=8,6,0))))))))+IF(L419&lt;=8,0,IF(L419&lt;=16,5,0))-IF(L419&lt;=8,0,IF(L419&lt;=16,(L419-9)*0.1275,0)),0)+IF(F419="JčPČ",IF(L419=1,21.25,IF(L419=2,14.5,IF(L419=3,11.5,IF(L419=4,7,IF(L419=5,6.5,IF(L419=6,6,IF(L419=7,5.5,IF(L419=8,5,0))))))))+IF(L419&lt;=8,0,IF(L419&lt;=16,4,0))-IF(L419&lt;=8,0,IF(L419&lt;=16,(L419-9)*0.10625,0)),0)+IF(F419="JčEČ",IF(L419=1,17,IF(L419=2,13.02,IF(L419=3,10.32,IF(L419=4,6,IF(L419=5,5.5,IF(L419=6,5,IF(L419=7,4.5,IF(L419=8,4,0))))))))+IF(L419&lt;=8,0,IF(L419&lt;=16,3,0))-IF(L419&lt;=8,0,IF(L419&lt;=16,(L419-9)*0.085,0)),0)+IF(F419="NEAK",IF(L419=1,11.48,IF(L419=2,8.79,IF(L419=3,6.97,IF(L419=4,4.05,IF(L419=5,3.71,IF(L419=6,3.38,IF(L419=7,3.04,IF(L419=8,2.7,0))))))))+IF(L419&lt;=8,0,IF(L419&lt;=16,2,IF(L419&lt;=24,1.3,0)))-IF(L419&lt;=8,0,IF(L419&lt;=16,(L419-9)*0.0574,IF(L419&lt;=24,(L419-17)*0.0574,0))),0))*IF(L419&lt;0,1,IF(OR(F419="PČ",F419="PŽ",F419="PT"),IF(J419&lt;32,J419/32,1),1))* IF(L419&lt;0,1,IF(OR(F419="EČ",F419="EŽ",F419="JOŽ",F419="JPČ",F419="NEAK"),IF(J419&lt;24,J419/24,1),1))*IF(L419&lt;0,1,IF(OR(F419="PČneol",F419="JEČ",F419="JEOF",F419="JnPČ",F419="JnEČ",F419="JčPČ",F419="JčEČ"),IF(J419&lt;16,J419/16,1),1))*IF(L419&lt;0,1,IF(F419="EČneol",IF(J419&lt;8,J419/8,1),1))</f>
        <v>0</v>
      </c>
      <c r="O419" s="9">
        <f>IF(F419="OŽ",N419,IF(H419="Ne",IF(J419*0.3&lt;J419-L419,N419,0),IF(J419*0.1&lt;J419-L419,N419,0)))</f>
        <v>0</v>
      </c>
      <c r="P419" s="4">
        <f t="shared" si="106"/>
        <v>0</v>
      </c>
      <c r="Q419" s="11">
        <f t="shared" si="107"/>
        <v>0</v>
      </c>
      <c r="R419" s="10">
        <f>IF(Q419&lt;=30,O419+P419,O419+O419*0.3)*IF(G419=1,0.4,IF(G419=2,0.75,IF(G419="1 (kas 4 m. 1 k. nerengiamos)",0.52,1)))*IF(D419="olimpinė",1,IF(M419="Ne",0.5,1))*IF(OR(A$5="Lietuvos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federacija"),IF(OR(J419&lt;8,K419&lt;16),0,1),1)*E419*IF(I419&lt;=1,1,1/I419)*IF(OR(A$5="Lietuvos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19" s="8"/>
    </row>
    <row r="420" spans="1:19">
      <c r="A420" s="76" t="s">
        <v>33</v>
      </c>
      <c r="B420" s="77"/>
      <c r="C420" s="77"/>
      <c r="D420" s="77"/>
      <c r="E420" s="77"/>
      <c r="F420" s="77"/>
      <c r="G420" s="77"/>
      <c r="H420" s="77"/>
      <c r="I420" s="77"/>
      <c r="J420" s="77"/>
      <c r="K420" s="77"/>
      <c r="L420" s="77"/>
      <c r="M420" s="77"/>
      <c r="N420" s="77"/>
      <c r="O420" s="77"/>
      <c r="P420" s="77"/>
      <c r="Q420" s="78"/>
      <c r="R420" s="10">
        <f>SUM(R410:R419)</f>
        <v>0</v>
      </c>
      <c r="S420" s="8"/>
    </row>
    <row r="421" spans="1:19" ht="15.75">
      <c r="A421" s="24" t="s">
        <v>34</v>
      </c>
      <c r="B421" s="24"/>
      <c r="C421" s="15"/>
      <c r="D421" s="15"/>
      <c r="E421" s="15"/>
      <c r="F421" s="15"/>
      <c r="G421" s="15"/>
      <c r="H421" s="15"/>
      <c r="I421" s="15"/>
      <c r="J421" s="15"/>
      <c r="K421" s="15"/>
      <c r="L421" s="15"/>
      <c r="M421" s="15"/>
      <c r="N421" s="15"/>
      <c r="O421" s="15"/>
      <c r="P421" s="15"/>
      <c r="Q421" s="15"/>
      <c r="R421" s="16"/>
      <c r="S421" s="8"/>
    </row>
    <row r="422" spans="1:19">
      <c r="A422" s="49" t="s">
        <v>41</v>
      </c>
      <c r="B422" s="49"/>
      <c r="C422" s="49"/>
      <c r="D422" s="49"/>
      <c r="E422" s="49"/>
      <c r="F422" s="49"/>
      <c r="G422" s="49"/>
      <c r="H422" s="49"/>
      <c r="I422" s="49"/>
      <c r="J422" s="15"/>
      <c r="K422" s="15"/>
      <c r="L422" s="15"/>
      <c r="M422" s="15"/>
      <c r="N422" s="15"/>
      <c r="O422" s="15"/>
      <c r="P422" s="15"/>
      <c r="Q422" s="15"/>
      <c r="R422" s="16"/>
      <c r="S422" s="8"/>
    </row>
    <row r="423" spans="1:19">
      <c r="A423" s="49"/>
      <c r="B423" s="49"/>
      <c r="C423" s="49"/>
      <c r="D423" s="49"/>
      <c r="E423" s="49"/>
      <c r="F423" s="49"/>
      <c r="G423" s="49"/>
      <c r="H423" s="49"/>
      <c r="I423" s="49"/>
      <c r="J423" s="15"/>
      <c r="K423" s="15"/>
      <c r="L423" s="15"/>
      <c r="M423" s="15"/>
      <c r="N423" s="15"/>
      <c r="O423" s="15"/>
      <c r="P423" s="15"/>
      <c r="Q423" s="15"/>
      <c r="R423" s="16"/>
      <c r="S423" s="8"/>
    </row>
    <row r="424" spans="1:19">
      <c r="A424" s="112" t="s">
        <v>136</v>
      </c>
      <c r="B424" s="113"/>
      <c r="C424" s="113"/>
      <c r="D424" s="113"/>
      <c r="E424" s="113"/>
      <c r="F424" s="113"/>
      <c r="G424" s="113"/>
      <c r="H424" s="113"/>
      <c r="I424" s="113"/>
      <c r="J424" s="113"/>
      <c r="K424" s="113"/>
      <c r="L424" s="113"/>
      <c r="M424" s="113"/>
      <c r="N424" s="113"/>
      <c r="O424" s="113"/>
      <c r="P424" s="113"/>
      <c r="Q424" s="114"/>
      <c r="R424" s="110">
        <f>SUM(R20+R29+R39+R47+R55+R63+R71+R79+R87+R95+R103+R111+R119+R127+R135+R142+R150+R158+R166+R174+R182+R199+R216+R233+R250+R267+R284+R301+R318+R335+R352+R369+R386+R403+R420)</f>
        <v>1103.548</v>
      </c>
      <c r="S424" s="8"/>
    </row>
    <row r="425" spans="1:19">
      <c r="A425" s="115"/>
      <c r="B425" s="116"/>
      <c r="C425" s="116"/>
      <c r="D425" s="116"/>
      <c r="E425" s="116"/>
      <c r="F425" s="116"/>
      <c r="G425" s="116"/>
      <c r="H425" s="116"/>
      <c r="I425" s="116"/>
      <c r="J425" s="116"/>
      <c r="K425" s="116"/>
      <c r="L425" s="116"/>
      <c r="M425" s="116"/>
      <c r="N425" s="116"/>
      <c r="O425" s="116"/>
      <c r="P425" s="116"/>
      <c r="Q425" s="117"/>
      <c r="R425" s="111"/>
      <c r="S425" s="8"/>
    </row>
    <row r="426" spans="1:19">
      <c r="A426" s="5"/>
      <c r="B426" s="5"/>
      <c r="C426" s="5"/>
      <c r="D426" s="5"/>
      <c r="E426" s="5"/>
      <c r="F426" s="5"/>
      <c r="G426" s="5"/>
      <c r="H426" s="5"/>
      <c r="I426" s="5"/>
      <c r="J426" s="5"/>
      <c r="K426" s="5"/>
      <c r="L426" s="5"/>
      <c r="M426" s="5"/>
      <c r="N426" s="6"/>
      <c r="O426" s="6"/>
      <c r="P426" s="6"/>
      <c r="Q426" s="6"/>
      <c r="R426" s="7"/>
      <c r="S426" s="8"/>
    </row>
    <row r="427" spans="1:19" ht="15.75">
      <c r="A427" s="99" t="s">
        <v>137</v>
      </c>
      <c r="B427" s="99"/>
      <c r="C427" s="99"/>
      <c r="D427" s="99"/>
      <c r="E427" s="99"/>
      <c r="F427" s="8"/>
      <c r="G427" s="8"/>
      <c r="H427" s="8"/>
      <c r="J427" s="8"/>
      <c r="L427" s="8"/>
      <c r="M427" s="8"/>
      <c r="R427" s="8"/>
      <c r="S427" s="8"/>
    </row>
    <row r="428" spans="1:19" ht="15.75">
      <c r="A428" s="60"/>
      <c r="B428" s="60"/>
      <c r="C428" s="60"/>
      <c r="D428" s="60"/>
      <c r="E428" s="60"/>
      <c r="F428" s="8"/>
      <c r="G428" s="8"/>
      <c r="H428" s="8"/>
      <c r="J428" s="8"/>
      <c r="L428" s="8"/>
      <c r="M428" s="8"/>
      <c r="R428" s="8"/>
      <c r="S428" s="8"/>
    </row>
    <row r="429" spans="1:19" ht="15.75">
      <c r="A429" s="60"/>
      <c r="B429" s="60"/>
      <c r="C429" s="60"/>
      <c r="D429" s="60"/>
      <c r="E429" s="60"/>
      <c r="F429" s="8"/>
      <c r="G429" s="8"/>
      <c r="H429" s="8"/>
      <c r="J429" s="8"/>
      <c r="L429" s="8"/>
      <c r="M429" s="8"/>
      <c r="R429" s="8"/>
      <c r="S429" s="8"/>
    </row>
    <row r="430" spans="1:19" ht="15.75">
      <c r="A430" s="60"/>
      <c r="B430" s="60"/>
      <c r="C430" s="60"/>
      <c r="D430" s="60"/>
      <c r="E430" s="60"/>
      <c r="F430" s="8"/>
      <c r="G430" s="8"/>
      <c r="H430" s="8"/>
      <c r="J430" s="8"/>
      <c r="L430" s="8"/>
      <c r="M430" s="8"/>
      <c r="R430" s="8"/>
      <c r="S430" s="8"/>
    </row>
    <row r="431" spans="1:19" ht="15.75">
      <c r="A431" s="24" t="s">
        <v>138</v>
      </c>
      <c r="B431"/>
      <c r="C431"/>
      <c r="D431"/>
      <c r="E431"/>
      <c r="F431" s="13"/>
      <c r="G431" s="13"/>
      <c r="H431" s="8"/>
      <c r="J431" s="8"/>
      <c r="L431" s="8"/>
      <c r="M431" s="8"/>
      <c r="R431" s="8"/>
      <c r="S431" s="8"/>
    </row>
    <row r="432" spans="1:19">
      <c r="A432"/>
      <c r="B432"/>
      <c r="C432"/>
      <c r="D432"/>
      <c r="E432"/>
      <c r="F432" s="13"/>
      <c r="G432" s="13"/>
      <c r="H432" s="8"/>
      <c r="J432" s="8"/>
      <c r="L432" s="8"/>
      <c r="M432" s="8"/>
      <c r="R432" s="8"/>
      <c r="S432" s="8"/>
    </row>
    <row r="433" spans="1:19" ht="15.75">
      <c r="A433" s="24" t="s">
        <v>139</v>
      </c>
      <c r="B433"/>
      <c r="C433"/>
      <c r="D433"/>
      <c r="E433"/>
      <c r="F433" s="13"/>
      <c r="G433" s="13"/>
      <c r="H433" s="8"/>
      <c r="J433" s="8"/>
      <c r="L433" s="8"/>
      <c r="M433" s="8"/>
      <c r="R433" s="8"/>
      <c r="S433" s="8"/>
    </row>
    <row r="434" spans="1:19" ht="15.75">
      <c r="A434" s="25" t="s">
        <v>140</v>
      </c>
      <c r="B434"/>
      <c r="C434"/>
      <c r="D434"/>
      <c r="E434"/>
      <c r="F434" s="13"/>
      <c r="G434" s="13"/>
      <c r="H434" s="8"/>
      <c r="J434" s="8"/>
      <c r="L434" s="8"/>
      <c r="M434" s="8"/>
      <c r="R434" s="8"/>
      <c r="S434" s="8"/>
    </row>
    <row r="435" spans="1:19">
      <c r="A435" s="25" t="s">
        <v>141</v>
      </c>
      <c r="B435"/>
      <c r="C435"/>
      <c r="D435"/>
      <c r="E435"/>
      <c r="F435" s="13"/>
      <c r="G435" s="13"/>
      <c r="H435" s="8"/>
      <c r="J435" s="8"/>
      <c r="L435" s="8"/>
      <c r="M435" s="8"/>
      <c r="R435" s="8"/>
      <c r="S435" s="8"/>
    </row>
    <row r="436" spans="1:19">
      <c r="A436" s="8"/>
      <c r="B436" s="8"/>
      <c r="C436" s="8"/>
      <c r="D436" s="8"/>
      <c r="E436" s="8"/>
      <c r="F436" s="8"/>
      <c r="G436" s="8"/>
      <c r="H436" s="8"/>
      <c r="J436" s="8"/>
      <c r="L436" s="8"/>
      <c r="M436" s="8"/>
      <c r="R436" s="8"/>
      <c r="S436" s="8"/>
    </row>
    <row r="437" spans="1:19">
      <c r="A437" s="8"/>
      <c r="B437" s="8"/>
      <c r="C437" s="8"/>
      <c r="D437" s="8"/>
      <c r="E437" s="8"/>
      <c r="F437" s="8"/>
      <c r="G437" s="8"/>
      <c r="H437" s="8"/>
      <c r="J437" s="8"/>
      <c r="L437" s="8"/>
      <c r="M437" s="8"/>
      <c r="R437" s="8"/>
      <c r="S437" s="8"/>
    </row>
    <row r="438" spans="1:19">
      <c r="A438" s="8"/>
      <c r="B438" s="8"/>
      <c r="C438" s="8"/>
      <c r="D438" s="8"/>
      <c r="E438" s="8"/>
      <c r="F438" s="8"/>
      <c r="G438" s="8"/>
      <c r="H438" s="8"/>
      <c r="J438" s="8"/>
      <c r="L438" s="8"/>
      <c r="M438" s="8"/>
      <c r="R438" s="8"/>
      <c r="S438" s="8"/>
    </row>
    <row r="439" spans="1:19">
      <c r="A439" s="8"/>
      <c r="B439" s="8"/>
      <c r="C439" s="8"/>
      <c r="D439" s="8"/>
      <c r="E439" s="8"/>
      <c r="F439" s="8"/>
      <c r="G439" s="8"/>
      <c r="H439" s="8"/>
      <c r="J439" s="8"/>
      <c r="L439" s="8"/>
      <c r="M439" s="8"/>
      <c r="R439" s="8"/>
      <c r="S439" s="8"/>
    </row>
    <row r="440" spans="1:19">
      <c r="A440" s="8"/>
      <c r="B440" s="8"/>
      <c r="C440" s="8"/>
      <c r="D440" s="8"/>
      <c r="E440" s="8"/>
      <c r="F440" s="8"/>
      <c r="G440" s="8"/>
      <c r="H440" s="8"/>
      <c r="J440" s="8"/>
      <c r="L440" s="8"/>
      <c r="M440" s="8"/>
      <c r="R440" s="8"/>
      <c r="S440" s="8"/>
    </row>
    <row r="441" spans="1:19">
      <c r="A441" s="8"/>
      <c r="B441" s="8"/>
      <c r="C441" s="8"/>
      <c r="D441" s="8"/>
      <c r="E441" s="8"/>
      <c r="F441" s="8"/>
      <c r="G441" s="8"/>
      <c r="H441" s="8"/>
      <c r="J441" s="8"/>
      <c r="L441" s="8"/>
      <c r="M441" s="8"/>
      <c r="R441" s="8"/>
      <c r="S441" s="8"/>
    </row>
    <row r="442" spans="1:19">
      <c r="A442" s="8"/>
      <c r="B442" s="8"/>
      <c r="C442" s="8"/>
      <c r="D442" s="8"/>
      <c r="E442" s="8"/>
      <c r="F442" s="8"/>
      <c r="G442" s="8"/>
      <c r="H442" s="8"/>
      <c r="J442" s="8"/>
      <c r="L442" s="8"/>
      <c r="M442" s="8"/>
      <c r="R442" s="8"/>
      <c r="S442" s="8"/>
    </row>
    <row r="443" spans="1:19">
      <c r="A443" s="8"/>
      <c r="B443" s="8"/>
      <c r="C443" s="8"/>
      <c r="D443" s="8"/>
      <c r="E443" s="8"/>
      <c r="F443" s="8"/>
      <c r="G443" s="8"/>
      <c r="H443" s="8"/>
      <c r="J443" s="8"/>
      <c r="L443" s="8"/>
      <c r="M443" s="8"/>
      <c r="R443" s="8"/>
      <c r="S443" s="8"/>
    </row>
    <row r="444" spans="1:19">
      <c r="A444" s="8"/>
      <c r="B444" s="8"/>
      <c r="C444" s="8"/>
      <c r="D444" s="8"/>
      <c r="E444" s="8"/>
      <c r="F444" s="8"/>
      <c r="G444" s="8"/>
      <c r="H444" s="8"/>
      <c r="J444" s="8"/>
      <c r="L444" s="8"/>
      <c r="M444" s="8"/>
      <c r="R444" s="8"/>
      <c r="S444" s="8"/>
    </row>
    <row r="445" spans="1:19">
      <c r="A445" s="8"/>
      <c r="B445" s="8"/>
      <c r="C445" s="8"/>
      <c r="D445" s="8"/>
      <c r="E445" s="8"/>
      <c r="F445" s="8"/>
      <c r="G445" s="8"/>
      <c r="H445" s="8"/>
      <c r="J445" s="8"/>
      <c r="L445" s="8"/>
      <c r="M445" s="8"/>
      <c r="R445" s="8"/>
      <c r="S445" s="8"/>
    </row>
    <row r="446" spans="1:19">
      <c r="A446" s="8"/>
      <c r="B446" s="8"/>
      <c r="C446" s="8"/>
      <c r="D446" s="8"/>
      <c r="E446" s="8"/>
      <c r="F446" s="8"/>
      <c r="G446" s="8"/>
      <c r="H446" s="8"/>
      <c r="J446" s="8"/>
      <c r="L446" s="8"/>
      <c r="M446" s="8"/>
      <c r="R446" s="8"/>
      <c r="S446" s="8"/>
    </row>
    <row r="447" spans="1:19">
      <c r="A447" s="8"/>
      <c r="B447" s="8"/>
      <c r="C447" s="8"/>
      <c r="D447" s="8"/>
      <c r="E447" s="8"/>
      <c r="F447" s="8"/>
      <c r="G447" s="8"/>
      <c r="H447" s="8"/>
      <c r="J447" s="8"/>
      <c r="L447" s="8"/>
      <c r="M447" s="8"/>
      <c r="R447" s="8"/>
      <c r="S447" s="8"/>
    </row>
    <row r="448" spans="1:19">
      <c r="A448" s="8"/>
      <c r="B448" s="8"/>
      <c r="C448" s="8"/>
      <c r="D448" s="8"/>
      <c r="E448" s="8"/>
      <c r="F448" s="8"/>
      <c r="G448" s="8"/>
      <c r="H448" s="8"/>
      <c r="J448" s="8"/>
      <c r="L448" s="8"/>
      <c r="M448" s="8"/>
      <c r="R448" s="8"/>
      <c r="S448" s="8"/>
    </row>
    <row r="449" spans="1:19">
      <c r="A449" s="8"/>
      <c r="B449" s="8"/>
      <c r="C449" s="8"/>
      <c r="D449" s="8"/>
      <c r="E449" s="8"/>
      <c r="F449" s="8"/>
      <c r="G449" s="8"/>
      <c r="H449" s="8"/>
      <c r="J449" s="8"/>
      <c r="L449" s="8"/>
      <c r="M449" s="8"/>
      <c r="R449" s="8"/>
      <c r="S449" s="8"/>
    </row>
    <row r="450" spans="1:19">
      <c r="A450" s="8"/>
      <c r="B450" s="8"/>
      <c r="C450" s="8"/>
      <c r="D450" s="8"/>
      <c r="E450" s="8"/>
      <c r="F450" s="8"/>
      <c r="G450" s="8"/>
      <c r="H450" s="8"/>
      <c r="J450" s="8"/>
      <c r="L450" s="8"/>
      <c r="M450" s="8"/>
      <c r="R450" s="8"/>
      <c r="S450" s="8"/>
    </row>
    <row r="451" spans="1:19">
      <c r="A451" s="8"/>
      <c r="B451" s="8"/>
      <c r="C451" s="8"/>
      <c r="D451" s="8"/>
      <c r="E451" s="8"/>
      <c r="F451" s="8"/>
      <c r="G451" s="8"/>
      <c r="H451" s="8"/>
      <c r="J451" s="8"/>
      <c r="L451" s="8"/>
      <c r="M451" s="8"/>
      <c r="R451" s="8"/>
      <c r="S451" s="8"/>
    </row>
    <row r="452" spans="1:19">
      <c r="A452" s="8"/>
      <c r="B452" s="8"/>
      <c r="C452" s="8"/>
      <c r="D452" s="8"/>
      <c r="E452" s="8"/>
      <c r="F452" s="8"/>
      <c r="G452" s="8"/>
      <c r="H452" s="8"/>
      <c r="J452" s="8"/>
      <c r="L452" s="8"/>
      <c r="M452" s="8"/>
      <c r="R452" s="8"/>
      <c r="S452" s="8"/>
    </row>
    <row r="453" spans="1:19">
      <c r="A453" s="8"/>
      <c r="B453" s="8"/>
      <c r="C453" s="8"/>
      <c r="D453" s="8"/>
      <c r="E453" s="8"/>
      <c r="F453" s="8"/>
      <c r="G453" s="8"/>
      <c r="H453" s="8"/>
      <c r="J453" s="8"/>
      <c r="L453" s="8"/>
      <c r="M453" s="8"/>
      <c r="R453" s="8"/>
      <c r="S453" s="8"/>
    </row>
    <row r="454" spans="1:19">
      <c r="A454" s="8"/>
      <c r="B454" s="8"/>
      <c r="C454" s="8"/>
      <c r="D454" s="8"/>
      <c r="E454" s="8"/>
      <c r="F454" s="8"/>
      <c r="G454" s="8"/>
      <c r="H454" s="8"/>
      <c r="J454" s="8"/>
      <c r="L454" s="8"/>
      <c r="M454" s="8"/>
      <c r="R454" s="8"/>
      <c r="S454" s="8"/>
    </row>
    <row r="455" spans="1:19">
      <c r="A455" s="8"/>
      <c r="B455" s="8"/>
      <c r="C455" s="8"/>
      <c r="D455" s="8"/>
      <c r="E455" s="8"/>
      <c r="F455" s="8"/>
      <c r="G455" s="8"/>
      <c r="H455" s="8"/>
      <c r="J455" s="8"/>
      <c r="L455" s="8"/>
      <c r="M455" s="8"/>
      <c r="R455" s="8"/>
      <c r="S455" s="8"/>
    </row>
    <row r="456" spans="1:19">
      <c r="A456" s="8"/>
      <c r="B456" s="8"/>
      <c r="C456" s="8"/>
      <c r="D456" s="8"/>
      <c r="E456" s="8"/>
      <c r="F456" s="8"/>
      <c r="G456" s="8"/>
      <c r="H456" s="8"/>
      <c r="J456" s="8"/>
      <c r="L456" s="8"/>
      <c r="M456" s="8"/>
      <c r="R456" s="8"/>
      <c r="S456" s="8"/>
    </row>
    <row r="457" spans="1:19">
      <c r="A457" s="8"/>
      <c r="B457" s="8"/>
      <c r="C457" s="8"/>
      <c r="D457" s="8"/>
      <c r="E457" s="8"/>
      <c r="F457" s="8"/>
      <c r="G457" s="8"/>
      <c r="H457" s="8"/>
      <c r="J457" s="8"/>
      <c r="L457" s="8"/>
      <c r="M457" s="8"/>
      <c r="R457" s="8"/>
      <c r="S457" s="8"/>
    </row>
    <row r="458" spans="1:19">
      <c r="A458" s="8"/>
      <c r="B458" s="8"/>
      <c r="C458" s="8"/>
      <c r="D458" s="8"/>
      <c r="E458" s="8"/>
      <c r="F458" s="8"/>
      <c r="G458" s="8"/>
      <c r="H458" s="8"/>
      <c r="J458" s="8"/>
      <c r="L458" s="8"/>
      <c r="M458" s="8"/>
      <c r="R458" s="8"/>
      <c r="S458" s="8"/>
    </row>
    <row r="459" spans="1:19">
      <c r="A459" s="8"/>
      <c r="B459" s="8"/>
      <c r="C459" s="8"/>
      <c r="D459" s="8"/>
      <c r="E459" s="8"/>
      <c r="F459" s="8"/>
      <c r="G459" s="8"/>
      <c r="H459" s="8"/>
      <c r="J459" s="8"/>
      <c r="L459" s="8"/>
      <c r="M459" s="8"/>
      <c r="R459" s="8"/>
      <c r="S459" s="8"/>
    </row>
    <row r="460" spans="1:19">
      <c r="A460" s="8"/>
      <c r="B460" s="8"/>
      <c r="C460" s="8"/>
      <c r="D460" s="8"/>
      <c r="E460" s="8"/>
      <c r="F460" s="8"/>
      <c r="G460" s="8"/>
      <c r="H460" s="8"/>
      <c r="J460" s="8"/>
      <c r="L460" s="8"/>
      <c r="M460" s="8"/>
      <c r="R460" s="8"/>
      <c r="S460" s="8"/>
    </row>
    <row r="461" spans="1:19">
      <c r="A461" s="8"/>
      <c r="B461" s="8"/>
      <c r="C461" s="8"/>
      <c r="D461" s="8"/>
      <c r="E461" s="8"/>
      <c r="F461" s="8"/>
      <c r="G461" s="8"/>
      <c r="H461" s="8"/>
      <c r="J461" s="8"/>
      <c r="L461" s="8"/>
      <c r="M461" s="8"/>
      <c r="R461" s="8"/>
      <c r="S461" s="8"/>
    </row>
    <row r="462" spans="1:19">
      <c r="A462" s="8"/>
      <c r="B462" s="8"/>
      <c r="C462" s="8"/>
      <c r="D462" s="8"/>
      <c r="E462" s="8"/>
      <c r="F462" s="8"/>
      <c r="G462" s="8"/>
      <c r="H462" s="8"/>
      <c r="J462" s="8"/>
      <c r="L462" s="8"/>
      <c r="M462" s="8"/>
      <c r="R462" s="8"/>
      <c r="S462" s="8"/>
    </row>
    <row r="463" spans="1:19">
      <c r="A463" s="8"/>
      <c r="B463" s="8"/>
      <c r="C463" s="8"/>
      <c r="D463" s="8"/>
      <c r="E463" s="8"/>
      <c r="F463" s="8"/>
      <c r="G463" s="8"/>
      <c r="H463" s="8"/>
      <c r="J463" s="8"/>
      <c r="L463" s="8"/>
      <c r="M463" s="8"/>
      <c r="R463" s="8"/>
      <c r="S463" s="8"/>
    </row>
    <row r="464" spans="1:19">
      <c r="A464" s="8"/>
      <c r="B464" s="8"/>
      <c r="C464" s="8"/>
      <c r="D464" s="8"/>
      <c r="E464" s="8"/>
      <c r="F464" s="8"/>
      <c r="G464" s="8"/>
      <c r="H464" s="8"/>
      <c r="J464" s="8"/>
      <c r="L464" s="8"/>
      <c r="M464" s="8"/>
      <c r="R464" s="8"/>
      <c r="S464" s="8"/>
    </row>
    <row r="465" spans="1:19">
      <c r="A465" s="8"/>
      <c r="B465" s="8"/>
      <c r="C465" s="8"/>
      <c r="D465" s="8"/>
      <c r="E465" s="8"/>
      <c r="F465" s="8"/>
      <c r="G465" s="8"/>
      <c r="H465" s="8"/>
      <c r="J465" s="8"/>
      <c r="L465" s="8"/>
      <c r="M465" s="8"/>
      <c r="R465" s="8"/>
      <c r="S465" s="8"/>
    </row>
    <row r="466" spans="1:19">
      <c r="A466" s="8"/>
      <c r="B466" s="8"/>
      <c r="C466" s="8"/>
      <c r="D466" s="8"/>
      <c r="E466" s="8"/>
      <c r="F466" s="8"/>
      <c r="G466" s="8"/>
      <c r="H466" s="8"/>
      <c r="J466" s="8"/>
      <c r="L466" s="8"/>
      <c r="M466" s="8"/>
      <c r="R466" s="8"/>
      <c r="S466" s="8"/>
    </row>
    <row r="467" spans="1:19">
      <c r="A467" s="8"/>
      <c r="B467" s="8"/>
      <c r="C467" s="8"/>
      <c r="D467" s="8"/>
      <c r="E467" s="8"/>
      <c r="F467" s="8"/>
      <c r="G467" s="8"/>
      <c r="H467" s="8"/>
      <c r="J467" s="8"/>
      <c r="L467" s="8"/>
      <c r="M467" s="8"/>
      <c r="R467" s="8"/>
      <c r="S467" s="8"/>
    </row>
    <row r="468" spans="1:19">
      <c r="A468" s="8"/>
      <c r="B468" s="8"/>
      <c r="C468" s="8"/>
      <c r="D468" s="8"/>
      <c r="E468" s="8"/>
      <c r="F468" s="8"/>
      <c r="G468" s="8"/>
      <c r="H468" s="8"/>
      <c r="J468" s="8"/>
      <c r="L468" s="8"/>
      <c r="M468" s="8"/>
      <c r="R468" s="8"/>
      <c r="S468" s="8"/>
    </row>
    <row r="469" spans="1:19">
      <c r="A469" s="8"/>
      <c r="B469" s="8"/>
      <c r="C469" s="8"/>
      <c r="D469" s="8"/>
      <c r="E469" s="8"/>
      <c r="F469" s="8"/>
      <c r="G469" s="8"/>
      <c r="H469" s="8"/>
      <c r="J469" s="8"/>
      <c r="L469" s="8"/>
      <c r="M469" s="8"/>
      <c r="R469" s="8"/>
      <c r="S469" s="8"/>
    </row>
    <row r="470" spans="1:19">
      <c r="A470" s="8"/>
      <c r="B470" s="8"/>
      <c r="C470" s="8"/>
      <c r="D470" s="8"/>
      <c r="E470" s="8"/>
      <c r="F470" s="8"/>
      <c r="G470" s="8"/>
      <c r="H470" s="8"/>
      <c r="J470" s="8"/>
      <c r="L470" s="8"/>
      <c r="M470" s="8"/>
      <c r="R470" s="8"/>
      <c r="S470" s="8"/>
    </row>
    <row r="471" spans="1:19">
      <c r="A471" s="8"/>
      <c r="B471" s="8"/>
      <c r="C471" s="8"/>
      <c r="D471" s="8"/>
      <c r="E471" s="8"/>
      <c r="F471" s="8"/>
      <c r="G471" s="8"/>
      <c r="H471" s="8"/>
      <c r="J471" s="8"/>
      <c r="L471" s="8"/>
      <c r="M471" s="8"/>
      <c r="R471" s="8"/>
      <c r="S471" s="8"/>
    </row>
    <row r="472" spans="1:19">
      <c r="A472" s="8"/>
      <c r="B472" s="8"/>
      <c r="C472" s="8"/>
      <c r="D472" s="8"/>
      <c r="E472" s="8"/>
      <c r="F472" s="8"/>
      <c r="G472" s="8"/>
      <c r="H472" s="8"/>
      <c r="J472" s="8"/>
      <c r="L472" s="8"/>
      <c r="M472" s="8"/>
      <c r="R472" s="8"/>
      <c r="S472" s="8"/>
    </row>
    <row r="473" spans="1:19">
      <c r="A473" s="8"/>
      <c r="B473" s="8"/>
      <c r="C473" s="8"/>
      <c r="D473" s="8"/>
      <c r="E473" s="8"/>
      <c r="F473" s="8"/>
      <c r="G473" s="8"/>
      <c r="H473" s="8"/>
      <c r="J473" s="8"/>
      <c r="L473" s="8"/>
      <c r="M473" s="8"/>
      <c r="R473" s="8"/>
      <c r="S473" s="8"/>
    </row>
    <row r="474" spans="1:19">
      <c r="A474" s="8"/>
      <c r="B474" s="8"/>
      <c r="C474" s="8"/>
      <c r="D474" s="8"/>
      <c r="E474" s="8"/>
      <c r="F474" s="8"/>
      <c r="G474" s="8"/>
      <c r="H474" s="8"/>
      <c r="J474" s="8"/>
      <c r="L474" s="8"/>
      <c r="M474" s="8"/>
      <c r="R474" s="8"/>
      <c r="S474" s="8"/>
    </row>
    <row r="475" spans="1:19">
      <c r="A475" s="8"/>
      <c r="B475" s="8"/>
      <c r="C475" s="8"/>
      <c r="D475" s="8"/>
      <c r="E475" s="8"/>
      <c r="F475" s="8"/>
      <c r="G475" s="8"/>
      <c r="H475" s="8"/>
      <c r="J475" s="8"/>
      <c r="L475" s="8"/>
      <c r="M475" s="8"/>
      <c r="R475" s="8"/>
      <c r="S475" s="8"/>
    </row>
    <row r="476" spans="1:19">
      <c r="A476" s="8"/>
      <c r="B476" s="8"/>
      <c r="C476" s="8"/>
      <c r="D476" s="8"/>
      <c r="E476" s="8"/>
      <c r="F476" s="8"/>
      <c r="G476" s="8"/>
      <c r="H476" s="8"/>
      <c r="J476" s="8"/>
      <c r="L476" s="8"/>
      <c r="M476" s="8"/>
      <c r="R476" s="8"/>
      <c r="S476" s="8"/>
    </row>
    <row r="477" spans="1:19">
      <c r="A477" s="8"/>
      <c r="B477" s="8"/>
      <c r="C477" s="8"/>
      <c r="D477" s="8"/>
      <c r="E477" s="8"/>
      <c r="F477" s="8"/>
      <c r="G477" s="8"/>
      <c r="H477" s="8"/>
      <c r="J477" s="8"/>
      <c r="L477" s="8"/>
      <c r="M477" s="8"/>
      <c r="R477" s="8"/>
      <c r="S477" s="8"/>
    </row>
    <row r="478" spans="1:19">
      <c r="A478" s="8"/>
      <c r="B478" s="8"/>
      <c r="C478" s="8"/>
      <c r="D478" s="8"/>
      <c r="E478" s="8"/>
      <c r="F478" s="8"/>
      <c r="G478" s="8"/>
      <c r="H478" s="8"/>
      <c r="J478" s="8"/>
      <c r="L478" s="8"/>
      <c r="M478" s="8"/>
      <c r="R478" s="8"/>
      <c r="S478" s="8"/>
    </row>
    <row r="479" spans="1:19">
      <c r="A479" s="8"/>
      <c r="B479" s="8"/>
      <c r="C479" s="8"/>
      <c r="D479" s="8"/>
      <c r="E479" s="8"/>
      <c r="F479" s="8"/>
      <c r="G479" s="8"/>
      <c r="H479" s="8"/>
      <c r="J479" s="8"/>
      <c r="L479" s="8"/>
      <c r="M479" s="8"/>
      <c r="R479" s="8"/>
      <c r="S479" s="8"/>
    </row>
    <row r="480" spans="1:19">
      <c r="A480" s="8"/>
      <c r="B480" s="8"/>
      <c r="C480" s="8"/>
      <c r="D480" s="8"/>
      <c r="E480" s="8"/>
      <c r="F480" s="8"/>
      <c r="G480" s="8"/>
      <c r="H480" s="8"/>
      <c r="J480" s="8"/>
      <c r="L480" s="8"/>
      <c r="M480" s="8"/>
      <c r="R480" s="8"/>
      <c r="S480" s="8"/>
    </row>
    <row r="481" spans="1:19">
      <c r="A481" s="8"/>
      <c r="B481" s="8"/>
      <c r="C481" s="8"/>
      <c r="D481" s="8"/>
      <c r="E481" s="8"/>
      <c r="F481" s="8"/>
      <c r="G481" s="8"/>
      <c r="H481" s="8"/>
      <c r="J481" s="8"/>
      <c r="L481" s="8"/>
      <c r="M481" s="8"/>
      <c r="R481" s="8"/>
      <c r="S481" s="8"/>
    </row>
    <row r="482" spans="1:19">
      <c r="A482" s="8"/>
      <c r="B482" s="8"/>
      <c r="C482" s="8"/>
      <c r="D482" s="8"/>
      <c r="E482" s="8"/>
      <c r="F482" s="8"/>
      <c r="G482" s="8"/>
      <c r="H482" s="8"/>
      <c r="J482" s="8"/>
      <c r="L482" s="8"/>
      <c r="M482" s="8"/>
      <c r="R482" s="8"/>
      <c r="S482" s="8"/>
    </row>
    <row r="483" spans="1:19">
      <c r="A483" s="8"/>
      <c r="B483" s="8"/>
      <c r="C483" s="8"/>
      <c r="D483" s="8"/>
      <c r="E483" s="8"/>
      <c r="F483" s="8"/>
      <c r="G483" s="8"/>
      <c r="H483" s="8"/>
      <c r="J483" s="8"/>
      <c r="L483" s="8"/>
      <c r="M483" s="8"/>
      <c r="R483" s="8"/>
      <c r="S483" s="8"/>
    </row>
    <row r="484" spans="1:19">
      <c r="A484" s="8"/>
      <c r="B484" s="8"/>
      <c r="C484" s="8"/>
      <c r="D484" s="8"/>
      <c r="E484" s="8"/>
      <c r="F484" s="8"/>
      <c r="G484" s="8"/>
      <c r="H484" s="8"/>
      <c r="J484" s="8"/>
      <c r="L484" s="8"/>
      <c r="M484" s="8"/>
      <c r="R484" s="8"/>
      <c r="S484" s="8"/>
    </row>
    <row r="485" spans="1:19">
      <c r="A485" s="8"/>
      <c r="B485" s="8"/>
      <c r="C485" s="8"/>
      <c r="D485" s="8"/>
      <c r="E485" s="8"/>
      <c r="F485" s="8"/>
      <c r="G485" s="8"/>
      <c r="H485" s="8"/>
      <c r="J485" s="8"/>
      <c r="L485" s="8"/>
      <c r="M485" s="8"/>
      <c r="R485" s="8"/>
      <c r="S485" s="8"/>
    </row>
    <row r="486" spans="1:19">
      <c r="A486" s="8"/>
      <c r="B486" s="8"/>
      <c r="C486" s="8"/>
      <c r="D486" s="8"/>
      <c r="E486" s="8"/>
      <c r="F486" s="8"/>
      <c r="G486" s="8"/>
      <c r="H486" s="8"/>
      <c r="J486" s="8"/>
      <c r="L486" s="8"/>
      <c r="M486" s="8"/>
      <c r="R486" s="8"/>
      <c r="S486" s="8"/>
    </row>
    <row r="487" spans="1:19">
      <c r="A487" s="8"/>
      <c r="B487" s="8"/>
      <c r="C487" s="8"/>
      <c r="D487" s="8"/>
      <c r="E487" s="8"/>
      <c r="F487" s="8"/>
      <c r="G487" s="8"/>
      <c r="H487" s="8"/>
      <c r="J487" s="8"/>
      <c r="L487" s="8"/>
      <c r="M487" s="8"/>
      <c r="R487" s="8"/>
      <c r="S487" s="8"/>
    </row>
    <row r="488" spans="1:19">
      <c r="A488" s="8"/>
      <c r="B488" s="8"/>
      <c r="C488" s="8"/>
      <c r="D488" s="8"/>
      <c r="E488" s="8"/>
      <c r="F488" s="8"/>
      <c r="G488" s="8"/>
      <c r="H488" s="8"/>
      <c r="J488" s="8"/>
      <c r="L488" s="8"/>
      <c r="M488" s="8"/>
      <c r="R488" s="8"/>
      <c r="S488" s="8"/>
    </row>
    <row r="489" spans="1:19">
      <c r="A489" s="8"/>
      <c r="B489" s="8"/>
      <c r="C489" s="8"/>
      <c r="D489" s="8"/>
      <c r="E489" s="8"/>
      <c r="F489" s="8"/>
      <c r="G489" s="8"/>
      <c r="H489" s="8"/>
      <c r="J489" s="8"/>
      <c r="L489" s="8"/>
      <c r="M489" s="8"/>
      <c r="R489" s="8"/>
      <c r="S489" s="8"/>
    </row>
    <row r="490" spans="1:19">
      <c r="A490" s="8"/>
      <c r="B490" s="8"/>
      <c r="C490" s="8"/>
      <c r="D490" s="8"/>
      <c r="E490" s="8"/>
      <c r="F490" s="8"/>
      <c r="G490" s="8"/>
      <c r="H490" s="8"/>
      <c r="J490" s="8"/>
      <c r="L490" s="8"/>
      <c r="M490" s="8"/>
      <c r="R490" s="8"/>
      <c r="S490" s="8"/>
    </row>
    <row r="491" spans="1:19">
      <c r="A491" s="8"/>
      <c r="B491" s="8"/>
      <c r="C491" s="8"/>
      <c r="D491" s="8"/>
      <c r="E491" s="8"/>
      <c r="F491" s="8"/>
      <c r="G491" s="8"/>
      <c r="H491" s="8"/>
      <c r="J491" s="8"/>
      <c r="L491" s="8"/>
      <c r="M491" s="8"/>
      <c r="R491" s="8"/>
      <c r="S491" s="8"/>
    </row>
    <row r="492" spans="1:19">
      <c r="A492" s="8"/>
      <c r="B492" s="8"/>
      <c r="C492" s="8"/>
      <c r="D492" s="8"/>
      <c r="E492" s="8"/>
      <c r="F492" s="8"/>
      <c r="G492" s="8"/>
      <c r="H492" s="8"/>
      <c r="J492" s="8"/>
      <c r="L492" s="8"/>
      <c r="M492" s="8"/>
      <c r="R492" s="8"/>
      <c r="S492" s="8"/>
    </row>
    <row r="493" spans="1:19">
      <c r="A493" s="8"/>
      <c r="B493" s="8"/>
      <c r="C493" s="8"/>
      <c r="D493" s="8"/>
      <c r="E493" s="8"/>
      <c r="F493" s="8"/>
      <c r="G493" s="8"/>
      <c r="H493" s="8"/>
      <c r="J493" s="8"/>
      <c r="L493" s="8"/>
      <c r="M493" s="8"/>
      <c r="R493" s="8"/>
      <c r="S493" s="8"/>
    </row>
    <row r="494" spans="1:19">
      <c r="A494" s="8"/>
      <c r="B494" s="8"/>
      <c r="C494" s="8"/>
      <c r="D494" s="8"/>
      <c r="E494" s="8"/>
      <c r="F494" s="8"/>
      <c r="G494" s="8"/>
      <c r="H494" s="8"/>
      <c r="J494" s="8"/>
      <c r="L494" s="8"/>
      <c r="M494" s="8"/>
      <c r="R494" s="8"/>
      <c r="S494" s="8"/>
    </row>
    <row r="495" spans="1:19">
      <c r="A495" s="8"/>
      <c r="B495" s="8"/>
      <c r="C495" s="8"/>
      <c r="D495" s="8"/>
      <c r="E495" s="8"/>
      <c r="F495" s="8"/>
      <c r="G495" s="8"/>
      <c r="H495" s="8"/>
      <c r="J495" s="8"/>
      <c r="L495" s="8"/>
      <c r="M495" s="8"/>
      <c r="R495" s="8"/>
      <c r="S495" s="8"/>
    </row>
    <row r="496" spans="1:19">
      <c r="A496" s="8"/>
      <c r="B496" s="8"/>
      <c r="C496" s="8"/>
      <c r="D496" s="8"/>
      <c r="E496" s="8"/>
      <c r="F496" s="8"/>
      <c r="G496" s="8"/>
      <c r="H496" s="8"/>
      <c r="J496" s="8"/>
      <c r="L496" s="8"/>
      <c r="M496" s="8"/>
      <c r="R496" s="8"/>
      <c r="S496" s="8"/>
    </row>
    <row r="497" spans="1:19">
      <c r="A497" s="8"/>
      <c r="B497" s="8"/>
      <c r="C497" s="8"/>
      <c r="D497" s="8"/>
      <c r="E497" s="8"/>
      <c r="F497" s="8"/>
      <c r="G497" s="8"/>
      <c r="H497" s="8"/>
      <c r="J497" s="8"/>
      <c r="L497" s="8"/>
      <c r="M497" s="8"/>
      <c r="R497" s="8"/>
      <c r="S497" s="8"/>
    </row>
    <row r="498" spans="1:19">
      <c r="A498" s="8"/>
      <c r="B498" s="8"/>
      <c r="C498" s="8"/>
      <c r="D498" s="8"/>
      <c r="E498" s="8"/>
      <c r="F498" s="8"/>
      <c r="G498" s="8"/>
      <c r="H498" s="8"/>
      <c r="J498" s="8"/>
      <c r="L498" s="8"/>
      <c r="M498" s="8"/>
      <c r="R498" s="8"/>
      <c r="S498" s="8"/>
    </row>
    <row r="499" spans="1:19">
      <c r="A499" s="8"/>
      <c r="B499" s="8"/>
      <c r="C499" s="8"/>
      <c r="D499" s="8"/>
      <c r="E499" s="8"/>
      <c r="F499" s="8"/>
      <c r="G499" s="8"/>
      <c r="H499" s="8"/>
      <c r="J499" s="8"/>
      <c r="L499" s="8"/>
      <c r="M499" s="8"/>
      <c r="R499" s="8"/>
      <c r="S499" s="8"/>
    </row>
    <row r="500" spans="1:19">
      <c r="A500" s="8"/>
      <c r="B500" s="8"/>
      <c r="C500" s="8"/>
      <c r="D500" s="8"/>
      <c r="E500" s="8"/>
      <c r="F500" s="8"/>
      <c r="G500" s="8"/>
      <c r="H500" s="8"/>
      <c r="J500" s="8"/>
      <c r="L500" s="8"/>
      <c r="M500" s="8"/>
      <c r="R500" s="8"/>
      <c r="S500" s="8"/>
    </row>
    <row r="501" spans="1:19">
      <c r="A501" s="8"/>
      <c r="B501" s="8"/>
      <c r="C501" s="8"/>
      <c r="D501" s="8"/>
      <c r="E501" s="8"/>
      <c r="F501" s="8"/>
      <c r="G501" s="8"/>
      <c r="H501" s="8"/>
      <c r="J501" s="8"/>
      <c r="L501" s="8"/>
      <c r="M501" s="8"/>
      <c r="R501" s="8"/>
      <c r="S501" s="8"/>
    </row>
    <row r="502" spans="1:19">
      <c r="A502" s="8"/>
      <c r="B502" s="8"/>
      <c r="C502" s="8"/>
      <c r="D502" s="8"/>
      <c r="E502" s="8"/>
      <c r="F502" s="8"/>
      <c r="G502" s="8"/>
      <c r="H502" s="8"/>
      <c r="J502" s="8"/>
      <c r="L502" s="8"/>
      <c r="M502" s="8"/>
      <c r="R502" s="8"/>
      <c r="S502" s="8"/>
    </row>
    <row r="503" spans="1:19">
      <c r="A503" s="8"/>
      <c r="B503" s="8"/>
      <c r="C503" s="8"/>
      <c r="D503" s="8"/>
      <c r="E503" s="8"/>
      <c r="F503" s="8"/>
      <c r="G503" s="8"/>
      <c r="H503" s="8"/>
      <c r="J503" s="8"/>
      <c r="L503" s="8"/>
      <c r="M503" s="8"/>
      <c r="R503" s="8"/>
      <c r="S503" s="8"/>
    </row>
    <row r="504" spans="1:19">
      <c r="A504" s="8"/>
      <c r="B504" s="8"/>
      <c r="C504" s="8"/>
      <c r="D504" s="8"/>
      <c r="E504" s="8"/>
      <c r="F504" s="8"/>
      <c r="G504" s="8"/>
      <c r="H504" s="8"/>
      <c r="J504" s="8"/>
      <c r="L504" s="8"/>
      <c r="M504" s="8"/>
      <c r="R504" s="8"/>
      <c r="S504" s="8"/>
    </row>
    <row r="505" spans="1:19">
      <c r="A505" s="8"/>
      <c r="B505" s="8"/>
      <c r="C505" s="8"/>
      <c r="D505" s="8"/>
      <c r="E505" s="8"/>
      <c r="F505" s="8"/>
      <c r="G505" s="8"/>
      <c r="H505" s="8"/>
      <c r="J505" s="8"/>
      <c r="L505" s="8"/>
      <c r="M505" s="8"/>
      <c r="R505" s="8"/>
      <c r="S505" s="8"/>
    </row>
    <row r="506" spans="1:19">
      <c r="A506" s="8"/>
      <c r="B506" s="8"/>
      <c r="C506" s="8"/>
      <c r="D506" s="8"/>
      <c r="E506" s="8"/>
      <c r="F506" s="8"/>
      <c r="G506" s="8"/>
      <c r="H506" s="8"/>
      <c r="J506" s="8"/>
      <c r="L506" s="8"/>
      <c r="M506" s="8"/>
      <c r="R506" s="8"/>
      <c r="S506" s="8"/>
    </row>
    <row r="507" spans="1:19">
      <c r="A507" s="8"/>
      <c r="B507" s="8"/>
      <c r="C507" s="8"/>
      <c r="D507" s="8"/>
      <c r="E507" s="8"/>
      <c r="F507" s="8"/>
      <c r="G507" s="8"/>
      <c r="H507" s="8"/>
      <c r="J507" s="8"/>
      <c r="L507" s="8"/>
      <c r="M507" s="8"/>
      <c r="R507" s="8"/>
      <c r="S507" s="8"/>
    </row>
    <row r="508" spans="1:19">
      <c r="A508" s="8"/>
      <c r="B508" s="8"/>
      <c r="C508" s="8"/>
      <c r="D508" s="8"/>
      <c r="E508" s="8"/>
      <c r="F508" s="8"/>
      <c r="G508" s="8"/>
      <c r="H508" s="8"/>
      <c r="J508" s="8"/>
      <c r="L508" s="8"/>
      <c r="M508" s="8"/>
      <c r="R508" s="8"/>
      <c r="S508" s="8"/>
    </row>
    <row r="509" spans="1:19">
      <c r="A509" s="8"/>
      <c r="B509" s="8"/>
      <c r="C509" s="8"/>
      <c r="D509" s="8"/>
      <c r="E509" s="8"/>
      <c r="F509" s="8"/>
      <c r="G509" s="8"/>
      <c r="H509" s="8"/>
      <c r="J509" s="8"/>
      <c r="L509" s="8"/>
      <c r="M509" s="8"/>
      <c r="R509" s="8"/>
      <c r="S509" s="8"/>
    </row>
    <row r="510" spans="1:19">
      <c r="A510" s="8"/>
      <c r="B510" s="8"/>
      <c r="C510" s="8"/>
      <c r="D510" s="8"/>
      <c r="E510" s="8"/>
      <c r="F510" s="8"/>
      <c r="G510" s="8"/>
      <c r="H510" s="8"/>
      <c r="J510" s="8"/>
      <c r="L510" s="8"/>
      <c r="M510" s="8"/>
      <c r="R510" s="8"/>
      <c r="S510" s="8"/>
    </row>
    <row r="511" spans="1:19">
      <c r="A511" s="8"/>
      <c r="B511" s="8"/>
      <c r="C511" s="8"/>
      <c r="D511" s="8"/>
      <c r="E511" s="8"/>
      <c r="F511" s="8"/>
      <c r="G511" s="8"/>
      <c r="H511" s="8"/>
      <c r="J511" s="8"/>
      <c r="L511" s="8"/>
      <c r="M511" s="8"/>
      <c r="R511" s="8"/>
      <c r="S511" s="8"/>
    </row>
    <row r="512" spans="1:19">
      <c r="A512" s="8"/>
      <c r="B512" s="8"/>
      <c r="C512" s="8"/>
      <c r="D512" s="8"/>
      <c r="E512" s="8"/>
      <c r="F512" s="8"/>
      <c r="G512" s="8"/>
      <c r="H512" s="8"/>
      <c r="J512" s="8"/>
      <c r="L512" s="8"/>
      <c r="M512" s="8"/>
      <c r="R512" s="8"/>
      <c r="S512" s="8"/>
    </row>
    <row r="513" spans="1:19">
      <c r="A513" s="8"/>
      <c r="B513" s="8"/>
      <c r="C513" s="8"/>
      <c r="D513" s="8"/>
      <c r="E513" s="8"/>
      <c r="F513" s="8"/>
      <c r="G513" s="8"/>
      <c r="H513" s="8"/>
      <c r="J513" s="8"/>
      <c r="L513" s="8"/>
      <c r="M513" s="8"/>
      <c r="R513" s="8"/>
      <c r="S513" s="8"/>
    </row>
    <row r="514" spans="1:19">
      <c r="A514" s="8"/>
      <c r="B514" s="8"/>
      <c r="C514" s="8"/>
      <c r="D514" s="8"/>
      <c r="E514" s="8"/>
      <c r="F514" s="8"/>
      <c r="G514" s="8"/>
      <c r="H514" s="8"/>
      <c r="J514" s="8"/>
      <c r="L514" s="8"/>
      <c r="M514" s="8"/>
      <c r="R514" s="8"/>
      <c r="S514" s="8"/>
    </row>
    <row r="515" spans="1:19">
      <c r="A515" s="8"/>
      <c r="B515" s="8"/>
      <c r="C515" s="8"/>
      <c r="D515" s="8"/>
      <c r="E515" s="8"/>
      <c r="F515" s="8"/>
      <c r="G515" s="8"/>
      <c r="H515" s="8"/>
      <c r="J515" s="8"/>
      <c r="L515" s="8"/>
      <c r="M515" s="8"/>
      <c r="R515" s="8"/>
      <c r="S515" s="8"/>
    </row>
    <row r="516" spans="1:19">
      <c r="A516" s="8"/>
      <c r="B516" s="8"/>
      <c r="C516" s="8"/>
      <c r="D516" s="8"/>
      <c r="E516" s="8"/>
      <c r="F516" s="8"/>
      <c r="G516" s="8"/>
      <c r="H516" s="8"/>
      <c r="J516" s="8"/>
      <c r="L516" s="8"/>
      <c r="M516" s="8"/>
      <c r="R516" s="8"/>
      <c r="S516" s="8"/>
    </row>
    <row r="517" spans="1:19">
      <c r="A517" s="8"/>
      <c r="B517" s="8"/>
      <c r="C517" s="8"/>
      <c r="D517" s="8"/>
      <c r="E517" s="8"/>
      <c r="F517" s="8"/>
      <c r="G517" s="8"/>
      <c r="H517" s="8"/>
      <c r="J517" s="8"/>
      <c r="L517" s="8"/>
      <c r="M517" s="8"/>
      <c r="R517" s="8"/>
      <c r="S517" s="8"/>
    </row>
    <row r="518" spans="1:19">
      <c r="A518" s="8"/>
      <c r="B518" s="8"/>
      <c r="C518" s="8"/>
      <c r="D518" s="8"/>
      <c r="E518" s="8"/>
      <c r="F518" s="8"/>
      <c r="G518" s="8"/>
      <c r="H518" s="8"/>
      <c r="J518" s="8"/>
      <c r="L518" s="8"/>
      <c r="M518" s="8"/>
      <c r="R518" s="8"/>
      <c r="S518" s="8"/>
    </row>
    <row r="519" spans="1:19">
      <c r="A519" s="8"/>
      <c r="B519" s="8"/>
      <c r="C519" s="8"/>
      <c r="D519" s="8"/>
      <c r="E519" s="8"/>
      <c r="F519" s="8"/>
      <c r="G519" s="8"/>
      <c r="H519" s="8"/>
      <c r="J519" s="8"/>
      <c r="L519" s="8"/>
      <c r="M519" s="8"/>
      <c r="R519" s="8"/>
      <c r="S519" s="8"/>
    </row>
    <row r="520" spans="1:19">
      <c r="A520" s="8"/>
      <c r="B520" s="8"/>
      <c r="C520" s="8"/>
      <c r="D520" s="8"/>
      <c r="E520" s="8"/>
      <c r="F520" s="8"/>
      <c r="G520" s="8"/>
      <c r="H520" s="8"/>
      <c r="J520" s="8"/>
      <c r="L520" s="8"/>
      <c r="M520" s="8"/>
      <c r="R520" s="8"/>
      <c r="S520" s="8"/>
    </row>
    <row r="521" spans="1:19">
      <c r="A521" s="8"/>
      <c r="B521" s="8"/>
      <c r="C521" s="8"/>
      <c r="D521" s="8"/>
      <c r="E521" s="8"/>
      <c r="F521" s="8"/>
      <c r="G521" s="8"/>
      <c r="H521" s="8"/>
      <c r="J521" s="8"/>
      <c r="L521" s="8"/>
      <c r="M521" s="8"/>
      <c r="R521" s="8"/>
      <c r="S521" s="8"/>
    </row>
    <row r="522" spans="1:19">
      <c r="A522" s="8"/>
      <c r="B522" s="8"/>
      <c r="C522" s="8"/>
      <c r="D522" s="8"/>
      <c r="E522" s="8"/>
      <c r="F522" s="8"/>
      <c r="G522" s="8"/>
      <c r="H522" s="8"/>
      <c r="J522" s="8"/>
      <c r="L522" s="8"/>
      <c r="M522" s="8"/>
      <c r="R522" s="8"/>
      <c r="S522" s="8"/>
    </row>
    <row r="523" spans="1:19">
      <c r="A523" s="8"/>
      <c r="B523" s="8"/>
      <c r="C523" s="8"/>
      <c r="D523" s="8"/>
      <c r="E523" s="8"/>
      <c r="F523" s="8"/>
      <c r="G523" s="8"/>
      <c r="H523" s="8"/>
      <c r="J523" s="8"/>
      <c r="L523" s="8"/>
      <c r="M523" s="8"/>
      <c r="R523" s="8"/>
      <c r="S523" s="8"/>
    </row>
    <row r="524" spans="1:19">
      <c r="A524" s="8"/>
      <c r="B524" s="8"/>
      <c r="C524" s="8"/>
      <c r="D524" s="8"/>
      <c r="E524" s="8"/>
      <c r="F524" s="8"/>
      <c r="G524" s="8"/>
      <c r="H524" s="8"/>
      <c r="J524" s="8"/>
      <c r="L524" s="8"/>
      <c r="M524" s="8"/>
      <c r="R524" s="8"/>
      <c r="S524" s="8"/>
    </row>
    <row r="525" spans="1:19">
      <c r="A525" s="8"/>
      <c r="B525" s="8"/>
      <c r="C525" s="8"/>
      <c r="D525" s="8"/>
      <c r="E525" s="8"/>
      <c r="F525" s="8"/>
      <c r="G525" s="8"/>
      <c r="H525" s="8"/>
      <c r="J525" s="8"/>
      <c r="L525" s="8"/>
      <c r="M525" s="8"/>
      <c r="R525" s="8"/>
      <c r="S525" s="8"/>
    </row>
    <row r="526" spans="1:19">
      <c r="A526" s="8"/>
      <c r="B526" s="8"/>
      <c r="C526" s="8"/>
      <c r="D526" s="8"/>
      <c r="E526" s="8"/>
      <c r="F526" s="8"/>
      <c r="G526" s="8"/>
      <c r="H526" s="8"/>
      <c r="J526" s="8"/>
      <c r="L526" s="8"/>
      <c r="M526" s="8"/>
      <c r="R526" s="8"/>
      <c r="S526" s="8"/>
    </row>
    <row r="527" spans="1:19">
      <c r="A527" s="8"/>
      <c r="B527" s="8"/>
      <c r="C527" s="8"/>
      <c r="D527" s="8"/>
      <c r="E527" s="8"/>
      <c r="F527" s="8"/>
      <c r="G527" s="8"/>
      <c r="H527" s="8"/>
      <c r="J527" s="8"/>
      <c r="L527" s="8"/>
      <c r="M527" s="8"/>
      <c r="R527" s="8"/>
      <c r="S527" s="8"/>
    </row>
    <row r="528" spans="1:19">
      <c r="A528" s="8"/>
      <c r="B528" s="8"/>
      <c r="C528" s="8"/>
      <c r="D528" s="8"/>
      <c r="E528" s="8"/>
      <c r="F528" s="8"/>
      <c r="G528" s="8"/>
      <c r="H528" s="8"/>
      <c r="J528" s="8"/>
      <c r="L528" s="8"/>
      <c r="M528" s="8"/>
      <c r="R528" s="8"/>
      <c r="S528" s="8"/>
    </row>
    <row r="529" spans="1:19">
      <c r="A529" s="8"/>
      <c r="B529" s="8"/>
      <c r="C529" s="8"/>
      <c r="D529" s="8"/>
      <c r="E529" s="8"/>
      <c r="F529" s="8"/>
      <c r="G529" s="8"/>
      <c r="H529" s="8"/>
      <c r="J529" s="8"/>
      <c r="L529" s="8"/>
      <c r="M529" s="8"/>
      <c r="R529" s="8"/>
      <c r="S529" s="8"/>
    </row>
    <row r="530" spans="1:19">
      <c r="A530" s="8"/>
      <c r="B530" s="8"/>
      <c r="C530" s="8"/>
      <c r="D530" s="8"/>
      <c r="E530" s="8"/>
      <c r="F530" s="8"/>
      <c r="G530" s="8"/>
      <c r="H530" s="8"/>
      <c r="J530" s="8"/>
      <c r="L530" s="8"/>
      <c r="M530" s="8"/>
      <c r="R530" s="8"/>
      <c r="S530" s="8"/>
    </row>
    <row r="531" spans="1:19">
      <c r="A531" s="8"/>
      <c r="B531" s="8"/>
      <c r="C531" s="8"/>
      <c r="D531" s="8"/>
      <c r="E531" s="8"/>
      <c r="F531" s="8"/>
      <c r="G531" s="8"/>
      <c r="H531" s="8"/>
      <c r="J531" s="8"/>
      <c r="L531" s="8"/>
      <c r="M531" s="8"/>
      <c r="R531" s="8"/>
      <c r="S531" s="8"/>
    </row>
    <row r="532" spans="1:19">
      <c r="A532" s="8"/>
      <c r="B532" s="8"/>
      <c r="C532" s="8"/>
      <c r="D532" s="8"/>
      <c r="E532" s="8"/>
      <c r="F532" s="8"/>
      <c r="G532" s="8"/>
      <c r="H532" s="8"/>
      <c r="J532" s="8"/>
      <c r="L532" s="8"/>
      <c r="M532" s="8"/>
      <c r="R532" s="8"/>
      <c r="S532" s="8"/>
    </row>
    <row r="533" spans="1:19">
      <c r="A533" s="8"/>
      <c r="B533" s="8"/>
      <c r="C533" s="8"/>
      <c r="D533" s="8"/>
      <c r="E533" s="8"/>
      <c r="F533" s="8"/>
      <c r="G533" s="8"/>
      <c r="H533" s="8"/>
      <c r="J533" s="8"/>
      <c r="L533" s="8"/>
      <c r="M533" s="8"/>
      <c r="R533" s="8"/>
      <c r="S533" s="8"/>
    </row>
    <row r="534" spans="1:19">
      <c r="A534" s="8"/>
      <c r="B534" s="8"/>
      <c r="C534" s="8"/>
      <c r="D534" s="8"/>
      <c r="E534" s="8"/>
      <c r="F534" s="8"/>
      <c r="G534" s="8"/>
      <c r="H534" s="8"/>
      <c r="J534" s="8"/>
      <c r="L534" s="8"/>
      <c r="M534" s="8"/>
      <c r="R534" s="8"/>
      <c r="S534" s="8"/>
    </row>
    <row r="535" spans="1:19">
      <c r="A535" s="8"/>
      <c r="B535" s="8"/>
      <c r="C535" s="8"/>
      <c r="D535" s="8"/>
      <c r="E535" s="8"/>
      <c r="F535" s="8"/>
      <c r="G535" s="8"/>
      <c r="H535" s="8"/>
      <c r="J535" s="8"/>
      <c r="L535" s="8"/>
      <c r="M535" s="8"/>
      <c r="R535" s="8"/>
      <c r="S535" s="8"/>
    </row>
    <row r="536" spans="1:19">
      <c r="A536" s="8"/>
      <c r="B536" s="8"/>
      <c r="C536" s="8"/>
      <c r="D536" s="8"/>
      <c r="E536" s="8"/>
      <c r="F536" s="8"/>
      <c r="G536" s="8"/>
      <c r="H536" s="8"/>
      <c r="J536" s="8"/>
      <c r="L536" s="8"/>
      <c r="M536" s="8"/>
      <c r="R536" s="8"/>
      <c r="S536" s="8"/>
    </row>
    <row r="537" spans="1:19">
      <c r="A537" s="8"/>
      <c r="B537" s="8"/>
      <c r="C537" s="8"/>
      <c r="D537" s="8"/>
      <c r="E537" s="8"/>
      <c r="F537" s="8"/>
      <c r="G537" s="8"/>
      <c r="H537" s="8"/>
      <c r="J537" s="8"/>
      <c r="L537" s="8"/>
      <c r="M537" s="8"/>
      <c r="R537" s="8"/>
      <c r="S537" s="8"/>
    </row>
    <row r="538" spans="1:19">
      <c r="A538" s="8"/>
      <c r="B538" s="8"/>
      <c r="C538" s="8"/>
      <c r="D538" s="8"/>
      <c r="E538" s="8"/>
      <c r="F538" s="8"/>
      <c r="G538" s="8"/>
      <c r="H538" s="8"/>
      <c r="J538" s="8"/>
      <c r="L538" s="8"/>
      <c r="M538" s="8"/>
      <c r="R538" s="8"/>
      <c r="S538" s="8"/>
    </row>
    <row r="539" spans="1:19">
      <c r="A539" s="8"/>
      <c r="B539" s="8"/>
      <c r="C539" s="8"/>
      <c r="D539" s="8"/>
      <c r="E539" s="8"/>
      <c r="F539" s="8"/>
      <c r="G539" s="8"/>
      <c r="H539" s="8"/>
      <c r="J539" s="8"/>
      <c r="L539" s="8"/>
      <c r="M539" s="8"/>
      <c r="R539" s="8"/>
      <c r="S539" s="8"/>
    </row>
    <row r="540" spans="1:19">
      <c r="A540" s="8"/>
      <c r="B540" s="8"/>
      <c r="C540" s="8"/>
      <c r="D540" s="8"/>
      <c r="E540" s="8"/>
      <c r="F540" s="8"/>
      <c r="G540" s="8"/>
      <c r="H540" s="8"/>
      <c r="J540" s="8"/>
      <c r="L540" s="8"/>
      <c r="M540" s="8"/>
      <c r="R540" s="8"/>
      <c r="S540" s="8"/>
    </row>
    <row r="541" spans="1:19">
      <c r="A541" s="8"/>
      <c r="B541" s="8"/>
      <c r="C541" s="8"/>
      <c r="D541" s="8"/>
      <c r="E541" s="8"/>
      <c r="F541" s="8"/>
      <c r="G541" s="8"/>
      <c r="H541" s="8"/>
      <c r="J541" s="8"/>
      <c r="L541" s="8"/>
      <c r="M541" s="8"/>
      <c r="R541" s="8"/>
      <c r="S541" s="8"/>
    </row>
    <row r="542" spans="1:19">
      <c r="A542" s="8"/>
      <c r="B542" s="8"/>
      <c r="C542" s="8"/>
      <c r="D542" s="8"/>
      <c r="E542" s="8"/>
      <c r="F542" s="8"/>
      <c r="G542" s="8"/>
      <c r="H542" s="8"/>
      <c r="J542" s="8"/>
      <c r="L542" s="8"/>
      <c r="M542" s="8"/>
      <c r="R542" s="8"/>
      <c r="S542" s="8"/>
    </row>
    <row r="543" spans="1:19">
      <c r="A543" s="8"/>
      <c r="B543" s="8"/>
      <c r="C543" s="8"/>
      <c r="D543" s="8"/>
      <c r="E543" s="8"/>
      <c r="F543" s="8"/>
      <c r="G543" s="8"/>
      <c r="H543" s="8"/>
      <c r="J543" s="8"/>
      <c r="L543" s="8"/>
      <c r="M543" s="8"/>
      <c r="R543" s="8"/>
      <c r="S543" s="8"/>
    </row>
    <row r="544" spans="1:19">
      <c r="A544" s="8"/>
      <c r="B544" s="8"/>
      <c r="C544" s="8"/>
      <c r="D544" s="8"/>
      <c r="E544" s="8"/>
      <c r="F544" s="8"/>
      <c r="G544" s="8"/>
      <c r="H544" s="8"/>
      <c r="J544" s="8"/>
      <c r="L544" s="8"/>
      <c r="M544" s="8"/>
      <c r="R544" s="8"/>
      <c r="S544" s="8"/>
    </row>
    <row r="545" spans="1:19">
      <c r="A545" s="8"/>
      <c r="B545" s="8"/>
      <c r="C545" s="8"/>
      <c r="D545" s="8"/>
      <c r="E545" s="8"/>
      <c r="F545" s="8"/>
      <c r="G545" s="8"/>
      <c r="H545" s="8"/>
      <c r="J545" s="8"/>
      <c r="L545" s="8"/>
      <c r="M545" s="8"/>
      <c r="R545" s="8"/>
      <c r="S545" s="8"/>
    </row>
    <row r="546" spans="1:19">
      <c r="A546" s="8"/>
      <c r="B546" s="8"/>
      <c r="C546" s="8"/>
      <c r="D546" s="8"/>
      <c r="E546" s="8"/>
      <c r="F546" s="8"/>
      <c r="G546" s="8"/>
      <c r="H546" s="8"/>
      <c r="J546" s="8"/>
      <c r="L546" s="8"/>
      <c r="M546" s="8"/>
      <c r="R546" s="8"/>
      <c r="S546" s="8"/>
    </row>
    <row r="547" spans="1:19">
      <c r="A547" s="8"/>
      <c r="B547" s="8"/>
      <c r="C547" s="8"/>
      <c r="D547" s="8"/>
      <c r="E547" s="8"/>
      <c r="F547" s="8"/>
      <c r="G547" s="8"/>
      <c r="H547" s="8"/>
      <c r="J547" s="8"/>
      <c r="L547" s="8"/>
      <c r="M547" s="8"/>
      <c r="R547" s="8"/>
      <c r="S547" s="8"/>
    </row>
    <row r="548" spans="1:19">
      <c r="A548" s="8"/>
      <c r="B548" s="8"/>
      <c r="C548" s="8"/>
      <c r="D548" s="8"/>
      <c r="E548" s="8"/>
      <c r="F548" s="8"/>
      <c r="G548" s="8"/>
      <c r="H548" s="8"/>
      <c r="J548" s="8"/>
      <c r="L548" s="8"/>
      <c r="M548" s="8"/>
      <c r="R548" s="8"/>
      <c r="S548" s="8"/>
    </row>
    <row r="549" spans="1:19">
      <c r="A549" s="8"/>
      <c r="B549" s="8"/>
      <c r="C549" s="8"/>
      <c r="D549" s="8"/>
      <c r="E549" s="8"/>
      <c r="F549" s="8"/>
      <c r="G549" s="8"/>
      <c r="H549" s="8"/>
      <c r="J549" s="8"/>
      <c r="L549" s="8"/>
      <c r="M549" s="8"/>
      <c r="R549" s="8"/>
      <c r="S549" s="8"/>
    </row>
    <row r="550" spans="1:19">
      <c r="A550" s="8"/>
      <c r="B550" s="8"/>
      <c r="C550" s="8"/>
      <c r="D550" s="8"/>
      <c r="E550" s="8"/>
      <c r="F550" s="8"/>
      <c r="G550" s="8"/>
      <c r="H550" s="8"/>
      <c r="J550" s="8"/>
      <c r="L550" s="8"/>
      <c r="M550" s="8"/>
      <c r="R550" s="8"/>
      <c r="S550" s="8"/>
    </row>
    <row r="551" spans="1:19">
      <c r="A551" s="8"/>
      <c r="B551" s="8"/>
      <c r="C551" s="8"/>
      <c r="D551" s="8"/>
      <c r="E551" s="8"/>
      <c r="F551" s="8"/>
      <c r="G551" s="8"/>
      <c r="H551" s="8"/>
      <c r="J551" s="8"/>
      <c r="L551" s="8"/>
      <c r="M551" s="8"/>
      <c r="R551" s="8"/>
      <c r="S551" s="8"/>
    </row>
    <row r="552" spans="1:19">
      <c r="A552" s="8"/>
      <c r="B552" s="8"/>
      <c r="C552" s="8"/>
      <c r="D552" s="8"/>
      <c r="E552" s="8"/>
      <c r="F552" s="8"/>
      <c r="G552" s="8"/>
      <c r="H552" s="8"/>
      <c r="J552" s="8"/>
      <c r="L552" s="8"/>
      <c r="M552" s="8"/>
      <c r="R552" s="8"/>
      <c r="S552" s="8"/>
    </row>
    <row r="553" spans="1:19">
      <c r="A553" s="8"/>
      <c r="B553" s="8"/>
      <c r="C553" s="8"/>
      <c r="D553" s="8"/>
      <c r="E553" s="8"/>
      <c r="F553" s="8"/>
      <c r="G553" s="8"/>
      <c r="H553" s="8"/>
      <c r="J553" s="8"/>
      <c r="L553" s="8"/>
      <c r="M553" s="8"/>
      <c r="R553" s="8"/>
      <c r="S553" s="8"/>
    </row>
    <row r="554" spans="1:19">
      <c r="A554" s="8"/>
      <c r="B554" s="8"/>
      <c r="C554" s="8"/>
      <c r="D554" s="8"/>
      <c r="E554" s="8"/>
      <c r="F554" s="8"/>
      <c r="G554" s="8"/>
      <c r="H554" s="8"/>
      <c r="J554" s="8"/>
      <c r="L554" s="8"/>
      <c r="M554" s="8"/>
      <c r="R554" s="8"/>
      <c r="S554" s="8"/>
    </row>
    <row r="555" spans="1:19">
      <c r="A555" s="8"/>
      <c r="B555" s="8"/>
      <c r="C555" s="8"/>
      <c r="D555" s="8"/>
      <c r="E555" s="8"/>
      <c r="F555" s="8"/>
      <c r="G555" s="8"/>
      <c r="H555" s="8"/>
      <c r="J555" s="8"/>
      <c r="L555" s="8"/>
      <c r="M555" s="8"/>
      <c r="R555" s="8"/>
      <c r="S555" s="8"/>
    </row>
    <row r="556" spans="1:19">
      <c r="A556" s="8"/>
      <c r="B556" s="8"/>
      <c r="C556" s="8"/>
      <c r="D556" s="8"/>
      <c r="E556" s="8"/>
      <c r="F556" s="8"/>
      <c r="G556" s="8"/>
      <c r="H556" s="8"/>
      <c r="J556" s="8"/>
      <c r="L556" s="8"/>
      <c r="M556" s="8"/>
      <c r="R556" s="8"/>
      <c r="S556" s="8"/>
    </row>
    <row r="557" spans="1:19">
      <c r="A557" s="8"/>
      <c r="B557" s="8"/>
      <c r="C557" s="8"/>
      <c r="D557" s="8"/>
      <c r="E557" s="8"/>
      <c r="F557" s="8"/>
      <c r="G557" s="8"/>
      <c r="H557" s="8"/>
      <c r="J557" s="8"/>
      <c r="L557" s="8"/>
      <c r="M557" s="8"/>
      <c r="R557" s="8"/>
      <c r="S557" s="8"/>
    </row>
    <row r="558" spans="1:19">
      <c r="A558" s="8"/>
      <c r="B558" s="8"/>
      <c r="C558" s="8"/>
      <c r="D558" s="8"/>
      <c r="E558" s="8"/>
      <c r="F558" s="8"/>
      <c r="G558" s="8"/>
      <c r="H558" s="8"/>
      <c r="J558" s="8"/>
      <c r="L558" s="8"/>
      <c r="M558" s="8"/>
      <c r="R558" s="8"/>
      <c r="S558" s="8"/>
    </row>
    <row r="559" spans="1:19">
      <c r="A559" s="8"/>
      <c r="B559" s="8"/>
      <c r="C559" s="8"/>
      <c r="D559" s="8"/>
      <c r="E559" s="8"/>
      <c r="F559" s="8"/>
      <c r="G559" s="8"/>
      <c r="H559" s="8"/>
      <c r="J559" s="8"/>
      <c r="L559" s="8"/>
      <c r="M559" s="8"/>
      <c r="R559" s="8"/>
      <c r="S559" s="8"/>
    </row>
    <row r="560" spans="1:19">
      <c r="A560" s="8"/>
      <c r="B560" s="8"/>
      <c r="C560" s="8"/>
      <c r="D560" s="8"/>
      <c r="E560" s="8"/>
      <c r="F560" s="8"/>
      <c r="G560" s="8"/>
      <c r="H560" s="8"/>
      <c r="J560" s="8"/>
      <c r="L560" s="8"/>
      <c r="M560" s="8"/>
      <c r="R560" s="8"/>
      <c r="S560" s="8"/>
    </row>
    <row r="561" spans="1:19">
      <c r="A561" s="8"/>
      <c r="B561" s="8"/>
      <c r="C561" s="8"/>
      <c r="D561" s="8"/>
      <c r="E561" s="8"/>
      <c r="F561" s="8"/>
      <c r="G561" s="8"/>
      <c r="H561" s="8"/>
      <c r="J561" s="8"/>
      <c r="L561" s="8"/>
      <c r="M561" s="8"/>
      <c r="R561" s="8"/>
      <c r="S561" s="8"/>
    </row>
    <row r="562" spans="1:19">
      <c r="A562" s="8"/>
      <c r="B562" s="8"/>
      <c r="C562" s="8"/>
      <c r="D562" s="8"/>
      <c r="E562" s="8"/>
      <c r="F562" s="8"/>
      <c r="G562" s="8"/>
      <c r="H562" s="8"/>
      <c r="J562" s="8"/>
      <c r="L562" s="8"/>
      <c r="M562" s="8"/>
      <c r="R562" s="8"/>
      <c r="S562" s="8"/>
    </row>
    <row r="563" spans="1:19">
      <c r="A563" s="8"/>
      <c r="B563" s="8"/>
      <c r="C563" s="8"/>
      <c r="D563" s="8"/>
      <c r="E563" s="8"/>
      <c r="F563" s="8"/>
      <c r="G563" s="8"/>
      <c r="H563" s="8"/>
      <c r="J563" s="8"/>
      <c r="L563" s="8"/>
      <c r="M563" s="8"/>
      <c r="R563" s="8"/>
      <c r="S563" s="8"/>
    </row>
    <row r="564" spans="1:19">
      <c r="A564" s="8"/>
      <c r="B564" s="8"/>
      <c r="C564" s="8"/>
      <c r="D564" s="8"/>
      <c r="E564" s="8"/>
      <c r="F564" s="8"/>
      <c r="G564" s="8"/>
      <c r="H564" s="8"/>
      <c r="J564" s="8"/>
      <c r="L564" s="8"/>
      <c r="M564" s="8"/>
      <c r="R564" s="8"/>
      <c r="S564" s="8"/>
    </row>
    <row r="565" spans="1:19">
      <c r="A565" s="8"/>
      <c r="B565" s="8"/>
      <c r="C565" s="8"/>
      <c r="D565" s="8"/>
      <c r="E565" s="8"/>
      <c r="F565" s="8"/>
      <c r="G565" s="8"/>
      <c r="H565" s="8"/>
      <c r="J565" s="8"/>
      <c r="L565" s="8"/>
      <c r="M565" s="8"/>
      <c r="R565" s="8"/>
      <c r="S565" s="8"/>
    </row>
    <row r="566" spans="1:19">
      <c r="A566" s="8"/>
      <c r="B566" s="8"/>
      <c r="C566" s="8"/>
      <c r="D566" s="8"/>
      <c r="E566" s="8"/>
      <c r="F566" s="8"/>
      <c r="G566" s="8"/>
      <c r="H566" s="8"/>
      <c r="J566" s="8"/>
      <c r="L566" s="8"/>
      <c r="M566" s="8"/>
      <c r="R566" s="8"/>
      <c r="S566" s="8"/>
    </row>
    <row r="567" spans="1:19">
      <c r="A567" s="8"/>
      <c r="B567" s="8"/>
      <c r="C567" s="8"/>
      <c r="D567" s="8"/>
      <c r="E567" s="8"/>
      <c r="F567" s="8"/>
      <c r="G567" s="8"/>
      <c r="H567" s="8"/>
      <c r="J567" s="8"/>
      <c r="L567" s="8"/>
      <c r="M567" s="8"/>
      <c r="R567" s="8"/>
      <c r="S567" s="8"/>
    </row>
    <row r="568" spans="1:19">
      <c r="A568" s="8"/>
      <c r="B568" s="8"/>
      <c r="C568" s="8"/>
      <c r="D568" s="8"/>
      <c r="E568" s="8"/>
      <c r="F568" s="8"/>
      <c r="G568" s="8"/>
      <c r="H568" s="8"/>
      <c r="J568" s="8"/>
      <c r="L568" s="8"/>
      <c r="M568" s="8"/>
      <c r="R568" s="8"/>
      <c r="S568" s="8"/>
    </row>
    <row r="569" spans="1:19">
      <c r="A569" s="8"/>
      <c r="B569" s="8"/>
      <c r="C569" s="8"/>
      <c r="D569" s="8"/>
      <c r="E569" s="8"/>
      <c r="F569" s="8"/>
      <c r="G569" s="8"/>
      <c r="H569" s="8"/>
      <c r="J569" s="8"/>
      <c r="L569" s="8"/>
      <c r="M569" s="8"/>
      <c r="R569" s="8"/>
      <c r="S569" s="8"/>
    </row>
    <row r="570" spans="1:19">
      <c r="A570" s="8"/>
      <c r="B570" s="8"/>
      <c r="C570" s="8"/>
      <c r="D570" s="8"/>
      <c r="E570" s="8"/>
      <c r="F570" s="8"/>
      <c r="G570" s="8"/>
      <c r="H570" s="8"/>
      <c r="J570" s="8"/>
      <c r="L570" s="8"/>
      <c r="M570" s="8"/>
      <c r="R570" s="8"/>
      <c r="S570" s="8"/>
    </row>
    <row r="571" spans="1:19">
      <c r="A571" s="8"/>
      <c r="B571" s="8"/>
      <c r="C571" s="8"/>
      <c r="D571" s="8"/>
      <c r="E571" s="8"/>
      <c r="F571" s="8"/>
      <c r="G571" s="8"/>
      <c r="H571" s="8"/>
      <c r="J571" s="8"/>
      <c r="L571" s="8"/>
      <c r="M571" s="8"/>
      <c r="R571" s="8"/>
      <c r="S571" s="8"/>
    </row>
    <row r="572" spans="1:19">
      <c r="A572" s="8"/>
      <c r="B572" s="8"/>
      <c r="C572" s="8"/>
      <c r="D572" s="8"/>
      <c r="E572" s="8"/>
      <c r="F572" s="8"/>
      <c r="G572" s="8"/>
      <c r="H572" s="8"/>
      <c r="J572" s="8"/>
      <c r="L572" s="8"/>
      <c r="M572" s="8"/>
      <c r="R572" s="8"/>
      <c r="S572" s="8"/>
    </row>
    <row r="573" spans="1:19">
      <c r="A573" s="8"/>
      <c r="B573" s="8"/>
      <c r="C573" s="8"/>
      <c r="D573" s="8"/>
      <c r="E573" s="8"/>
      <c r="F573" s="8"/>
      <c r="G573" s="8"/>
      <c r="H573" s="8"/>
      <c r="J573" s="8"/>
      <c r="L573" s="8"/>
      <c r="M573" s="8"/>
      <c r="R573" s="8"/>
      <c r="S573" s="8"/>
    </row>
    <row r="574" spans="1:19">
      <c r="A574" s="8"/>
      <c r="B574" s="8"/>
      <c r="C574" s="8"/>
      <c r="D574" s="8"/>
      <c r="E574" s="8"/>
      <c r="F574" s="8"/>
      <c r="G574" s="8"/>
      <c r="H574" s="8"/>
      <c r="J574" s="8"/>
      <c r="L574" s="8"/>
      <c r="M574" s="8"/>
      <c r="R574" s="8"/>
      <c r="S574" s="8"/>
    </row>
    <row r="575" spans="1:19">
      <c r="A575" s="8"/>
      <c r="B575" s="8"/>
      <c r="C575" s="8"/>
      <c r="D575" s="8"/>
      <c r="E575" s="8"/>
      <c r="F575" s="8"/>
      <c r="G575" s="8"/>
      <c r="H575" s="8"/>
      <c r="J575" s="8"/>
      <c r="L575" s="8"/>
      <c r="M575" s="8"/>
      <c r="R575" s="8"/>
      <c r="S575" s="8"/>
    </row>
    <row r="576" spans="1:19">
      <c r="A576" s="8"/>
      <c r="B576" s="8"/>
      <c r="C576" s="8"/>
      <c r="D576" s="8"/>
      <c r="E576" s="8"/>
      <c r="F576" s="8"/>
      <c r="G576" s="8"/>
      <c r="H576" s="8"/>
      <c r="J576" s="8"/>
      <c r="L576" s="8"/>
      <c r="M576" s="8"/>
      <c r="R576" s="8"/>
      <c r="S576" s="8"/>
    </row>
    <row r="577" spans="1:19">
      <c r="A577" s="8"/>
      <c r="B577" s="8"/>
      <c r="C577" s="8"/>
      <c r="D577" s="8"/>
      <c r="E577" s="8"/>
      <c r="F577" s="8"/>
      <c r="G577" s="8"/>
      <c r="H577" s="8"/>
      <c r="J577" s="8"/>
      <c r="L577" s="8"/>
      <c r="M577" s="8"/>
      <c r="R577" s="8"/>
      <c r="S577" s="8"/>
    </row>
    <row r="578" spans="1:19">
      <c r="A578" s="8"/>
      <c r="B578" s="8"/>
      <c r="C578" s="8"/>
      <c r="D578" s="8"/>
      <c r="E578" s="8"/>
      <c r="F578" s="8"/>
      <c r="G578" s="8"/>
      <c r="H578" s="8"/>
      <c r="J578" s="8"/>
      <c r="L578" s="8"/>
      <c r="M578" s="8"/>
      <c r="R578" s="8"/>
      <c r="S578" s="8"/>
    </row>
    <row r="579" spans="1:19">
      <c r="A579" s="8"/>
      <c r="B579" s="8"/>
      <c r="C579" s="8"/>
      <c r="D579" s="8"/>
      <c r="E579" s="8"/>
      <c r="F579" s="8"/>
      <c r="G579" s="8"/>
      <c r="H579" s="8"/>
      <c r="J579" s="8"/>
      <c r="L579" s="8"/>
      <c r="M579" s="8"/>
      <c r="R579" s="8"/>
      <c r="S579" s="8"/>
    </row>
    <row r="580" spans="1:19">
      <c r="A580" s="8"/>
      <c r="B580" s="8"/>
      <c r="C580" s="8"/>
      <c r="D580" s="8"/>
      <c r="E580" s="8"/>
      <c r="F580" s="8"/>
      <c r="G580" s="8"/>
      <c r="H580" s="8"/>
      <c r="J580" s="8"/>
      <c r="L580" s="8"/>
      <c r="M580" s="8"/>
      <c r="R580" s="8"/>
      <c r="S580" s="8"/>
    </row>
    <row r="581" spans="1:19">
      <c r="A581" s="8"/>
      <c r="B581" s="8"/>
      <c r="C581" s="8"/>
      <c r="D581" s="8"/>
      <c r="E581" s="8"/>
      <c r="F581" s="8"/>
      <c r="G581" s="8"/>
      <c r="H581" s="8"/>
      <c r="J581" s="8"/>
      <c r="L581" s="8"/>
      <c r="M581" s="8"/>
      <c r="R581" s="8"/>
      <c r="S581" s="8"/>
    </row>
    <row r="582" spans="1:19">
      <c r="A582" s="8"/>
      <c r="B582" s="8"/>
      <c r="C582" s="8"/>
      <c r="D582" s="8"/>
      <c r="E582" s="8"/>
      <c r="F582" s="8"/>
      <c r="G582" s="8"/>
      <c r="H582" s="8"/>
      <c r="J582" s="8"/>
      <c r="L582" s="8"/>
      <c r="M582" s="8"/>
      <c r="R582" s="8"/>
      <c r="S582" s="8"/>
    </row>
    <row r="583" spans="1:19">
      <c r="A583" s="8"/>
      <c r="B583" s="8"/>
      <c r="C583" s="8"/>
      <c r="D583" s="8"/>
      <c r="E583" s="8"/>
      <c r="F583" s="8"/>
      <c r="G583" s="8"/>
      <c r="H583" s="8"/>
      <c r="J583" s="8"/>
      <c r="L583" s="8"/>
      <c r="M583" s="8"/>
      <c r="R583" s="8"/>
      <c r="S583" s="8"/>
    </row>
    <row r="584" spans="1:19">
      <c r="A584" s="8"/>
      <c r="B584" s="8"/>
      <c r="C584" s="8"/>
      <c r="D584" s="8"/>
      <c r="E584" s="8"/>
      <c r="F584" s="8"/>
      <c r="G584" s="8"/>
      <c r="H584" s="8"/>
      <c r="J584" s="8"/>
      <c r="L584" s="8"/>
      <c r="M584" s="8"/>
      <c r="R584" s="8"/>
      <c r="S584" s="8"/>
    </row>
    <row r="585" spans="1:19">
      <c r="A585" s="8"/>
      <c r="B585" s="8"/>
      <c r="C585" s="8"/>
      <c r="D585" s="8"/>
      <c r="E585" s="8"/>
      <c r="F585" s="8"/>
      <c r="G585" s="8"/>
      <c r="H585" s="8"/>
      <c r="J585" s="8"/>
      <c r="L585" s="8"/>
      <c r="M585" s="8"/>
      <c r="R585" s="8"/>
      <c r="S585" s="8"/>
    </row>
    <row r="586" spans="1:19">
      <c r="A586" s="8"/>
      <c r="B586" s="8"/>
      <c r="C586" s="8"/>
      <c r="D586" s="8"/>
      <c r="E586" s="8"/>
      <c r="F586" s="8"/>
      <c r="G586" s="8"/>
      <c r="H586" s="8"/>
      <c r="J586" s="8"/>
      <c r="L586" s="8"/>
      <c r="M586" s="8"/>
      <c r="R586" s="8"/>
      <c r="S586" s="8"/>
    </row>
    <row r="587" spans="1:19">
      <c r="A587" s="8"/>
      <c r="B587" s="8"/>
      <c r="C587" s="8"/>
      <c r="D587" s="8"/>
      <c r="E587" s="8"/>
      <c r="F587" s="8"/>
      <c r="G587" s="8"/>
      <c r="H587" s="8"/>
      <c r="J587" s="8"/>
      <c r="L587" s="8"/>
      <c r="M587" s="8"/>
      <c r="R587" s="8"/>
      <c r="S587" s="8"/>
    </row>
    <row r="588" spans="1:19">
      <c r="A588" s="8"/>
      <c r="B588" s="8"/>
      <c r="C588" s="8"/>
      <c r="D588" s="8"/>
      <c r="E588" s="8"/>
      <c r="F588" s="8"/>
      <c r="G588" s="8"/>
      <c r="H588" s="8"/>
      <c r="J588" s="8"/>
      <c r="L588" s="8"/>
      <c r="M588" s="8"/>
      <c r="R588" s="8"/>
      <c r="S588" s="8"/>
    </row>
    <row r="589" spans="1:19">
      <c r="A589" s="8"/>
      <c r="B589" s="8"/>
      <c r="C589" s="8"/>
      <c r="D589" s="8"/>
      <c r="E589" s="8"/>
      <c r="F589" s="8"/>
      <c r="G589" s="8"/>
      <c r="H589" s="8"/>
      <c r="J589" s="8"/>
      <c r="L589" s="8"/>
      <c r="M589" s="8"/>
      <c r="R589" s="8"/>
      <c r="S589" s="8"/>
    </row>
    <row r="590" spans="1:19">
      <c r="A590" s="8"/>
      <c r="B590" s="8"/>
      <c r="C590" s="8"/>
      <c r="D590" s="8"/>
      <c r="E590" s="8"/>
      <c r="F590" s="8"/>
      <c r="G590" s="8"/>
      <c r="H590" s="8"/>
      <c r="J590" s="8"/>
      <c r="L590" s="8"/>
      <c r="M590" s="8"/>
      <c r="R590" s="8"/>
      <c r="S590" s="8"/>
    </row>
    <row r="591" spans="1:19">
      <c r="A591" s="8"/>
      <c r="B591" s="8"/>
      <c r="C591" s="8"/>
      <c r="D591" s="8"/>
      <c r="E591" s="8"/>
      <c r="F591" s="8"/>
      <c r="G591" s="8"/>
      <c r="H591" s="8"/>
      <c r="J591" s="8"/>
      <c r="L591" s="8"/>
      <c r="M591" s="8"/>
      <c r="R591" s="8"/>
      <c r="S591" s="8"/>
    </row>
    <row r="592" spans="1:19">
      <c r="A592" s="8"/>
      <c r="B592" s="8"/>
      <c r="C592" s="8"/>
      <c r="D592" s="8"/>
      <c r="E592" s="8"/>
      <c r="F592" s="8"/>
      <c r="G592" s="8"/>
      <c r="H592" s="8"/>
      <c r="J592" s="8"/>
      <c r="L592" s="8"/>
      <c r="M592" s="8"/>
      <c r="R592" s="8"/>
      <c r="S592" s="8"/>
    </row>
    <row r="593" spans="1:19">
      <c r="A593" s="8"/>
      <c r="B593" s="8"/>
      <c r="C593" s="8"/>
      <c r="D593" s="8"/>
      <c r="E593" s="8"/>
      <c r="F593" s="8"/>
      <c r="G593" s="8"/>
      <c r="H593" s="8"/>
      <c r="J593" s="8"/>
      <c r="L593" s="8"/>
      <c r="M593" s="8"/>
      <c r="R593" s="8"/>
      <c r="S593" s="8"/>
    </row>
    <row r="594" spans="1:19">
      <c r="A594" s="8"/>
      <c r="B594" s="8"/>
      <c r="C594" s="8"/>
      <c r="D594" s="8"/>
      <c r="E594" s="8"/>
      <c r="F594" s="8"/>
      <c r="G594" s="8"/>
      <c r="H594" s="8"/>
      <c r="J594" s="8"/>
      <c r="L594" s="8"/>
      <c r="M594" s="8"/>
      <c r="R594" s="8"/>
      <c r="S594" s="8"/>
    </row>
    <row r="595" spans="1:19">
      <c r="A595" s="8"/>
      <c r="B595" s="8"/>
      <c r="C595" s="8"/>
      <c r="D595" s="8"/>
      <c r="E595" s="8"/>
      <c r="F595" s="8"/>
      <c r="G595" s="8"/>
      <c r="H595" s="8"/>
      <c r="J595" s="8"/>
      <c r="L595" s="8"/>
      <c r="M595" s="8"/>
      <c r="R595" s="8"/>
      <c r="S595" s="8"/>
    </row>
    <row r="596" spans="1:19">
      <c r="A596" s="8"/>
      <c r="B596" s="8"/>
      <c r="C596" s="8"/>
      <c r="D596" s="8"/>
      <c r="E596" s="8"/>
      <c r="F596" s="8"/>
      <c r="G596" s="8"/>
      <c r="H596" s="8"/>
      <c r="J596" s="8"/>
      <c r="L596" s="8"/>
      <c r="M596" s="8"/>
      <c r="R596" s="8"/>
      <c r="S596" s="8"/>
    </row>
    <row r="597" spans="1:19">
      <c r="A597" s="8"/>
      <c r="B597" s="8"/>
      <c r="C597" s="8"/>
      <c r="D597" s="8"/>
      <c r="E597" s="8"/>
      <c r="F597" s="8"/>
      <c r="G597" s="8"/>
      <c r="H597" s="8"/>
      <c r="J597" s="8"/>
      <c r="L597" s="8"/>
      <c r="M597" s="8"/>
      <c r="R597" s="8"/>
      <c r="S597" s="8"/>
    </row>
    <row r="598" spans="1:19">
      <c r="A598" s="8"/>
      <c r="B598" s="8"/>
      <c r="C598" s="8"/>
      <c r="D598" s="8"/>
      <c r="E598" s="8"/>
      <c r="F598" s="8"/>
      <c r="G598" s="8"/>
      <c r="H598" s="8"/>
      <c r="J598" s="8"/>
      <c r="L598" s="8"/>
      <c r="M598" s="8"/>
      <c r="R598" s="8"/>
      <c r="S598" s="8"/>
    </row>
    <row r="599" spans="1:19">
      <c r="A599" s="8"/>
      <c r="B599" s="8"/>
      <c r="C599" s="8"/>
      <c r="D599" s="8"/>
      <c r="E599" s="8"/>
      <c r="F599" s="8"/>
      <c r="G599" s="8"/>
      <c r="H599" s="8"/>
      <c r="J599" s="8"/>
      <c r="L599" s="8"/>
      <c r="M599" s="8"/>
      <c r="R599" s="8"/>
      <c r="S599" s="8"/>
    </row>
    <row r="600" spans="1:19">
      <c r="A600" s="8"/>
      <c r="B600" s="8"/>
      <c r="C600" s="8"/>
      <c r="D600" s="8"/>
      <c r="E600" s="8"/>
      <c r="F600" s="8"/>
      <c r="G600" s="8"/>
      <c r="H600" s="8"/>
      <c r="J600" s="8"/>
      <c r="L600" s="8"/>
      <c r="M600" s="8"/>
      <c r="R600" s="8"/>
      <c r="S600" s="8"/>
    </row>
    <row r="601" spans="1:19">
      <c r="A601" s="8"/>
      <c r="B601" s="8"/>
      <c r="C601" s="8"/>
      <c r="D601" s="8"/>
      <c r="E601" s="8"/>
      <c r="F601" s="8"/>
      <c r="G601" s="8"/>
      <c r="H601" s="8"/>
      <c r="J601" s="8"/>
      <c r="L601" s="8"/>
      <c r="M601" s="8"/>
      <c r="R601" s="8"/>
      <c r="S601" s="8"/>
    </row>
    <row r="602" spans="1:19">
      <c r="A602" s="8"/>
      <c r="B602" s="8"/>
      <c r="C602" s="8"/>
      <c r="D602" s="8"/>
      <c r="E602" s="8"/>
      <c r="F602" s="8"/>
      <c r="G602" s="8"/>
      <c r="H602" s="8"/>
      <c r="J602" s="8"/>
      <c r="L602" s="8"/>
      <c r="M602" s="8"/>
      <c r="R602" s="8"/>
      <c r="S602" s="8"/>
    </row>
    <row r="603" spans="1:19">
      <c r="A603" s="8"/>
      <c r="B603" s="8"/>
      <c r="C603" s="8"/>
      <c r="D603" s="8"/>
      <c r="E603" s="8"/>
      <c r="F603" s="8"/>
      <c r="G603" s="8"/>
      <c r="H603" s="8"/>
      <c r="J603" s="8"/>
      <c r="L603" s="8"/>
      <c r="M603" s="8"/>
      <c r="R603" s="8"/>
      <c r="S603" s="8"/>
    </row>
    <row r="604" spans="1:19">
      <c r="A604" s="8"/>
      <c r="B604" s="8"/>
      <c r="C604" s="8"/>
      <c r="D604" s="8"/>
      <c r="E604" s="8"/>
      <c r="F604" s="8"/>
      <c r="G604" s="8"/>
      <c r="H604" s="8"/>
      <c r="J604" s="8"/>
      <c r="L604" s="8"/>
      <c r="M604" s="8"/>
      <c r="R604" s="8"/>
      <c r="S604" s="8"/>
    </row>
    <row r="605" spans="1:19">
      <c r="A605" s="8"/>
      <c r="B605" s="8"/>
      <c r="C605" s="8"/>
      <c r="D605" s="8"/>
      <c r="E605" s="8"/>
      <c r="F605" s="8"/>
      <c r="G605" s="8"/>
      <c r="H605" s="8"/>
      <c r="J605" s="8"/>
      <c r="L605" s="8"/>
      <c r="M605" s="8"/>
      <c r="R605" s="8"/>
      <c r="S605" s="8"/>
    </row>
    <row r="606" spans="1:19">
      <c r="A606" s="8"/>
      <c r="B606" s="8"/>
      <c r="C606" s="8"/>
      <c r="D606" s="8"/>
      <c r="E606" s="8"/>
      <c r="F606" s="8"/>
      <c r="G606" s="8"/>
      <c r="H606" s="8"/>
      <c r="J606" s="8"/>
      <c r="L606" s="8"/>
      <c r="M606" s="8"/>
      <c r="R606" s="8"/>
      <c r="S606" s="8"/>
    </row>
    <row r="607" spans="1:19">
      <c r="A607" s="8"/>
      <c r="B607" s="8"/>
      <c r="C607" s="8"/>
      <c r="D607" s="8"/>
      <c r="E607" s="8"/>
      <c r="F607" s="8"/>
      <c r="G607" s="8"/>
      <c r="H607" s="8"/>
      <c r="J607" s="8"/>
      <c r="L607" s="8"/>
      <c r="M607" s="8"/>
      <c r="R607" s="8"/>
      <c r="S607" s="8"/>
    </row>
    <row r="608" spans="1:19">
      <c r="A608" s="8"/>
      <c r="B608" s="8"/>
      <c r="C608" s="8"/>
      <c r="D608" s="8"/>
      <c r="E608" s="8"/>
      <c r="F608" s="8"/>
      <c r="G608" s="8"/>
      <c r="H608" s="8"/>
      <c r="J608" s="8"/>
      <c r="L608" s="8"/>
      <c r="M608" s="8"/>
      <c r="R608" s="8"/>
      <c r="S608" s="8"/>
    </row>
    <row r="609" spans="1:19">
      <c r="A609" s="8"/>
      <c r="B609" s="8"/>
      <c r="C609" s="8"/>
      <c r="D609" s="8"/>
      <c r="E609" s="8"/>
      <c r="F609" s="8"/>
      <c r="G609" s="8"/>
      <c r="H609" s="8"/>
      <c r="J609" s="8"/>
      <c r="L609" s="8"/>
      <c r="M609" s="8"/>
      <c r="R609" s="8"/>
      <c r="S609" s="8"/>
    </row>
    <row r="610" spans="1:19">
      <c r="A610" s="8"/>
      <c r="B610" s="8"/>
      <c r="C610" s="8"/>
      <c r="D610" s="8"/>
      <c r="E610" s="8"/>
      <c r="F610" s="8"/>
      <c r="G610" s="8"/>
      <c r="H610" s="8"/>
      <c r="J610" s="8"/>
      <c r="L610" s="8"/>
      <c r="M610" s="8"/>
      <c r="R610" s="8"/>
      <c r="S610" s="8"/>
    </row>
    <row r="611" spans="1:19">
      <c r="A611" s="8"/>
      <c r="B611" s="8"/>
      <c r="C611" s="8"/>
      <c r="D611" s="8"/>
      <c r="E611" s="8"/>
      <c r="F611" s="8"/>
      <c r="G611" s="8"/>
      <c r="H611" s="8"/>
      <c r="J611" s="8"/>
      <c r="L611" s="8"/>
      <c r="M611" s="8"/>
      <c r="R611" s="8"/>
      <c r="S611" s="8"/>
    </row>
    <row r="612" spans="1:19">
      <c r="A612" s="8"/>
      <c r="B612" s="8"/>
      <c r="C612" s="8"/>
      <c r="D612" s="8"/>
      <c r="E612" s="8"/>
      <c r="F612" s="8"/>
      <c r="G612" s="8"/>
      <c r="H612" s="8"/>
      <c r="J612" s="8"/>
      <c r="L612" s="8"/>
      <c r="M612" s="8"/>
      <c r="R612" s="8"/>
      <c r="S612" s="8"/>
    </row>
    <row r="613" spans="1:19">
      <c r="A613" s="8"/>
      <c r="B613" s="8"/>
      <c r="C613" s="8"/>
      <c r="D613" s="8"/>
      <c r="E613" s="8"/>
      <c r="F613" s="8"/>
      <c r="G613" s="8"/>
      <c r="H613" s="8"/>
      <c r="J613" s="8"/>
      <c r="L613" s="8"/>
      <c r="M613" s="8"/>
      <c r="R613" s="8"/>
      <c r="S613" s="8"/>
    </row>
    <row r="614" spans="1:19">
      <c r="A614" s="8"/>
      <c r="B614" s="8"/>
      <c r="C614" s="8"/>
      <c r="D614" s="8"/>
      <c r="E614" s="8"/>
      <c r="F614" s="8"/>
      <c r="G614" s="8"/>
      <c r="H614" s="8"/>
      <c r="J614" s="8"/>
      <c r="L614" s="8"/>
      <c r="M614" s="8"/>
      <c r="R614" s="8"/>
      <c r="S614" s="8"/>
    </row>
    <row r="615" spans="1:19">
      <c r="A615" s="8"/>
      <c r="B615" s="8"/>
      <c r="C615" s="8"/>
      <c r="D615" s="8"/>
      <c r="E615" s="8"/>
      <c r="F615" s="8"/>
      <c r="G615" s="8"/>
      <c r="H615" s="8"/>
      <c r="J615" s="8"/>
      <c r="L615" s="8"/>
      <c r="M615" s="8"/>
      <c r="R615" s="8"/>
      <c r="S615" s="8"/>
    </row>
    <row r="616" spans="1:19">
      <c r="A616" s="8"/>
      <c r="B616" s="8"/>
      <c r="C616" s="8"/>
      <c r="D616" s="8"/>
      <c r="E616" s="8"/>
      <c r="F616" s="8"/>
      <c r="G616" s="8"/>
      <c r="H616" s="8"/>
      <c r="J616" s="8"/>
      <c r="L616" s="8"/>
      <c r="M616" s="8"/>
      <c r="R616" s="8"/>
      <c r="S616" s="8"/>
    </row>
    <row r="617" spans="1:19">
      <c r="A617" s="8"/>
      <c r="B617" s="8"/>
      <c r="C617" s="8"/>
      <c r="D617" s="8"/>
      <c r="E617" s="8"/>
      <c r="F617" s="8"/>
      <c r="G617" s="8"/>
      <c r="H617" s="8"/>
      <c r="J617" s="8"/>
      <c r="L617" s="8"/>
      <c r="M617" s="8"/>
      <c r="R617" s="8"/>
      <c r="S617" s="8"/>
    </row>
    <row r="618" spans="1:19">
      <c r="A618" s="8"/>
      <c r="B618" s="8"/>
      <c r="C618" s="8"/>
      <c r="D618" s="8"/>
      <c r="E618" s="8"/>
      <c r="F618" s="8"/>
      <c r="G618" s="8"/>
      <c r="H618" s="8"/>
      <c r="J618" s="8"/>
      <c r="L618" s="8"/>
      <c r="M618" s="8"/>
      <c r="R618" s="8"/>
      <c r="S618" s="8"/>
    </row>
    <row r="619" spans="1:19">
      <c r="A619" s="8"/>
      <c r="B619" s="8"/>
      <c r="C619" s="8"/>
      <c r="D619" s="8"/>
      <c r="E619" s="8"/>
      <c r="F619" s="8"/>
      <c r="G619" s="8"/>
      <c r="H619" s="8"/>
      <c r="J619" s="8"/>
      <c r="L619" s="8"/>
      <c r="M619" s="8"/>
      <c r="R619" s="8"/>
      <c r="S619" s="8"/>
    </row>
    <row r="620" spans="1:19">
      <c r="A620" s="8"/>
      <c r="B620" s="8"/>
      <c r="C620" s="8"/>
      <c r="D620" s="8"/>
      <c r="E620" s="8"/>
      <c r="F620" s="8"/>
      <c r="G620" s="8"/>
      <c r="H620" s="8"/>
      <c r="J620" s="8"/>
      <c r="L620" s="8"/>
      <c r="M620" s="8"/>
      <c r="R620" s="8"/>
      <c r="S620" s="8"/>
    </row>
    <row r="621" spans="1:19">
      <c r="A621" s="8"/>
      <c r="B621" s="8"/>
      <c r="C621" s="8"/>
      <c r="D621" s="8"/>
      <c r="E621" s="8"/>
      <c r="F621" s="8"/>
      <c r="G621" s="8"/>
      <c r="H621" s="8"/>
      <c r="J621" s="8"/>
      <c r="L621" s="8"/>
      <c r="M621" s="8"/>
      <c r="R621" s="8"/>
      <c r="S621" s="8"/>
    </row>
    <row r="622" spans="1:19">
      <c r="A622" s="8"/>
      <c r="B622" s="8"/>
      <c r="C622" s="8"/>
      <c r="D622" s="8"/>
      <c r="E622" s="8"/>
      <c r="F622" s="8"/>
      <c r="G622" s="8"/>
      <c r="H622" s="8"/>
      <c r="J622" s="8"/>
      <c r="L622" s="8"/>
      <c r="M622" s="8"/>
      <c r="R622" s="8"/>
      <c r="S622" s="8"/>
    </row>
    <row r="623" spans="1:19">
      <c r="A623" s="8"/>
      <c r="B623" s="8"/>
      <c r="C623" s="8"/>
      <c r="D623" s="8"/>
      <c r="E623" s="8"/>
      <c r="F623" s="8"/>
      <c r="G623" s="8"/>
      <c r="H623" s="8"/>
      <c r="J623" s="8"/>
      <c r="L623" s="8"/>
      <c r="M623" s="8"/>
      <c r="R623" s="8"/>
      <c r="S623" s="8"/>
    </row>
    <row r="624" spans="1:19">
      <c r="A624" s="8"/>
      <c r="B624" s="8"/>
      <c r="C624" s="8"/>
      <c r="D624" s="8"/>
      <c r="E624" s="8"/>
      <c r="F624" s="8"/>
      <c r="G624" s="8"/>
      <c r="H624" s="8"/>
      <c r="J624" s="8"/>
      <c r="L624" s="8"/>
      <c r="M624" s="8"/>
      <c r="R624" s="8"/>
      <c r="S624" s="8"/>
    </row>
    <row r="625" spans="1:19">
      <c r="A625" s="8"/>
      <c r="B625" s="8"/>
      <c r="C625" s="8"/>
      <c r="D625" s="8"/>
      <c r="E625" s="8"/>
      <c r="F625" s="8"/>
      <c r="G625" s="8"/>
      <c r="H625" s="8"/>
      <c r="J625" s="8"/>
      <c r="L625" s="8"/>
      <c r="M625" s="8"/>
      <c r="R625" s="8"/>
      <c r="S625" s="8"/>
    </row>
  </sheetData>
  <mergeCells count="189">
    <mergeCell ref="A420:Q420"/>
    <mergeCell ref="A407:P407"/>
    <mergeCell ref="A408:C408"/>
    <mergeCell ref="A409:P409"/>
    <mergeCell ref="A180:P180"/>
    <mergeCell ref="A182:Q182"/>
    <mergeCell ref="A271:P271"/>
    <mergeCell ref="A272:C272"/>
    <mergeCell ref="A273:P273"/>
    <mergeCell ref="A284:Q284"/>
    <mergeCell ref="A288:P288"/>
    <mergeCell ref="A250:Q250"/>
    <mergeCell ref="A254:P254"/>
    <mergeCell ref="A255:C255"/>
    <mergeCell ref="A256:P256"/>
    <mergeCell ref="A267:Q267"/>
    <mergeCell ref="A403:Q403"/>
    <mergeCell ref="A392:P392"/>
    <mergeCell ref="A391:C391"/>
    <mergeCell ref="A390:P390"/>
    <mergeCell ref="A386:Q386"/>
    <mergeCell ref="A375:P375"/>
    <mergeCell ref="A374:C374"/>
    <mergeCell ref="A335:Q335"/>
    <mergeCell ref="A424:Q425"/>
    <mergeCell ref="A146:P146"/>
    <mergeCell ref="A147:C147"/>
    <mergeCell ref="A148:P148"/>
    <mergeCell ref="A150:Q150"/>
    <mergeCell ref="A154:P154"/>
    <mergeCell ref="A155:C155"/>
    <mergeCell ref="A156:P156"/>
    <mergeCell ref="A158:Q158"/>
    <mergeCell ref="A162:P162"/>
    <mergeCell ref="A163:C163"/>
    <mergeCell ref="A164:P164"/>
    <mergeCell ref="A166:Q166"/>
    <mergeCell ref="A170:P170"/>
    <mergeCell ref="A171:C171"/>
    <mergeCell ref="A172:P172"/>
    <mergeCell ref="A186:P186"/>
    <mergeCell ref="A187:C187"/>
    <mergeCell ref="A188:P188"/>
    <mergeCell ref="A199:Q199"/>
    <mergeCell ref="A203:P203"/>
    <mergeCell ref="A174:Q174"/>
    <mergeCell ref="A178:P178"/>
    <mergeCell ref="A179:C179"/>
    <mergeCell ref="A138:P138"/>
    <mergeCell ref="A139:C139"/>
    <mergeCell ref="A140:P140"/>
    <mergeCell ref="A142:Q142"/>
    <mergeCell ref="A125:P125"/>
    <mergeCell ref="A127:Q127"/>
    <mergeCell ref="A131:P131"/>
    <mergeCell ref="A132:C132"/>
    <mergeCell ref="A133:P133"/>
    <mergeCell ref="A95:Q95"/>
    <mergeCell ref="A99:P99"/>
    <mergeCell ref="A100:C100"/>
    <mergeCell ref="A101:P101"/>
    <mergeCell ref="A103:Q103"/>
    <mergeCell ref="A85:P85"/>
    <mergeCell ref="A87:Q87"/>
    <mergeCell ref="A91:P91"/>
    <mergeCell ref="A92:C92"/>
    <mergeCell ref="A93:P93"/>
    <mergeCell ref="C88:I88"/>
    <mergeCell ref="C96:I96"/>
    <mergeCell ref="A83:P83"/>
    <mergeCell ref="A84:C84"/>
    <mergeCell ref="A67:P67"/>
    <mergeCell ref="A68:C68"/>
    <mergeCell ref="A69:P69"/>
    <mergeCell ref="A71:Q71"/>
    <mergeCell ref="A75:P75"/>
    <mergeCell ref="D72:J72"/>
    <mergeCell ref="C80:I80"/>
    <mergeCell ref="A61:P61"/>
    <mergeCell ref="A63:Q63"/>
    <mergeCell ref="A427:E427"/>
    <mergeCell ref="B7:H7"/>
    <mergeCell ref="B8:D8"/>
    <mergeCell ref="A11:R11"/>
    <mergeCell ref="A18:C18"/>
    <mergeCell ref="R13:R15"/>
    <mergeCell ref="A13:A15"/>
    <mergeCell ref="B13:B15"/>
    <mergeCell ref="D13:D15"/>
    <mergeCell ref="G14:G15"/>
    <mergeCell ref="E13:E15"/>
    <mergeCell ref="M14:M15"/>
    <mergeCell ref="H14:H15"/>
    <mergeCell ref="Q13:Q15"/>
    <mergeCell ref="R424:R425"/>
    <mergeCell ref="A43:P43"/>
    <mergeCell ref="A20:Q20"/>
    <mergeCell ref="A17:P17"/>
    <mergeCell ref="A25:P25"/>
    <mergeCell ref="A76:C76"/>
    <mergeCell ref="A77:P77"/>
    <mergeCell ref="A79:Q79"/>
    <mergeCell ref="A26:C26"/>
    <mergeCell ref="A36:C36"/>
    <mergeCell ref="A44:C44"/>
    <mergeCell ref="A45:P45"/>
    <mergeCell ref="A5:Q5"/>
    <mergeCell ref="N14:N15"/>
    <mergeCell ref="O14:O15"/>
    <mergeCell ref="F13:O13"/>
    <mergeCell ref="A6:Q6"/>
    <mergeCell ref="F14:F15"/>
    <mergeCell ref="J14:J15"/>
    <mergeCell ref="L14:L15"/>
    <mergeCell ref="P13:P15"/>
    <mergeCell ref="C13:C15"/>
    <mergeCell ref="I14:I15"/>
    <mergeCell ref="K14:K15"/>
    <mergeCell ref="C22:I22"/>
    <mergeCell ref="C31:I31"/>
    <mergeCell ref="C40:I40"/>
    <mergeCell ref="A239:P239"/>
    <mergeCell ref="A307:P307"/>
    <mergeCell ref="A318:Q318"/>
    <mergeCell ref="A322:P322"/>
    <mergeCell ref="A323:C323"/>
    <mergeCell ref="A324:P324"/>
    <mergeCell ref="A289:C289"/>
    <mergeCell ref="A290:P290"/>
    <mergeCell ref="A301:Q301"/>
    <mergeCell ref="A305:P305"/>
    <mergeCell ref="A306:C306"/>
    <mergeCell ref="A356:P356"/>
    <mergeCell ref="A357:C357"/>
    <mergeCell ref="A358:P358"/>
    <mergeCell ref="A369:Q369"/>
    <mergeCell ref="A373:P373"/>
    <mergeCell ref="A339:P339"/>
    <mergeCell ref="A340:C340"/>
    <mergeCell ref="A341:P341"/>
    <mergeCell ref="A352:Q352"/>
    <mergeCell ref="C49:I49"/>
    <mergeCell ref="C57:I57"/>
    <mergeCell ref="C64:I64"/>
    <mergeCell ref="J64:Q64"/>
    <mergeCell ref="A238:C238"/>
    <mergeCell ref="A237:P237"/>
    <mergeCell ref="A233:Q233"/>
    <mergeCell ref="A222:P222"/>
    <mergeCell ref="A221:C221"/>
    <mergeCell ref="A220:P220"/>
    <mergeCell ref="A216:Q216"/>
    <mergeCell ref="A205:P205"/>
    <mergeCell ref="A204:C204"/>
    <mergeCell ref="I167:R167"/>
    <mergeCell ref="C167:H167"/>
    <mergeCell ref="C175:I175"/>
    <mergeCell ref="C183:I183"/>
    <mergeCell ref="A109:P109"/>
    <mergeCell ref="A111:Q111"/>
    <mergeCell ref="A115:P115"/>
    <mergeCell ref="A135:Q135"/>
    <mergeCell ref="A55:Q55"/>
    <mergeCell ref="A59:P59"/>
    <mergeCell ref="A60:C60"/>
    <mergeCell ref="A47:Q47"/>
    <mergeCell ref="A52:P52"/>
    <mergeCell ref="A53:C53"/>
    <mergeCell ref="A27:P27"/>
    <mergeCell ref="A29:Q29"/>
    <mergeCell ref="A35:P35"/>
    <mergeCell ref="A37:P37"/>
    <mergeCell ref="A39:Q39"/>
    <mergeCell ref="C159:I159"/>
    <mergeCell ref="C104:I104"/>
    <mergeCell ref="C112:I112"/>
    <mergeCell ref="C120:I120"/>
    <mergeCell ref="C128:H128"/>
    <mergeCell ref="J128:P128"/>
    <mergeCell ref="C136:I136"/>
    <mergeCell ref="C143:I143"/>
    <mergeCell ref="C151:I151"/>
    <mergeCell ref="A116:C116"/>
    <mergeCell ref="A117:P117"/>
    <mergeCell ref="A119:Q119"/>
    <mergeCell ref="A123:P123"/>
    <mergeCell ref="A124:C124"/>
    <mergeCell ref="A107:P107"/>
    <mergeCell ref="A108:C108"/>
  </mergeCells>
  <phoneticPr fontId="0" type="noConversion"/>
  <dataValidations count="4">
    <dataValidation type="list" allowBlank="1" showInputMessage="1" showErrorMessage="1" sqref="D38 D28 D19 D54 D62 D70 D86 D94 D102 D110 D118 D126 D134 D141 D149 D157 D165 D173 D181 D189:D198 D206:D215 D223:D232 D240:D249 D257:D266 D274:D283 D291:D300 D308:D317 D325:D334 D342:D351 D359:D368 D376:D385 D393:D402 D410:D419 D46 D78">
      <formula1>"olimpinė,neolimpinė"</formula1>
    </dataValidation>
    <dataValidation type="list" allowBlank="1" showInputMessage="1" showErrorMessage="1" sqref="M38 M28 H28 H38 M19 H19 M54 H54 M62 H62 M70 H70 M86 H86 M94 H94 M102 H102 M110 H110 M118 H118 M126 H126 M134 H134 M141 H141 M149 H149 M157 H157 M165 H165 M173 H173 M181 H181 M189:M198 H189:H198 M206:M215 H206:H215 M223:M232 H223:H232 M240:M249 H240:H249 M257:M266 H257:H266 M274:M283 H274:H283 M291:M300 H291:H300 M308:M317 H308:H317 M325:M334 H325:H334 M342:M351 H342:H351 M359:M368 H359:H368 M376:M385 H376:H385 M393:M402 H393:H402 M410:M419 H410:H419 H46 M46 H78 M78">
      <formula1>"Taip,Ne"</formula1>
    </dataValidation>
    <dataValidation type="list" allowBlank="1" showInputMessage="1" showErrorMessage="1" sqref="F19 F28 F38 F54 F62 F70 F86 F94 F102 F110 F118 F126 F134 F141 F149 F157 F165 F173 F181 F189:F198 F206:F215 F223:F232 F240:F249 F257:F266 F274:F283 F291:F300 F308:F317 F325:F334 F342:F351 F359:F368 F376:F385 F393:F402 F410:F419 F46 F78">
      <formula1>"OŽ,PČ,PČneol,EČ,EČneol,JOŽ,JPČ,JEČ,JnPČ,JnEČ,NEAK"</formula1>
    </dataValidation>
    <dataValidation type="list" allowBlank="1" showInputMessage="1" showErrorMessage="1" sqref="G19 G28 G38 G54 G62 G70 G86 G94 G102 G110 G118 G126 G134 G141 G149 G157 G165 G173 G181 G189:G198 G206:G215 G223:G232 G240:G249 G257:G266 G274:G283 G291:G300 G308:G317 G325:G334 G342:G351 G359:G368 G376:G385 G393:G402 G410:G419 G46 G78">
      <formula1>"1,1 (kas 4 m. 1 k. nerengiamos),2,4 arba 5"</formula1>
    </dataValidation>
  </dataValidations>
  <hyperlinks>
    <hyperlink ref="C22" r:id="rId1"/>
    <hyperlink ref="C31" r:id="rId2"/>
    <hyperlink ref="C40:I40" r:id="rId3" display="http://history.eurohandball.com/wch/u21/men/2017/round/2/Qualification+Europe"/>
    <hyperlink ref="C49" r:id="rId4"/>
    <hyperlink ref="C57" r:id="rId5"/>
    <hyperlink ref="C64:H64" r:id="rId6" display="http://history.eurohandball.com/beach/17/women/2017/round/1/Final+Tournament"/>
    <hyperlink ref="D72" r:id="rId7"/>
    <hyperlink ref="C80:I80" r:id="rId8" display="http://history.eurohandball.com/ech/women/2018/round/2/Qualification+2"/>
    <hyperlink ref="C88:I88" r:id="rId9" display="http://history.eurohandball.com/ech/01-01/20/men/2018/round/1/Championship+-+MKD"/>
    <hyperlink ref="C96:I96" r:id="rId10" display="http://history.eurohandball.com/wch/u20/women/2018/round/2/Qualification+Tournaments+Europe"/>
    <hyperlink ref="C104:I104" r:id="rId11" display="http://history.eurohandball.com/ech/01-02/18/men/2018/round/1/Championship+-+GEO"/>
    <hyperlink ref="C112:I112" r:id="rId12" display="http://history.eurohandball.com/eopen/16/women/2018/round/1/Final+Tournament"/>
    <hyperlink ref="C120:I120" r:id="rId13" display="http://history.eurohandball.com/beach/18/women/2018/round/1/Final+Tournament"/>
    <hyperlink ref="C128:H128" r:id="rId14" display="http://history.eurohandball.com/wch/men/2019/round/3/Qualification+Phase+1"/>
    <hyperlink ref="J128" r:id="rId15"/>
    <hyperlink ref="C136:I136" r:id="rId16" display="http://history.eurohandball.com/wch/women/2019/round/1/Qualification+Europe+Phase1"/>
    <hyperlink ref="C143:H143" r:id="rId17" display="http://history.eurohandball.com/ech/01-01/19/women/2019/round/1/Tournament+-+LTU"/>
    <hyperlink ref="C151" r:id="rId18"/>
    <hyperlink ref="C159:I159" r:id="rId19" display="http://history.eurohandball.com/beach/17/men/2019/round/1/Final+Tournament"/>
    <hyperlink ref="C167:H167" r:id="rId20" display="http://history.eurohandball.com/beach/17/women/2019/round/1/Final+Tournament"/>
    <hyperlink ref="C175:I175" r:id="rId21" display="http://history.eurohandball.com/ech/men/2020/round/2/Qualifiers"/>
    <hyperlink ref="C183:I183" r:id="rId22" display="http://history.eurohandball.com/ech/women/2020/round/2/Women%27s+EHF+EURO+2020+Q+Phase+2"/>
  </hyperlinks>
  <pageMargins left="0.39" right="0.38" top="0.47244094488188981" bottom="0.39370078740157483" header="0.31496062992125984" footer="0.31496062992125984"/>
  <pageSetup paperSize="9" scale="55" orientation="landscape" r:id="rId23"/>
  <legacyDrawing r:id="rId24"/>
  <extLst>
    <ext xmlns:x14="http://schemas.microsoft.com/office/spreadsheetml/2009/9/main" uri="{CCE6A557-97BC-4b89-ADB6-D9C93CAAB3DF}">
      <x14:dataValidations xmlns:xm="http://schemas.microsoft.com/office/excel/2006/main" count="1">
        <x14:dataValidation type="list" allowBlank="1" showInputMessage="1" showErrorMessage="1">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142</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143</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144</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145</v>
      </c>
      <c r="AL4" s="51"/>
      <c r="AM4" s="51"/>
      <c r="AN4" s="51"/>
    </row>
    <row r="5" spans="1:41" ht="15.75">
      <c r="A5" s="121" t="s">
        <v>146</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22" t="s">
        <v>8</v>
      </c>
      <c r="B7" s="124" t="s">
        <v>147</v>
      </c>
      <c r="C7" s="127" t="s">
        <v>148</v>
      </c>
      <c r="D7" s="129" t="s">
        <v>149</v>
      </c>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30" t="s">
        <v>13</v>
      </c>
      <c r="AO7" s="31"/>
    </row>
    <row r="8" spans="1:41">
      <c r="A8" s="123"/>
      <c r="B8" s="125"/>
      <c r="C8" s="128"/>
      <c r="D8" s="118" t="s">
        <v>150</v>
      </c>
      <c r="E8" s="118" t="s">
        <v>151</v>
      </c>
      <c r="F8" s="118" t="s">
        <v>152</v>
      </c>
      <c r="G8" s="118" t="s">
        <v>153</v>
      </c>
      <c r="H8" s="118" t="s">
        <v>154</v>
      </c>
      <c r="I8" s="118" t="s">
        <v>155</v>
      </c>
      <c r="J8" s="118" t="s">
        <v>156</v>
      </c>
      <c r="K8" s="118" t="s">
        <v>157</v>
      </c>
      <c r="L8" s="118" t="s">
        <v>158</v>
      </c>
      <c r="M8" s="118" t="s">
        <v>159</v>
      </c>
      <c r="N8" s="118" t="s">
        <v>160</v>
      </c>
      <c r="O8" s="118" t="s">
        <v>161</v>
      </c>
      <c r="P8" s="118" t="s">
        <v>162</v>
      </c>
      <c r="Q8" s="118" t="s">
        <v>163</v>
      </c>
      <c r="R8" s="118" t="s">
        <v>164</v>
      </c>
      <c r="S8" s="118" t="s">
        <v>165</v>
      </c>
      <c r="T8" s="118" t="s">
        <v>166</v>
      </c>
      <c r="U8" s="118" t="s">
        <v>167</v>
      </c>
      <c r="V8" s="118" t="s">
        <v>168</v>
      </c>
      <c r="W8" s="118" t="s">
        <v>169</v>
      </c>
      <c r="X8" s="118" t="s">
        <v>170</v>
      </c>
      <c r="Y8" s="118" t="s">
        <v>171</v>
      </c>
      <c r="Z8" s="118" t="s">
        <v>172</v>
      </c>
      <c r="AA8" s="118" t="s">
        <v>173</v>
      </c>
      <c r="AB8" s="118" t="s">
        <v>174</v>
      </c>
      <c r="AC8" s="118" t="s">
        <v>175</v>
      </c>
      <c r="AD8" s="118" t="s">
        <v>176</v>
      </c>
      <c r="AE8" s="118" t="s">
        <v>177</v>
      </c>
      <c r="AF8" s="118" t="s">
        <v>178</v>
      </c>
      <c r="AG8" s="118" t="s">
        <v>179</v>
      </c>
      <c r="AH8" s="118" t="s">
        <v>180</v>
      </c>
      <c r="AI8" s="118" t="s">
        <v>181</v>
      </c>
      <c r="AJ8" s="118" t="s">
        <v>182</v>
      </c>
      <c r="AK8" s="118" t="s">
        <v>183</v>
      </c>
      <c r="AL8" s="118" t="s">
        <v>184</v>
      </c>
      <c r="AM8" s="118" t="s">
        <v>185</v>
      </c>
      <c r="AN8" s="119" t="s">
        <v>186</v>
      </c>
    </row>
    <row r="9" spans="1:41">
      <c r="A9" s="123"/>
      <c r="B9" s="126"/>
      <c r="C9" s="12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20"/>
    </row>
    <row r="10" spans="1:41" s="55" customFormat="1">
      <c r="A10" s="52" t="s">
        <v>187</v>
      </c>
      <c r="B10" s="53" t="s">
        <v>188</v>
      </c>
      <c r="C10" s="35" t="s">
        <v>189</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64" t="s">
        <v>190</v>
      </c>
      <c r="B11" s="44" t="s">
        <v>31</v>
      </c>
      <c r="C11" s="35" t="s">
        <v>191</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192</v>
      </c>
      <c r="AK11" s="36" t="s">
        <v>192</v>
      </c>
      <c r="AL11" s="36" t="s">
        <v>192</v>
      </c>
      <c r="AM11" s="36" t="s">
        <v>192</v>
      </c>
      <c r="AN11" s="63">
        <f t="shared" ref="AN11:AN26" si="1">SUM(D11*0.3/100)</f>
        <v>1.347</v>
      </c>
    </row>
    <row r="12" spans="1:41">
      <c r="A12" s="64" t="s">
        <v>193</v>
      </c>
      <c r="B12" s="44" t="s">
        <v>67</v>
      </c>
      <c r="C12" s="35" t="s">
        <v>194</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192</v>
      </c>
      <c r="AC12" s="36" t="s">
        <v>192</v>
      </c>
      <c r="AD12" s="36" t="s">
        <v>192</v>
      </c>
      <c r="AE12" s="36" t="s">
        <v>192</v>
      </c>
      <c r="AF12" s="36" t="s">
        <v>192</v>
      </c>
      <c r="AG12" s="36" t="s">
        <v>192</v>
      </c>
      <c r="AH12" s="36" t="s">
        <v>192</v>
      </c>
      <c r="AI12" s="36" t="s">
        <v>192</v>
      </c>
      <c r="AJ12" s="36" t="s">
        <v>192</v>
      </c>
      <c r="AK12" s="36" t="s">
        <v>192</v>
      </c>
      <c r="AL12" s="36" t="s">
        <v>192</v>
      </c>
      <c r="AM12" s="36" t="s">
        <v>192</v>
      </c>
      <c r="AN12" s="63">
        <f t="shared" si="1"/>
        <v>0.61199999999999999</v>
      </c>
    </row>
    <row r="13" spans="1:41" ht="84">
      <c r="A13" s="64" t="s">
        <v>195</v>
      </c>
      <c r="B13" s="44" t="s">
        <v>196</v>
      </c>
      <c r="C13" s="22" t="s">
        <v>197</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192</v>
      </c>
      <c r="U13" s="36" t="s">
        <v>192</v>
      </c>
      <c r="V13" s="36" t="s">
        <v>192</v>
      </c>
      <c r="W13" s="36" t="s">
        <v>192</v>
      </c>
      <c r="X13" s="36" t="s">
        <v>192</v>
      </c>
      <c r="Y13" s="36" t="s">
        <v>192</v>
      </c>
      <c r="Z13" s="36" t="s">
        <v>192</v>
      </c>
      <c r="AA13" s="36" t="s">
        <v>192</v>
      </c>
      <c r="AB13" s="36" t="s">
        <v>192</v>
      </c>
      <c r="AC13" s="36" t="s">
        <v>192</v>
      </c>
      <c r="AD13" s="36" t="s">
        <v>192</v>
      </c>
      <c r="AE13" s="36" t="s">
        <v>192</v>
      </c>
      <c r="AF13" s="36" t="s">
        <v>192</v>
      </c>
      <c r="AG13" s="36" t="s">
        <v>192</v>
      </c>
      <c r="AH13" s="36" t="s">
        <v>192</v>
      </c>
      <c r="AI13" s="36" t="s">
        <v>192</v>
      </c>
      <c r="AJ13" s="36" t="s">
        <v>192</v>
      </c>
      <c r="AK13" s="36" t="s">
        <v>192</v>
      </c>
      <c r="AL13" s="36" t="s">
        <v>192</v>
      </c>
      <c r="AM13" s="36" t="s">
        <v>192</v>
      </c>
      <c r="AN13" s="63">
        <f t="shared" si="1"/>
        <v>0.255</v>
      </c>
    </row>
    <row r="14" spans="1:41" ht="36">
      <c r="A14" s="64" t="s">
        <v>198</v>
      </c>
      <c r="B14" s="44" t="s">
        <v>199</v>
      </c>
      <c r="C14" s="22" t="s">
        <v>200</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192</v>
      </c>
      <c r="AK14" s="36" t="s">
        <v>192</v>
      </c>
      <c r="AL14" s="36" t="s">
        <v>192</v>
      </c>
      <c r="AM14" s="36" t="s">
        <v>192</v>
      </c>
      <c r="AN14" s="63">
        <f t="shared" si="1"/>
        <v>0.255</v>
      </c>
    </row>
    <row r="15" spans="1:41">
      <c r="A15" s="64" t="s">
        <v>201</v>
      </c>
      <c r="B15" s="44" t="s">
        <v>202</v>
      </c>
      <c r="C15" s="32" t="s">
        <v>203</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192</v>
      </c>
      <c r="AC15" s="36" t="s">
        <v>192</v>
      </c>
      <c r="AD15" s="36" t="s">
        <v>192</v>
      </c>
      <c r="AE15" s="36" t="s">
        <v>192</v>
      </c>
      <c r="AF15" s="36" t="s">
        <v>192</v>
      </c>
      <c r="AG15" s="36" t="s">
        <v>192</v>
      </c>
      <c r="AH15" s="36" t="s">
        <v>192</v>
      </c>
      <c r="AI15" s="36" t="s">
        <v>192</v>
      </c>
      <c r="AJ15" s="36" t="s">
        <v>192</v>
      </c>
      <c r="AK15" s="36" t="s">
        <v>192</v>
      </c>
      <c r="AL15" s="36" t="s">
        <v>192</v>
      </c>
      <c r="AM15" s="36" t="s">
        <v>192</v>
      </c>
      <c r="AN15" s="63">
        <f t="shared" si="1"/>
        <v>0.255</v>
      </c>
    </row>
    <row r="16" spans="1:41" ht="84">
      <c r="A16" s="64" t="s">
        <v>204</v>
      </c>
      <c r="B16" s="44" t="s">
        <v>205</v>
      </c>
      <c r="C16" s="22" t="s">
        <v>206</v>
      </c>
      <c r="D16" s="33">
        <v>68</v>
      </c>
      <c r="E16" s="33">
        <v>51.69</v>
      </c>
      <c r="F16" s="33">
        <v>40.61</v>
      </c>
      <c r="G16" s="33">
        <v>13</v>
      </c>
      <c r="H16" s="33">
        <v>12</v>
      </c>
      <c r="I16" s="33">
        <v>11</v>
      </c>
      <c r="J16" s="33">
        <v>10</v>
      </c>
      <c r="K16" s="33">
        <v>9</v>
      </c>
      <c r="L16" s="36" t="s">
        <v>192</v>
      </c>
      <c r="M16" s="37" t="s">
        <v>192</v>
      </c>
      <c r="N16" s="37" t="s">
        <v>192</v>
      </c>
      <c r="O16" s="37" t="s">
        <v>192</v>
      </c>
      <c r="P16" s="37" t="s">
        <v>192</v>
      </c>
      <c r="Q16" s="37" t="s">
        <v>192</v>
      </c>
      <c r="R16" s="37" t="s">
        <v>192</v>
      </c>
      <c r="S16" s="37" t="s">
        <v>192</v>
      </c>
      <c r="T16" s="37" t="s">
        <v>192</v>
      </c>
      <c r="U16" s="36" t="s">
        <v>192</v>
      </c>
      <c r="V16" s="36" t="s">
        <v>192</v>
      </c>
      <c r="W16" s="36" t="s">
        <v>192</v>
      </c>
      <c r="X16" s="36" t="s">
        <v>192</v>
      </c>
      <c r="Y16" s="36" t="s">
        <v>192</v>
      </c>
      <c r="Z16" s="36" t="s">
        <v>192</v>
      </c>
      <c r="AA16" s="36" t="s">
        <v>192</v>
      </c>
      <c r="AB16" s="36" t="s">
        <v>192</v>
      </c>
      <c r="AC16" s="36" t="s">
        <v>192</v>
      </c>
      <c r="AD16" s="36" t="s">
        <v>192</v>
      </c>
      <c r="AE16" s="36" t="s">
        <v>192</v>
      </c>
      <c r="AF16" s="36" t="s">
        <v>192</v>
      </c>
      <c r="AG16" s="36" t="s">
        <v>192</v>
      </c>
      <c r="AH16" s="36" t="s">
        <v>192</v>
      </c>
      <c r="AI16" s="36" t="s">
        <v>192</v>
      </c>
      <c r="AJ16" s="36" t="s">
        <v>192</v>
      </c>
      <c r="AK16" s="36" t="s">
        <v>192</v>
      </c>
      <c r="AL16" s="36" t="s">
        <v>192</v>
      </c>
      <c r="AM16" s="36" t="s">
        <v>192</v>
      </c>
      <c r="AN16" s="63">
        <f t="shared" si="1"/>
        <v>0.20399999999999999</v>
      </c>
    </row>
    <row r="17" spans="1:40">
      <c r="A17" s="64" t="s">
        <v>207</v>
      </c>
      <c r="B17" s="44" t="s">
        <v>208</v>
      </c>
      <c r="C17" s="32" t="s">
        <v>209</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192</v>
      </c>
      <c r="AC17" s="36" t="s">
        <v>192</v>
      </c>
      <c r="AD17" s="36" t="s">
        <v>192</v>
      </c>
      <c r="AE17" s="36" t="s">
        <v>192</v>
      </c>
      <c r="AF17" s="36" t="s">
        <v>192</v>
      </c>
      <c r="AG17" s="36" t="s">
        <v>192</v>
      </c>
      <c r="AH17" s="36" t="s">
        <v>192</v>
      </c>
      <c r="AI17" s="36" t="s">
        <v>192</v>
      </c>
      <c r="AJ17" s="36" t="s">
        <v>192</v>
      </c>
      <c r="AK17" s="36" t="s">
        <v>192</v>
      </c>
      <c r="AL17" s="36" t="s">
        <v>192</v>
      </c>
      <c r="AM17" s="36" t="s">
        <v>192</v>
      </c>
      <c r="AN17" s="63">
        <f t="shared" si="1"/>
        <v>0.20399999999999999</v>
      </c>
    </row>
    <row r="18" spans="1:40" ht="24">
      <c r="A18" s="64" t="s">
        <v>210</v>
      </c>
      <c r="B18" s="44" t="s">
        <v>211</v>
      </c>
      <c r="C18" s="22" t="s">
        <v>212</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192</v>
      </c>
      <c r="AK18" s="36" t="s">
        <v>192</v>
      </c>
      <c r="AL18" s="36" t="s">
        <v>192</v>
      </c>
      <c r="AM18" s="36" t="s">
        <v>192</v>
      </c>
      <c r="AN18" s="63">
        <f t="shared" si="1"/>
        <v>0.20399999999999999</v>
      </c>
    </row>
    <row r="19" spans="1:40">
      <c r="A19" s="64" t="s">
        <v>213</v>
      </c>
      <c r="B19" s="44" t="s">
        <v>45</v>
      </c>
      <c r="C19" s="32" t="s">
        <v>214</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192</v>
      </c>
      <c r="AC19" s="36" t="s">
        <v>192</v>
      </c>
      <c r="AD19" s="36" t="s">
        <v>192</v>
      </c>
      <c r="AE19" s="36" t="s">
        <v>192</v>
      </c>
      <c r="AF19" s="36" t="s">
        <v>192</v>
      </c>
      <c r="AG19" s="36" t="s">
        <v>192</v>
      </c>
      <c r="AH19" s="36" t="s">
        <v>192</v>
      </c>
      <c r="AI19" s="36" t="s">
        <v>192</v>
      </c>
      <c r="AJ19" s="36" t="s">
        <v>192</v>
      </c>
      <c r="AK19" s="36" t="s">
        <v>192</v>
      </c>
      <c r="AL19" s="36" t="s">
        <v>192</v>
      </c>
      <c r="AM19" s="36" t="s">
        <v>192</v>
      </c>
      <c r="AN19" s="63">
        <f t="shared" si="1"/>
        <v>0.20399999999999999</v>
      </c>
    </row>
    <row r="20" spans="1:40">
      <c r="A20" s="64" t="s">
        <v>215</v>
      </c>
      <c r="B20" s="44" t="s">
        <v>216</v>
      </c>
      <c r="C20" s="32" t="s">
        <v>217</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192</v>
      </c>
      <c r="U20" s="36" t="s">
        <v>192</v>
      </c>
      <c r="V20" s="36" t="s">
        <v>192</v>
      </c>
      <c r="W20" s="36" t="s">
        <v>192</v>
      </c>
      <c r="X20" s="36" t="s">
        <v>192</v>
      </c>
      <c r="Y20" s="36" t="s">
        <v>192</v>
      </c>
      <c r="Z20" s="36" t="s">
        <v>192</v>
      </c>
      <c r="AA20" s="36" t="s">
        <v>192</v>
      </c>
      <c r="AB20" s="36" t="s">
        <v>192</v>
      </c>
      <c r="AC20" s="36" t="s">
        <v>192</v>
      </c>
      <c r="AD20" s="36" t="s">
        <v>192</v>
      </c>
      <c r="AE20" s="36" t="s">
        <v>192</v>
      </c>
      <c r="AF20" s="36" t="s">
        <v>192</v>
      </c>
      <c r="AG20" s="36" t="s">
        <v>192</v>
      </c>
      <c r="AH20" s="36" t="s">
        <v>192</v>
      </c>
      <c r="AI20" s="36" t="s">
        <v>192</v>
      </c>
      <c r="AJ20" s="36" t="s">
        <v>192</v>
      </c>
      <c r="AK20" s="36" t="s">
        <v>192</v>
      </c>
      <c r="AL20" s="36" t="s">
        <v>192</v>
      </c>
      <c r="AM20" s="36" t="s">
        <v>192</v>
      </c>
      <c r="AN20" s="63">
        <f t="shared" si="1"/>
        <v>0.153</v>
      </c>
    </row>
    <row r="21" spans="1:40">
      <c r="A21" s="64" t="s">
        <v>218</v>
      </c>
      <c r="B21" s="44" t="s">
        <v>50</v>
      </c>
      <c r="C21" s="32" t="s">
        <v>219</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192</v>
      </c>
      <c r="U21" s="36" t="s">
        <v>192</v>
      </c>
      <c r="V21" s="36" t="s">
        <v>192</v>
      </c>
      <c r="W21" s="36" t="s">
        <v>192</v>
      </c>
      <c r="X21" s="36" t="s">
        <v>192</v>
      </c>
      <c r="Y21" s="36" t="s">
        <v>192</v>
      </c>
      <c r="Z21" s="36" t="s">
        <v>192</v>
      </c>
      <c r="AA21" s="36" t="s">
        <v>192</v>
      </c>
      <c r="AB21" s="36" t="s">
        <v>192</v>
      </c>
      <c r="AC21" s="36" t="s">
        <v>192</v>
      </c>
      <c r="AD21" s="36" t="s">
        <v>192</v>
      </c>
      <c r="AE21" s="36" t="s">
        <v>192</v>
      </c>
      <c r="AF21" s="36" t="s">
        <v>192</v>
      </c>
      <c r="AG21" s="36" t="s">
        <v>192</v>
      </c>
      <c r="AH21" s="36" t="s">
        <v>192</v>
      </c>
      <c r="AI21" s="36" t="s">
        <v>192</v>
      </c>
      <c r="AJ21" s="36" t="s">
        <v>192</v>
      </c>
      <c r="AK21" s="36" t="s">
        <v>192</v>
      </c>
      <c r="AL21" s="36" t="s">
        <v>192</v>
      </c>
      <c r="AM21" s="36" t="s">
        <v>192</v>
      </c>
      <c r="AN21" s="63">
        <f t="shared" si="1"/>
        <v>0.10199999999999999</v>
      </c>
    </row>
    <row r="22" spans="1:40">
      <c r="A22" s="64" t="s">
        <v>220</v>
      </c>
      <c r="B22" s="44" t="s">
        <v>221</v>
      </c>
      <c r="C22" s="32" t="s">
        <v>222</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192</v>
      </c>
      <c r="U22" s="36" t="s">
        <v>192</v>
      </c>
      <c r="V22" s="36" t="s">
        <v>192</v>
      </c>
      <c r="W22" s="36" t="s">
        <v>192</v>
      </c>
      <c r="X22" s="36" t="s">
        <v>192</v>
      </c>
      <c r="Y22" s="36" t="s">
        <v>192</v>
      </c>
      <c r="Z22" s="36" t="s">
        <v>192</v>
      </c>
      <c r="AA22" s="36" t="s">
        <v>192</v>
      </c>
      <c r="AB22" s="36" t="s">
        <v>192</v>
      </c>
      <c r="AC22" s="36" t="s">
        <v>192</v>
      </c>
      <c r="AD22" s="36" t="s">
        <v>192</v>
      </c>
      <c r="AE22" s="36" t="s">
        <v>192</v>
      </c>
      <c r="AF22" s="36" t="s">
        <v>192</v>
      </c>
      <c r="AG22" s="36" t="s">
        <v>192</v>
      </c>
      <c r="AH22" s="36" t="s">
        <v>192</v>
      </c>
      <c r="AI22" s="36" t="s">
        <v>192</v>
      </c>
      <c r="AJ22" s="36" t="s">
        <v>192</v>
      </c>
      <c r="AK22" s="36" t="s">
        <v>192</v>
      </c>
      <c r="AL22" s="36" t="s">
        <v>192</v>
      </c>
      <c r="AM22" s="36" t="s">
        <v>192</v>
      </c>
      <c r="AN22" s="63">
        <f t="shared" si="1"/>
        <v>0.10199999999999999</v>
      </c>
    </row>
    <row r="23" spans="1:40">
      <c r="A23" s="64" t="s">
        <v>223</v>
      </c>
      <c r="B23" s="44" t="s">
        <v>54</v>
      </c>
      <c r="C23" s="32" t="s">
        <v>224</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192</v>
      </c>
      <c r="U23" s="36" t="s">
        <v>192</v>
      </c>
      <c r="V23" s="36" t="s">
        <v>192</v>
      </c>
      <c r="W23" s="36" t="s">
        <v>192</v>
      </c>
      <c r="X23" s="36" t="s">
        <v>192</v>
      </c>
      <c r="Y23" s="36" t="s">
        <v>192</v>
      </c>
      <c r="Z23" s="36" t="s">
        <v>192</v>
      </c>
      <c r="AA23" s="36" t="s">
        <v>192</v>
      </c>
      <c r="AB23" s="36" t="s">
        <v>192</v>
      </c>
      <c r="AC23" s="36" t="s">
        <v>192</v>
      </c>
      <c r="AD23" s="36" t="s">
        <v>192</v>
      </c>
      <c r="AE23" s="36" t="s">
        <v>192</v>
      </c>
      <c r="AF23" s="36" t="s">
        <v>192</v>
      </c>
      <c r="AG23" s="36" t="s">
        <v>192</v>
      </c>
      <c r="AH23" s="36" t="s">
        <v>192</v>
      </c>
      <c r="AI23" s="36" t="s">
        <v>192</v>
      </c>
      <c r="AJ23" s="36" t="s">
        <v>192</v>
      </c>
      <c r="AK23" s="36" t="s">
        <v>192</v>
      </c>
      <c r="AL23" s="36" t="s">
        <v>192</v>
      </c>
      <c r="AM23" s="36" t="s">
        <v>192</v>
      </c>
      <c r="AN23" s="63">
        <f t="shared" si="1"/>
        <v>7.6499999999999999E-2</v>
      </c>
    </row>
    <row r="24" spans="1:40">
      <c r="A24" s="64" t="s">
        <v>225</v>
      </c>
      <c r="B24" s="44" t="s">
        <v>226</v>
      </c>
      <c r="C24" s="32" t="s">
        <v>227</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192</v>
      </c>
      <c r="U24" s="36" t="s">
        <v>192</v>
      </c>
      <c r="V24" s="36" t="s">
        <v>192</v>
      </c>
      <c r="W24" s="36" t="s">
        <v>192</v>
      </c>
      <c r="X24" s="36" t="s">
        <v>192</v>
      </c>
      <c r="Y24" s="36" t="s">
        <v>192</v>
      </c>
      <c r="Z24" s="36" t="s">
        <v>192</v>
      </c>
      <c r="AA24" s="36" t="s">
        <v>192</v>
      </c>
      <c r="AB24" s="36" t="s">
        <v>192</v>
      </c>
      <c r="AC24" s="36" t="s">
        <v>192</v>
      </c>
      <c r="AD24" s="36" t="s">
        <v>192</v>
      </c>
      <c r="AE24" s="36" t="s">
        <v>192</v>
      </c>
      <c r="AF24" s="36" t="s">
        <v>192</v>
      </c>
      <c r="AG24" s="36" t="s">
        <v>192</v>
      </c>
      <c r="AH24" s="36" t="s">
        <v>192</v>
      </c>
      <c r="AI24" s="36" t="s">
        <v>192</v>
      </c>
      <c r="AJ24" s="36" t="s">
        <v>192</v>
      </c>
      <c r="AK24" s="36" t="s">
        <v>192</v>
      </c>
      <c r="AL24" s="36" t="s">
        <v>192</v>
      </c>
      <c r="AM24" s="36" t="s">
        <v>192</v>
      </c>
      <c r="AN24" s="63">
        <f t="shared" si="1"/>
        <v>6.3750000000000001E-2</v>
      </c>
    </row>
    <row r="25" spans="1:40">
      <c r="A25" s="64" t="s">
        <v>228</v>
      </c>
      <c r="B25" s="44" t="s">
        <v>229</v>
      </c>
      <c r="C25" s="32" t="s">
        <v>230</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192</v>
      </c>
      <c r="U25" s="36" t="s">
        <v>192</v>
      </c>
      <c r="V25" s="36" t="s">
        <v>192</v>
      </c>
      <c r="W25" s="36" t="s">
        <v>192</v>
      </c>
      <c r="X25" s="36" t="s">
        <v>192</v>
      </c>
      <c r="Y25" s="36" t="s">
        <v>192</v>
      </c>
      <c r="Z25" s="36" t="s">
        <v>192</v>
      </c>
      <c r="AA25" s="36" t="s">
        <v>192</v>
      </c>
      <c r="AB25" s="36" t="s">
        <v>192</v>
      </c>
      <c r="AC25" s="36" t="s">
        <v>192</v>
      </c>
      <c r="AD25" s="36" t="s">
        <v>192</v>
      </c>
      <c r="AE25" s="36" t="s">
        <v>192</v>
      </c>
      <c r="AF25" s="36" t="s">
        <v>192</v>
      </c>
      <c r="AG25" s="36" t="s">
        <v>192</v>
      </c>
      <c r="AH25" s="36" t="s">
        <v>192</v>
      </c>
      <c r="AI25" s="36" t="s">
        <v>192</v>
      </c>
      <c r="AJ25" s="36" t="s">
        <v>192</v>
      </c>
      <c r="AK25" s="36" t="s">
        <v>192</v>
      </c>
      <c r="AL25" s="36" t="s">
        <v>192</v>
      </c>
      <c r="AM25" s="36" t="s">
        <v>192</v>
      </c>
      <c r="AN25" s="63">
        <f t="shared" si="1"/>
        <v>5.0999999999999997E-2</v>
      </c>
    </row>
    <row r="26" spans="1:40" ht="24.75" thickBot="1">
      <c r="A26" s="39" t="s">
        <v>231</v>
      </c>
      <c r="B26" s="45" t="s">
        <v>232</v>
      </c>
      <c r="C26" s="23" t="s">
        <v>233</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192</v>
      </c>
      <c r="AC26" s="42" t="s">
        <v>192</v>
      </c>
      <c r="AD26" s="42" t="s">
        <v>192</v>
      </c>
      <c r="AE26" s="42" t="s">
        <v>192</v>
      </c>
      <c r="AF26" s="42" t="s">
        <v>192</v>
      </c>
      <c r="AG26" s="42" t="s">
        <v>192</v>
      </c>
      <c r="AH26" s="42" t="s">
        <v>192</v>
      </c>
      <c r="AI26" s="42" t="s">
        <v>192</v>
      </c>
      <c r="AJ26" s="42" t="s">
        <v>192</v>
      </c>
      <c r="AK26" s="42" t="s">
        <v>192</v>
      </c>
      <c r="AL26" s="42" t="s">
        <v>192</v>
      </c>
      <c r="AM26" s="42" t="s">
        <v>192</v>
      </c>
      <c r="AN26" s="43">
        <f t="shared" si="1"/>
        <v>3.4439999999999998E-2</v>
      </c>
    </row>
  </sheetData>
  <mergeCells count="42">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 ref="N8:N9"/>
    <mergeCell ref="O8:O9"/>
    <mergeCell ref="P8:P9"/>
    <mergeCell ref="Q8:Q9"/>
    <mergeCell ref="R8:R9"/>
    <mergeCell ref="S8:S9"/>
    <mergeCell ref="AF8:AF9"/>
    <mergeCell ref="U8:U9"/>
    <mergeCell ref="V8:V9"/>
    <mergeCell ref="W8:W9"/>
    <mergeCell ref="X8:X9"/>
    <mergeCell ref="Y8:Y9"/>
    <mergeCell ref="Z8:Z9"/>
    <mergeCell ref="AA8:AA9"/>
    <mergeCell ref="AB8:AB9"/>
    <mergeCell ref="AC8:AC9"/>
    <mergeCell ref="AD8:AD9"/>
    <mergeCell ref="AE8:AE9"/>
    <mergeCell ref="AM8:AM9"/>
    <mergeCell ref="AN8:AN9"/>
    <mergeCell ref="AG8:AG9"/>
    <mergeCell ref="AH8:AH9"/>
    <mergeCell ref="AI8:AI9"/>
    <mergeCell ref="AJ8:AJ9"/>
    <mergeCell ref="AK8:AK9"/>
    <mergeCell ref="AL8:AL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17" t="s">
        <v>234</v>
      </c>
    </row>
    <row r="2" spans="1:1" s="19" customFormat="1" ht="15" customHeight="1">
      <c r="A2" s="18" t="s">
        <v>235</v>
      </c>
    </row>
    <row r="3" spans="1:1" s="19" customFormat="1" ht="15" customHeight="1">
      <c r="A3" s="18" t="s">
        <v>236</v>
      </c>
    </row>
    <row r="4" spans="1:1" s="19" customFormat="1" ht="15" customHeight="1">
      <c r="A4" s="18" t="s">
        <v>237</v>
      </c>
    </row>
    <row r="5" spans="1:1" s="19" customFormat="1" ht="15" customHeight="1">
      <c r="A5" s="18" t="s">
        <v>238</v>
      </c>
    </row>
    <row r="6" spans="1:1" s="19" customFormat="1" ht="15" customHeight="1">
      <c r="A6" s="18" t="s">
        <v>239</v>
      </c>
    </row>
    <row r="7" spans="1:1" s="19" customFormat="1" ht="15" customHeight="1">
      <c r="A7" s="18" t="s">
        <v>240</v>
      </c>
    </row>
    <row r="8" spans="1:1" s="19" customFormat="1" ht="15" customHeight="1">
      <c r="A8" s="18" t="s">
        <v>241</v>
      </c>
    </row>
    <row r="9" spans="1:1" s="19" customFormat="1" ht="15" customHeight="1">
      <c r="A9" s="18" t="s">
        <v>242</v>
      </c>
    </row>
    <row r="10" spans="1:1" s="19" customFormat="1" ht="15" customHeight="1">
      <c r="A10" s="18" t="s">
        <v>243</v>
      </c>
    </row>
    <row r="11" spans="1:1" s="19" customFormat="1" ht="15" customHeight="1">
      <c r="A11" s="18" t="s">
        <v>244</v>
      </c>
    </row>
    <row r="12" spans="1:1" s="19" customFormat="1" ht="15" customHeight="1">
      <c r="A12" s="18" t="s">
        <v>245</v>
      </c>
    </row>
    <row r="13" spans="1:1" s="19" customFormat="1" ht="15" customHeight="1">
      <c r="A13" s="18" t="s">
        <v>246</v>
      </c>
    </row>
    <row r="14" spans="1:1" s="19" customFormat="1" ht="15" customHeight="1">
      <c r="A14" s="18" t="s">
        <v>247</v>
      </c>
    </row>
    <row r="15" spans="1:1" s="19" customFormat="1" ht="15" customHeight="1">
      <c r="A15" s="18" t="s">
        <v>248</v>
      </c>
    </row>
    <row r="16" spans="1:1" s="19" customFormat="1" ht="15" customHeight="1">
      <c r="A16" s="18" t="s">
        <v>249</v>
      </c>
    </row>
    <row r="17" spans="1:1" s="19" customFormat="1" ht="15" customHeight="1">
      <c r="A17" s="18" t="s">
        <v>250</v>
      </c>
    </row>
    <row r="18" spans="1:1" s="19" customFormat="1" ht="15" customHeight="1">
      <c r="A18" s="18" t="s">
        <v>251</v>
      </c>
    </row>
    <row r="19" spans="1:1" s="19" customFormat="1" ht="15" customHeight="1">
      <c r="A19" s="18" t="s">
        <v>252</v>
      </c>
    </row>
    <row r="20" spans="1:1" s="19" customFormat="1" ht="15" customHeight="1">
      <c r="A20" s="18" t="s">
        <v>253</v>
      </c>
    </row>
    <row r="21" spans="1:1" s="19" customFormat="1" ht="15" customHeight="1">
      <c r="A21" s="18" t="s">
        <v>254</v>
      </c>
    </row>
    <row r="22" spans="1:1" s="19" customFormat="1" ht="15" customHeight="1">
      <c r="A22" s="18" t="s">
        <v>255</v>
      </c>
    </row>
    <row r="23" spans="1:1" s="19" customFormat="1" ht="15" customHeight="1">
      <c r="A23" s="18" t="s">
        <v>256</v>
      </c>
    </row>
    <row r="24" spans="1:1" s="19" customFormat="1" ht="15" customHeight="1">
      <c r="A24" s="18" t="s">
        <v>257</v>
      </c>
    </row>
    <row r="25" spans="1:1" s="19" customFormat="1" ht="15" customHeight="1">
      <c r="A25" s="18" t="s">
        <v>258</v>
      </c>
    </row>
    <row r="26" spans="1:1" s="19" customFormat="1" ht="15" customHeight="1">
      <c r="A26" s="18" t="s">
        <v>259</v>
      </c>
    </row>
    <row r="27" spans="1:1" s="19" customFormat="1" ht="15" customHeight="1">
      <c r="A27" s="18" t="s">
        <v>260</v>
      </c>
    </row>
    <row r="28" spans="1:1" s="19" customFormat="1" ht="15" customHeight="1">
      <c r="A28" s="18" t="s">
        <v>261</v>
      </c>
    </row>
    <row r="29" spans="1:1" s="19" customFormat="1" ht="15" customHeight="1">
      <c r="A29" s="18" t="s">
        <v>262</v>
      </c>
    </row>
    <row r="30" spans="1:1" s="19" customFormat="1" ht="15" customHeight="1">
      <c r="A30" s="18" t="s">
        <v>263</v>
      </c>
    </row>
    <row r="31" spans="1:1" s="19" customFormat="1" ht="15" customHeight="1">
      <c r="A31" s="18" t="s">
        <v>264</v>
      </c>
    </row>
    <row r="32" spans="1:1" s="19" customFormat="1" ht="15" customHeight="1">
      <c r="A32" s="18" t="s">
        <v>265</v>
      </c>
    </row>
    <row r="33" spans="1:1" s="19" customFormat="1" ht="15" customHeight="1">
      <c r="A33" s="18" t="s">
        <v>266</v>
      </c>
    </row>
    <row r="34" spans="1:1" s="19" customFormat="1" ht="15" customHeight="1">
      <c r="A34" s="18" t="s">
        <v>267</v>
      </c>
    </row>
    <row r="35" spans="1:1" s="19" customFormat="1" ht="15" customHeight="1">
      <c r="A35" s="18" t="s">
        <v>268</v>
      </c>
    </row>
    <row r="36" spans="1:1" s="19" customFormat="1" ht="15" customHeight="1">
      <c r="A36" s="18" t="s">
        <v>269</v>
      </c>
    </row>
    <row r="37" spans="1:1" s="19" customFormat="1" ht="15" customHeight="1">
      <c r="A37" s="18" t="s">
        <v>270</v>
      </c>
    </row>
    <row r="38" spans="1:1" s="19" customFormat="1" ht="15" customHeight="1">
      <c r="A38" s="18" t="s">
        <v>271</v>
      </c>
    </row>
    <row r="39" spans="1:1" s="19" customFormat="1" ht="15" customHeight="1">
      <c r="A39" s="18" t="s">
        <v>272</v>
      </c>
    </row>
    <row r="40" spans="1:1" s="19" customFormat="1" ht="15" customHeight="1">
      <c r="A40" s="18" t="s">
        <v>273</v>
      </c>
    </row>
    <row r="41" spans="1:1" s="19" customFormat="1" ht="15" customHeight="1">
      <c r="A41" s="18" t="s">
        <v>274</v>
      </c>
    </row>
    <row r="42" spans="1:1" s="19" customFormat="1" ht="15" customHeight="1">
      <c r="A42" s="18" t="s">
        <v>275</v>
      </c>
    </row>
    <row r="43" spans="1:1" s="19" customFormat="1" ht="15" customHeight="1">
      <c r="A43" s="18" t="s">
        <v>276</v>
      </c>
    </row>
    <row r="44" spans="1:1" s="19" customFormat="1" ht="15" customHeight="1">
      <c r="A44" s="18" t="s">
        <v>277</v>
      </c>
    </row>
    <row r="45" spans="1:1" s="19" customFormat="1" ht="15" customHeight="1">
      <c r="A45" s="18" t="s">
        <v>278</v>
      </c>
    </row>
    <row r="46" spans="1:1" s="19" customFormat="1" ht="15" customHeight="1">
      <c r="A46" s="18" t="s">
        <v>279</v>
      </c>
    </row>
    <row r="47" spans="1:1" s="19" customFormat="1" ht="15" customHeight="1">
      <c r="A47" s="18" t="s">
        <v>280</v>
      </c>
    </row>
    <row r="48" spans="1:1" s="19" customFormat="1" ht="15" customHeight="1">
      <c r="A48" s="18" t="s">
        <v>281</v>
      </c>
    </row>
    <row r="49" spans="1:1" s="19" customFormat="1" ht="15" customHeight="1">
      <c r="A49" s="18" t="s">
        <v>282</v>
      </c>
    </row>
    <row r="50" spans="1:1" s="19" customFormat="1" ht="15" customHeight="1">
      <c r="A50" s="18" t="s">
        <v>283</v>
      </c>
    </row>
    <row r="51" spans="1:1" s="19" customFormat="1" ht="15" customHeight="1">
      <c r="A51" s="18" t="s">
        <v>284</v>
      </c>
    </row>
    <row r="52" spans="1:1" s="19" customFormat="1" ht="15" customHeight="1">
      <c r="A52" s="18" t="s">
        <v>285</v>
      </c>
    </row>
    <row r="53" spans="1:1" s="19" customFormat="1" ht="15" customHeight="1">
      <c r="A53" s="18" t="s">
        <v>286</v>
      </c>
    </row>
    <row r="54" spans="1:1" s="19" customFormat="1" ht="15" customHeight="1">
      <c r="A54" s="18" t="s">
        <v>287</v>
      </c>
    </row>
    <row r="55" spans="1:1" s="19" customFormat="1" ht="15" customHeight="1">
      <c r="A55" s="18" t="s">
        <v>288</v>
      </c>
    </row>
    <row r="56" spans="1:1" s="19" customFormat="1" ht="15" customHeight="1">
      <c r="A56" s="18" t="s">
        <v>289</v>
      </c>
    </row>
    <row r="57" spans="1:1" s="19" customFormat="1" ht="15" customHeight="1">
      <c r="A57" s="18" t="s">
        <v>290</v>
      </c>
    </row>
    <row r="58" spans="1:1" s="19" customFormat="1" ht="15" customHeight="1">
      <c r="A58" s="18" t="s">
        <v>291</v>
      </c>
    </row>
    <row r="59" spans="1:1" s="19" customFormat="1" ht="15" customHeight="1">
      <c r="A59" s="18" t="s">
        <v>292</v>
      </c>
    </row>
    <row r="60" spans="1:1" s="19" customFormat="1" ht="15" customHeight="1">
      <c r="A60" s="18" t="s">
        <v>293</v>
      </c>
    </row>
    <row r="61" spans="1:1" s="19" customFormat="1" ht="15" customHeight="1">
      <c r="A61" s="18" t="s">
        <v>294</v>
      </c>
    </row>
    <row r="62" spans="1:1" s="19" customFormat="1" ht="15" customHeight="1">
      <c r="A62" s="18" t="s">
        <v>295</v>
      </c>
    </row>
    <row r="63" spans="1:1" s="19" customFormat="1" ht="15" customHeight="1">
      <c r="A63" s="18" t="s">
        <v>296</v>
      </c>
    </row>
    <row r="64" spans="1:1" s="19" customFormat="1" ht="15" customHeight="1">
      <c r="A64" s="18" t="s">
        <v>297</v>
      </c>
    </row>
    <row r="65" spans="1:1" s="19" customFormat="1" ht="15" customHeight="1">
      <c r="A65" s="18" t="s">
        <v>298</v>
      </c>
    </row>
    <row r="66" spans="1:1" s="19" customFormat="1" ht="15" customHeight="1">
      <c r="A66" s="18" t="s">
        <v>299</v>
      </c>
    </row>
    <row r="67" spans="1:1" s="19" customFormat="1" ht="15" customHeight="1">
      <c r="A67" s="18" t="s">
        <v>300</v>
      </c>
    </row>
    <row r="68" spans="1:1" s="19" customFormat="1" ht="15" customHeight="1">
      <c r="A68" s="18" t="s">
        <v>301</v>
      </c>
    </row>
    <row r="69" spans="1:1" s="19" customFormat="1" ht="15" customHeight="1">
      <c r="A69" s="18" t="s">
        <v>302</v>
      </c>
    </row>
    <row r="70" spans="1:1" s="19" customFormat="1" ht="15" customHeight="1">
      <c r="A70" s="18" t="s">
        <v>303</v>
      </c>
    </row>
    <row r="71" spans="1:1" s="19" customFormat="1" ht="15" customHeight="1">
      <c r="A71" s="18" t="s">
        <v>304</v>
      </c>
    </row>
    <row r="72" spans="1:1" s="19" customFormat="1" ht="15" customHeight="1">
      <c r="A72" s="18" t="s">
        <v>305</v>
      </c>
    </row>
    <row r="73" spans="1:1" s="19" customFormat="1" ht="15" customHeight="1">
      <c r="A73" s="18" t="s">
        <v>306</v>
      </c>
    </row>
    <row r="74" spans="1:1" s="19" customFormat="1" ht="15" customHeight="1">
      <c r="A74" s="18" t="s">
        <v>307</v>
      </c>
    </row>
    <row r="75" spans="1:1" s="19" customFormat="1" ht="15" customHeight="1">
      <c r="A75" s="18" t="s">
        <v>308</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6CB92C11A11C4849B1A04E87CB5CBA3E0069BC65AB10605147B0178D6C08208F5F" ma:contentTypeVersion="" ma:contentTypeDescription="" ma:contentTypeScope="" ma:versionID="beca54b9cfb73cd441fc5f941581909a">
  <xsd:schema xmlns:xsd="http://www.w3.org/2001/XMLSchema" xmlns:xs="http://www.w3.org/2001/XMLSchema" xmlns:p="http://schemas.microsoft.com/office/2006/metadata/properties" xmlns:ns1="http://schemas.microsoft.com/sharepoint/v3" xmlns:ns2="BFF69ECA-7B14-4208-8700-FC0F522968D2" targetNamespace="http://schemas.microsoft.com/office/2006/metadata/properties" ma:root="true" ma:fieldsID="bbdeed33e05a1204b63141483eb44459" ns1:_="" ns2:_="">
    <xsd:import namespace="http://schemas.microsoft.com/sharepoint/v3"/>
    <xsd:import namespace="BFF69ECA-7B14-4208-8700-FC0F522968D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FF69ECA-7B14-4208-8700-FC0F522968D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BFF69ECA-7B14-4208-8700-FC0F522968D2" xsi:nil="true"/>
    <xd_ProgID xmlns="http://schemas.microsoft.com/sharepoint/v3" xsi:nil="true"/>
    <needDetail xmlns="BFF69ECA-7B14-4208-8700-FC0F522968D2" xsi:nil="true"/>
    <Comments xmlns="BFF69ECA-7B14-4208-8700-FC0F522968D2" xsi:nil="true"/>
  </documentManagement>
</p:properties>
</file>

<file path=customXml/itemProps1.xml><?xml version="1.0" encoding="utf-8"?>
<ds:datastoreItem xmlns:ds="http://schemas.openxmlformats.org/officeDocument/2006/customXml" ds:itemID="{2C42CF68-9F17-4EC1-B351-28C7C76EB4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F69ECA-7B14-4208-8700-FC0F52296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C8BA6-4B1B-4A20-91C7-28354E7435B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BFF69ECA-7B14-4208-8700-FC0F522968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subject/>
  <dc:creator>Dell</dc:creator>
  <cp:keywords/>
  <dc:description/>
  <cp:lastModifiedBy>Daukantienė Inga | ŠMSM</cp:lastModifiedBy>
  <cp:revision/>
  <dcterms:created xsi:type="dcterms:W3CDTF">2013-11-12T13:42:11Z</dcterms:created>
  <dcterms:modified xsi:type="dcterms:W3CDTF">2021-03-13T08:41:13Z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0x0101006CB92C11A11C4849B1A04E87CB5CBA3E0069BC65AB10605147B0178D6C08208F5F</vt:lpwstr>
  </property>
</Properties>
</file>