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7" i="2" l="1"/>
  <c r="R108" i="2"/>
  <c r="R73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4" i="2"/>
  <c r="R75" i="2"/>
  <c r="R76" i="2"/>
  <c r="R77" i="2"/>
  <c r="R78" i="2"/>
  <c r="R79" i="2"/>
  <c r="R80" i="2"/>
  <c r="R19" i="2"/>
  <c r="R20" i="2"/>
  <c r="R21" i="2"/>
  <c r="R22" i="2"/>
  <c r="R23" i="2"/>
  <c r="R24" i="2"/>
  <c r="R25" i="2"/>
  <c r="R26" i="2"/>
  <c r="R27" i="2"/>
  <c r="R28" i="2"/>
  <c r="R29" i="2"/>
  <c r="R37" i="2"/>
  <c r="R38" i="2"/>
  <c r="R39" i="2"/>
  <c r="R40" i="2"/>
  <c r="R41" i="2"/>
  <c r="R42" i="2"/>
  <c r="R43" i="2"/>
  <c r="R44" i="2"/>
  <c r="R45" i="2"/>
  <c r="R46" i="2"/>
  <c r="R47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9" i="2"/>
  <c r="R110" i="2"/>
  <c r="R111" i="2"/>
  <c r="R112" i="2"/>
  <c r="R114" i="2"/>
  <c r="R116" i="2"/>
  <c r="R118" i="2"/>
  <c r="R119" i="2"/>
  <c r="R120" i="2"/>
  <c r="R121" i="2"/>
  <c r="R122" i="2"/>
  <c r="R123" i="2"/>
  <c r="R130" i="2"/>
  <c r="R131" i="2"/>
  <c r="R132" i="2"/>
  <c r="R133" i="2"/>
  <c r="R134" i="2"/>
  <c r="R135" i="2"/>
  <c r="R138" i="2"/>
  <c r="R139" i="2"/>
  <c r="R140" i="2"/>
  <c r="R147" i="2"/>
  <c r="R148" i="2"/>
  <c r="R149" i="2"/>
  <c r="R150" i="2"/>
  <c r="R151" i="2"/>
  <c r="R152" i="2"/>
  <c r="R153" i="2"/>
  <c r="R154" i="2"/>
  <c r="R155" i="2"/>
  <c r="R156" i="2"/>
  <c r="R157" i="2"/>
  <c r="R164" i="2"/>
  <c r="R165" i="2"/>
  <c r="R166" i="2"/>
  <c r="R167" i="2"/>
  <c r="R168" i="2"/>
  <c r="R169" i="2"/>
  <c r="R170" i="2"/>
  <c r="R171" i="2"/>
  <c r="R172" i="2"/>
  <c r="R173" i="2"/>
  <c r="R174" i="2"/>
  <c r="R190" i="2"/>
  <c r="R198" i="2"/>
  <c r="R199" i="2"/>
  <c r="R200" i="2"/>
  <c r="R201" i="2"/>
  <c r="R202" i="2"/>
  <c r="R203" i="2"/>
  <c r="R204" i="2"/>
  <c r="R205" i="2"/>
  <c r="R206" i="2"/>
  <c r="R207" i="2"/>
  <c r="R208" i="2"/>
  <c r="R215" i="2"/>
  <c r="R216" i="2"/>
  <c r="R217" i="2"/>
  <c r="R218" i="2"/>
  <c r="R219" i="2"/>
  <c r="R220" i="2"/>
  <c r="R221" i="2"/>
  <c r="R222" i="2"/>
  <c r="R223" i="2"/>
  <c r="R224" i="2"/>
  <c r="R225" i="2"/>
  <c r="R232" i="2"/>
  <c r="R233" i="2"/>
  <c r="R234" i="2"/>
  <c r="R235" i="2"/>
  <c r="R236" i="2"/>
  <c r="R237" i="2"/>
  <c r="R238" i="2"/>
  <c r="R239" i="2"/>
  <c r="R240" i="2"/>
  <c r="R241" i="2"/>
  <c r="R242" i="2"/>
  <c r="R249" i="2"/>
  <c r="R250" i="2"/>
  <c r="R251" i="2"/>
  <c r="R252" i="2"/>
  <c r="R253" i="2"/>
  <c r="R254" i="2"/>
  <c r="R255" i="2"/>
  <c r="R256" i="2"/>
  <c r="R257" i="2"/>
  <c r="R258" i="2"/>
  <c r="R259" i="2"/>
  <c r="R266" i="2"/>
  <c r="R267" i="2"/>
  <c r="R268" i="2"/>
  <c r="R269" i="2"/>
  <c r="R270" i="2"/>
  <c r="R271" i="2"/>
  <c r="R272" i="2"/>
  <c r="R273" i="2"/>
  <c r="R274" i="2"/>
  <c r="R275" i="2"/>
  <c r="R276" i="2"/>
  <c r="R283" i="2"/>
  <c r="R284" i="2"/>
  <c r="R285" i="2"/>
  <c r="R286" i="2"/>
  <c r="R287" i="2"/>
  <c r="R288" i="2"/>
  <c r="R289" i="2"/>
  <c r="R290" i="2"/>
  <c r="R291" i="2"/>
  <c r="R292" i="2"/>
  <c r="R293" i="2"/>
  <c r="R299" i="2"/>
  <c r="R300" i="2"/>
  <c r="R301" i="2"/>
  <c r="R302" i="2"/>
  <c r="R303" i="2"/>
  <c r="R304" i="2"/>
  <c r="R305" i="2"/>
  <c r="R306" i="2"/>
  <c r="R307" i="2"/>
  <c r="R308" i="2"/>
  <c r="R309" i="2"/>
  <c r="R316" i="2"/>
  <c r="R317" i="2"/>
  <c r="R318" i="2"/>
  <c r="R319" i="2"/>
  <c r="R320" i="2"/>
  <c r="R321" i="2"/>
  <c r="R322" i="2"/>
  <c r="R323" i="2"/>
  <c r="R324" i="2"/>
  <c r="R325" i="2"/>
  <c r="R326" i="2"/>
  <c r="R333" i="2"/>
  <c r="R334" i="2"/>
  <c r="R335" i="2"/>
  <c r="R336" i="2"/>
  <c r="R337" i="2"/>
  <c r="R338" i="2"/>
  <c r="R339" i="2"/>
  <c r="R340" i="2"/>
  <c r="R341" i="2"/>
  <c r="R342" i="2"/>
  <c r="R343" i="2"/>
  <c r="R350" i="2"/>
  <c r="R351" i="2"/>
  <c r="R352" i="2"/>
  <c r="R353" i="2"/>
  <c r="R354" i="2"/>
  <c r="R355" i="2"/>
  <c r="R356" i="2"/>
  <c r="R357" i="2"/>
  <c r="R358" i="2"/>
  <c r="R359" i="2"/>
  <c r="R360" i="2"/>
  <c r="R367" i="2"/>
  <c r="R368" i="2"/>
  <c r="R369" i="2"/>
  <c r="R370" i="2"/>
  <c r="R371" i="2"/>
  <c r="R372" i="2"/>
  <c r="R373" i="2"/>
  <c r="R374" i="2"/>
  <c r="R375" i="2"/>
  <c r="R376" i="2"/>
  <c r="R377" i="2"/>
  <c r="R384" i="2"/>
  <c r="R385" i="2"/>
  <c r="R386" i="2"/>
  <c r="R387" i="2"/>
  <c r="R388" i="2"/>
  <c r="R389" i="2"/>
  <c r="R390" i="2"/>
  <c r="R391" i="2"/>
  <c r="R392" i="2"/>
  <c r="R393" i="2"/>
  <c r="R394" i="2"/>
  <c r="R401" i="2"/>
  <c r="R402" i="2"/>
  <c r="R403" i="2"/>
  <c r="R404" i="2"/>
  <c r="R405" i="2"/>
  <c r="R406" i="2"/>
  <c r="R407" i="2"/>
  <c r="R408" i="2"/>
  <c r="R409" i="2"/>
  <c r="R410" i="2"/>
  <c r="R411" i="2"/>
  <c r="R418" i="2"/>
  <c r="R419" i="2"/>
  <c r="R420" i="2"/>
  <c r="R421" i="2"/>
  <c r="R422" i="2"/>
  <c r="R423" i="2"/>
  <c r="R424" i="2"/>
  <c r="R425" i="2"/>
  <c r="R426" i="2"/>
  <c r="R427" i="2"/>
  <c r="R428" i="2"/>
  <c r="R435" i="2"/>
  <c r="R436" i="2"/>
  <c r="R437" i="2"/>
  <c r="R438" i="2"/>
  <c r="R439" i="2"/>
  <c r="R440" i="2"/>
  <c r="R441" i="2"/>
  <c r="R442" i="2"/>
  <c r="R443" i="2"/>
  <c r="R444" i="2"/>
  <c r="R445" i="2"/>
  <c r="R452" i="2"/>
  <c r="R453" i="2"/>
  <c r="R454" i="2"/>
  <c r="R455" i="2"/>
  <c r="R456" i="2"/>
  <c r="R457" i="2"/>
  <c r="R458" i="2"/>
  <c r="R459" i="2"/>
  <c r="R460" i="2"/>
  <c r="R461" i="2"/>
  <c r="R462" i="2"/>
  <c r="R469" i="2"/>
  <c r="R470" i="2"/>
  <c r="R471" i="2"/>
  <c r="R472" i="2"/>
  <c r="R473" i="2"/>
  <c r="R474" i="2"/>
  <c r="R475" i="2"/>
  <c r="R476" i="2"/>
  <c r="R477" i="2"/>
  <c r="R478" i="2"/>
  <c r="R479" i="2"/>
  <c r="R486" i="2"/>
  <c r="R487" i="2"/>
  <c r="R488" i="2"/>
  <c r="R489" i="2"/>
  <c r="R490" i="2"/>
  <c r="R491" i="2"/>
  <c r="R492" i="2"/>
  <c r="R493" i="2"/>
  <c r="R494" i="2"/>
  <c r="R495" i="2"/>
  <c r="R496" i="2"/>
  <c r="R503" i="2"/>
  <c r="R504" i="2"/>
  <c r="R505" i="2"/>
  <c r="R506" i="2"/>
  <c r="R507" i="2"/>
  <c r="R508" i="2"/>
  <c r="R509" i="2"/>
  <c r="R510" i="2"/>
  <c r="R511" i="2"/>
  <c r="R512" i="2"/>
  <c r="R513" i="2"/>
  <c r="R520" i="2"/>
  <c r="R521" i="2"/>
  <c r="R522" i="2"/>
  <c r="R523" i="2"/>
  <c r="R524" i="2"/>
  <c r="R525" i="2"/>
  <c r="R526" i="2"/>
  <c r="R527" i="2"/>
  <c r="R528" i="2"/>
  <c r="R529" i="2"/>
  <c r="R530" i="2"/>
  <c r="R537" i="2"/>
  <c r="R538" i="2"/>
  <c r="R539" i="2"/>
  <c r="R540" i="2"/>
  <c r="R541" i="2"/>
  <c r="R542" i="2"/>
  <c r="R543" i="2"/>
  <c r="R544" i="2"/>
  <c r="R545" i="2"/>
  <c r="R546" i="2"/>
  <c r="R547" i="2"/>
  <c r="R554" i="2"/>
  <c r="R555" i="2"/>
  <c r="R556" i="2"/>
  <c r="R557" i="2"/>
  <c r="R558" i="2"/>
  <c r="R559" i="2"/>
  <c r="R560" i="2"/>
  <c r="R561" i="2"/>
  <c r="R562" i="2"/>
  <c r="R563" i="2"/>
  <c r="R564" i="2"/>
  <c r="R571" i="2"/>
  <c r="R572" i="2"/>
  <c r="R573" i="2"/>
  <c r="R574" i="2"/>
  <c r="R575" i="2"/>
  <c r="R576" i="2"/>
  <c r="R577" i="2"/>
  <c r="R578" i="2"/>
  <c r="R579" i="2"/>
  <c r="R580" i="2"/>
  <c r="R581" i="2"/>
  <c r="R588" i="2"/>
  <c r="R589" i="2"/>
  <c r="R590" i="2"/>
  <c r="R591" i="2"/>
  <c r="R592" i="2"/>
  <c r="R593" i="2"/>
  <c r="R594" i="2"/>
  <c r="R595" i="2"/>
  <c r="R596" i="2"/>
  <c r="R597" i="2"/>
  <c r="R598" i="2"/>
  <c r="R605" i="2"/>
  <c r="R606" i="2"/>
  <c r="R607" i="2"/>
  <c r="R608" i="2"/>
  <c r="R609" i="2"/>
  <c r="R610" i="2"/>
  <c r="R611" i="2"/>
  <c r="R612" i="2"/>
  <c r="R613" i="2"/>
  <c r="R614" i="2"/>
  <c r="R615" i="2"/>
  <c r="R622" i="2"/>
  <c r="R623" i="2"/>
  <c r="R624" i="2"/>
  <c r="R625" i="2"/>
  <c r="R626" i="2"/>
  <c r="R627" i="2"/>
  <c r="R628" i="2"/>
  <c r="R629" i="2"/>
  <c r="R630" i="2"/>
  <c r="R631" i="2"/>
  <c r="R632" i="2"/>
  <c r="R636" i="2"/>
  <c r="N117" i="2"/>
  <c r="O117" i="2"/>
  <c r="P117" i="2"/>
  <c r="Q117" i="2"/>
  <c r="N116" i="2"/>
  <c r="O116" i="2"/>
  <c r="P116" i="2"/>
  <c r="Q116" i="2"/>
  <c r="N115" i="2"/>
  <c r="O115" i="2"/>
  <c r="P115" i="2"/>
  <c r="Q115" i="2"/>
  <c r="N114" i="2"/>
  <c r="O114" i="2"/>
  <c r="P114" i="2"/>
  <c r="Q114" i="2"/>
  <c r="N113" i="2"/>
  <c r="O113" i="2"/>
  <c r="P113" i="2"/>
  <c r="Q113" i="2"/>
  <c r="N112" i="2"/>
  <c r="O112" i="2"/>
  <c r="P112" i="2"/>
  <c r="Q112" i="2"/>
  <c r="N111" i="2"/>
  <c r="O111" i="2"/>
  <c r="P111" i="2"/>
  <c r="Q111" i="2"/>
  <c r="N110" i="2"/>
  <c r="O110" i="2"/>
  <c r="P110" i="2"/>
  <c r="Q110" i="2"/>
  <c r="N96" i="2"/>
  <c r="O96" i="2"/>
  <c r="P96" i="2"/>
  <c r="Q96" i="2"/>
  <c r="N95" i="2"/>
  <c r="O95" i="2"/>
  <c r="P95" i="2"/>
  <c r="Q95" i="2"/>
  <c r="N94" i="2"/>
  <c r="O94" i="2"/>
  <c r="P94" i="2"/>
  <c r="Q94" i="2"/>
  <c r="N93" i="2"/>
  <c r="O93" i="2"/>
  <c r="P93" i="2"/>
  <c r="Q93" i="2"/>
  <c r="N72" i="2"/>
  <c r="O72" i="2"/>
  <c r="P72" i="2"/>
  <c r="Q72" i="2"/>
  <c r="N71" i="2"/>
  <c r="O71" i="2"/>
  <c r="P71" i="2"/>
  <c r="Q71" i="2"/>
  <c r="N70" i="2"/>
  <c r="O70" i="2"/>
  <c r="P70" i="2"/>
  <c r="Q70" i="2"/>
  <c r="N69" i="2"/>
  <c r="O69" i="2"/>
  <c r="P69" i="2"/>
  <c r="Q69" i="2"/>
  <c r="N68" i="2"/>
  <c r="O68" i="2"/>
  <c r="P68" i="2"/>
  <c r="Q68" i="2"/>
  <c r="O67" i="2"/>
  <c r="P67" i="2"/>
  <c r="N67" i="2"/>
  <c r="Q67" i="2"/>
  <c r="N66" i="2"/>
  <c r="O66" i="2"/>
  <c r="P66" i="2"/>
  <c r="Q66" i="2"/>
  <c r="N78" i="2"/>
  <c r="O78" i="2"/>
  <c r="P78" i="2"/>
  <c r="Q78" i="2"/>
  <c r="N77" i="2"/>
  <c r="O77" i="2"/>
  <c r="P77" i="2"/>
  <c r="Q77" i="2"/>
  <c r="N76" i="2"/>
  <c r="O76" i="2"/>
  <c r="P76" i="2"/>
  <c r="Q76" i="2"/>
  <c r="N75" i="2"/>
  <c r="O75" i="2"/>
  <c r="P75" i="2"/>
  <c r="Q75" i="2"/>
  <c r="N74" i="2"/>
  <c r="O74" i="2"/>
  <c r="P74" i="2"/>
  <c r="Q74" i="2"/>
  <c r="N73" i="2"/>
  <c r="O73" i="2"/>
  <c r="P73" i="2"/>
  <c r="Q73" i="2"/>
  <c r="N65" i="2"/>
  <c r="O65" i="2"/>
  <c r="P65" i="2"/>
  <c r="Q65" i="2"/>
  <c r="N631" i="2"/>
  <c r="N623" i="2"/>
  <c r="N624" i="2"/>
  <c r="N625" i="2"/>
  <c r="N626" i="2"/>
  <c r="N627" i="2"/>
  <c r="N628" i="2"/>
  <c r="N629" i="2"/>
  <c r="N630" i="2"/>
  <c r="N622" i="2"/>
  <c r="N606" i="2"/>
  <c r="N607" i="2"/>
  <c r="N608" i="2"/>
  <c r="N609" i="2"/>
  <c r="N610" i="2"/>
  <c r="N611" i="2"/>
  <c r="N612" i="2"/>
  <c r="N613" i="2"/>
  <c r="N614" i="2"/>
  <c r="N605" i="2"/>
  <c r="N589" i="2"/>
  <c r="N590" i="2"/>
  <c r="N591" i="2"/>
  <c r="N592" i="2"/>
  <c r="N593" i="2"/>
  <c r="N594" i="2"/>
  <c r="N595" i="2"/>
  <c r="N596" i="2"/>
  <c r="N597" i="2"/>
  <c r="N588" i="2"/>
  <c r="N572" i="2"/>
  <c r="N573" i="2"/>
  <c r="N574" i="2"/>
  <c r="N575" i="2"/>
  <c r="N576" i="2"/>
  <c r="N577" i="2"/>
  <c r="N578" i="2"/>
  <c r="N579" i="2"/>
  <c r="N580" i="2"/>
  <c r="N571" i="2"/>
  <c r="N555" i="2"/>
  <c r="N556" i="2"/>
  <c r="N557" i="2"/>
  <c r="N558" i="2"/>
  <c r="N559" i="2"/>
  <c r="N560" i="2"/>
  <c r="N561" i="2"/>
  <c r="N562" i="2"/>
  <c r="N563" i="2"/>
  <c r="N554" i="2"/>
  <c r="N538" i="2"/>
  <c r="N539" i="2"/>
  <c r="N540" i="2"/>
  <c r="N541" i="2"/>
  <c r="N542" i="2"/>
  <c r="N543" i="2"/>
  <c r="N544" i="2"/>
  <c r="N545" i="2"/>
  <c r="N546" i="2"/>
  <c r="N537" i="2"/>
  <c r="N521" i="2"/>
  <c r="N522" i="2"/>
  <c r="N523" i="2"/>
  <c r="N524" i="2"/>
  <c r="N525" i="2"/>
  <c r="N526" i="2"/>
  <c r="N527" i="2"/>
  <c r="N528" i="2"/>
  <c r="N529" i="2"/>
  <c r="N520" i="2"/>
  <c r="N504" i="2"/>
  <c r="N505" i="2"/>
  <c r="N506" i="2"/>
  <c r="N507" i="2"/>
  <c r="N508" i="2"/>
  <c r="N509" i="2"/>
  <c r="N510" i="2"/>
  <c r="N511" i="2"/>
  <c r="N512" i="2"/>
  <c r="N503" i="2"/>
  <c r="N487" i="2"/>
  <c r="N488" i="2"/>
  <c r="N489" i="2"/>
  <c r="N490" i="2"/>
  <c r="N491" i="2"/>
  <c r="N492" i="2"/>
  <c r="N493" i="2"/>
  <c r="N494" i="2"/>
  <c r="N495" i="2"/>
  <c r="N486" i="2"/>
  <c r="N470" i="2"/>
  <c r="N471" i="2"/>
  <c r="N472" i="2"/>
  <c r="N473" i="2"/>
  <c r="N474" i="2"/>
  <c r="N475" i="2"/>
  <c r="N476" i="2"/>
  <c r="N477" i="2"/>
  <c r="N478" i="2"/>
  <c r="N469" i="2"/>
  <c r="N453" i="2"/>
  <c r="N454" i="2"/>
  <c r="N455" i="2"/>
  <c r="N456" i="2"/>
  <c r="N457" i="2"/>
  <c r="N458" i="2"/>
  <c r="N459" i="2"/>
  <c r="N460" i="2"/>
  <c r="N461" i="2"/>
  <c r="N452" i="2"/>
  <c r="N436" i="2"/>
  <c r="N437" i="2"/>
  <c r="N438" i="2"/>
  <c r="N439" i="2"/>
  <c r="N440" i="2"/>
  <c r="N441" i="2"/>
  <c r="N442" i="2"/>
  <c r="N443" i="2"/>
  <c r="N444" i="2"/>
  <c r="N435" i="2"/>
  <c r="N419" i="2"/>
  <c r="N420" i="2"/>
  <c r="N421" i="2"/>
  <c r="N422" i="2"/>
  <c r="N423" i="2"/>
  <c r="N424" i="2"/>
  <c r="N425" i="2"/>
  <c r="N426" i="2"/>
  <c r="N427" i="2"/>
  <c r="N418" i="2"/>
  <c r="N402" i="2"/>
  <c r="N403" i="2"/>
  <c r="N404" i="2"/>
  <c r="N405" i="2"/>
  <c r="N406" i="2"/>
  <c r="N407" i="2"/>
  <c r="N408" i="2"/>
  <c r="N409" i="2"/>
  <c r="N410" i="2"/>
  <c r="N401" i="2"/>
  <c r="N385" i="2"/>
  <c r="N386" i="2"/>
  <c r="N387" i="2"/>
  <c r="N388" i="2"/>
  <c r="N389" i="2"/>
  <c r="N390" i="2"/>
  <c r="N391" i="2"/>
  <c r="N392" i="2"/>
  <c r="N393" i="2"/>
  <c r="N384" i="2"/>
  <c r="N368" i="2"/>
  <c r="N369" i="2"/>
  <c r="N370" i="2"/>
  <c r="N371" i="2"/>
  <c r="N372" i="2"/>
  <c r="N373" i="2"/>
  <c r="N374" i="2"/>
  <c r="N375" i="2"/>
  <c r="N376" i="2"/>
  <c r="N367" i="2"/>
  <c r="N351" i="2"/>
  <c r="N352" i="2"/>
  <c r="N353" i="2"/>
  <c r="N354" i="2"/>
  <c r="N355" i="2"/>
  <c r="N356" i="2"/>
  <c r="N357" i="2"/>
  <c r="N358" i="2"/>
  <c r="N359" i="2"/>
  <c r="N350" i="2"/>
  <c r="N334" i="2"/>
  <c r="N335" i="2"/>
  <c r="N336" i="2"/>
  <c r="N337" i="2"/>
  <c r="N338" i="2"/>
  <c r="N339" i="2"/>
  <c r="N340" i="2"/>
  <c r="N341" i="2"/>
  <c r="N342" i="2"/>
  <c r="N333" i="2"/>
  <c r="N317" i="2"/>
  <c r="N318" i="2"/>
  <c r="N319" i="2"/>
  <c r="N320" i="2"/>
  <c r="N321" i="2"/>
  <c r="N322" i="2"/>
  <c r="N323" i="2"/>
  <c r="N324" i="2"/>
  <c r="N325" i="2"/>
  <c r="N316" i="2"/>
  <c r="N300" i="2"/>
  <c r="N301" i="2"/>
  <c r="N302" i="2"/>
  <c r="N303" i="2"/>
  <c r="N304" i="2"/>
  <c r="N305" i="2"/>
  <c r="N306" i="2"/>
  <c r="N307" i="2"/>
  <c r="N308" i="2"/>
  <c r="N299" i="2"/>
  <c r="N284" i="2"/>
  <c r="N285" i="2"/>
  <c r="N286" i="2"/>
  <c r="N287" i="2"/>
  <c r="N288" i="2"/>
  <c r="N289" i="2"/>
  <c r="N290" i="2"/>
  <c r="N291" i="2"/>
  <c r="N292" i="2"/>
  <c r="N283" i="2"/>
  <c r="N267" i="2"/>
  <c r="N268" i="2"/>
  <c r="N269" i="2"/>
  <c r="N270" i="2"/>
  <c r="N271" i="2"/>
  <c r="N272" i="2"/>
  <c r="N273" i="2"/>
  <c r="N274" i="2"/>
  <c r="N275" i="2"/>
  <c r="N266" i="2"/>
  <c r="N250" i="2"/>
  <c r="N251" i="2"/>
  <c r="N252" i="2"/>
  <c r="N253" i="2"/>
  <c r="N254" i="2"/>
  <c r="N255" i="2"/>
  <c r="N256" i="2"/>
  <c r="N257" i="2"/>
  <c r="N258" i="2"/>
  <c r="N249" i="2"/>
  <c r="N241" i="2"/>
  <c r="N233" i="2"/>
  <c r="N234" i="2"/>
  <c r="N235" i="2"/>
  <c r="N236" i="2"/>
  <c r="N237" i="2"/>
  <c r="N238" i="2"/>
  <c r="N239" i="2"/>
  <c r="N240" i="2"/>
  <c r="N232" i="2"/>
  <c r="N216" i="2"/>
  <c r="N217" i="2"/>
  <c r="N218" i="2"/>
  <c r="N219" i="2"/>
  <c r="N220" i="2"/>
  <c r="N221" i="2"/>
  <c r="N222" i="2"/>
  <c r="N223" i="2"/>
  <c r="N224" i="2"/>
  <c r="N215" i="2"/>
  <c r="N199" i="2"/>
  <c r="N200" i="2"/>
  <c r="N201" i="2"/>
  <c r="N202" i="2"/>
  <c r="N203" i="2"/>
  <c r="N204" i="2"/>
  <c r="N205" i="2"/>
  <c r="N206" i="2"/>
  <c r="N207" i="2"/>
  <c r="N198" i="2"/>
  <c r="N182" i="2"/>
  <c r="N183" i="2"/>
  <c r="N184" i="2"/>
  <c r="N185" i="2"/>
  <c r="N186" i="2"/>
  <c r="N187" i="2"/>
  <c r="N188" i="2"/>
  <c r="N189" i="2"/>
  <c r="N190" i="2"/>
  <c r="N181" i="2"/>
  <c r="N165" i="2"/>
  <c r="N166" i="2"/>
  <c r="N167" i="2"/>
  <c r="N168" i="2"/>
  <c r="N169" i="2"/>
  <c r="N170" i="2"/>
  <c r="N171" i="2"/>
  <c r="N172" i="2"/>
  <c r="N173" i="2"/>
  <c r="N164" i="2"/>
  <c r="N148" i="2"/>
  <c r="N149" i="2"/>
  <c r="N150" i="2"/>
  <c r="N151" i="2"/>
  <c r="N152" i="2"/>
  <c r="N153" i="2"/>
  <c r="N154" i="2"/>
  <c r="N155" i="2"/>
  <c r="N156" i="2"/>
  <c r="N147" i="2"/>
  <c r="N138" i="2"/>
  <c r="N139" i="2"/>
  <c r="N109" i="2"/>
  <c r="N118" i="2"/>
  <c r="N119" i="2"/>
  <c r="N120" i="2"/>
  <c r="N121" i="2"/>
  <c r="N122" i="2"/>
  <c r="N108" i="2"/>
  <c r="N88" i="2"/>
  <c r="N89" i="2"/>
  <c r="N90" i="2"/>
  <c r="N91" i="2"/>
  <c r="N92" i="2"/>
  <c r="N97" i="2"/>
  <c r="N98" i="2"/>
  <c r="N99" i="2"/>
  <c r="N100" i="2"/>
  <c r="N87" i="2"/>
  <c r="N57" i="2"/>
  <c r="N58" i="2"/>
  <c r="N59" i="2"/>
  <c r="N60" i="2"/>
  <c r="N61" i="2"/>
  <c r="N62" i="2"/>
  <c r="N63" i="2"/>
  <c r="N64" i="2"/>
  <c r="N79" i="2"/>
  <c r="N56" i="2"/>
  <c r="N38" i="2"/>
  <c r="N39" i="2"/>
  <c r="N40" i="2"/>
  <c r="N41" i="2"/>
  <c r="N42" i="2"/>
  <c r="N43" i="2"/>
  <c r="N44" i="2"/>
  <c r="N45" i="2"/>
  <c r="N46" i="2"/>
  <c r="N37" i="2"/>
  <c r="N20" i="2"/>
  <c r="N21" i="2"/>
  <c r="N22" i="2"/>
  <c r="N23" i="2"/>
  <c r="N24" i="2"/>
  <c r="N25" i="2"/>
  <c r="N26" i="2"/>
  <c r="N27" i="2"/>
  <c r="N28" i="2"/>
  <c r="N19" i="2"/>
  <c r="O631" i="2"/>
  <c r="O623" i="2"/>
  <c r="O624" i="2"/>
  <c r="O625" i="2"/>
  <c r="O626" i="2"/>
  <c r="O627" i="2"/>
  <c r="O628" i="2"/>
  <c r="O629" i="2"/>
  <c r="O630" i="2"/>
  <c r="O622" i="2"/>
  <c r="O606" i="2"/>
  <c r="O607" i="2"/>
  <c r="O608" i="2"/>
  <c r="O609" i="2"/>
  <c r="O610" i="2"/>
  <c r="O611" i="2"/>
  <c r="O612" i="2"/>
  <c r="O613" i="2"/>
  <c r="O614" i="2"/>
  <c r="O605" i="2"/>
  <c r="O589" i="2"/>
  <c r="O590" i="2"/>
  <c r="O591" i="2"/>
  <c r="O592" i="2"/>
  <c r="O593" i="2"/>
  <c r="O594" i="2"/>
  <c r="O595" i="2"/>
  <c r="O596" i="2"/>
  <c r="O597" i="2"/>
  <c r="O588" i="2"/>
  <c r="O572" i="2"/>
  <c r="O573" i="2"/>
  <c r="O574" i="2"/>
  <c r="O575" i="2"/>
  <c r="O576" i="2"/>
  <c r="O577" i="2"/>
  <c r="O578" i="2"/>
  <c r="O579" i="2"/>
  <c r="O580" i="2"/>
  <c r="O571" i="2"/>
  <c r="O555" i="2"/>
  <c r="O556" i="2"/>
  <c r="O557" i="2"/>
  <c r="O558" i="2"/>
  <c r="O559" i="2"/>
  <c r="O560" i="2"/>
  <c r="O561" i="2"/>
  <c r="O562" i="2"/>
  <c r="O563" i="2"/>
  <c r="O554" i="2"/>
  <c r="O538" i="2"/>
  <c r="O539" i="2"/>
  <c r="O540" i="2"/>
  <c r="O541" i="2"/>
  <c r="O542" i="2"/>
  <c r="O543" i="2"/>
  <c r="O544" i="2"/>
  <c r="O545" i="2"/>
  <c r="O546" i="2"/>
  <c r="O537" i="2"/>
  <c r="O521" i="2"/>
  <c r="O522" i="2"/>
  <c r="O523" i="2"/>
  <c r="O524" i="2"/>
  <c r="O525" i="2"/>
  <c r="O526" i="2"/>
  <c r="O527" i="2"/>
  <c r="O528" i="2"/>
  <c r="O529" i="2"/>
  <c r="O520" i="2"/>
  <c r="O504" i="2"/>
  <c r="O505" i="2"/>
  <c r="O506" i="2"/>
  <c r="O507" i="2"/>
  <c r="O508" i="2"/>
  <c r="O509" i="2"/>
  <c r="O510" i="2"/>
  <c r="O511" i="2"/>
  <c r="O512" i="2"/>
  <c r="O503" i="2"/>
  <c r="O487" i="2"/>
  <c r="O488" i="2"/>
  <c r="O489" i="2"/>
  <c r="O490" i="2"/>
  <c r="O491" i="2"/>
  <c r="O492" i="2"/>
  <c r="O493" i="2"/>
  <c r="O494" i="2"/>
  <c r="O495" i="2"/>
  <c r="O486" i="2"/>
  <c r="O470" i="2"/>
  <c r="O471" i="2"/>
  <c r="O472" i="2"/>
  <c r="O473" i="2"/>
  <c r="O474" i="2"/>
  <c r="O475" i="2"/>
  <c r="O476" i="2"/>
  <c r="O477" i="2"/>
  <c r="O478" i="2"/>
  <c r="O469" i="2"/>
  <c r="O453" i="2"/>
  <c r="O454" i="2"/>
  <c r="O455" i="2"/>
  <c r="O456" i="2"/>
  <c r="O457" i="2"/>
  <c r="O458" i="2"/>
  <c r="O459" i="2"/>
  <c r="O460" i="2"/>
  <c r="O461" i="2"/>
  <c r="O452" i="2"/>
  <c r="O436" i="2"/>
  <c r="O437" i="2"/>
  <c r="O438" i="2"/>
  <c r="O439" i="2"/>
  <c r="O440" i="2"/>
  <c r="O441" i="2"/>
  <c r="O442" i="2"/>
  <c r="O443" i="2"/>
  <c r="O444" i="2"/>
  <c r="O435" i="2"/>
  <c r="O419" i="2"/>
  <c r="O420" i="2"/>
  <c r="O421" i="2"/>
  <c r="O422" i="2"/>
  <c r="O423" i="2"/>
  <c r="O424" i="2"/>
  <c r="O425" i="2"/>
  <c r="O426" i="2"/>
  <c r="O427" i="2"/>
  <c r="O418" i="2"/>
  <c r="O402" i="2"/>
  <c r="O403" i="2"/>
  <c r="O404" i="2"/>
  <c r="O405" i="2"/>
  <c r="O406" i="2"/>
  <c r="O407" i="2"/>
  <c r="O408" i="2"/>
  <c r="O409" i="2"/>
  <c r="O410" i="2"/>
  <c r="O401" i="2"/>
  <c r="O385" i="2"/>
  <c r="O386" i="2"/>
  <c r="O387" i="2"/>
  <c r="O388" i="2"/>
  <c r="O389" i="2"/>
  <c r="O390" i="2"/>
  <c r="O391" i="2"/>
  <c r="O392" i="2"/>
  <c r="O393" i="2"/>
  <c r="O384" i="2"/>
  <c r="O368" i="2"/>
  <c r="O369" i="2"/>
  <c r="O370" i="2"/>
  <c r="O371" i="2"/>
  <c r="O372" i="2"/>
  <c r="O373" i="2"/>
  <c r="O374" i="2"/>
  <c r="O375" i="2"/>
  <c r="O376" i="2"/>
  <c r="O367" i="2"/>
  <c r="O351" i="2"/>
  <c r="O352" i="2"/>
  <c r="O353" i="2"/>
  <c r="O354" i="2"/>
  <c r="O355" i="2"/>
  <c r="O356" i="2"/>
  <c r="O357" i="2"/>
  <c r="O358" i="2"/>
  <c r="O359" i="2"/>
  <c r="O350" i="2"/>
  <c r="O334" i="2"/>
  <c r="O335" i="2"/>
  <c r="O336" i="2"/>
  <c r="O337" i="2"/>
  <c r="O338" i="2"/>
  <c r="O339" i="2"/>
  <c r="O340" i="2"/>
  <c r="O341" i="2"/>
  <c r="O342" i="2"/>
  <c r="O333" i="2"/>
  <c r="O317" i="2"/>
  <c r="O318" i="2"/>
  <c r="O319" i="2"/>
  <c r="O320" i="2"/>
  <c r="O321" i="2"/>
  <c r="O322" i="2"/>
  <c r="O323" i="2"/>
  <c r="O324" i="2"/>
  <c r="O325" i="2"/>
  <c r="O316" i="2"/>
  <c r="O300" i="2"/>
  <c r="O301" i="2"/>
  <c r="O302" i="2"/>
  <c r="O303" i="2"/>
  <c r="O304" i="2"/>
  <c r="O305" i="2"/>
  <c r="O306" i="2"/>
  <c r="O307" i="2"/>
  <c r="O308" i="2"/>
  <c r="O299" i="2"/>
  <c r="O284" i="2"/>
  <c r="O285" i="2"/>
  <c r="O286" i="2"/>
  <c r="O287" i="2"/>
  <c r="O288" i="2"/>
  <c r="O289" i="2"/>
  <c r="O290" i="2"/>
  <c r="O291" i="2"/>
  <c r="O292" i="2"/>
  <c r="O283" i="2"/>
  <c r="O267" i="2"/>
  <c r="O268" i="2"/>
  <c r="O269" i="2"/>
  <c r="O270" i="2"/>
  <c r="O271" i="2"/>
  <c r="O272" i="2"/>
  <c r="O273" i="2"/>
  <c r="O274" i="2"/>
  <c r="O275" i="2"/>
  <c r="O266" i="2"/>
  <c r="O250" i="2"/>
  <c r="O251" i="2"/>
  <c r="O252" i="2"/>
  <c r="O253" i="2"/>
  <c r="O254" i="2"/>
  <c r="O255" i="2"/>
  <c r="O256" i="2"/>
  <c r="O257" i="2"/>
  <c r="O258" i="2"/>
  <c r="O249" i="2"/>
  <c r="O233" i="2"/>
  <c r="O234" i="2"/>
  <c r="O235" i="2"/>
  <c r="O236" i="2"/>
  <c r="O237" i="2"/>
  <c r="O238" i="2"/>
  <c r="O239" i="2"/>
  <c r="O240" i="2"/>
  <c r="O241" i="2"/>
  <c r="O232" i="2"/>
  <c r="O216" i="2"/>
  <c r="O217" i="2"/>
  <c r="O218" i="2"/>
  <c r="O219" i="2"/>
  <c r="O220" i="2"/>
  <c r="O221" i="2"/>
  <c r="O222" i="2"/>
  <c r="O223" i="2"/>
  <c r="O224" i="2"/>
  <c r="O215" i="2"/>
  <c r="O199" i="2"/>
  <c r="O200" i="2"/>
  <c r="O201" i="2"/>
  <c r="O202" i="2"/>
  <c r="O203" i="2"/>
  <c r="O204" i="2"/>
  <c r="O205" i="2"/>
  <c r="O206" i="2"/>
  <c r="O207" i="2"/>
  <c r="O198" i="2"/>
  <c r="O182" i="2"/>
  <c r="O183" i="2"/>
  <c r="O184" i="2"/>
  <c r="O185" i="2"/>
  <c r="O186" i="2"/>
  <c r="O187" i="2"/>
  <c r="O188" i="2"/>
  <c r="O189" i="2"/>
  <c r="O190" i="2"/>
  <c r="O181" i="2"/>
  <c r="O165" i="2"/>
  <c r="O166" i="2"/>
  <c r="O167" i="2"/>
  <c r="O168" i="2"/>
  <c r="O169" i="2"/>
  <c r="O170" i="2"/>
  <c r="O171" i="2"/>
  <c r="O172" i="2"/>
  <c r="O173" i="2"/>
  <c r="O164" i="2"/>
  <c r="O148" i="2"/>
  <c r="O149" i="2"/>
  <c r="O150" i="2"/>
  <c r="O151" i="2"/>
  <c r="O152" i="2"/>
  <c r="O153" i="2"/>
  <c r="O154" i="2"/>
  <c r="O155" i="2"/>
  <c r="O156" i="2"/>
  <c r="O147" i="2"/>
  <c r="O138" i="2"/>
  <c r="O139" i="2"/>
  <c r="O109" i="2"/>
  <c r="O118" i="2"/>
  <c r="O119" i="2"/>
  <c r="O120" i="2"/>
  <c r="O121" i="2"/>
  <c r="O122" i="2"/>
  <c r="O108" i="2"/>
  <c r="O88" i="2"/>
  <c r="O89" i="2"/>
  <c r="O90" i="2"/>
  <c r="O91" i="2"/>
  <c r="O92" i="2"/>
  <c r="O97" i="2"/>
  <c r="O98" i="2"/>
  <c r="O99" i="2"/>
  <c r="O100" i="2"/>
  <c r="O87" i="2"/>
  <c r="O57" i="2"/>
  <c r="O58" i="2"/>
  <c r="O59" i="2"/>
  <c r="O60" i="2"/>
  <c r="O61" i="2"/>
  <c r="O62" i="2"/>
  <c r="O63" i="2"/>
  <c r="O64" i="2"/>
  <c r="O79" i="2"/>
  <c r="O56" i="2"/>
  <c r="O38" i="2"/>
  <c r="O39" i="2"/>
  <c r="O40" i="2"/>
  <c r="O41" i="2"/>
  <c r="O42" i="2"/>
  <c r="O43" i="2"/>
  <c r="O44" i="2"/>
  <c r="O45" i="2"/>
  <c r="O46" i="2"/>
  <c r="O37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23" i="2"/>
  <c r="Q623" i="2"/>
  <c r="P624" i="2"/>
  <c r="Q624" i="2"/>
  <c r="P625" i="2"/>
  <c r="P626" i="2"/>
  <c r="Q626" i="2"/>
  <c r="P627" i="2"/>
  <c r="Q627" i="2"/>
  <c r="P628" i="2"/>
  <c r="Q628" i="2"/>
  <c r="P629" i="2"/>
  <c r="Q629" i="2"/>
  <c r="P630" i="2"/>
  <c r="Q630" i="2"/>
  <c r="P631" i="2"/>
  <c r="Q631" i="2"/>
  <c r="P622" i="2"/>
  <c r="P606" i="2"/>
  <c r="Q606" i="2"/>
  <c r="P607" i="2"/>
  <c r="Q607" i="2"/>
  <c r="P608" i="2"/>
  <c r="Q608" i="2"/>
  <c r="P609" i="2"/>
  <c r="Q609" i="2"/>
  <c r="P610" i="2"/>
  <c r="Q610" i="2"/>
  <c r="P611" i="2"/>
  <c r="Q611" i="2"/>
  <c r="P612" i="2"/>
  <c r="P613" i="2"/>
  <c r="Q613" i="2"/>
  <c r="P614" i="2"/>
  <c r="Q614" i="2"/>
  <c r="P605" i="2"/>
  <c r="Q605" i="2"/>
  <c r="P589" i="2"/>
  <c r="Q589" i="2"/>
  <c r="P590" i="2"/>
  <c r="Q590" i="2"/>
  <c r="P591" i="2"/>
  <c r="P592" i="2"/>
  <c r="Q592" i="2"/>
  <c r="P593" i="2"/>
  <c r="Q593" i="2"/>
  <c r="P594" i="2"/>
  <c r="Q594" i="2"/>
  <c r="P595" i="2"/>
  <c r="Q595" i="2"/>
  <c r="P596" i="2"/>
  <c r="Q596" i="2"/>
  <c r="P597" i="2"/>
  <c r="Q597" i="2"/>
  <c r="P588" i="2"/>
  <c r="P572" i="2"/>
  <c r="Q572" i="2"/>
  <c r="P573" i="2"/>
  <c r="Q573" i="2"/>
  <c r="P574" i="2"/>
  <c r="Q574" i="2"/>
  <c r="P575" i="2"/>
  <c r="Q575" i="2"/>
  <c r="P576" i="2"/>
  <c r="Q576" i="2"/>
  <c r="P577" i="2"/>
  <c r="Q577" i="2"/>
  <c r="P578" i="2"/>
  <c r="P579" i="2"/>
  <c r="Q579" i="2"/>
  <c r="P580" i="2"/>
  <c r="Q580" i="2"/>
  <c r="P571" i="2"/>
  <c r="Q571" i="2"/>
  <c r="P555" i="2"/>
  <c r="Q555" i="2"/>
  <c r="P556" i="2"/>
  <c r="Q556" i="2"/>
  <c r="P557" i="2"/>
  <c r="P558" i="2"/>
  <c r="Q558" i="2"/>
  <c r="P559" i="2"/>
  <c r="Q559" i="2"/>
  <c r="P560" i="2"/>
  <c r="Q560" i="2"/>
  <c r="P561" i="2"/>
  <c r="Q561" i="2"/>
  <c r="P562" i="2"/>
  <c r="Q562" i="2"/>
  <c r="P563" i="2"/>
  <c r="Q563" i="2"/>
  <c r="P554" i="2"/>
  <c r="P538" i="2"/>
  <c r="Q538" i="2"/>
  <c r="P539" i="2"/>
  <c r="Q539" i="2"/>
  <c r="P540" i="2"/>
  <c r="Q540" i="2"/>
  <c r="P541" i="2"/>
  <c r="Q541" i="2"/>
  <c r="P542" i="2"/>
  <c r="Q542" i="2"/>
  <c r="P543" i="2"/>
  <c r="Q543" i="2"/>
  <c r="P544" i="2"/>
  <c r="P545" i="2"/>
  <c r="Q545" i="2"/>
  <c r="P546" i="2"/>
  <c r="Q546" i="2"/>
  <c r="P537" i="2"/>
  <c r="Q537" i="2"/>
  <c r="P521" i="2"/>
  <c r="Q521" i="2"/>
  <c r="P522" i="2"/>
  <c r="Q522" i="2"/>
  <c r="P523" i="2"/>
  <c r="P524" i="2"/>
  <c r="Q524" i="2"/>
  <c r="P525" i="2"/>
  <c r="Q525" i="2"/>
  <c r="P526" i="2"/>
  <c r="Q526" i="2"/>
  <c r="P527" i="2"/>
  <c r="Q527" i="2"/>
  <c r="P528" i="2"/>
  <c r="Q528" i="2"/>
  <c r="P529" i="2"/>
  <c r="Q529" i="2"/>
  <c r="P520" i="2"/>
  <c r="P504" i="2"/>
  <c r="Q504" i="2"/>
  <c r="P505" i="2"/>
  <c r="Q505" i="2"/>
  <c r="P506" i="2"/>
  <c r="Q506" i="2"/>
  <c r="P507" i="2"/>
  <c r="Q507" i="2"/>
  <c r="P508" i="2"/>
  <c r="Q508" i="2"/>
  <c r="P509" i="2"/>
  <c r="Q509" i="2"/>
  <c r="P510" i="2"/>
  <c r="P511" i="2"/>
  <c r="Q511" i="2"/>
  <c r="P512" i="2"/>
  <c r="Q512" i="2"/>
  <c r="P503" i="2"/>
  <c r="Q503" i="2"/>
  <c r="P487" i="2"/>
  <c r="Q487" i="2"/>
  <c r="P488" i="2"/>
  <c r="Q488" i="2"/>
  <c r="P489" i="2"/>
  <c r="P490" i="2"/>
  <c r="Q490" i="2"/>
  <c r="P491" i="2"/>
  <c r="Q491" i="2"/>
  <c r="P492" i="2"/>
  <c r="P493" i="2"/>
  <c r="Q493" i="2"/>
  <c r="P494" i="2"/>
  <c r="Q494" i="2"/>
  <c r="P495" i="2"/>
  <c r="Q495" i="2"/>
  <c r="P486" i="2"/>
  <c r="P470" i="2"/>
  <c r="Q470" i="2"/>
  <c r="P471" i="2"/>
  <c r="Q471" i="2"/>
  <c r="P472" i="2"/>
  <c r="Q472" i="2"/>
  <c r="P473" i="2"/>
  <c r="Q473" i="2"/>
  <c r="P474" i="2"/>
  <c r="Q474" i="2"/>
  <c r="P475" i="2"/>
  <c r="Q475" i="2"/>
  <c r="P476" i="2"/>
  <c r="P477" i="2"/>
  <c r="Q477" i="2"/>
  <c r="P478" i="2"/>
  <c r="Q478" i="2"/>
  <c r="P469" i="2"/>
  <c r="Q469" i="2"/>
  <c r="P453" i="2"/>
  <c r="Q453" i="2"/>
  <c r="P454" i="2"/>
  <c r="Q454" i="2"/>
  <c r="P455" i="2"/>
  <c r="P456" i="2"/>
  <c r="Q456" i="2"/>
  <c r="P457" i="2"/>
  <c r="Q457" i="2"/>
  <c r="P458" i="2"/>
  <c r="Q458" i="2"/>
  <c r="P459" i="2"/>
  <c r="P460" i="2"/>
  <c r="Q460" i="2"/>
  <c r="P461" i="2"/>
  <c r="Q461" i="2"/>
  <c r="P452" i="2"/>
  <c r="P436" i="2"/>
  <c r="Q436" i="2"/>
  <c r="P437" i="2"/>
  <c r="Q437" i="2"/>
  <c r="P438" i="2"/>
  <c r="Q438" i="2"/>
  <c r="P439" i="2"/>
  <c r="Q439" i="2"/>
  <c r="P440" i="2"/>
  <c r="Q440" i="2"/>
  <c r="P441" i="2"/>
  <c r="Q441" i="2"/>
  <c r="P442" i="2"/>
  <c r="P443" i="2"/>
  <c r="Q443" i="2"/>
  <c r="P444" i="2"/>
  <c r="Q444" i="2"/>
  <c r="P435" i="2"/>
  <c r="Q435" i="2"/>
  <c r="P419" i="2"/>
  <c r="Q419" i="2"/>
  <c r="P420" i="2"/>
  <c r="Q420" i="2"/>
  <c r="P421" i="2"/>
  <c r="P422" i="2"/>
  <c r="Q422" i="2"/>
  <c r="P423" i="2"/>
  <c r="Q423" i="2"/>
  <c r="P424" i="2"/>
  <c r="Q424" i="2"/>
  <c r="P425" i="2"/>
  <c r="Q425" i="2"/>
  <c r="P426" i="2"/>
  <c r="Q426" i="2"/>
  <c r="P427" i="2"/>
  <c r="Q427" i="2"/>
  <c r="P418" i="2"/>
  <c r="P402" i="2"/>
  <c r="Q402" i="2"/>
  <c r="P403" i="2"/>
  <c r="Q403" i="2"/>
  <c r="P404" i="2"/>
  <c r="Q404" i="2"/>
  <c r="P405" i="2"/>
  <c r="Q405" i="2"/>
  <c r="P406" i="2"/>
  <c r="Q406" i="2"/>
  <c r="P407" i="2"/>
  <c r="Q407" i="2"/>
  <c r="P408" i="2"/>
  <c r="P409" i="2"/>
  <c r="Q409" i="2"/>
  <c r="P410" i="2"/>
  <c r="Q410" i="2"/>
  <c r="P401" i="2"/>
  <c r="Q401" i="2"/>
  <c r="P385" i="2"/>
  <c r="Q385" i="2"/>
  <c r="P386" i="2"/>
  <c r="Q386" i="2"/>
  <c r="P387" i="2"/>
  <c r="P388" i="2"/>
  <c r="Q388" i="2"/>
  <c r="P389" i="2"/>
  <c r="Q389" i="2"/>
  <c r="P390" i="2"/>
  <c r="Q390" i="2"/>
  <c r="P391" i="2"/>
  <c r="Q391" i="2"/>
  <c r="P392" i="2"/>
  <c r="Q392" i="2"/>
  <c r="P393" i="2"/>
  <c r="Q393" i="2"/>
  <c r="P384" i="2"/>
  <c r="P368" i="2"/>
  <c r="Q368" i="2"/>
  <c r="P369" i="2"/>
  <c r="Q369" i="2"/>
  <c r="P370" i="2"/>
  <c r="Q370" i="2"/>
  <c r="P371" i="2"/>
  <c r="Q371" i="2"/>
  <c r="P372" i="2"/>
  <c r="Q372" i="2"/>
  <c r="P373" i="2"/>
  <c r="Q373" i="2"/>
  <c r="P374" i="2"/>
  <c r="P375" i="2"/>
  <c r="Q375" i="2"/>
  <c r="P376" i="2"/>
  <c r="Q376" i="2"/>
  <c r="P367" i="2"/>
  <c r="Q367" i="2"/>
  <c r="P351" i="2"/>
  <c r="Q351" i="2"/>
  <c r="P352" i="2"/>
  <c r="Q352" i="2"/>
  <c r="P353" i="2"/>
  <c r="P354" i="2"/>
  <c r="Q354" i="2"/>
  <c r="P355" i="2"/>
  <c r="Q355" i="2"/>
  <c r="P356" i="2"/>
  <c r="Q356" i="2"/>
  <c r="P357" i="2"/>
  <c r="Q357" i="2"/>
  <c r="P358" i="2"/>
  <c r="Q358" i="2"/>
  <c r="P359" i="2"/>
  <c r="Q359" i="2"/>
  <c r="P350" i="2"/>
  <c r="P334" i="2"/>
  <c r="Q334" i="2"/>
  <c r="P335" i="2"/>
  <c r="Q335" i="2"/>
  <c r="P336" i="2"/>
  <c r="Q336" i="2"/>
  <c r="P337" i="2"/>
  <c r="Q337" i="2"/>
  <c r="P338" i="2"/>
  <c r="Q338" i="2"/>
  <c r="P339" i="2"/>
  <c r="Q339" i="2"/>
  <c r="P340" i="2"/>
  <c r="Q340" i="2"/>
  <c r="P341" i="2"/>
  <c r="Q341" i="2"/>
  <c r="P342" i="2"/>
  <c r="Q342" i="2"/>
  <c r="P333" i="2"/>
  <c r="P317" i="2"/>
  <c r="Q317" i="2"/>
  <c r="P318" i="2"/>
  <c r="Q318" i="2"/>
  <c r="P319" i="2"/>
  <c r="Q319" i="2"/>
  <c r="P320" i="2"/>
  <c r="Q320" i="2"/>
  <c r="P321" i="2"/>
  <c r="Q321" i="2"/>
  <c r="P322" i="2"/>
  <c r="Q322" i="2"/>
  <c r="P323" i="2"/>
  <c r="P324" i="2"/>
  <c r="Q324" i="2"/>
  <c r="P325" i="2"/>
  <c r="Q325" i="2"/>
  <c r="P316" i="2"/>
  <c r="Q316" i="2"/>
  <c r="P300" i="2"/>
  <c r="Q300" i="2"/>
  <c r="P301" i="2"/>
  <c r="Q301" i="2"/>
  <c r="P302" i="2"/>
  <c r="P303" i="2"/>
  <c r="Q303" i="2"/>
  <c r="P304" i="2"/>
  <c r="Q304" i="2"/>
  <c r="P305" i="2"/>
  <c r="P306" i="2"/>
  <c r="Q306" i="2"/>
  <c r="P307" i="2"/>
  <c r="Q307" i="2"/>
  <c r="P308" i="2"/>
  <c r="Q308" i="2"/>
  <c r="P299" i="2"/>
  <c r="P284" i="2"/>
  <c r="Q284" i="2"/>
  <c r="P285" i="2"/>
  <c r="Q285" i="2"/>
  <c r="P286" i="2"/>
  <c r="Q286" i="2"/>
  <c r="P287" i="2"/>
  <c r="Q287" i="2"/>
  <c r="P288" i="2"/>
  <c r="Q288" i="2"/>
  <c r="P289" i="2"/>
  <c r="Q289" i="2"/>
  <c r="P290" i="2"/>
  <c r="P291" i="2"/>
  <c r="Q291" i="2"/>
  <c r="P292" i="2"/>
  <c r="Q292" i="2"/>
  <c r="P283" i="2"/>
  <c r="Q283" i="2"/>
  <c r="P267" i="2"/>
  <c r="Q267" i="2"/>
  <c r="P268" i="2"/>
  <c r="Q268" i="2"/>
  <c r="P269" i="2"/>
  <c r="P270" i="2"/>
  <c r="Q270" i="2"/>
  <c r="P271" i="2"/>
  <c r="Q271" i="2"/>
  <c r="P272" i="2"/>
  <c r="Q272" i="2"/>
  <c r="P273" i="2"/>
  <c r="Q273" i="2"/>
  <c r="P274" i="2"/>
  <c r="Q274" i="2"/>
  <c r="P275" i="2"/>
  <c r="Q275" i="2"/>
  <c r="P266" i="2"/>
  <c r="Q266" i="2"/>
  <c r="P250" i="2"/>
  <c r="Q250" i="2"/>
  <c r="P251" i="2"/>
  <c r="Q251" i="2"/>
  <c r="P252" i="2"/>
  <c r="Q252" i="2"/>
  <c r="P253" i="2"/>
  <c r="Q253" i="2"/>
  <c r="P254" i="2"/>
  <c r="Q254" i="2"/>
  <c r="P255" i="2"/>
  <c r="Q255" i="2"/>
  <c r="P256" i="2"/>
  <c r="P257" i="2"/>
  <c r="Q257" i="2"/>
  <c r="P258" i="2"/>
  <c r="Q258" i="2"/>
  <c r="P249" i="2"/>
  <c r="Q249" i="2"/>
  <c r="P233" i="2"/>
  <c r="Q233" i="2"/>
  <c r="P234" i="2"/>
  <c r="Q234" i="2"/>
  <c r="P235" i="2"/>
  <c r="Q235" i="2"/>
  <c r="P236" i="2"/>
  <c r="Q236" i="2"/>
  <c r="P237" i="2"/>
  <c r="Q237" i="2"/>
  <c r="P238" i="2"/>
  <c r="Q238" i="2"/>
  <c r="P239" i="2"/>
  <c r="P240" i="2"/>
  <c r="Q240" i="2"/>
  <c r="P241" i="2"/>
  <c r="Q241" i="2"/>
  <c r="P232" i="2"/>
  <c r="Q232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P222" i="2"/>
  <c r="P223" i="2"/>
  <c r="Q223" i="2"/>
  <c r="P224" i="2"/>
  <c r="Q224" i="2"/>
  <c r="P215" i="2"/>
  <c r="P199" i="2"/>
  <c r="Q199" i="2"/>
  <c r="P200" i="2"/>
  <c r="Q200" i="2"/>
  <c r="P201" i="2"/>
  <c r="Q201" i="2"/>
  <c r="P202" i="2"/>
  <c r="Q202" i="2"/>
  <c r="P203" i="2"/>
  <c r="Q203" i="2"/>
  <c r="P204" i="2"/>
  <c r="Q204" i="2"/>
  <c r="P205" i="2"/>
  <c r="P206" i="2"/>
  <c r="Q206" i="2"/>
  <c r="P207" i="2"/>
  <c r="Q207" i="2"/>
  <c r="P198" i="2"/>
  <c r="Q198" i="2"/>
  <c r="P182" i="2"/>
  <c r="Q182" i="2"/>
  <c r="R182" i="2"/>
  <c r="P183" i="2"/>
  <c r="Q183" i="2"/>
  <c r="R183" i="2"/>
  <c r="P184" i="2"/>
  <c r="P185" i="2"/>
  <c r="Q185" i="2"/>
  <c r="R185" i="2"/>
  <c r="P186" i="2"/>
  <c r="Q186" i="2"/>
  <c r="R186" i="2"/>
  <c r="P187" i="2"/>
  <c r="Q187" i="2"/>
  <c r="R187" i="2"/>
  <c r="P188" i="2"/>
  <c r="Q188" i="2"/>
  <c r="R188" i="2"/>
  <c r="P189" i="2"/>
  <c r="Q189" i="2"/>
  <c r="R189" i="2"/>
  <c r="P190" i="2"/>
  <c r="Q190" i="2"/>
  <c r="P181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P172" i="2"/>
  <c r="Q172" i="2"/>
  <c r="P173" i="2"/>
  <c r="Q173" i="2"/>
  <c r="P164" i="2"/>
  <c r="Q164" i="2"/>
  <c r="P148" i="2"/>
  <c r="Q148" i="2"/>
  <c r="P149" i="2"/>
  <c r="P150" i="2"/>
  <c r="Q150" i="2"/>
  <c r="P151" i="2"/>
  <c r="Q151" i="2"/>
  <c r="P152" i="2"/>
  <c r="P153" i="2"/>
  <c r="P154" i="2"/>
  <c r="Q154" i="2"/>
  <c r="P155" i="2"/>
  <c r="Q155" i="2"/>
  <c r="P156" i="2"/>
  <c r="P147" i="2"/>
  <c r="Q147" i="2"/>
  <c r="Q131" i="2"/>
  <c r="Q132" i="2"/>
  <c r="Q134" i="2"/>
  <c r="Q135" i="2"/>
  <c r="Q137" i="2"/>
  <c r="P138" i="2"/>
  <c r="Q138" i="2"/>
  <c r="P139" i="2"/>
  <c r="Q139" i="2"/>
  <c r="Q130" i="2"/>
  <c r="P109" i="2"/>
  <c r="Q109" i="2"/>
  <c r="P118" i="2"/>
  <c r="Q118" i="2"/>
  <c r="P119" i="2"/>
  <c r="P120" i="2"/>
  <c r="Q120" i="2"/>
  <c r="P121" i="2"/>
  <c r="Q121" i="2"/>
  <c r="P122" i="2"/>
  <c r="Q122" i="2"/>
  <c r="P108" i="2"/>
  <c r="Q108" i="2"/>
  <c r="P88" i="2"/>
  <c r="Q88" i="2"/>
  <c r="P89" i="2"/>
  <c r="Q89" i="2"/>
  <c r="P90" i="2"/>
  <c r="P91" i="2"/>
  <c r="Q91" i="2"/>
  <c r="P92" i="2"/>
  <c r="Q92" i="2"/>
  <c r="P97" i="2"/>
  <c r="Q97" i="2"/>
  <c r="P98" i="2"/>
  <c r="Q98" i="2"/>
  <c r="P99" i="2"/>
  <c r="Q99" i="2"/>
  <c r="P100" i="2"/>
  <c r="Q100" i="2"/>
  <c r="P87" i="2"/>
  <c r="P57" i="2"/>
  <c r="Q57" i="2"/>
  <c r="P58" i="2"/>
  <c r="Q58" i="2"/>
  <c r="P59" i="2"/>
  <c r="Q59" i="2"/>
  <c r="P60" i="2"/>
  <c r="Q60" i="2"/>
  <c r="P61" i="2"/>
  <c r="Q61" i="2"/>
  <c r="P62" i="2"/>
  <c r="Q62" i="2"/>
  <c r="P63" i="2"/>
  <c r="P64" i="2"/>
  <c r="Q64" i="2"/>
  <c r="P79" i="2"/>
  <c r="Q79" i="2"/>
  <c r="P56" i="2"/>
  <c r="Q56" i="2"/>
  <c r="P38" i="2"/>
  <c r="Q38" i="2"/>
  <c r="P39" i="2"/>
  <c r="P40" i="2"/>
  <c r="Q40" i="2"/>
  <c r="P41" i="2"/>
  <c r="Q41" i="2"/>
  <c r="P42" i="2"/>
  <c r="Q42" i="2"/>
  <c r="P43" i="2"/>
  <c r="Q43" i="2"/>
  <c r="P44" i="2"/>
  <c r="P45" i="2"/>
  <c r="Q45" i="2"/>
  <c r="P46" i="2"/>
  <c r="Q46" i="2"/>
  <c r="P37" i="2"/>
  <c r="Q37" i="2"/>
  <c r="P28" i="2"/>
  <c r="Q28" i="2"/>
  <c r="P20" i="2"/>
  <c r="Q20" i="2"/>
  <c r="P21" i="2"/>
  <c r="Q21" i="2"/>
  <c r="P22" i="2"/>
  <c r="P23" i="2"/>
  <c r="Q23" i="2"/>
  <c r="P24" i="2"/>
  <c r="Q24" i="2"/>
  <c r="P25" i="2"/>
  <c r="Q25" i="2"/>
  <c r="P26" i="2"/>
  <c r="Q26" i="2"/>
  <c r="P27" i="2"/>
  <c r="Q27" i="2"/>
  <c r="O19" i="2"/>
  <c r="Q215" i="2"/>
  <c r="Q119" i="2"/>
  <c r="Q136" i="2"/>
  <c r="Q133" i="2"/>
  <c r="Q205" i="2"/>
  <c r="Q222" i="2"/>
  <c r="Q239" i="2"/>
  <c r="Q408" i="2"/>
  <c r="Q421" i="2"/>
  <c r="Q452" i="2"/>
  <c r="Q455" i="2"/>
  <c r="Q486" i="2"/>
  <c r="Q492" i="2"/>
  <c r="Q489" i="2"/>
  <c r="Q612" i="2"/>
  <c r="Q625" i="2"/>
  <c r="Q22" i="2"/>
  <c r="Q44" i="2"/>
  <c r="Q156" i="2"/>
  <c r="Q153" i="2"/>
  <c r="Q544" i="2"/>
  <c r="Q622" i="2"/>
  <c r="Q591" i="2"/>
  <c r="Q588" i="2"/>
  <c r="Q578" i="2"/>
  <c r="Q557" i="2"/>
  <c r="Q554" i="2"/>
  <c r="Q523" i="2"/>
  <c r="Q520" i="2"/>
  <c r="Q510" i="2"/>
  <c r="Q476" i="2"/>
  <c r="Q459" i="2"/>
  <c r="Q442" i="2"/>
  <c r="Q418" i="2"/>
  <c r="Q387" i="2"/>
  <c r="Q384" i="2"/>
  <c r="Q374" i="2"/>
  <c r="Q353" i="2"/>
  <c r="Q350" i="2"/>
  <c r="Q333" i="2"/>
  <c r="Q323" i="2"/>
  <c r="Q305" i="2"/>
  <c r="Q302" i="2"/>
  <c r="Q299" i="2"/>
  <c r="Q290" i="2"/>
  <c r="Q269" i="2"/>
  <c r="Q256" i="2"/>
  <c r="Q184" i="2"/>
  <c r="R184" i="2"/>
  <c r="Q181" i="2"/>
  <c r="R181" i="2"/>
  <c r="Q171" i="2"/>
  <c r="Q152" i="2"/>
  <c r="Q149" i="2"/>
  <c r="Q90" i="2"/>
  <c r="Q87" i="2"/>
  <c r="Q63" i="2"/>
  <c r="Q39" i="2"/>
  <c r="R191" i="2"/>
  <c r="P19" i="2"/>
  <c r="Q19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<sst xmlns="http://schemas.openxmlformats.org/spreadsheetml/2006/main" count="1083" uniqueCount="267">
  <si>
    <t>202    m.                                     d.</t>
  </si>
  <si>
    <t>Pareiškėjas:</t>
  </si>
  <si>
    <t>Lietuvos rankų lenkimo sporto federacija</t>
  </si>
  <si>
    <t xml:space="preserve">           (Pareiškėjo pavadinimas)</t>
  </si>
  <si>
    <t>Lietuvos rankų lenkimo sporto federacija, Olipiečių g. 15, Vilnius, vydas.mikelionis@gmail.com, 865412963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</si>
  <si>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</si>
  <si>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</si>
  <si>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</si>
  <si>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</si>
  <si>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</si>
  <si>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</si>
  <si>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</si>
  <si>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</si>
  <si>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</si>
  <si>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</si>
  <si>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</si>
  <si>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</si>
  <si>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</si>
  <si>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</si>
  <si>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</si>
  <si>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</si>
  <si>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</si>
  <si>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</si>
  <si>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</si>
  <si>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</si>
  <si>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</si>
  <si>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2019 m. Pasaulio čempionatas</t>
  </si>
  <si>
    <t xml:space="preserve">(sporto renginio pavadinimas) </t>
  </si>
  <si>
    <t>Šarūnas Manarka</t>
  </si>
  <si>
    <t>neolimpinė</t>
  </si>
  <si>
    <t>PČ</t>
  </si>
  <si>
    <t>Taip</t>
  </si>
  <si>
    <t>Iš viso:</t>
  </si>
  <si>
    <t>PRIDEDAMA. ____________________________________________________________________________________________________</t>
  </si>
  <si>
    <t>http://www.waf-armwrestling.com/wp-content/uploads/2019/11/2019-WAF-Official-Results.pdf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</si>
  <si>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</si>
  <si>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2019 m. Europos čempionatas</t>
  </si>
  <si>
    <t>Nuoroda į protokolą: http://www.waf-armwrestling.com/wp-content/uploads/2019/07/2019-EuroArm-Official-Results.pdf</t>
  </si>
  <si>
    <t>Rokas Petkus</t>
  </si>
  <si>
    <t>EČ</t>
  </si>
  <si>
    <t>Lukas Petkus</t>
  </si>
  <si>
    <t>Gabrielė Butautaitė</t>
  </si>
  <si>
    <t>Eglė Vaitkutė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</si>
  <si>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</si>
  <si>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2018 m. Pasaulio čempionatas</t>
  </si>
  <si>
    <t xml:space="preserve">Nuoroda į protokolą: http://www.waf-armwrestling.com/wp-content/uploads/2019/07/2018-WAF-Official-results.pdf															
</t>
  </si>
  <si>
    <t>Ne</t>
  </si>
  <si>
    <t>Vilija Parnarauskienė</t>
  </si>
  <si>
    <t>Gintarė Stravinskaitė</t>
  </si>
  <si>
    <t>Inga Rimkuvienė</t>
  </si>
  <si>
    <t>Indrė Budrikienė</t>
  </si>
  <si>
    <t>80+</t>
  </si>
  <si>
    <t>Mindaugas Tarasaitis</t>
  </si>
  <si>
    <t>Klaidas Marčiukaitis</t>
  </si>
  <si>
    <t>Šarūnas Jokubaitis</t>
  </si>
  <si>
    <t>Edikas Petkus</t>
  </si>
  <si>
    <t>2018 m. Europos čempionatas</t>
  </si>
  <si>
    <t xml:space="preserve">Nuoroda į protokolą: http://www.waf-armwrestling.com/wp-content/uploads/2018/05/2018-EuroArm-Official-Results.pdf </t>
  </si>
  <si>
    <t>Klaidas Mačaitis</t>
  </si>
  <si>
    <t>Indrė Laivytė</t>
  </si>
  <si>
    <t>2017  m. 27 -as Europos rankų lenkimo čempionatas Lenkija-Katovica</t>
  </si>
  <si>
    <t>Kaire ir dešine ranka</t>
  </si>
  <si>
    <t>Inga Rinkuvienė</t>
  </si>
  <si>
    <t>Dovilė Pauperytė</t>
  </si>
  <si>
    <t>Deividas Pėžas</t>
  </si>
  <si>
    <t>Edis Petkus</t>
  </si>
  <si>
    <t>Gabija Genčaitė</t>
  </si>
  <si>
    <t>Osvaldas Girskis</t>
  </si>
  <si>
    <t>Valteris Kupčikovas</t>
  </si>
  <si>
    <t>Dovydas Macevičius</t>
  </si>
  <si>
    <t>Dešine ranka</t>
  </si>
  <si>
    <t>Ernestas Pėžas</t>
  </si>
  <si>
    <t>Neda Ročkutė</t>
  </si>
  <si>
    <t>Aurimas Subačius</t>
  </si>
  <si>
    <t>http://www.eaf-armwrestling.com/images/pdf/RESULTS/EuroArm2017%20Official%20Results%20Stamp.pdf</t>
  </si>
  <si>
    <t>2017 m. Pasaulio rankų lenkimo sporto čempionatas, 2-11 September 2017, Vengrija-Budapeštas</t>
  </si>
  <si>
    <t xml:space="preserve">Nuoroda į protokolą: https://lrlsfdotnet.files.wordpress.com/2017/09/wac-2017-official-results.pdf </t>
  </si>
  <si>
    <t>Aurimas Balsevičius</t>
  </si>
  <si>
    <t>Karolis Macevičius</t>
  </si>
  <si>
    <t>Kaire ranka</t>
  </si>
  <si>
    <t>Dovilė Pauparytė</t>
  </si>
  <si>
    <t>Rasa Sruogienė</t>
  </si>
  <si>
    <t xml:space="preserve">2016 m. Europen XXVI ARMWRESTLING XIX PARA-ARMWRESTLING, 21-29 May 2016, Vengrija-Budapeštas </t>
  </si>
  <si>
    <t>Nuoroda į protokolą: http://www.waf-armwrestling.com/wp-content/uploads/2016/06/EuroArm2016-Official-Results-Stamp.pdf</t>
  </si>
  <si>
    <t xml:space="preserve">Justas Vasiliauskas </t>
  </si>
  <si>
    <t>Egle Vaitkutė</t>
  </si>
  <si>
    <t>2016 m. Armwrestling World Campionship, 1-10 October 2016, Blagoevgard-Bulgaria</t>
  </si>
  <si>
    <t xml:space="preserve">Nuoroda į protokolą: http://www.waf-armwrestling.com/wp-content/uploads/2016/10/WAC2016-OFFICIAL-RESULTS.pdf  </t>
  </si>
  <si>
    <t xml:space="preserve">Mindaugas Tarasaitis </t>
  </si>
  <si>
    <t>201     m. ___________________________________</t>
  </si>
  <si>
    <t>Nuoroda į protokolą:</t>
  </si>
  <si>
    <t>Bendra sporto šakos gauta taškų suma</t>
  </si>
  <si>
    <t>*Pildo tik į olimpinių žaidynių programą neįtrauktų sporto šakų pareiškėjai</t>
  </si>
  <si>
    <t>Pareiškėjo vardu:</t>
  </si>
  <si>
    <t>Prezidentas</t>
  </si>
  <si>
    <t>Vydas Mikelionis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</si>
  <si>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</si>
  <si>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</si>
  <si>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</si>
  <si>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</si>
  <si>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</si>
  <si>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</si>
  <si>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</si>
  <si>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</si>
  <si>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</si>
  <si>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</si>
  <si>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</si>
  <si>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</si>
  <si>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</si>
  <si>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</si>
  <si>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</si>
  <si>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</si>
  <si>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</si>
  <si>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</si>
  <si>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</si>
  <si>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</si>
  <si>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</si>
  <si>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</si>
  <si>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</si>
  <si>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</si>
  <si>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</si>
  <si>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</si>
  <si>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</si>
  <si>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</si>
  <si>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</si>
  <si>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</si>
  <si>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</si>
  <si>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</si>
  <si>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</si>
  <si>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</si>
  <si>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</si>
  <si>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</si>
  <si>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</si>
  <si>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</si>
  <si>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</si>
  <si>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</si>
  <si>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</si>
  <si>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</si>
  <si>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</si>
  <si>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</si>
  <si>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</si>
  <si>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</si>
  <si>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</si>
  <si>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</si>
  <si>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</si>
  <si>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</si>
  <si>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</si>
  <si>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</si>
  <si>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</si>
  <si>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</si>
  <si>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</si>
  <si>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</si>
  <si>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</si>
  <si>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</si>
  <si>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</si>
  <si>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</si>
  <si>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</si>
  <si>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</si>
  <si>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</si>
  <si>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</si>
  <si>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</si>
  <si>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</si>
  <si>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</si>
  <si>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</si>
  <si>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</si>
  <si>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</si>
  <si>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</si>
  <si>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</si>
  <si>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</si>
  <si>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</si>
  <si>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</si>
  <si>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</si>
  <si>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</si>
  <si>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JnPČ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</si>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</sst>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af-armwrestling.com/images/pdf/RESULTS/EuroArm2017%20Official%20Results%20Stamp.pdf" TargetMode="External"/><Relationship Id="rId2" Type="http://schemas.openxmlformats.org/officeDocument/2006/relationships/hyperlink" Target="http://www.waf-armwrestling.com/wp-content/uploads/2019/11/2019-WAF-Official-Results.pdf" TargetMode="External"/><Relationship Id="rId1" Type="http://schemas.openxmlformats.org/officeDocument/2006/relationships/hyperlink" Target="mailto:Lietuvos%20rank&#371;%20lenkimo%20sporto%20federacija,&#160;Olipie&#269;i&#371;%20g.%2015,%20Vilnius,%20vydas.mikelionis@gmail.com,&#160;865412963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51"/>
  <sheetViews>
    <sheetView tabSelected="1" topLeftCell="A122" zoomScaleNormal="100" workbookViewId="0">
      <selection activeCell="T138" sqref="T138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0.5703125" style="1" customWidth="1"/>
    <col min="19" max="16384" width="9.140625" style="1"/>
  </cols>
  <sheetData>
    <row r="1" spans="1:18" s="8" customFormat="1" ht="15.75">
      <c r="D1" s="62"/>
      <c r="E1" s="62"/>
      <c r="F1" s="62"/>
      <c r="G1" s="62"/>
      <c r="H1" s="62"/>
      <c r="I1" s="62"/>
      <c r="J1" s="62"/>
      <c r="K1" s="62"/>
      <c r="L1" s="62"/>
      <c r="N1" s="2"/>
      <c r="O1" s="2"/>
      <c r="P1" s="2"/>
      <c r="Q1" s="2"/>
    </row>
    <row r="2" spans="1:18" s="8" customFormat="1" ht="15.75">
      <c r="B2" s="8" t="s">
        <v>0</v>
      </c>
      <c r="D2" s="62"/>
      <c r="E2" s="62"/>
      <c r="F2" s="62"/>
      <c r="G2" s="62"/>
      <c r="H2" s="62"/>
      <c r="I2" s="62"/>
      <c r="J2" s="62"/>
      <c r="K2" s="62"/>
      <c r="L2" s="62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99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8"/>
    </row>
    <row r="6" spans="1:18" ht="18.75">
      <c r="A6" s="106" t="s">
        <v>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"/>
    </row>
    <row r="7" spans="1:18" s="8" customFormat="1" ht="15.75">
      <c r="A7" s="62"/>
      <c r="B7" s="83" t="s">
        <v>4</v>
      </c>
      <c r="C7" s="83"/>
      <c r="D7" s="83"/>
      <c r="E7" s="83"/>
      <c r="F7" s="83"/>
      <c r="G7" s="83"/>
      <c r="H7" s="83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2"/>
      <c r="B8" s="84" t="s">
        <v>5</v>
      </c>
      <c r="C8" s="84"/>
      <c r="D8" s="84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2"/>
      <c r="B9" s="48">
        <v>191915489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2"/>
      <c r="B10" s="61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5" t="s">
        <v>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89" t="s">
        <v>8</v>
      </c>
      <c r="B13" s="90" t="s">
        <v>9</v>
      </c>
      <c r="C13" s="90" t="s">
        <v>10</v>
      </c>
      <c r="D13" s="90" t="s">
        <v>11</v>
      </c>
      <c r="E13" s="91" t="s">
        <v>12</v>
      </c>
      <c r="F13" s="103"/>
      <c r="G13" s="104"/>
      <c r="H13" s="104"/>
      <c r="I13" s="104"/>
      <c r="J13" s="104"/>
      <c r="K13" s="104"/>
      <c r="L13" s="104"/>
      <c r="M13" s="104"/>
      <c r="N13" s="104"/>
      <c r="O13" s="105"/>
      <c r="P13" s="107" t="s">
        <v>13</v>
      </c>
      <c r="Q13" s="94" t="s">
        <v>14</v>
      </c>
      <c r="R13" s="86" t="s">
        <v>15</v>
      </c>
    </row>
    <row r="14" spans="1:18" s="8" customFormat="1" ht="45" customHeight="1">
      <c r="A14" s="89"/>
      <c r="B14" s="90"/>
      <c r="C14" s="90"/>
      <c r="D14" s="90"/>
      <c r="E14" s="93"/>
      <c r="F14" s="91" t="s">
        <v>16</v>
      </c>
      <c r="G14" s="91" t="s">
        <v>17</v>
      </c>
      <c r="H14" s="91" t="s">
        <v>18</v>
      </c>
      <c r="I14" s="109" t="s">
        <v>19</v>
      </c>
      <c r="J14" s="91" t="s">
        <v>20</v>
      </c>
      <c r="K14" s="91" t="s">
        <v>21</v>
      </c>
      <c r="L14" s="91" t="s">
        <v>22</v>
      </c>
      <c r="M14" s="91" t="s">
        <v>23</v>
      </c>
      <c r="N14" s="101" t="s">
        <v>24</v>
      </c>
      <c r="O14" s="101" t="s">
        <v>25</v>
      </c>
      <c r="P14" s="108"/>
      <c r="Q14" s="95"/>
      <c r="R14" s="87"/>
    </row>
    <row r="15" spans="1:18" s="8" customFormat="1" ht="76.150000000000006" customHeight="1">
      <c r="A15" s="89"/>
      <c r="B15" s="90"/>
      <c r="C15" s="90"/>
      <c r="D15" s="90"/>
      <c r="E15" s="92"/>
      <c r="F15" s="92"/>
      <c r="G15" s="92"/>
      <c r="H15" s="92"/>
      <c r="I15" s="110"/>
      <c r="J15" s="92"/>
      <c r="K15" s="92"/>
      <c r="L15" s="92"/>
      <c r="M15" s="92"/>
      <c r="N15" s="102"/>
      <c r="O15" s="102"/>
      <c r="P15" s="108"/>
      <c r="Q15" s="96"/>
      <c r="R15" s="88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9" t="s">
        <v>26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59"/>
      <c r="R17" s="8"/>
      <c r="S17" s="8"/>
    </row>
    <row r="18" spans="1:19" ht="16.899999999999999" customHeight="1">
      <c r="A18" s="71" t="s">
        <v>27</v>
      </c>
      <c r="B18" s="72"/>
      <c r="C18" s="72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9"/>
      <c r="R18" s="8"/>
      <c r="S18" s="8"/>
    </row>
    <row r="19" spans="1:19">
      <c r="A19" s="63">
        <v>1</v>
      </c>
      <c r="B19" s="63" t="s">
        <v>28</v>
      </c>
      <c r="C19" s="12">
        <v>80</v>
      </c>
      <c r="D19" s="63" t="s">
        <v>29</v>
      </c>
      <c r="E19" s="63">
        <v>1</v>
      </c>
      <c r="F19" s="63" t="s">
        <v>30</v>
      </c>
      <c r="G19" s="63">
        <v>1</v>
      </c>
      <c r="H19" s="63" t="s">
        <v>31</v>
      </c>
      <c r="I19" s="63">
        <v>1</v>
      </c>
      <c r="J19" s="63">
        <v>22</v>
      </c>
      <c r="K19" s="63">
        <v>54</v>
      </c>
      <c r="L19" s="63">
        <v>4</v>
      </c>
      <c r="M19" s="63" t="s">
        <v>31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118.25</v>
      </c>
      <c r="O19" s="9">
        <f>IF(F19="OŽ",N19,IF(H19="Ne",IF(J19*0.3&lt;J19-L19,N19,0),IF(J19*0.1&lt;J19-L19,N19,0)))</f>
        <v>118.25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24.245999999999999</v>
      </c>
      <c r="Q19" s="11">
        <f>IF(ISERROR(P19*100/N19),0,(P19*100/N19))</f>
        <v>20.504016913319237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56.998400000000004</v>
      </c>
      <c r="S19" s="20"/>
    </row>
    <row r="20" spans="1:19">
      <c r="A20" s="63">
        <v>2</v>
      </c>
      <c r="B20" s="63"/>
      <c r="C20" s="1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3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0</v>
      </c>
      <c r="O20" s="9">
        <f t="shared" ref="O20:O28" si="1">IF(F20="OŽ",N20,IF(H20="Ne",IF(J20*0.3&lt;J20-L20,N20,0),IF(J20*0.1&lt;J20-L20,N20,0)))</f>
        <v>0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:Q28" si="3">IF(ISERROR(P20*100/N20),0,(P20*100/N20))</f>
        <v>0</v>
      </c>
      <c r="R20" s="10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20"/>
    </row>
    <row r="21" spans="1:19">
      <c r="A21" s="63">
        <v>3</v>
      </c>
      <c r="B21" s="63"/>
      <c r="C21" s="1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3">
        <f t="shared" si="0"/>
        <v>0</v>
      </c>
      <c r="O21" s="9">
        <f t="shared" si="1"/>
        <v>0</v>
      </c>
      <c r="P21" s="4">
        <f t="shared" si="2"/>
        <v>0</v>
      </c>
      <c r="Q21" s="11">
        <f t="shared" si="3"/>
        <v>0</v>
      </c>
      <c r="R21" s="10">
        <f t="shared" si="4"/>
        <v>0</v>
      </c>
      <c r="S21" s="8"/>
    </row>
    <row r="22" spans="1:19">
      <c r="A22" s="63">
        <v>4</v>
      </c>
      <c r="B22" s="63"/>
      <c r="C22" s="1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3">
        <f t="shared" si="0"/>
        <v>0</v>
      </c>
      <c r="O22" s="9">
        <f t="shared" si="1"/>
        <v>0</v>
      </c>
      <c r="P22" s="4">
        <f t="shared" si="2"/>
        <v>0</v>
      </c>
      <c r="Q22" s="11">
        <f t="shared" si="3"/>
        <v>0</v>
      </c>
      <c r="R22" s="10">
        <f t="shared" si="4"/>
        <v>0</v>
      </c>
      <c r="S22" s="8"/>
    </row>
    <row r="23" spans="1:19">
      <c r="A23" s="63">
        <v>5</v>
      </c>
      <c r="B23" s="63"/>
      <c r="C23" s="1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3">
        <f t="shared" si="0"/>
        <v>0</v>
      </c>
      <c r="O23" s="9">
        <f t="shared" si="1"/>
        <v>0</v>
      </c>
      <c r="P23" s="4">
        <f t="shared" si="2"/>
        <v>0</v>
      </c>
      <c r="Q23" s="11">
        <f t="shared" si="3"/>
        <v>0</v>
      </c>
      <c r="R23" s="10">
        <f t="shared" si="4"/>
        <v>0</v>
      </c>
      <c r="S23" s="8"/>
    </row>
    <row r="24" spans="1:19">
      <c r="A24" s="63">
        <v>6</v>
      </c>
      <c r="B24" s="63"/>
      <c r="C24" s="1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>
      <c r="A25" s="63">
        <v>7</v>
      </c>
      <c r="B25" s="63"/>
      <c r="C25" s="1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>
      <c r="A26" s="63">
        <v>8</v>
      </c>
      <c r="B26" s="63"/>
      <c r="C26" s="1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3">
        <v>9</v>
      </c>
      <c r="B27" s="63"/>
      <c r="C27" s="1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>
      <c r="A28" s="63">
        <v>10</v>
      </c>
      <c r="B28" s="63"/>
      <c r="C28" s="1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79" t="s">
        <v>32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1"/>
      <c r="R29" s="10">
        <f>SUM(R19:R28)</f>
        <v>56.998400000000004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33</v>
      </c>
      <c r="B31" s="24"/>
      <c r="C31" s="56" t="s">
        <v>34</v>
      </c>
      <c r="D31" s="56"/>
      <c r="E31" s="56"/>
      <c r="F31" s="56"/>
      <c r="G31" s="56"/>
      <c r="H31" s="56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49" t="s">
        <v>35</v>
      </c>
      <c r="B32" s="49"/>
      <c r="C32" s="49"/>
      <c r="D32" s="49"/>
      <c r="E32" s="49"/>
      <c r="F32" s="49"/>
      <c r="G32" s="49"/>
      <c r="H32" s="49"/>
      <c r="I32" s="49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49"/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>
      <c r="A34" s="69" t="s">
        <v>36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59"/>
    </row>
    <row r="35" spans="1:18" s="8" customFormat="1" ht="16.899999999999999" customHeight="1">
      <c r="A35" s="71" t="s">
        <v>27</v>
      </c>
      <c r="B35" s="72"/>
      <c r="C35" s="72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9"/>
    </row>
    <row r="36" spans="1:18" s="8" customFormat="1">
      <c r="A36" s="69" t="s">
        <v>37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59"/>
    </row>
    <row r="37" spans="1:18" s="8" customFormat="1">
      <c r="A37" s="63">
        <v>1</v>
      </c>
      <c r="B37" s="63" t="s">
        <v>38</v>
      </c>
      <c r="C37" s="12">
        <v>85</v>
      </c>
      <c r="D37" s="63" t="s">
        <v>29</v>
      </c>
      <c r="E37" s="63">
        <v>1</v>
      </c>
      <c r="F37" s="63" t="s">
        <v>39</v>
      </c>
      <c r="G37" s="63">
        <v>1</v>
      </c>
      <c r="H37" s="63" t="s">
        <v>31</v>
      </c>
      <c r="I37" s="63">
        <v>1</v>
      </c>
      <c r="J37" s="63">
        <v>10</v>
      </c>
      <c r="K37" s="63">
        <v>30</v>
      </c>
      <c r="L37" s="63">
        <v>3</v>
      </c>
      <c r="M37" s="63" t="s">
        <v>31</v>
      </c>
      <c r="N37" s="3">
        <f t="shared" ref="N37:N46" si="5">(IF(F37="OŽ",IF(L37=1,550.8,IF(L37=2,426.38,IF(L37=3,342.14,IF(L37=4,181.44,IF(L37=5,168.48,IF(L37=6,155.52,IF(L37=7,148.5,IF(L37=8,144,0))))))))+IF(L37&lt;=8,0,IF(L37&lt;=16,137.7,IF(L37&lt;=24,108,IF(L37&lt;=32,80.1,IF(L37&lt;=36,52.2,0)))))-IF(L37&lt;=8,0,IF(L37&lt;=16,(L37-9)*2.754,IF(L37&lt;=24,(L37-17)* 2.754,IF(L37&lt;=32,(L37-25)* 2.754,IF(L37&lt;=36,(L37-33)*2.754,0))))),0)+IF(F37="PČ",IF(L37=1,449,IF(L37=2,314.6,IF(L37=3,238,IF(L37=4,172,IF(L37=5,159,IF(L37=6,145,IF(L37=7,132,IF(L37=8,119,0))))))))+IF(L37&lt;=8,0,IF(L37&lt;=16,88,IF(L37&lt;=24,55,IF(L37&lt;=32,22,0))))-IF(L37&lt;=8,0,IF(L37&lt;=16,(L37-9)*2.245,IF(L37&lt;=24,(L37-17)*2.245,IF(L37&lt;=32,(L37-25)*2.245,0)))),0)+IF(F37="PČneol",IF(L37=1,85,IF(L37=2,64.61,IF(L37=3,50.76,IF(L37=4,16.25,IF(L37=5,15,IF(L37=6,13.75,IF(L37=7,12.5,IF(L37=8,11.25,0))))))))+IF(L37&lt;=8,0,IF(L37&lt;=16,9,0))-IF(L37&lt;=8,0,IF(L37&lt;=16,(L37-9)*0.425,0)),0)+IF(F37="PŽ",IF(L37=1,85,IF(L37=2,59.5,IF(L37=3,45,IF(L37=4,32.5,IF(L37=5,30,IF(L37=6,27.5,IF(L37=7,25,IF(L37=8,22.5,0))))))))+IF(L37&lt;=8,0,IF(L37&lt;=16,19,IF(L37&lt;=24,13,IF(L37&lt;=32,8,0))))-IF(L37&lt;=8,0,IF(L37&lt;=16,(L37-9)*0.425,IF(L37&lt;=24,(L37-17)*0.425,IF(L37&lt;=32,(L37-25)*0.425,0)))),0)+IF(F37="EČ",IF(L37=1,204,IF(L37=2,156.24,IF(L37=3,123.84,IF(L37=4,72,IF(L37=5,66,IF(L37=6,60,IF(L37=7,54,IF(L37=8,48,0))))))))+IF(L37&lt;=8,0,IF(L37&lt;=16,40,IF(L37&lt;=24,25,0)))-IF(L37&lt;=8,0,IF(L37&lt;=16,(L37-9)*1.02,IF(L37&lt;=24,(L37-17)*1.02,0))),0)+IF(F37="EČneol",IF(L37=1,68,IF(L37=2,51.69,IF(L37=3,40.61,IF(L37=4,13,IF(L37=5,12,IF(L37=6,11,IF(L37=7,10,IF(L37=8,9,0)))))))))+IF(F37="EŽ",IF(L37=1,68,IF(L37=2,47.6,IF(L37=3,36,IF(L37=4,18,IF(L37=5,16.5,IF(L37=6,15,IF(L37=7,13.5,IF(L37=8,12,0))))))))+IF(L37&lt;=8,0,IF(L37&lt;=16,10,IF(L37&lt;=24,6,0)))-IF(L37&lt;=8,0,IF(L37&lt;=16,(L37-9)*0.34,IF(L37&lt;=24,(L37-17)*0.34,0))),0)+IF(F37="PT",IF(L37=1,68,IF(L37=2,52.08,IF(L37=3,41.28,IF(L37=4,24,IF(L37=5,22,IF(L37=6,20,IF(L37=7,18,IF(L37=8,16,0))))))))+IF(L37&lt;=8,0,IF(L37&lt;=16,13,IF(L37&lt;=24,9,IF(L37&lt;=32,4,0))))-IF(L37&lt;=8,0,IF(L37&lt;=16,(L37-9)*0.34,IF(L37&lt;=24,(L37-17)*0.34,IF(L37&lt;=32,(L37-25)*0.34,0)))),0)+IF(F37="JOŽ",IF(L37=1,85,IF(L37=2,59.5,IF(L37=3,45,IF(L37=4,32.5,IF(L37=5,30,IF(L37=6,27.5,IF(L37=7,25,IF(L37=8,22.5,0))))))))+IF(L37&lt;=8,0,IF(L37&lt;=16,19,IF(L37&lt;=24,13,0)))-IF(L37&lt;=8,0,IF(L37&lt;=16,(L37-9)*0.425,IF(L37&lt;=24,(L37-17)*0.425,0))),0)+IF(F37="JPČ",IF(L37=1,68,IF(L37=2,47.6,IF(L37=3,36,IF(L37=4,26,IF(L37=5,24,IF(L37=6,22,IF(L37=7,20,IF(L37=8,18,0))))))))+IF(L37&lt;=8,0,IF(L37&lt;=16,13,IF(L37&lt;=24,9,0)))-IF(L37&lt;=8,0,IF(L37&lt;=16,(L37-9)*0.34,IF(L37&lt;=24,(L37-17)*0.34,0))),0)+IF(F37="JEČ",IF(L37=1,34,IF(L37=2,26.04,IF(L37=3,20.6,IF(L37=4,12,IF(L37=5,11,IF(L37=6,10,IF(L37=7,9,IF(L37=8,8,0))))))))+IF(L37&lt;=8,0,IF(L37&lt;=16,6,0))-IF(L37&lt;=8,0,IF(L37&lt;=16,(L37-9)*0.17,0)),0)+IF(F37="JEOF",IF(L37=1,34,IF(L37=2,26.04,IF(L37=3,20.6,IF(L37=4,12,IF(L37=5,11,IF(L37=6,10,IF(L37=7,9,IF(L37=8,8,0))))))))+IF(L37&lt;=8,0,IF(L37&lt;=16,6,0))-IF(L37&lt;=8,0,IF(L37&lt;=16,(L37-9)*0.17,0)),0)+IF(F37="JnPČ",IF(L37=1,51,IF(L37=2,35.7,IF(L37=3,27,IF(L37=4,19.5,IF(L37=5,18,IF(L37=6,16.5,IF(L37=7,15,IF(L37=8,13.5,0))))))))+IF(L37&lt;=8,0,IF(L37&lt;=16,10,0))-IF(L37&lt;=8,0,IF(L37&lt;=16,(L37-9)*0.255,0)),0)+IF(F37="JnEČ",IF(L37=1,25.5,IF(L37=2,19.53,IF(L37=3,15.48,IF(L37=4,9,IF(L37=5,8.25,IF(L37=6,7.5,IF(L37=7,6.75,IF(L37=8,6,0))))))))+IF(L37&lt;=8,0,IF(L37&lt;=16,5,0))-IF(L37&lt;=8,0,IF(L37&lt;=16,(L37-9)*0.1275,0)),0)+IF(F37="JčPČ",IF(L37=1,21.25,IF(L37=2,14.5,IF(L37=3,11.5,IF(L37=4,7,IF(L37=5,6.5,IF(L37=6,6,IF(L37=7,5.5,IF(L37=8,5,0))))))))+IF(L37&lt;=8,0,IF(L37&lt;=16,4,0))-IF(L37&lt;=8,0,IF(L37&lt;=16,(L37-9)*0.10625,0)),0)+IF(F37="JčEČ",IF(L37=1,17,IF(L37=2,13.02,IF(L37=3,10.32,IF(L37=4,6,IF(L37=5,5.5,IF(L37=6,5,IF(L37=7,4.5,IF(L37=8,4,0))))))))+IF(L37&lt;=8,0,IF(L37&lt;=16,3,0))-IF(L37&lt;=8,0,IF(L37&lt;=16,(L37-9)*0.085,0)),0)+IF(F37="NEAK",IF(L37=1,11.48,IF(L37=2,8.79,IF(L37=3,6.97,IF(L37=4,4.05,IF(L37=5,3.71,IF(L37=6,3.38,IF(L37=7,3.04,IF(L37=8,2.7,0))))))))+IF(L37&lt;=8,0,IF(L37&lt;=16,2,IF(L37&lt;=24,1.3,0)))-IF(L37&lt;=8,0,IF(L37&lt;=16,(L37-9)*0.0574,IF(L37&lt;=24,(L37-17)*0.0574,0))),0))*IF(L37&lt;0,1,IF(OR(F37="PČ",F37="PŽ",F37="PT"),IF(J37&lt;32,J37/32,1),1))* IF(L37&lt;0,1,IF(OR(F37="EČ",F37="EŽ",F37="JOŽ",F37="JPČ",F37="NEAK"),IF(J37&lt;24,J37/24,1),1))*IF(L37&lt;0,1,IF(OR(F37="PČneol",F37="JEČ",F37="JEOF",F37="JnPČ",F37="JnEČ",F37="JčPČ",F37="JčEČ"),IF(J37&lt;16,J37/16,1),1))*IF(L37&lt;0,1,IF(F37="EČneol",IF(J37&lt;8,J37/8,1),1))</f>
        <v>51.6</v>
      </c>
      <c r="O37" s="9">
        <f t="shared" ref="O37:O46" si="6">IF(F37="OŽ",N37,IF(H37="Ne",IF(J37*0.3&lt;J37-L37,N37,0),IF(J37*0.1&lt;J37-L37,N37,0)))</f>
        <v>51.6</v>
      </c>
      <c r="P37" s="4">
        <f>IF(O37=0,0,IF(F37="OŽ",IF(L37&gt;35,0,IF(J37&gt;35,(36-L37)*1.836,((36-L37)-(36-J37))*1.836)),0)+IF(F37="PČ",IF(L37&gt;31,0,IF(J37&gt;31,(32-L37)*1.347,((32-L37)-(32-J37))*1.347)),0)+ IF(F37="PČneol",IF(L37&gt;15,0,IF(J37&gt;15,(16-L37)*0.255,((16-L37)-(16-J37))*0.255)),0)+IF(F37="PŽ",IF(L37&gt;31,0,IF(J37&gt;31,(32-L37)*0.255,((32-L37)-(32-J37))*0.255)),0)+IF(F37="EČ",IF(L37&gt;23,0,IF(J37&gt;23,(24-L37)*0.612,((24-L37)-(24-J37))*0.612)),0)+IF(F37="EČneol",IF(L37&gt;7,0,IF(J37&gt;7,(8-L37)*0.204,((8-L37)-(8-J37))*0.204)),0)+IF(F37="EŽ",IF(L37&gt;23,0,IF(J37&gt;23,(24-L37)*0.204,((24-L37)-(24-J37))*0.204)),0)+IF(F37="PT",IF(L37&gt;31,0,IF(J37&gt;31,(32-L37)*0.204,((32-L37)-(32-J37))*0.204)),0)+IF(F37="JOŽ",IF(L37&gt;23,0,IF(J37&gt;23,(24-L37)*0.255,((24-L37)-(24-J37))*0.255)),0)+IF(F37="JPČ",IF(L37&gt;23,0,IF(J37&gt;23,(24-L37)*0.204,((24-L37)-(24-J37))*0.204)),0)+IF(F37="JEČ",IF(L37&gt;15,0,IF(J37&gt;15,(16-L37)*0.102,((16-L37)-(16-J37))*0.102)),0)+IF(F37="JEOF",IF(L37&gt;15,0,IF(J37&gt;15,(16-L37)*0.102,((16-L37)-(16-J37))*0.102)),0)+IF(F37="JnPČ",IF(L37&gt;15,0,IF(J37&gt;15,(16-L37)*0.153,((16-L37)-(16-J37))*0.153)),0)+IF(F37="JnEČ",IF(L37&gt;15,0,IF(J37&gt;15,(16-L37)*0.0765,((16-L37)-(16-J37))*0.0765)),0)+IF(F37="JčPČ",IF(L37&gt;15,0,IF(J37&gt;15,(16-L37)*0.06375,((16-L37)-(16-J37))*0.06375)),0)+IF(F37="JčEČ",IF(L37&gt;15,0,IF(J37&gt;15,(16-L37)*0.051,((16-L37)-(16-J37))*0.051)),0)+IF(F37="NEAK",IF(L37&gt;23,0,IF(J37&gt;23,(24-L37)*0.03444,((24-L37)-(24-J37))*0.03444)),0))</f>
        <v>4.2839999999999998</v>
      </c>
      <c r="Q37" s="11">
        <f>IF(ISERROR(P37*100/N37),0,(P37*100/N37))</f>
        <v>8.3023255813953476</v>
      </c>
      <c r="R37" s="10">
        <f t="shared" ref="R37:R46" si="7">IF(Q37&lt;=30,O37+P37,O37+O37*0.3)*IF(G37=1,0.4,IF(G37=2,0.75,IF(G37="1 (kas 4 m. 1 k. nerengiamos)",0.52,1)))*IF(D37="olimpinė",1,IF(M37="Ne",0.5,1))*IF(OR(A$5="Lietuvos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federacija"),IF(OR(J37&lt;8,K37&lt;16),0,1),1)*E37*IF(I37&lt;=1,1,1/I37)*IF(OR(A$5="Lietuvos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22.3536</v>
      </c>
    </row>
    <row r="38" spans="1:18" s="8" customFormat="1">
      <c r="A38" s="63">
        <v>2</v>
      </c>
      <c r="B38" s="63" t="s">
        <v>40</v>
      </c>
      <c r="C38" s="12">
        <v>80</v>
      </c>
      <c r="D38" s="63" t="s">
        <v>29</v>
      </c>
      <c r="E38" s="63">
        <v>1</v>
      </c>
      <c r="F38" s="63" t="s">
        <v>39</v>
      </c>
      <c r="G38" s="63">
        <v>1</v>
      </c>
      <c r="H38" s="63" t="s">
        <v>31</v>
      </c>
      <c r="I38" s="63">
        <v>1</v>
      </c>
      <c r="J38" s="63">
        <v>12</v>
      </c>
      <c r="K38" s="63">
        <v>30</v>
      </c>
      <c r="L38" s="63">
        <v>2</v>
      </c>
      <c r="M38" s="63" t="s">
        <v>31</v>
      </c>
      <c r="N38" s="3">
        <f t="shared" si="5"/>
        <v>78.12</v>
      </c>
      <c r="O38" s="9">
        <f t="shared" si="6"/>
        <v>78.12</v>
      </c>
      <c r="P38" s="4">
        <f t="shared" ref="P38:P46" si="8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6.12</v>
      </c>
      <c r="Q38" s="11">
        <f t="shared" ref="Q38:Q46" si="9">IF(ISERROR(P38*100/N38),0,(P38*100/N38))</f>
        <v>7.8341013824884786</v>
      </c>
      <c r="R38" s="10">
        <f t="shared" si="7"/>
        <v>33.696000000000005</v>
      </c>
    </row>
    <row r="39" spans="1:18" s="8" customFormat="1">
      <c r="A39" s="63">
        <v>3</v>
      </c>
      <c r="B39" s="63" t="s">
        <v>41</v>
      </c>
      <c r="C39" s="12">
        <v>60</v>
      </c>
      <c r="D39" s="63" t="s">
        <v>29</v>
      </c>
      <c r="E39" s="63">
        <v>1</v>
      </c>
      <c r="F39" s="63" t="s">
        <v>39</v>
      </c>
      <c r="G39" s="63">
        <v>1</v>
      </c>
      <c r="H39" s="63" t="s">
        <v>31</v>
      </c>
      <c r="I39" s="63">
        <v>1</v>
      </c>
      <c r="J39" s="63">
        <v>6</v>
      </c>
      <c r="K39" s="63">
        <v>30</v>
      </c>
      <c r="L39" s="63">
        <v>2</v>
      </c>
      <c r="M39" s="63" t="s">
        <v>31</v>
      </c>
      <c r="N39" s="3">
        <f t="shared" si="5"/>
        <v>39.06</v>
      </c>
      <c r="O39" s="9">
        <f t="shared" si="6"/>
        <v>39.06</v>
      </c>
      <c r="P39" s="4">
        <f t="shared" si="8"/>
        <v>2.448</v>
      </c>
      <c r="Q39" s="11">
        <f t="shared" si="9"/>
        <v>6.2672811059907829</v>
      </c>
      <c r="R39" s="10">
        <f t="shared" si="7"/>
        <v>0</v>
      </c>
    </row>
    <row r="40" spans="1:18" s="8" customFormat="1">
      <c r="A40" s="63">
        <v>4</v>
      </c>
      <c r="B40" s="63" t="s">
        <v>41</v>
      </c>
      <c r="C40" s="12">
        <v>80</v>
      </c>
      <c r="D40" s="63" t="s">
        <v>29</v>
      </c>
      <c r="E40" s="63">
        <v>1</v>
      </c>
      <c r="F40" s="63" t="s">
        <v>39</v>
      </c>
      <c r="G40" s="63">
        <v>1</v>
      </c>
      <c r="H40" s="63" t="s">
        <v>31</v>
      </c>
      <c r="I40" s="63">
        <v>1</v>
      </c>
      <c r="J40" s="63">
        <v>6</v>
      </c>
      <c r="K40" s="63">
        <v>30</v>
      </c>
      <c r="L40" s="63">
        <v>2</v>
      </c>
      <c r="M40" s="63" t="s">
        <v>31</v>
      </c>
      <c r="N40" s="3">
        <f t="shared" si="5"/>
        <v>39.06</v>
      </c>
      <c r="O40" s="9">
        <f t="shared" si="6"/>
        <v>39.06</v>
      </c>
      <c r="P40" s="4">
        <f t="shared" si="8"/>
        <v>2.448</v>
      </c>
      <c r="Q40" s="11">
        <f t="shared" si="9"/>
        <v>6.2672811059907829</v>
      </c>
      <c r="R40" s="10">
        <f t="shared" si="7"/>
        <v>0</v>
      </c>
    </row>
    <row r="41" spans="1:18" s="8" customFormat="1">
      <c r="A41" s="63">
        <v>5</v>
      </c>
      <c r="B41" s="63" t="s">
        <v>42</v>
      </c>
      <c r="C41" s="12">
        <v>90</v>
      </c>
      <c r="D41" s="63" t="s">
        <v>29</v>
      </c>
      <c r="E41" s="63">
        <v>1</v>
      </c>
      <c r="F41" s="63" t="s">
        <v>39</v>
      </c>
      <c r="G41" s="63">
        <v>1</v>
      </c>
      <c r="H41" s="63" t="s">
        <v>31</v>
      </c>
      <c r="I41" s="63">
        <v>1</v>
      </c>
      <c r="J41" s="63">
        <v>7</v>
      </c>
      <c r="K41" s="63">
        <v>30</v>
      </c>
      <c r="L41" s="63">
        <v>1</v>
      </c>
      <c r="M41" s="63" t="s">
        <v>31</v>
      </c>
      <c r="N41" s="3">
        <f t="shared" si="5"/>
        <v>59.500000000000007</v>
      </c>
      <c r="O41" s="9">
        <f t="shared" si="6"/>
        <v>59.500000000000007</v>
      </c>
      <c r="P41" s="4">
        <f t="shared" si="8"/>
        <v>3.6719999999999997</v>
      </c>
      <c r="Q41" s="11">
        <f t="shared" si="9"/>
        <v>6.1714285714285708</v>
      </c>
      <c r="R41" s="10">
        <f t="shared" si="7"/>
        <v>0</v>
      </c>
    </row>
    <row r="42" spans="1:18" s="8" customFormat="1">
      <c r="A42" s="63">
        <v>6</v>
      </c>
      <c r="B42" s="63" t="s">
        <v>42</v>
      </c>
      <c r="C42" s="12">
        <v>90</v>
      </c>
      <c r="D42" s="63" t="s">
        <v>29</v>
      </c>
      <c r="E42" s="63">
        <v>1</v>
      </c>
      <c r="F42" s="63" t="s">
        <v>39</v>
      </c>
      <c r="G42" s="63">
        <v>1</v>
      </c>
      <c r="H42" s="63" t="s">
        <v>31</v>
      </c>
      <c r="I42" s="63">
        <v>1</v>
      </c>
      <c r="J42" s="63">
        <v>7</v>
      </c>
      <c r="K42" s="63">
        <v>30</v>
      </c>
      <c r="L42" s="63">
        <v>1</v>
      </c>
      <c r="M42" s="63" t="s">
        <v>31</v>
      </c>
      <c r="N42" s="3">
        <f t="shared" si="5"/>
        <v>59.500000000000007</v>
      </c>
      <c r="O42" s="9">
        <f t="shared" si="6"/>
        <v>59.500000000000007</v>
      </c>
      <c r="P42" s="4">
        <f t="shared" si="8"/>
        <v>3.6719999999999997</v>
      </c>
      <c r="Q42" s="11">
        <f t="shared" si="9"/>
        <v>6.1714285714285708</v>
      </c>
      <c r="R42" s="10">
        <f t="shared" si="7"/>
        <v>0</v>
      </c>
    </row>
    <row r="43" spans="1:18" s="8" customFormat="1">
      <c r="A43" s="63">
        <v>7</v>
      </c>
      <c r="B43" s="63"/>
      <c r="C43" s="1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3">
        <f t="shared" si="5"/>
        <v>0</v>
      </c>
      <c r="O43" s="9">
        <f t="shared" si="6"/>
        <v>0</v>
      </c>
      <c r="P43" s="4">
        <f t="shared" si="8"/>
        <v>0</v>
      </c>
      <c r="Q43" s="11">
        <f t="shared" si="9"/>
        <v>0</v>
      </c>
      <c r="R43" s="10">
        <f t="shared" si="7"/>
        <v>0</v>
      </c>
    </row>
    <row r="44" spans="1:18" s="8" customFormat="1">
      <c r="A44" s="63">
        <v>8</v>
      </c>
      <c r="B44" s="63"/>
      <c r="C44" s="1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3">
        <f t="shared" si="5"/>
        <v>0</v>
      </c>
      <c r="O44" s="9">
        <f t="shared" si="6"/>
        <v>0</v>
      </c>
      <c r="P44" s="4">
        <f t="shared" si="8"/>
        <v>0</v>
      </c>
      <c r="Q44" s="11">
        <f t="shared" si="9"/>
        <v>0</v>
      </c>
      <c r="R44" s="10">
        <f t="shared" si="7"/>
        <v>0</v>
      </c>
    </row>
    <row r="45" spans="1:18" s="8" customFormat="1">
      <c r="A45" s="63">
        <v>9</v>
      </c>
      <c r="B45" s="63"/>
      <c r="C45" s="1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3">
        <f t="shared" si="5"/>
        <v>0</v>
      </c>
      <c r="O45" s="9">
        <f t="shared" si="6"/>
        <v>0</v>
      </c>
      <c r="P45" s="4">
        <f t="shared" si="8"/>
        <v>0</v>
      </c>
      <c r="Q45" s="11">
        <f t="shared" si="9"/>
        <v>0</v>
      </c>
      <c r="R45" s="10">
        <f t="shared" si="7"/>
        <v>0</v>
      </c>
    </row>
    <row r="46" spans="1:18" s="8" customFormat="1">
      <c r="A46" s="63">
        <v>10</v>
      </c>
      <c r="B46" s="63"/>
      <c r="C46" s="1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3">
        <f t="shared" si="5"/>
        <v>0</v>
      </c>
      <c r="O46" s="9">
        <f t="shared" si="6"/>
        <v>0</v>
      </c>
      <c r="P46" s="4">
        <f t="shared" si="8"/>
        <v>0</v>
      </c>
      <c r="Q46" s="11">
        <f t="shared" si="9"/>
        <v>0</v>
      </c>
      <c r="R46" s="10">
        <f t="shared" si="7"/>
        <v>0</v>
      </c>
    </row>
    <row r="47" spans="1:18" s="8" customFormat="1" ht="15.75" customHeight="1">
      <c r="A47" s="79" t="s">
        <v>32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1"/>
      <c r="R47" s="10">
        <f>SUM(R37:R46)</f>
        <v>56.049600000000005</v>
      </c>
    </row>
    <row r="48" spans="1:18" s="8" customFormat="1" ht="15.7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8" s="8" customFormat="1" ht="15.75" customHeight="1">
      <c r="A49" s="24" t="s">
        <v>33</v>
      </c>
      <c r="B49" s="2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49" t="s">
        <v>43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5.4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3.9" customHeight="1">
      <c r="A53" s="69" t="s">
        <v>44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59"/>
    </row>
    <row r="54" spans="1:18" s="8" customFormat="1" ht="13.9" customHeight="1">
      <c r="A54" s="71" t="s">
        <v>27</v>
      </c>
      <c r="B54" s="72"/>
      <c r="C54" s="7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9"/>
    </row>
    <row r="55" spans="1:18" s="8" customFormat="1">
      <c r="A55" s="69" t="s">
        <v>45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59"/>
    </row>
    <row r="56" spans="1:18" s="8" customFormat="1">
      <c r="A56" s="63">
        <v>1</v>
      </c>
      <c r="B56" s="63" t="s">
        <v>38</v>
      </c>
      <c r="C56" s="12">
        <v>80</v>
      </c>
      <c r="D56" s="63" t="s">
        <v>29</v>
      </c>
      <c r="E56" s="63">
        <v>1</v>
      </c>
      <c r="F56" s="63" t="s">
        <v>30</v>
      </c>
      <c r="G56" s="63">
        <v>1</v>
      </c>
      <c r="H56" s="63" t="s">
        <v>31</v>
      </c>
      <c r="I56" s="63">
        <v>1</v>
      </c>
      <c r="J56" s="63">
        <v>15</v>
      </c>
      <c r="K56" s="63">
        <v>50</v>
      </c>
      <c r="L56" s="63">
        <v>9</v>
      </c>
      <c r="M56" s="63" t="s">
        <v>46</v>
      </c>
      <c r="N56" s="3">
        <f t="shared" ref="N56:N79" si="10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41.25</v>
      </c>
      <c r="O56" s="9">
        <f t="shared" ref="O56:O79" si="11">IF(F56="OŽ",N56,IF(H56="Ne",IF(J56*0.3&lt;J56-L56,N56,0),IF(J56*0.1&lt;J56-L56,N56,0)))</f>
        <v>41.25</v>
      </c>
      <c r="P56" s="4">
        <f t="shared" ref="P56" si="1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8.0820000000000007</v>
      </c>
      <c r="Q56" s="11">
        <f t="shared" ref="Q56" si="13">IF(ISERROR(P56*100/N56),0,(P56*100/N56))</f>
        <v>19.592727272727274</v>
      </c>
      <c r="R56" s="10">
        <f t="shared" ref="R56:R79" si="14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9.8664000000000005</v>
      </c>
    </row>
    <row r="57" spans="1:18" s="8" customFormat="1">
      <c r="A57" s="63">
        <v>2</v>
      </c>
      <c r="B57" s="63" t="s">
        <v>38</v>
      </c>
      <c r="C57" s="12">
        <v>80</v>
      </c>
      <c r="D57" s="63" t="s">
        <v>29</v>
      </c>
      <c r="E57" s="63">
        <v>1</v>
      </c>
      <c r="F57" s="63" t="s">
        <v>30</v>
      </c>
      <c r="G57" s="63">
        <v>1</v>
      </c>
      <c r="H57" s="63" t="s">
        <v>31</v>
      </c>
      <c r="I57" s="63">
        <v>1</v>
      </c>
      <c r="J57" s="63">
        <v>16</v>
      </c>
      <c r="K57" s="63">
        <v>50</v>
      </c>
      <c r="L57" s="63">
        <v>6</v>
      </c>
      <c r="M57" s="63" t="s">
        <v>31</v>
      </c>
      <c r="N57" s="3">
        <f t="shared" si="10"/>
        <v>72.5</v>
      </c>
      <c r="O57" s="9">
        <f t="shared" si="11"/>
        <v>72.5</v>
      </c>
      <c r="P57" s="4">
        <f t="shared" ref="P57:P79" si="15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13.469999999999999</v>
      </c>
      <c r="Q57" s="11">
        <f t="shared" ref="Q57:Q79" si="16">IF(ISERROR(P57*100/N57),0,(P57*100/N57))</f>
        <v>18.579310344827586</v>
      </c>
      <c r="R57" s="10">
        <f t="shared" si="14"/>
        <v>34.387999999999998</v>
      </c>
    </row>
    <row r="58" spans="1:18" s="8" customFormat="1">
      <c r="A58" s="63">
        <v>3</v>
      </c>
      <c r="B58" s="63" t="s">
        <v>41</v>
      </c>
      <c r="C58" s="12">
        <v>65</v>
      </c>
      <c r="D58" s="63" t="s">
        <v>29</v>
      </c>
      <c r="E58" s="63">
        <v>1</v>
      </c>
      <c r="F58" s="63" t="s">
        <v>30</v>
      </c>
      <c r="G58" s="63">
        <v>1</v>
      </c>
      <c r="H58" s="63" t="s">
        <v>31</v>
      </c>
      <c r="I58" s="63">
        <v>1</v>
      </c>
      <c r="J58" s="63">
        <v>8</v>
      </c>
      <c r="K58" s="63">
        <v>50</v>
      </c>
      <c r="L58" s="63">
        <v>5</v>
      </c>
      <c r="M58" s="63" t="s">
        <v>31</v>
      </c>
      <c r="N58" s="3">
        <f t="shared" si="10"/>
        <v>39.75</v>
      </c>
      <c r="O58" s="9">
        <f t="shared" si="11"/>
        <v>39.75</v>
      </c>
      <c r="P58" s="4">
        <f t="shared" si="15"/>
        <v>4.0410000000000004</v>
      </c>
      <c r="Q58" s="11">
        <f t="shared" si="16"/>
        <v>10.166037735849057</v>
      </c>
      <c r="R58" s="10">
        <f t="shared" si="14"/>
        <v>17.516400000000001</v>
      </c>
    </row>
    <row r="59" spans="1:18" s="8" customFormat="1">
      <c r="A59" s="63">
        <v>4</v>
      </c>
      <c r="B59" s="63" t="s">
        <v>41</v>
      </c>
      <c r="C59" s="12">
        <v>65</v>
      </c>
      <c r="D59" s="63" t="s">
        <v>29</v>
      </c>
      <c r="E59" s="63">
        <v>1</v>
      </c>
      <c r="F59" s="63" t="s">
        <v>30</v>
      </c>
      <c r="G59" s="63">
        <v>1</v>
      </c>
      <c r="H59" s="63" t="s">
        <v>31</v>
      </c>
      <c r="I59" s="63">
        <v>1</v>
      </c>
      <c r="J59" s="63">
        <v>8</v>
      </c>
      <c r="K59" s="63">
        <v>50</v>
      </c>
      <c r="L59" s="63">
        <v>5</v>
      </c>
      <c r="M59" s="63" t="s">
        <v>31</v>
      </c>
      <c r="N59" s="3">
        <f t="shared" si="10"/>
        <v>39.75</v>
      </c>
      <c r="O59" s="9">
        <f t="shared" si="11"/>
        <v>39.75</v>
      </c>
      <c r="P59" s="4">
        <f t="shared" si="15"/>
        <v>4.0410000000000004</v>
      </c>
      <c r="Q59" s="11">
        <f t="shared" si="16"/>
        <v>10.166037735849057</v>
      </c>
      <c r="R59" s="10">
        <f t="shared" si="14"/>
        <v>17.516400000000001</v>
      </c>
    </row>
    <row r="60" spans="1:18" s="8" customFormat="1">
      <c r="A60" s="63">
        <v>5</v>
      </c>
      <c r="B60" s="63" t="s">
        <v>47</v>
      </c>
      <c r="C60" s="12">
        <v>55</v>
      </c>
      <c r="D60" s="63" t="s">
        <v>29</v>
      </c>
      <c r="E60" s="63">
        <v>1</v>
      </c>
      <c r="F60" s="63" t="s">
        <v>30</v>
      </c>
      <c r="G60" s="63">
        <v>1</v>
      </c>
      <c r="H60" s="63" t="s">
        <v>31</v>
      </c>
      <c r="I60" s="63">
        <v>1</v>
      </c>
      <c r="J60" s="63">
        <v>21</v>
      </c>
      <c r="K60" s="63">
        <v>50</v>
      </c>
      <c r="L60" s="63">
        <v>11</v>
      </c>
      <c r="M60" s="63" t="s">
        <v>31</v>
      </c>
      <c r="N60" s="3">
        <f t="shared" si="10"/>
        <v>54.803437500000001</v>
      </c>
      <c r="O60" s="9">
        <f t="shared" si="11"/>
        <v>54.803437500000001</v>
      </c>
      <c r="P60" s="4">
        <f t="shared" si="15"/>
        <v>13.469999999999999</v>
      </c>
      <c r="Q60" s="11">
        <f t="shared" si="16"/>
        <v>24.578750192449149</v>
      </c>
      <c r="R60" s="10">
        <f t="shared" si="14"/>
        <v>27.309375000000003</v>
      </c>
    </row>
    <row r="61" spans="1:18" s="8" customFormat="1">
      <c r="A61" s="63">
        <v>6</v>
      </c>
      <c r="B61" s="63" t="s">
        <v>47</v>
      </c>
      <c r="C61" s="12">
        <v>55</v>
      </c>
      <c r="D61" s="63" t="s">
        <v>29</v>
      </c>
      <c r="E61" s="63">
        <v>1</v>
      </c>
      <c r="F61" s="63" t="s">
        <v>30</v>
      </c>
      <c r="G61" s="63">
        <v>1</v>
      </c>
      <c r="H61" s="63" t="s">
        <v>31</v>
      </c>
      <c r="I61" s="63">
        <v>1</v>
      </c>
      <c r="J61" s="63">
        <v>22</v>
      </c>
      <c r="K61" s="63">
        <v>50</v>
      </c>
      <c r="L61" s="63">
        <v>12</v>
      </c>
      <c r="M61" s="63" t="s">
        <v>46</v>
      </c>
      <c r="N61" s="3">
        <f t="shared" si="10"/>
        <v>55.869687499999998</v>
      </c>
      <c r="O61" s="9">
        <f t="shared" si="11"/>
        <v>55.869687499999998</v>
      </c>
      <c r="P61" s="4">
        <f t="shared" si="15"/>
        <v>13.469999999999999</v>
      </c>
      <c r="Q61" s="11">
        <f t="shared" si="16"/>
        <v>24.109674857229155</v>
      </c>
      <c r="R61" s="10">
        <f t="shared" si="14"/>
        <v>13.8679375</v>
      </c>
    </row>
    <row r="62" spans="1:18" s="8" customFormat="1">
      <c r="A62" s="63">
        <v>7</v>
      </c>
      <c r="B62" s="63" t="s">
        <v>48</v>
      </c>
      <c r="C62" s="12">
        <v>55</v>
      </c>
      <c r="D62" s="63" t="s">
        <v>29</v>
      </c>
      <c r="E62" s="63">
        <v>1</v>
      </c>
      <c r="F62" s="63" t="s">
        <v>30</v>
      </c>
      <c r="G62" s="63">
        <v>1</v>
      </c>
      <c r="H62" s="63" t="s">
        <v>31</v>
      </c>
      <c r="I62" s="63">
        <v>1</v>
      </c>
      <c r="J62" s="63">
        <v>21</v>
      </c>
      <c r="K62" s="63">
        <v>50</v>
      </c>
      <c r="L62" s="63">
        <v>3</v>
      </c>
      <c r="M62" s="63" t="s">
        <v>31</v>
      </c>
      <c r="N62" s="3">
        <f t="shared" si="10"/>
        <v>156.1875</v>
      </c>
      <c r="O62" s="9">
        <f t="shared" si="11"/>
        <v>156.1875</v>
      </c>
      <c r="P62" s="4">
        <f t="shared" si="15"/>
        <v>24.245999999999999</v>
      </c>
      <c r="Q62" s="11">
        <f t="shared" si="16"/>
        <v>15.523649459783913</v>
      </c>
      <c r="R62" s="10">
        <f t="shared" si="14"/>
        <v>72.173400000000001</v>
      </c>
    </row>
    <row r="63" spans="1:18" s="8" customFormat="1">
      <c r="A63" s="63">
        <v>8</v>
      </c>
      <c r="B63" s="63" t="s">
        <v>48</v>
      </c>
      <c r="C63" s="12">
        <v>55</v>
      </c>
      <c r="D63" s="63" t="s">
        <v>29</v>
      </c>
      <c r="E63" s="63">
        <v>1</v>
      </c>
      <c r="F63" s="63" t="s">
        <v>30</v>
      </c>
      <c r="G63" s="63">
        <v>1</v>
      </c>
      <c r="H63" s="63" t="s">
        <v>31</v>
      </c>
      <c r="I63" s="63">
        <v>1</v>
      </c>
      <c r="J63" s="63">
        <v>22</v>
      </c>
      <c r="K63" s="63">
        <v>50</v>
      </c>
      <c r="L63" s="63">
        <v>11</v>
      </c>
      <c r="M63" s="63" t="s">
        <v>46</v>
      </c>
      <c r="N63" s="3">
        <f t="shared" si="10"/>
        <v>57.413125000000001</v>
      </c>
      <c r="O63" s="9">
        <f t="shared" si="11"/>
        <v>57.413125000000001</v>
      </c>
      <c r="P63" s="4">
        <f t="shared" si="15"/>
        <v>14.817</v>
      </c>
      <c r="Q63" s="11">
        <f t="shared" si="16"/>
        <v>25.807687702071608</v>
      </c>
      <c r="R63" s="10">
        <f t="shared" si="14"/>
        <v>14.446025000000001</v>
      </c>
    </row>
    <row r="64" spans="1:18" s="8" customFormat="1">
      <c r="A64" s="63">
        <v>9</v>
      </c>
      <c r="B64" s="63" t="s">
        <v>49</v>
      </c>
      <c r="C64" s="12">
        <v>65</v>
      </c>
      <c r="D64" s="63" t="s">
        <v>29</v>
      </c>
      <c r="E64" s="63">
        <v>1</v>
      </c>
      <c r="F64" s="63" t="s">
        <v>30</v>
      </c>
      <c r="G64" s="63">
        <v>1</v>
      </c>
      <c r="H64" s="63" t="s">
        <v>31</v>
      </c>
      <c r="I64" s="63">
        <v>1</v>
      </c>
      <c r="J64" s="63">
        <v>16</v>
      </c>
      <c r="K64" s="63">
        <v>50</v>
      </c>
      <c r="L64" s="63">
        <v>14</v>
      </c>
      <c r="M64" s="63" t="s">
        <v>46</v>
      </c>
      <c r="N64" s="3">
        <f t="shared" si="10"/>
        <v>38.387500000000003</v>
      </c>
      <c r="O64" s="9">
        <f t="shared" si="11"/>
        <v>38.387500000000003</v>
      </c>
      <c r="P64" s="4">
        <f t="shared" si="15"/>
        <v>2.694</v>
      </c>
      <c r="Q64" s="11">
        <f t="shared" si="16"/>
        <v>7.0179094757408</v>
      </c>
      <c r="R64" s="10">
        <f t="shared" si="14"/>
        <v>8.2163000000000022</v>
      </c>
    </row>
    <row r="65" spans="1:18" s="8" customFormat="1">
      <c r="A65" s="63">
        <v>10</v>
      </c>
      <c r="B65" s="63" t="s">
        <v>49</v>
      </c>
      <c r="C65" s="12">
        <v>65</v>
      </c>
      <c r="D65" s="63" t="s">
        <v>29</v>
      </c>
      <c r="E65" s="63">
        <v>1</v>
      </c>
      <c r="F65" s="63" t="s">
        <v>30</v>
      </c>
      <c r="G65" s="63">
        <v>1</v>
      </c>
      <c r="H65" s="63" t="s">
        <v>31</v>
      </c>
      <c r="I65" s="63">
        <v>1</v>
      </c>
      <c r="J65" s="63">
        <v>16</v>
      </c>
      <c r="K65" s="63">
        <v>50</v>
      </c>
      <c r="L65" s="63">
        <v>12</v>
      </c>
      <c r="M65" s="63" t="s">
        <v>31</v>
      </c>
      <c r="N65" s="3">
        <f t="shared" ref="N65:N78" si="17">(IF(F65="OŽ",IF(L65=1,550.8,IF(L65=2,426.38,IF(L65=3,342.14,IF(L65=4,181.44,IF(L65=5,168.48,IF(L65=6,155.52,IF(L65=7,148.5,IF(L65=8,144,0))))))))+IF(L65&lt;=8,0,IF(L65&lt;=16,137.7,IF(L65&lt;=24,108,IF(L65&lt;=32,80.1,IF(L65&lt;=36,52.2,0)))))-IF(L65&lt;=8,0,IF(L65&lt;=16,(L65-9)*2.754,IF(L65&lt;=24,(L65-17)* 2.754,IF(L65&lt;=32,(L65-25)* 2.754,IF(L65&lt;=36,(L65-33)*2.754,0))))),0)+IF(F65="PČ",IF(L65=1,449,IF(L65=2,314.6,IF(L65=3,238,IF(L65=4,172,IF(L65=5,159,IF(L65=6,145,IF(L65=7,132,IF(L65=8,119,0))))))))+IF(L65&lt;=8,0,IF(L65&lt;=16,88,IF(L65&lt;=24,55,IF(L65&lt;=32,22,0))))-IF(L65&lt;=8,0,IF(L65&lt;=16,(L65-9)*2.245,IF(L65&lt;=24,(L65-17)*2.245,IF(L65&lt;=32,(L65-25)*2.245,0)))),0)+IF(F65="PČneol",IF(L65=1,85,IF(L65=2,64.61,IF(L65=3,50.76,IF(L65=4,16.25,IF(L65=5,15,IF(L65=6,13.75,IF(L65=7,12.5,IF(L65=8,11.25,0))))))))+IF(L65&lt;=8,0,IF(L65&lt;=16,9,0))-IF(L65&lt;=8,0,IF(L65&lt;=16,(L65-9)*0.425,0)),0)+IF(F65="PŽ",IF(L65=1,85,IF(L65=2,59.5,IF(L65=3,45,IF(L65=4,32.5,IF(L65=5,30,IF(L65=6,27.5,IF(L65=7,25,IF(L65=8,22.5,0))))))))+IF(L65&lt;=8,0,IF(L65&lt;=16,19,IF(L65&lt;=24,13,IF(L65&lt;=32,8,0))))-IF(L65&lt;=8,0,IF(L65&lt;=16,(L65-9)*0.425,IF(L65&lt;=24,(L65-17)*0.425,IF(L65&lt;=32,(L65-25)*0.425,0)))),0)+IF(F65="EČ",IF(L65=1,204,IF(L65=2,156.24,IF(L65=3,123.84,IF(L65=4,72,IF(L65=5,66,IF(L65=6,60,IF(L65=7,54,IF(L65=8,48,0))))))))+IF(L65&lt;=8,0,IF(L65&lt;=16,40,IF(L65&lt;=24,25,0)))-IF(L65&lt;=8,0,IF(L65&lt;=16,(L65-9)*1.02,IF(L65&lt;=24,(L65-17)*1.02,0))),0)+IF(F65="EČneol",IF(L65=1,68,IF(L65=2,51.69,IF(L65=3,40.61,IF(L65=4,13,IF(L65=5,12,IF(L65=6,11,IF(L65=7,10,IF(L65=8,9,0)))))))))+IF(F65="EŽ",IF(L65=1,68,IF(L65=2,47.6,IF(L65=3,36,IF(L65=4,18,IF(L65=5,16.5,IF(L65=6,15,IF(L65=7,13.5,IF(L65=8,12,0))))))))+IF(L65&lt;=8,0,IF(L65&lt;=16,10,IF(L65&lt;=24,6,0)))-IF(L65&lt;=8,0,IF(L65&lt;=16,(L65-9)*0.34,IF(L65&lt;=24,(L65-17)*0.34,0))),0)+IF(F65="PT",IF(L65=1,68,IF(L65=2,52.08,IF(L65=3,41.28,IF(L65=4,24,IF(L65=5,22,IF(L65=6,20,IF(L65=7,18,IF(L65=8,16,0))))))))+IF(L65&lt;=8,0,IF(L65&lt;=16,13,IF(L65&lt;=24,9,IF(L65&lt;=32,4,0))))-IF(L65&lt;=8,0,IF(L65&lt;=16,(L65-9)*0.34,IF(L65&lt;=24,(L65-17)*0.34,IF(L65&lt;=32,(L65-25)*0.34,0)))),0)+IF(F65="JOŽ",IF(L65=1,85,IF(L65=2,59.5,IF(L65=3,45,IF(L65=4,32.5,IF(L65=5,30,IF(L65=6,27.5,IF(L65=7,25,IF(L65=8,22.5,0))))))))+IF(L65&lt;=8,0,IF(L65&lt;=16,19,IF(L65&lt;=24,13,0)))-IF(L65&lt;=8,0,IF(L65&lt;=16,(L65-9)*0.425,IF(L65&lt;=24,(L65-17)*0.425,0))),0)+IF(F65="JPČ",IF(L65=1,68,IF(L65=2,47.6,IF(L65=3,36,IF(L65=4,26,IF(L65=5,24,IF(L65=6,22,IF(L65=7,20,IF(L65=8,18,0))))))))+IF(L65&lt;=8,0,IF(L65&lt;=16,13,IF(L65&lt;=24,9,0)))-IF(L65&lt;=8,0,IF(L65&lt;=16,(L65-9)*0.34,IF(L65&lt;=24,(L65-17)*0.34,0))),0)+IF(F65="JEČ",IF(L65=1,34,IF(L65=2,26.04,IF(L65=3,20.6,IF(L65=4,12,IF(L65=5,11,IF(L65=6,10,IF(L65=7,9,IF(L65=8,8,0))))))))+IF(L65&lt;=8,0,IF(L65&lt;=16,6,0))-IF(L65&lt;=8,0,IF(L65&lt;=16,(L65-9)*0.17,0)),0)+IF(F65="JEOF",IF(L65=1,34,IF(L65=2,26.04,IF(L65=3,20.6,IF(L65=4,12,IF(L65=5,11,IF(L65=6,10,IF(L65=7,9,IF(L65=8,8,0))))))))+IF(L65&lt;=8,0,IF(L65&lt;=16,6,0))-IF(L65&lt;=8,0,IF(L65&lt;=16,(L65-9)*0.17,0)),0)+IF(F65="JnPČ",IF(L65=1,51,IF(L65=2,35.7,IF(L65=3,27,IF(L65=4,19.5,IF(L65=5,18,IF(L65=6,16.5,IF(L65=7,15,IF(L65=8,13.5,0))))))))+IF(L65&lt;=8,0,IF(L65&lt;=16,10,0))-IF(L65&lt;=8,0,IF(L65&lt;=16,(L65-9)*0.255,0)),0)+IF(F65="JnEČ",IF(L65=1,25.5,IF(L65=2,19.53,IF(L65=3,15.48,IF(L65=4,9,IF(L65=5,8.25,IF(L65=6,7.5,IF(L65=7,6.75,IF(L65=8,6,0))))))))+IF(L65&lt;=8,0,IF(L65&lt;=16,5,0))-IF(L65&lt;=8,0,IF(L65&lt;=16,(L65-9)*0.1275,0)),0)+IF(F65="JčPČ",IF(L65=1,21.25,IF(L65=2,14.5,IF(L65=3,11.5,IF(L65=4,7,IF(L65=5,6.5,IF(L65=6,6,IF(L65=7,5.5,IF(L65=8,5,0))))))))+IF(L65&lt;=8,0,IF(L65&lt;=16,4,0))-IF(L65&lt;=8,0,IF(L65&lt;=16,(L65-9)*0.10625,0)),0)+IF(F65="JčEČ",IF(L65=1,17,IF(L65=2,13.02,IF(L65=3,10.32,IF(L65=4,6,IF(L65=5,5.5,IF(L65=6,5,IF(L65=7,4.5,IF(L65=8,4,0))))))))+IF(L65&lt;=8,0,IF(L65&lt;=16,3,0))-IF(L65&lt;=8,0,IF(L65&lt;=16,(L65-9)*0.085,0)),0)+IF(F65="NEAK",IF(L65=1,11.48,IF(L65=2,8.79,IF(L65=3,6.97,IF(L65=4,4.05,IF(L65=5,3.71,IF(L65=6,3.38,IF(L65=7,3.04,IF(L65=8,2.7,0))))))))+IF(L65&lt;=8,0,IF(L65&lt;=16,2,IF(L65&lt;=24,1.3,0)))-IF(L65&lt;=8,0,IF(L65&lt;=16,(L65-9)*0.0574,IF(L65&lt;=24,(L65-17)*0.0574,0))),0))*IF(L65&lt;0,1,IF(OR(F65="PČ",F65="PŽ",F65="PT"),IF(J65&lt;32,J65/32,1),1))* IF(L65&lt;0,1,IF(OR(F65="EČ",F65="EŽ",F65="JOŽ",F65="JPČ",F65="NEAK"),IF(J65&lt;24,J65/24,1),1))*IF(L65&lt;0,1,IF(OR(F65="PČneol",F65="JEČ",F65="JEOF",F65="JnPČ",F65="JnEČ",F65="JčPČ",F65="JčEČ"),IF(J65&lt;16,J65/16,1),1))*IF(L65&lt;0,1,IF(F65="EČneol",IF(J65&lt;8,J65/8,1),1))</f>
        <v>40.6325</v>
      </c>
      <c r="O65" s="9">
        <f t="shared" ref="O65:O78" si="18">IF(F65="OŽ",N65,IF(H65="Ne",IF(J65*0.3&lt;J65-L65,N65,0),IF(J65*0.1&lt;J65-L65,N65,0)))</f>
        <v>40.6325</v>
      </c>
      <c r="P65" s="4">
        <f t="shared" ref="P65:P78" si="19">IF(O65=0,0,IF(F65="OŽ",IF(L65&gt;35,0,IF(J65&gt;35,(36-L65)*1.836,((36-L65)-(36-J65))*1.836)),0)+IF(F65="PČ",IF(L65&gt;31,0,IF(J65&gt;31,(32-L65)*1.347,((32-L65)-(32-J65))*1.347)),0)+ IF(F65="PČneol",IF(L65&gt;15,0,IF(J65&gt;15,(16-L65)*0.255,((16-L65)-(16-J65))*0.255)),0)+IF(F65="PŽ",IF(L65&gt;31,0,IF(J65&gt;31,(32-L65)*0.255,((32-L65)-(32-J65))*0.255)),0)+IF(F65="EČ",IF(L65&gt;23,0,IF(J65&gt;23,(24-L65)*0.612,((24-L65)-(24-J65))*0.612)),0)+IF(F65="EČneol",IF(L65&gt;7,0,IF(J65&gt;7,(8-L65)*0.204,((8-L65)-(8-J65))*0.204)),0)+IF(F65="EŽ",IF(L65&gt;23,0,IF(J65&gt;23,(24-L65)*0.204,((24-L65)-(24-J65))*0.204)),0)+IF(F65="PT",IF(L65&gt;31,0,IF(J65&gt;31,(32-L65)*0.204,((32-L65)-(32-J65))*0.204)),0)+IF(F65="JOŽ",IF(L65&gt;23,0,IF(J65&gt;23,(24-L65)*0.255,((24-L65)-(24-J65))*0.255)),0)+IF(F65="JPČ",IF(L65&gt;23,0,IF(J65&gt;23,(24-L65)*0.204,((24-L65)-(24-J65))*0.204)),0)+IF(F65="JEČ",IF(L65&gt;15,0,IF(J65&gt;15,(16-L65)*0.102,((16-L65)-(16-J65))*0.102)),0)+IF(F65="JEOF",IF(L65&gt;15,0,IF(J65&gt;15,(16-L65)*0.102,((16-L65)-(16-J65))*0.102)),0)+IF(F65="JnPČ",IF(L65&gt;15,0,IF(J65&gt;15,(16-L65)*0.153,((16-L65)-(16-J65))*0.153)),0)+IF(F65="JnEČ",IF(L65&gt;15,0,IF(J65&gt;15,(16-L65)*0.0765,((16-L65)-(16-J65))*0.0765)),0)+IF(F65="JčPČ",IF(L65&gt;15,0,IF(J65&gt;15,(16-L65)*0.06375,((16-L65)-(16-J65))*0.06375)),0)+IF(F65="JčEČ",IF(L65&gt;15,0,IF(J65&gt;15,(16-L65)*0.051,((16-L65)-(16-J65))*0.051)),0)+IF(F65="NEAK",IF(L65&gt;23,0,IF(J65&gt;23,(24-L65)*0.03444,((24-L65)-(24-J65))*0.03444)),0))</f>
        <v>5.3879999999999999</v>
      </c>
      <c r="Q65" s="11">
        <f t="shared" ref="Q65:Q78" si="20">IF(ISERROR(P65*100/N65),0,(P65*100/N65))</f>
        <v>13.260321171476035</v>
      </c>
      <c r="R65" s="10">
        <f t="shared" ref="R65:R78" si="21">IF(Q65&lt;=30,O65+P65,O65+O65*0.3)*IF(G65=1,0.4,IF(G65=2,0.75,IF(G65="1 (kas 4 m. 1 k. nerengiamos)",0.52,1)))*IF(D65="olimpinė",1,IF(M65="Ne",0.5,1))*IF(OR(A$5="Lietuvos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federacija"),IF(OR(J65&lt;8,K65&lt;16),0,1),1)*E65*IF(I65&lt;=1,1,1/I65)*IF(OR(A$5="Lietuvos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18.408200000000001</v>
      </c>
    </row>
    <row r="66" spans="1:18" s="8" customFormat="1">
      <c r="A66" s="63">
        <v>11</v>
      </c>
      <c r="B66" s="63" t="s">
        <v>41</v>
      </c>
      <c r="C66" s="12">
        <v>65</v>
      </c>
      <c r="D66" s="57" t="s">
        <v>29</v>
      </c>
      <c r="E66" s="63">
        <v>1</v>
      </c>
      <c r="F66" s="58" t="s">
        <v>30</v>
      </c>
      <c r="G66" s="63">
        <v>1</v>
      </c>
      <c r="H66" s="63" t="s">
        <v>31</v>
      </c>
      <c r="I66" s="63">
        <v>1</v>
      </c>
      <c r="J66" s="63">
        <v>16</v>
      </c>
      <c r="K66" s="63">
        <v>50</v>
      </c>
      <c r="L66" s="63">
        <v>9</v>
      </c>
      <c r="M66" s="63" t="s">
        <v>31</v>
      </c>
      <c r="N66" s="3">
        <f t="shared" ref="N66:N72" si="22">(IF(F66="OŽ",IF(L66=1,550.8,IF(L66=2,426.38,IF(L66=3,342.14,IF(L66=4,181.44,IF(L66=5,168.48,IF(L66=6,155.52,IF(L66=7,148.5,IF(L66=8,144,0))))))))+IF(L66&lt;=8,0,IF(L66&lt;=16,137.7,IF(L66&lt;=24,108,IF(L66&lt;=32,80.1,IF(L66&lt;=36,52.2,0)))))-IF(L66&lt;=8,0,IF(L66&lt;=16,(L66-9)*2.754,IF(L66&lt;=24,(L66-17)* 2.754,IF(L66&lt;=32,(L66-25)* 2.754,IF(L66&lt;=36,(L66-33)*2.754,0))))),0)+IF(F66="PČ",IF(L66=1,449,IF(L66=2,314.6,IF(L66=3,238,IF(L66=4,172,IF(L66=5,159,IF(L66=6,145,IF(L66=7,132,IF(L66=8,119,0))))))))+IF(L66&lt;=8,0,IF(L66&lt;=16,88,IF(L66&lt;=24,55,IF(L66&lt;=32,22,0))))-IF(L66&lt;=8,0,IF(L66&lt;=16,(L66-9)*2.245,IF(L66&lt;=24,(L66-17)*2.245,IF(L66&lt;=32,(L66-25)*2.245,0)))),0)+IF(F66="PČneol",IF(L66=1,85,IF(L66=2,64.61,IF(L66=3,50.76,IF(L66=4,16.25,IF(L66=5,15,IF(L66=6,13.75,IF(L66=7,12.5,IF(L66=8,11.25,0))))))))+IF(L66&lt;=8,0,IF(L66&lt;=16,9,0))-IF(L66&lt;=8,0,IF(L66&lt;=16,(L66-9)*0.425,0)),0)+IF(F66="PŽ",IF(L66=1,85,IF(L66=2,59.5,IF(L66=3,45,IF(L66=4,32.5,IF(L66=5,30,IF(L66=6,27.5,IF(L66=7,25,IF(L66=8,22.5,0))))))))+IF(L66&lt;=8,0,IF(L66&lt;=16,19,IF(L66&lt;=24,13,IF(L66&lt;=32,8,0))))-IF(L66&lt;=8,0,IF(L66&lt;=16,(L66-9)*0.425,IF(L66&lt;=24,(L66-17)*0.425,IF(L66&lt;=32,(L66-25)*0.425,0)))),0)+IF(F66="EČ",IF(L66=1,204,IF(L66=2,156.24,IF(L66=3,123.84,IF(L66=4,72,IF(L66=5,66,IF(L66=6,60,IF(L66=7,54,IF(L66=8,48,0))))))))+IF(L66&lt;=8,0,IF(L66&lt;=16,40,IF(L66&lt;=24,25,0)))-IF(L66&lt;=8,0,IF(L66&lt;=16,(L66-9)*1.02,IF(L66&lt;=24,(L66-17)*1.02,0))),0)+IF(F66="EČneol",IF(L66=1,68,IF(L66=2,51.69,IF(L66=3,40.61,IF(L66=4,13,IF(L66=5,12,IF(L66=6,11,IF(L66=7,10,IF(L66=8,9,0)))))))))+IF(F66="EŽ",IF(L66=1,68,IF(L66=2,47.6,IF(L66=3,36,IF(L66=4,18,IF(L66=5,16.5,IF(L66=6,15,IF(L66=7,13.5,IF(L66=8,12,0))))))))+IF(L66&lt;=8,0,IF(L66&lt;=16,10,IF(L66&lt;=24,6,0)))-IF(L66&lt;=8,0,IF(L66&lt;=16,(L66-9)*0.34,IF(L66&lt;=24,(L66-17)*0.34,0))),0)+IF(F66="PT",IF(L66=1,68,IF(L66=2,52.08,IF(L66=3,41.28,IF(L66=4,24,IF(L66=5,22,IF(L66=6,20,IF(L66=7,18,IF(L66=8,16,0))))))))+IF(L66&lt;=8,0,IF(L66&lt;=16,13,IF(L66&lt;=24,9,IF(L66&lt;=32,4,0))))-IF(L66&lt;=8,0,IF(L66&lt;=16,(L66-9)*0.34,IF(L66&lt;=24,(L66-17)*0.34,IF(L66&lt;=32,(L66-25)*0.34,0)))),0)+IF(F66="JOŽ",IF(L66=1,85,IF(L66=2,59.5,IF(L66=3,45,IF(L66=4,32.5,IF(L66=5,30,IF(L66=6,27.5,IF(L66=7,25,IF(L66=8,22.5,0))))))))+IF(L66&lt;=8,0,IF(L66&lt;=16,19,IF(L66&lt;=24,13,0)))-IF(L66&lt;=8,0,IF(L66&lt;=16,(L66-9)*0.425,IF(L66&lt;=24,(L66-17)*0.425,0))),0)+IF(F66="JPČ",IF(L66=1,68,IF(L66=2,47.6,IF(L66=3,36,IF(L66=4,26,IF(L66=5,24,IF(L66=6,22,IF(L66=7,20,IF(L66=8,18,0))))))))+IF(L66&lt;=8,0,IF(L66&lt;=16,13,IF(L66&lt;=24,9,0)))-IF(L66&lt;=8,0,IF(L66&lt;=16,(L66-9)*0.34,IF(L66&lt;=24,(L66-17)*0.34,0))),0)+IF(F66="JEČ",IF(L66=1,34,IF(L66=2,26.04,IF(L66=3,20.6,IF(L66=4,12,IF(L66=5,11,IF(L66=6,10,IF(L66=7,9,IF(L66=8,8,0))))))))+IF(L66&lt;=8,0,IF(L66&lt;=16,6,0))-IF(L66&lt;=8,0,IF(L66&lt;=16,(L66-9)*0.17,0)),0)+IF(F66="JEOF",IF(L66=1,34,IF(L66=2,26.04,IF(L66=3,20.6,IF(L66=4,12,IF(L66=5,11,IF(L66=6,10,IF(L66=7,9,IF(L66=8,8,0))))))))+IF(L66&lt;=8,0,IF(L66&lt;=16,6,0))-IF(L66&lt;=8,0,IF(L66&lt;=16,(L66-9)*0.17,0)),0)+IF(F66="JnPČ",IF(L66=1,51,IF(L66=2,35.7,IF(L66=3,27,IF(L66=4,19.5,IF(L66=5,18,IF(L66=6,16.5,IF(L66=7,15,IF(L66=8,13.5,0))))))))+IF(L66&lt;=8,0,IF(L66&lt;=16,10,0))-IF(L66&lt;=8,0,IF(L66&lt;=16,(L66-9)*0.255,0)),0)+IF(F66="JnEČ",IF(L66=1,25.5,IF(L66=2,19.53,IF(L66=3,15.48,IF(L66=4,9,IF(L66=5,8.25,IF(L66=6,7.5,IF(L66=7,6.75,IF(L66=8,6,0))))))))+IF(L66&lt;=8,0,IF(L66&lt;=16,5,0))-IF(L66&lt;=8,0,IF(L66&lt;=16,(L66-9)*0.1275,0)),0)+IF(F66="JčPČ",IF(L66=1,21.25,IF(L66=2,14.5,IF(L66=3,11.5,IF(L66=4,7,IF(L66=5,6.5,IF(L66=6,6,IF(L66=7,5.5,IF(L66=8,5,0))))))))+IF(L66&lt;=8,0,IF(L66&lt;=16,4,0))-IF(L66&lt;=8,0,IF(L66&lt;=16,(L66-9)*0.10625,0)),0)+IF(F66="JčEČ",IF(L66=1,17,IF(L66=2,13.02,IF(L66=3,10.32,IF(L66=4,6,IF(L66=5,5.5,IF(L66=6,5,IF(L66=7,4.5,IF(L66=8,4,0))))))))+IF(L66&lt;=8,0,IF(L66&lt;=16,3,0))-IF(L66&lt;=8,0,IF(L66&lt;=16,(L66-9)*0.085,0)),0)+IF(F66="NEAK",IF(L66=1,11.48,IF(L66=2,8.79,IF(L66=3,6.97,IF(L66=4,4.05,IF(L66=5,3.71,IF(L66=6,3.38,IF(L66=7,3.04,IF(L66=8,2.7,0))))))))+IF(L66&lt;=8,0,IF(L66&lt;=16,2,IF(L66&lt;=24,1.3,0)))-IF(L66&lt;=8,0,IF(L66&lt;=16,(L66-9)*0.0574,IF(L66&lt;=24,(L66-17)*0.0574,0))),0))*IF(L66&lt;0,1,IF(OR(F66="PČ",F66="PŽ",F66="PT"),IF(J66&lt;32,J66/32,1),1))* IF(L66&lt;0,1,IF(OR(F66="EČ",F66="EŽ",F66="JOŽ",F66="JPČ",F66="NEAK"),IF(J66&lt;24,J66/24,1),1))*IF(L66&lt;0,1,IF(OR(F66="PČneol",F66="JEČ",F66="JEOF",F66="JnPČ",F66="JnEČ",F66="JčPČ",F66="JčEČ"),IF(J66&lt;16,J66/16,1),1))*IF(L66&lt;0,1,IF(F66="EČneol",IF(J66&lt;8,J66/8,1),1))</f>
        <v>44</v>
      </c>
      <c r="O66" s="9">
        <f t="shared" ref="O66:O72" si="23">IF(F66="OŽ",N66,IF(H66="Ne",IF(J66*0.3&lt;J66-L66,N66,0),IF(J66*0.1&lt;J66-L66,N66,0)))</f>
        <v>44</v>
      </c>
      <c r="P66" s="4">
        <f t="shared" ref="P66:P72" si="24">IF(O66=0,0,IF(F66="OŽ",IF(L66&gt;35,0,IF(J66&gt;35,(36-L66)*1.836,((36-L66)-(36-J66))*1.836)),0)+IF(F66="PČ",IF(L66&gt;31,0,IF(J66&gt;31,(32-L66)*1.347,((32-L66)-(32-J66))*1.347)),0)+ IF(F66="PČneol",IF(L66&gt;15,0,IF(J66&gt;15,(16-L66)*0.255,((16-L66)-(16-J66))*0.255)),0)+IF(F66="PŽ",IF(L66&gt;31,0,IF(J66&gt;31,(32-L66)*0.255,((32-L66)-(32-J66))*0.255)),0)+IF(F66="EČ",IF(L66&gt;23,0,IF(J66&gt;23,(24-L66)*0.612,((24-L66)-(24-J66))*0.612)),0)+IF(F66="EČneol",IF(L66&gt;7,0,IF(J66&gt;7,(8-L66)*0.204,((8-L66)-(8-J66))*0.204)),0)+IF(F66="EŽ",IF(L66&gt;23,0,IF(J66&gt;23,(24-L66)*0.204,((24-L66)-(24-J66))*0.204)),0)+IF(F66="PT",IF(L66&gt;31,0,IF(J66&gt;31,(32-L66)*0.204,((32-L66)-(32-J66))*0.204)),0)+IF(F66="JOŽ",IF(L66&gt;23,0,IF(J66&gt;23,(24-L66)*0.255,((24-L66)-(24-J66))*0.255)),0)+IF(F66="JPČ",IF(L66&gt;23,0,IF(J66&gt;23,(24-L66)*0.204,((24-L66)-(24-J66))*0.204)),0)+IF(F66="JEČ",IF(L66&gt;15,0,IF(J66&gt;15,(16-L66)*0.102,((16-L66)-(16-J66))*0.102)),0)+IF(F66="JEOF",IF(L66&gt;15,0,IF(J66&gt;15,(16-L66)*0.102,((16-L66)-(16-J66))*0.102)),0)+IF(F66="JnPČ",IF(L66&gt;15,0,IF(J66&gt;15,(16-L66)*0.153,((16-L66)-(16-J66))*0.153)),0)+IF(F66="JnEČ",IF(L66&gt;15,0,IF(J66&gt;15,(16-L66)*0.0765,((16-L66)-(16-J66))*0.0765)),0)+IF(F66="JčPČ",IF(L66&gt;15,0,IF(J66&gt;15,(16-L66)*0.06375,((16-L66)-(16-J66))*0.06375)),0)+IF(F66="JčEČ",IF(L66&gt;15,0,IF(J66&gt;15,(16-L66)*0.051,((16-L66)-(16-J66))*0.051)),0)+IF(F66="NEAK",IF(L66&gt;23,0,IF(J66&gt;23,(24-L66)*0.03444,((24-L66)-(24-J66))*0.03444)),0))</f>
        <v>9.4290000000000003</v>
      </c>
      <c r="Q66" s="11">
        <f t="shared" ref="Q66:Q72" si="25">IF(ISERROR(P66*100/N66),0,(P66*100/N66))</f>
        <v>21.429545454545455</v>
      </c>
      <c r="R66" s="10">
        <f t="shared" ref="R66:R72" si="26">IF(Q66&lt;=30,O66+P66,O66+O66*0.3)*IF(G66=1,0.4,IF(G66=2,0.75,IF(G66="1 (kas 4 m. 1 k. nerengiamos)",0.52,1)))*IF(D66="olimpinė",1,IF(M66="Ne",0.5,1))*IF(OR(A$5="Lietuvos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federacija"),IF(OR(J66&lt;8,K66&lt;16),0,1),1)*E66*IF(I66&lt;=1,1,1/I66)*IF(OR(A$5="Lietuvos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21.371600000000001</v>
      </c>
    </row>
    <row r="67" spans="1:18" s="8" customFormat="1">
      <c r="A67" s="63">
        <v>12</v>
      </c>
      <c r="B67" s="63" t="s">
        <v>41</v>
      </c>
      <c r="C67" s="12">
        <v>65</v>
      </c>
      <c r="D67" s="63" t="s">
        <v>29</v>
      </c>
      <c r="E67" s="63">
        <v>1</v>
      </c>
      <c r="F67" s="63" t="s">
        <v>30</v>
      </c>
      <c r="G67" s="63">
        <v>1</v>
      </c>
      <c r="H67" s="63" t="s">
        <v>31</v>
      </c>
      <c r="I67" s="63">
        <v>1</v>
      </c>
      <c r="J67" s="63">
        <v>16</v>
      </c>
      <c r="K67" s="63">
        <v>50</v>
      </c>
      <c r="L67" s="63">
        <v>16</v>
      </c>
      <c r="M67" s="63" t="s">
        <v>46</v>
      </c>
      <c r="N67" s="3">
        <f t="shared" si="22"/>
        <v>36.142499999999998</v>
      </c>
      <c r="O67" s="9">
        <f t="shared" si="23"/>
        <v>0</v>
      </c>
      <c r="P67" s="4">
        <f t="shared" si="24"/>
        <v>0</v>
      </c>
      <c r="Q67" s="11">
        <f t="shared" si="25"/>
        <v>0</v>
      </c>
      <c r="R67" s="10">
        <f t="shared" si="26"/>
        <v>0</v>
      </c>
    </row>
    <row r="68" spans="1:18" s="8" customFormat="1">
      <c r="A68" s="63">
        <v>13</v>
      </c>
      <c r="B68" s="63" t="s">
        <v>50</v>
      </c>
      <c r="C68" s="12">
        <v>80</v>
      </c>
      <c r="D68" s="63" t="s">
        <v>29</v>
      </c>
      <c r="E68" s="63">
        <v>1</v>
      </c>
      <c r="F68" s="63" t="s">
        <v>30</v>
      </c>
      <c r="G68" s="63">
        <v>1</v>
      </c>
      <c r="H68" s="63" t="s">
        <v>31</v>
      </c>
      <c r="I68" s="63">
        <v>1</v>
      </c>
      <c r="J68" s="63">
        <v>16</v>
      </c>
      <c r="K68" s="63">
        <v>50</v>
      </c>
      <c r="L68" s="63">
        <v>8</v>
      </c>
      <c r="M68" s="63" t="s">
        <v>31</v>
      </c>
      <c r="N68" s="3">
        <f t="shared" si="22"/>
        <v>59.5</v>
      </c>
      <c r="O68" s="9">
        <f t="shared" si="23"/>
        <v>59.5</v>
      </c>
      <c r="P68" s="4">
        <f t="shared" si="24"/>
        <v>10.776</v>
      </c>
      <c r="Q68" s="11">
        <f t="shared" si="25"/>
        <v>18.110924369747899</v>
      </c>
      <c r="R68" s="10">
        <f t="shared" si="26"/>
        <v>28.110399999999998</v>
      </c>
    </row>
    <row r="69" spans="1:18" s="8" customFormat="1">
      <c r="A69" s="63">
        <v>14</v>
      </c>
      <c r="B69" s="63" t="s">
        <v>42</v>
      </c>
      <c r="C69" s="12" t="s">
        <v>51</v>
      </c>
      <c r="D69" s="63" t="s">
        <v>29</v>
      </c>
      <c r="E69" s="63">
        <v>1</v>
      </c>
      <c r="F69" s="63" t="s">
        <v>30</v>
      </c>
      <c r="G69" s="63">
        <v>1</v>
      </c>
      <c r="H69" s="63" t="s">
        <v>31</v>
      </c>
      <c r="I69" s="63">
        <v>1</v>
      </c>
      <c r="J69" s="63">
        <v>11</v>
      </c>
      <c r="K69" s="63">
        <v>50</v>
      </c>
      <c r="L69" s="63">
        <v>1</v>
      </c>
      <c r="M69" s="63" t="s">
        <v>31</v>
      </c>
      <c r="N69" s="3">
        <f t="shared" si="22"/>
        <v>154.34375</v>
      </c>
      <c r="O69" s="9">
        <f t="shared" si="23"/>
        <v>154.34375</v>
      </c>
      <c r="P69" s="4">
        <f t="shared" si="24"/>
        <v>13.469999999999999</v>
      </c>
      <c r="Q69" s="11">
        <f t="shared" si="25"/>
        <v>8.7272727272727266</v>
      </c>
      <c r="R69" s="10">
        <f t="shared" si="26"/>
        <v>67.125500000000002</v>
      </c>
    </row>
    <row r="70" spans="1:18" s="8" customFormat="1">
      <c r="A70" s="63">
        <v>15</v>
      </c>
      <c r="B70" s="63" t="s">
        <v>42</v>
      </c>
      <c r="C70" s="12" t="s">
        <v>51</v>
      </c>
      <c r="D70" s="63" t="s">
        <v>29</v>
      </c>
      <c r="E70" s="63">
        <v>1</v>
      </c>
      <c r="F70" s="63" t="s">
        <v>30</v>
      </c>
      <c r="G70" s="63">
        <v>1</v>
      </c>
      <c r="H70" s="63" t="s">
        <v>31</v>
      </c>
      <c r="I70" s="63">
        <v>1</v>
      </c>
      <c r="J70" s="63">
        <v>11</v>
      </c>
      <c r="K70" s="63">
        <v>50</v>
      </c>
      <c r="L70" s="63">
        <v>2</v>
      </c>
      <c r="M70" s="63" t="s">
        <v>46</v>
      </c>
      <c r="N70" s="3">
        <f t="shared" si="22"/>
        <v>108.14375000000001</v>
      </c>
      <c r="O70" s="9">
        <f t="shared" si="23"/>
        <v>108.14375000000001</v>
      </c>
      <c r="P70" s="4">
        <f t="shared" si="24"/>
        <v>12.122999999999999</v>
      </c>
      <c r="Q70" s="11">
        <f t="shared" si="25"/>
        <v>11.210079177021324</v>
      </c>
      <c r="R70" s="10">
        <f t="shared" si="26"/>
        <v>24.053350000000005</v>
      </c>
    </row>
    <row r="71" spans="1:18" s="8" customFormat="1">
      <c r="A71" s="63">
        <v>16</v>
      </c>
      <c r="B71" s="63" t="s">
        <v>52</v>
      </c>
      <c r="C71" s="12">
        <v>70</v>
      </c>
      <c r="D71" s="63" t="s">
        <v>29</v>
      </c>
      <c r="E71" s="63">
        <v>1</v>
      </c>
      <c r="F71" s="63" t="s">
        <v>30</v>
      </c>
      <c r="G71" s="63">
        <v>1</v>
      </c>
      <c r="H71" s="63" t="s">
        <v>31</v>
      </c>
      <c r="I71" s="63">
        <v>1</v>
      </c>
      <c r="J71" s="63">
        <v>19</v>
      </c>
      <c r="K71" s="63">
        <v>50</v>
      </c>
      <c r="L71" s="63">
        <v>6</v>
      </c>
      <c r="M71" s="63" t="s">
        <v>46</v>
      </c>
      <c r="N71" s="3">
        <f t="shared" si="22"/>
        <v>86.09375</v>
      </c>
      <c r="O71" s="9">
        <f t="shared" si="23"/>
        <v>86.09375</v>
      </c>
      <c r="P71" s="4">
        <f t="shared" si="24"/>
        <v>17.510999999999999</v>
      </c>
      <c r="Q71" s="11">
        <f t="shared" si="25"/>
        <v>20.339455535390197</v>
      </c>
      <c r="R71" s="10">
        <f t="shared" si="26"/>
        <v>20.720950000000002</v>
      </c>
    </row>
    <row r="72" spans="1:18" s="8" customFormat="1">
      <c r="A72" s="63">
        <v>17</v>
      </c>
      <c r="B72" s="63" t="s">
        <v>52</v>
      </c>
      <c r="C72" s="12">
        <v>70</v>
      </c>
      <c r="D72" s="63" t="s">
        <v>29</v>
      </c>
      <c r="E72" s="63">
        <v>1</v>
      </c>
      <c r="F72" s="63" t="s">
        <v>30</v>
      </c>
      <c r="G72" s="63">
        <v>1</v>
      </c>
      <c r="H72" s="63" t="s">
        <v>31</v>
      </c>
      <c r="I72" s="63">
        <v>1</v>
      </c>
      <c r="J72" s="63">
        <v>21</v>
      </c>
      <c r="K72" s="63">
        <v>50</v>
      </c>
      <c r="L72" s="63">
        <v>2</v>
      </c>
      <c r="M72" s="63" t="s">
        <v>31</v>
      </c>
      <c r="N72" s="3">
        <f t="shared" si="22"/>
        <v>206.45625000000001</v>
      </c>
      <c r="O72" s="9">
        <f t="shared" si="23"/>
        <v>206.45625000000001</v>
      </c>
      <c r="P72" s="4">
        <f t="shared" si="24"/>
        <v>25.593</v>
      </c>
      <c r="Q72" s="11">
        <f t="shared" si="25"/>
        <v>12.396330941785488</v>
      </c>
      <c r="R72" s="10">
        <f t="shared" si="26"/>
        <v>92.819700000000012</v>
      </c>
    </row>
    <row r="73" spans="1:18" s="8" customFormat="1">
      <c r="A73" s="63">
        <v>18</v>
      </c>
      <c r="B73" s="63" t="s">
        <v>53</v>
      </c>
      <c r="C73" s="12">
        <v>70</v>
      </c>
      <c r="D73" s="63" t="s">
        <v>29</v>
      </c>
      <c r="E73" s="63">
        <v>1</v>
      </c>
      <c r="F73" s="63" t="s">
        <v>30</v>
      </c>
      <c r="G73" s="63">
        <v>1</v>
      </c>
      <c r="H73" s="63" t="s">
        <v>31</v>
      </c>
      <c r="I73" s="63">
        <v>1</v>
      </c>
      <c r="J73" s="63">
        <v>19</v>
      </c>
      <c r="K73" s="63">
        <v>50</v>
      </c>
      <c r="L73" s="63">
        <v>13</v>
      </c>
      <c r="M73" s="63" t="s">
        <v>31</v>
      </c>
      <c r="N73" s="3">
        <f t="shared" si="17"/>
        <v>46.918124999999996</v>
      </c>
      <c r="O73" s="9">
        <f t="shared" si="18"/>
        <v>46.918124999999996</v>
      </c>
      <c r="P73" s="4">
        <f t="shared" si="19"/>
        <v>8.0820000000000007</v>
      </c>
      <c r="Q73" s="11">
        <f t="shared" si="20"/>
        <v>17.225752307876757</v>
      </c>
      <c r="R73" s="10">
        <f t="shared" si="21"/>
        <v>22.000050000000002</v>
      </c>
    </row>
    <row r="74" spans="1:18" s="8" customFormat="1">
      <c r="A74" s="63">
        <v>19</v>
      </c>
      <c r="B74" s="63" t="s">
        <v>53</v>
      </c>
      <c r="C74" s="12">
        <v>70</v>
      </c>
      <c r="D74" s="63" t="s">
        <v>29</v>
      </c>
      <c r="E74" s="63">
        <v>1</v>
      </c>
      <c r="F74" s="63" t="s">
        <v>30</v>
      </c>
      <c r="G74" s="63">
        <v>1</v>
      </c>
      <c r="H74" s="63" t="s">
        <v>31</v>
      </c>
      <c r="I74" s="63">
        <v>1</v>
      </c>
      <c r="J74" s="63">
        <v>21</v>
      </c>
      <c r="K74" s="63">
        <v>50</v>
      </c>
      <c r="L74" s="63">
        <v>16</v>
      </c>
      <c r="M74" s="63" t="s">
        <v>46</v>
      </c>
      <c r="N74" s="3">
        <f t="shared" si="17"/>
        <v>47.437031249999997</v>
      </c>
      <c r="O74" s="9">
        <f t="shared" si="18"/>
        <v>47.437031249999997</v>
      </c>
      <c r="P74" s="4">
        <f t="shared" si="19"/>
        <v>6.7349999999999994</v>
      </c>
      <c r="Q74" s="11">
        <f t="shared" si="20"/>
        <v>14.19776875265566</v>
      </c>
      <c r="R74" s="10">
        <f t="shared" si="21"/>
        <v>10.834406250000001</v>
      </c>
    </row>
    <row r="75" spans="1:18" s="8" customFormat="1">
      <c r="A75" s="63">
        <v>20</v>
      </c>
      <c r="B75" s="63" t="s">
        <v>28</v>
      </c>
      <c r="C75" s="12">
        <v>80</v>
      </c>
      <c r="D75" s="63" t="s">
        <v>29</v>
      </c>
      <c r="E75" s="63">
        <v>1</v>
      </c>
      <c r="F75" s="63" t="s">
        <v>30</v>
      </c>
      <c r="G75" s="63">
        <v>1</v>
      </c>
      <c r="H75" s="63" t="s">
        <v>31</v>
      </c>
      <c r="I75" s="63">
        <v>1</v>
      </c>
      <c r="J75" s="63">
        <v>38</v>
      </c>
      <c r="K75" s="63">
        <v>50</v>
      </c>
      <c r="L75" s="63">
        <v>5</v>
      </c>
      <c r="M75" s="63" t="s">
        <v>31</v>
      </c>
      <c r="N75" s="3">
        <f t="shared" si="17"/>
        <v>159</v>
      </c>
      <c r="O75" s="9">
        <f t="shared" si="18"/>
        <v>159</v>
      </c>
      <c r="P75" s="4">
        <f t="shared" si="19"/>
        <v>36.369</v>
      </c>
      <c r="Q75" s="11">
        <f t="shared" si="20"/>
        <v>22.873584905660376</v>
      </c>
      <c r="R75" s="10">
        <f t="shared" si="21"/>
        <v>78.147600000000011</v>
      </c>
    </row>
    <row r="76" spans="1:18" s="8" customFormat="1">
      <c r="A76" s="63">
        <v>21</v>
      </c>
      <c r="B76" s="63" t="s">
        <v>54</v>
      </c>
      <c r="C76" s="12">
        <v>100</v>
      </c>
      <c r="D76" s="63" t="s">
        <v>29</v>
      </c>
      <c r="E76" s="63">
        <v>1</v>
      </c>
      <c r="F76" s="63" t="s">
        <v>30</v>
      </c>
      <c r="G76" s="63">
        <v>1</v>
      </c>
      <c r="H76" s="63" t="s">
        <v>31</v>
      </c>
      <c r="I76" s="63">
        <v>1</v>
      </c>
      <c r="J76" s="63">
        <v>29</v>
      </c>
      <c r="K76" s="63">
        <v>50</v>
      </c>
      <c r="L76" s="63">
        <v>9</v>
      </c>
      <c r="M76" s="63" t="s">
        <v>31</v>
      </c>
      <c r="N76" s="3">
        <f t="shared" si="17"/>
        <v>79.75</v>
      </c>
      <c r="O76" s="9">
        <f t="shared" si="18"/>
        <v>79.75</v>
      </c>
      <c r="P76" s="4">
        <f t="shared" si="19"/>
        <v>26.939999999999998</v>
      </c>
      <c r="Q76" s="11">
        <f t="shared" si="20"/>
        <v>33.780564263322887</v>
      </c>
      <c r="R76" s="10">
        <f t="shared" si="21"/>
        <v>41.47</v>
      </c>
    </row>
    <row r="77" spans="1:18" s="8" customFormat="1">
      <c r="A77" s="63">
        <v>22</v>
      </c>
      <c r="B77" s="63" t="s">
        <v>54</v>
      </c>
      <c r="C77" s="12">
        <v>100</v>
      </c>
      <c r="D77" s="63" t="s">
        <v>29</v>
      </c>
      <c r="E77" s="63">
        <v>1</v>
      </c>
      <c r="F77" s="63" t="s">
        <v>30</v>
      </c>
      <c r="G77" s="63">
        <v>1</v>
      </c>
      <c r="H77" s="63" t="s">
        <v>31</v>
      </c>
      <c r="I77" s="63">
        <v>1</v>
      </c>
      <c r="J77" s="63">
        <v>29</v>
      </c>
      <c r="K77" s="63">
        <v>50</v>
      </c>
      <c r="L77" s="63">
        <v>11</v>
      </c>
      <c r="M77" s="63" t="s">
        <v>46</v>
      </c>
      <c r="N77" s="3">
        <f t="shared" si="17"/>
        <v>75.680937499999999</v>
      </c>
      <c r="O77" s="9">
        <f t="shared" si="18"/>
        <v>75.680937499999999</v>
      </c>
      <c r="P77" s="4">
        <f t="shared" si="19"/>
        <v>24.245999999999999</v>
      </c>
      <c r="Q77" s="11">
        <f t="shared" si="20"/>
        <v>32.037129561192337</v>
      </c>
      <c r="R77" s="10">
        <f t="shared" si="21"/>
        <v>19.677043749999999</v>
      </c>
    </row>
    <row r="78" spans="1:18" s="8" customFormat="1">
      <c r="A78" s="63">
        <v>23</v>
      </c>
      <c r="B78" s="63" t="s">
        <v>55</v>
      </c>
      <c r="C78" s="12">
        <v>100</v>
      </c>
      <c r="D78" s="63" t="s">
        <v>29</v>
      </c>
      <c r="E78" s="63">
        <v>1</v>
      </c>
      <c r="F78" s="63" t="s">
        <v>30</v>
      </c>
      <c r="G78" s="63">
        <v>1</v>
      </c>
      <c r="H78" s="63" t="s">
        <v>31</v>
      </c>
      <c r="I78" s="63">
        <v>1</v>
      </c>
      <c r="J78" s="63">
        <v>29</v>
      </c>
      <c r="K78" s="63">
        <v>50</v>
      </c>
      <c r="L78" s="63">
        <v>7</v>
      </c>
      <c r="M78" s="63" t="s">
        <v>31</v>
      </c>
      <c r="N78" s="3">
        <f t="shared" si="17"/>
        <v>119.625</v>
      </c>
      <c r="O78" s="9">
        <f t="shared" si="18"/>
        <v>119.625</v>
      </c>
      <c r="P78" s="4">
        <f t="shared" si="19"/>
        <v>29.634</v>
      </c>
      <c r="Q78" s="11">
        <f t="shared" si="20"/>
        <v>24.77241379310345</v>
      </c>
      <c r="R78" s="10">
        <f t="shared" si="21"/>
        <v>59.703600000000009</v>
      </c>
    </row>
    <row r="79" spans="1:18" s="8" customFormat="1">
      <c r="A79" s="63">
        <v>24</v>
      </c>
      <c r="B79" s="63" t="s">
        <v>55</v>
      </c>
      <c r="C79" s="12">
        <v>100</v>
      </c>
      <c r="D79" s="63" t="s">
        <v>29</v>
      </c>
      <c r="E79" s="63">
        <v>1</v>
      </c>
      <c r="F79" s="63" t="s">
        <v>30</v>
      </c>
      <c r="G79" s="63">
        <v>1</v>
      </c>
      <c r="H79" s="63" t="s">
        <v>31</v>
      </c>
      <c r="I79" s="63">
        <v>1</v>
      </c>
      <c r="J79" s="63">
        <v>29</v>
      </c>
      <c r="K79" s="63">
        <v>50</v>
      </c>
      <c r="L79" s="63">
        <v>14</v>
      </c>
      <c r="M79" s="63" t="s">
        <v>46</v>
      </c>
      <c r="N79" s="3">
        <f t="shared" si="10"/>
        <v>69.577343750000011</v>
      </c>
      <c r="O79" s="9">
        <f t="shared" si="11"/>
        <v>69.577343750000011</v>
      </c>
      <c r="P79" s="4">
        <f t="shared" si="15"/>
        <v>20.204999999999998</v>
      </c>
      <c r="Q79" s="11">
        <f t="shared" si="16"/>
        <v>29.039625416858478</v>
      </c>
      <c r="R79" s="10">
        <f t="shared" si="14"/>
        <v>17.956468750000003</v>
      </c>
    </row>
    <row r="80" spans="1:18" s="8" customFormat="1" ht="15.75" customHeight="1">
      <c r="A80" s="66" t="s">
        <v>32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8"/>
      <c r="R80" s="10">
        <f>SUM(R56:R79)</f>
        <v>737.69910625000011</v>
      </c>
    </row>
    <row r="81" spans="1:19" s="8" customFormat="1" ht="15.75" customHeight="1">
      <c r="A81" s="24" t="s">
        <v>33</v>
      </c>
      <c r="B81" s="2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6"/>
    </row>
    <row r="82" spans="1:19" s="8" customFormat="1" ht="15.75" customHeight="1">
      <c r="A82" s="49" t="s">
        <v>43</v>
      </c>
      <c r="B82" s="49"/>
      <c r="C82" s="49"/>
      <c r="D82" s="49"/>
      <c r="E82" s="49"/>
      <c r="F82" s="49"/>
      <c r="G82" s="49"/>
      <c r="H82" s="49"/>
      <c r="I82" s="49"/>
      <c r="J82" s="15"/>
      <c r="K82" s="15"/>
      <c r="L82" s="15"/>
      <c r="M82" s="15"/>
      <c r="N82" s="15"/>
      <c r="O82" s="15"/>
      <c r="P82" s="15"/>
      <c r="Q82" s="15"/>
      <c r="R82" s="16"/>
    </row>
    <row r="83" spans="1:19" s="8" customFormat="1" ht="15.75" customHeight="1">
      <c r="A83" s="49"/>
      <c r="B83" s="49"/>
      <c r="C83" s="49"/>
      <c r="D83" s="49"/>
      <c r="E83" s="49"/>
      <c r="F83" s="49"/>
      <c r="G83" s="49"/>
      <c r="H83" s="49"/>
      <c r="I83" s="49"/>
      <c r="J83" s="15"/>
      <c r="K83" s="15"/>
      <c r="L83" s="15"/>
      <c r="M83" s="15"/>
      <c r="N83" s="15"/>
      <c r="O83" s="15"/>
      <c r="P83" s="15"/>
      <c r="Q83" s="15"/>
      <c r="R83" s="16"/>
    </row>
    <row r="84" spans="1:19" s="8" customFormat="1" ht="15.75" customHeight="1">
      <c r="A84" s="69" t="s">
        <v>56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59"/>
    </row>
    <row r="85" spans="1:19" ht="15.75" customHeight="1">
      <c r="A85" s="71" t="s">
        <v>27</v>
      </c>
      <c r="B85" s="72"/>
      <c r="C85" s="72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9"/>
      <c r="R85" s="8"/>
      <c r="S85" s="8"/>
    </row>
    <row r="86" spans="1:19" ht="15.75" customHeight="1">
      <c r="A86" s="69" t="s">
        <v>57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59"/>
      <c r="R86" s="8"/>
      <c r="S86" s="8"/>
    </row>
    <row r="87" spans="1:19" s="7" customFormat="1">
      <c r="A87" s="63">
        <v>1</v>
      </c>
      <c r="B87" s="63" t="s">
        <v>38</v>
      </c>
      <c r="C87" s="12">
        <v>85</v>
      </c>
      <c r="D87" s="63" t="s">
        <v>29</v>
      </c>
      <c r="E87" s="63">
        <v>1</v>
      </c>
      <c r="F87" s="63" t="s">
        <v>39</v>
      </c>
      <c r="G87" s="63">
        <v>1</v>
      </c>
      <c r="H87" s="63" t="s">
        <v>31</v>
      </c>
      <c r="I87" s="63">
        <v>1</v>
      </c>
      <c r="J87" s="63">
        <v>10</v>
      </c>
      <c r="K87" s="63">
        <v>31</v>
      </c>
      <c r="L87" s="63">
        <v>4</v>
      </c>
      <c r="M87" s="63" t="s">
        <v>31</v>
      </c>
      <c r="N87" s="3">
        <f t="shared" ref="N87:N100" si="27">(IF(F87="OŽ",IF(L87=1,550.8,IF(L87=2,426.38,IF(L87=3,342.14,IF(L87=4,181.44,IF(L87=5,168.48,IF(L87=6,155.52,IF(L87=7,148.5,IF(L87=8,144,0))))))))+IF(L87&lt;=8,0,IF(L87&lt;=16,137.7,IF(L87&lt;=24,108,IF(L87&lt;=32,80.1,IF(L87&lt;=36,52.2,0)))))-IF(L87&lt;=8,0,IF(L87&lt;=16,(L87-9)*2.754,IF(L87&lt;=24,(L87-17)* 2.754,IF(L87&lt;=32,(L87-25)* 2.754,IF(L87&lt;=36,(L87-33)*2.754,0))))),0)+IF(F87="PČ",IF(L87=1,449,IF(L87=2,314.6,IF(L87=3,238,IF(L87=4,172,IF(L87=5,159,IF(L87=6,145,IF(L87=7,132,IF(L87=8,119,0))))))))+IF(L87&lt;=8,0,IF(L87&lt;=16,88,IF(L87&lt;=24,55,IF(L87&lt;=32,22,0))))-IF(L87&lt;=8,0,IF(L87&lt;=16,(L87-9)*2.245,IF(L87&lt;=24,(L87-17)*2.245,IF(L87&lt;=32,(L87-25)*2.245,0)))),0)+IF(F87="PČneol",IF(L87=1,85,IF(L87=2,64.61,IF(L87=3,50.76,IF(L87=4,16.25,IF(L87=5,15,IF(L87=6,13.75,IF(L87=7,12.5,IF(L87=8,11.25,0))))))))+IF(L87&lt;=8,0,IF(L87&lt;=16,9,0))-IF(L87&lt;=8,0,IF(L87&lt;=16,(L87-9)*0.425,0)),0)+IF(F87="PŽ",IF(L87=1,85,IF(L87=2,59.5,IF(L87=3,45,IF(L87=4,32.5,IF(L87=5,30,IF(L87=6,27.5,IF(L87=7,25,IF(L87=8,22.5,0))))))))+IF(L87&lt;=8,0,IF(L87&lt;=16,19,IF(L87&lt;=24,13,IF(L87&lt;=32,8,0))))-IF(L87&lt;=8,0,IF(L87&lt;=16,(L87-9)*0.425,IF(L87&lt;=24,(L87-17)*0.425,IF(L87&lt;=32,(L87-25)*0.425,0)))),0)+IF(F87="EČ",IF(L87=1,204,IF(L87=2,156.24,IF(L87=3,123.84,IF(L87=4,72,IF(L87=5,66,IF(L87=6,60,IF(L87=7,54,IF(L87=8,48,0))))))))+IF(L87&lt;=8,0,IF(L87&lt;=16,40,IF(L87&lt;=24,25,0)))-IF(L87&lt;=8,0,IF(L87&lt;=16,(L87-9)*1.02,IF(L87&lt;=24,(L87-17)*1.02,0))),0)+IF(F87="EČneol",IF(L87=1,68,IF(L87=2,51.69,IF(L87=3,40.61,IF(L87=4,13,IF(L87=5,12,IF(L87=6,11,IF(L87=7,10,IF(L87=8,9,0)))))))))+IF(F87="EŽ",IF(L87=1,68,IF(L87=2,47.6,IF(L87=3,36,IF(L87=4,18,IF(L87=5,16.5,IF(L87=6,15,IF(L87=7,13.5,IF(L87=8,12,0))))))))+IF(L87&lt;=8,0,IF(L87&lt;=16,10,IF(L87&lt;=24,6,0)))-IF(L87&lt;=8,0,IF(L87&lt;=16,(L87-9)*0.34,IF(L87&lt;=24,(L87-17)*0.34,0))),0)+IF(F87="PT",IF(L87=1,68,IF(L87=2,52.08,IF(L87=3,41.28,IF(L87=4,24,IF(L87=5,22,IF(L87=6,20,IF(L87=7,18,IF(L87=8,16,0))))))))+IF(L87&lt;=8,0,IF(L87&lt;=16,13,IF(L87&lt;=24,9,IF(L87&lt;=32,4,0))))-IF(L87&lt;=8,0,IF(L87&lt;=16,(L87-9)*0.34,IF(L87&lt;=24,(L87-17)*0.34,IF(L87&lt;=32,(L87-25)*0.34,0)))),0)+IF(F87="JOŽ",IF(L87=1,85,IF(L87=2,59.5,IF(L87=3,45,IF(L87=4,32.5,IF(L87=5,30,IF(L87=6,27.5,IF(L87=7,25,IF(L87=8,22.5,0))))))))+IF(L87&lt;=8,0,IF(L87&lt;=16,19,IF(L87&lt;=24,13,0)))-IF(L87&lt;=8,0,IF(L87&lt;=16,(L87-9)*0.425,IF(L87&lt;=24,(L87-17)*0.425,0))),0)+IF(F87="JPČ",IF(L87=1,68,IF(L87=2,47.6,IF(L87=3,36,IF(L87=4,26,IF(L87=5,24,IF(L87=6,22,IF(L87=7,20,IF(L87=8,18,0))))))))+IF(L87&lt;=8,0,IF(L87&lt;=16,13,IF(L87&lt;=24,9,0)))-IF(L87&lt;=8,0,IF(L87&lt;=16,(L87-9)*0.34,IF(L87&lt;=24,(L87-17)*0.34,0))),0)+IF(F87="JEČ",IF(L87=1,34,IF(L87=2,26.04,IF(L87=3,20.6,IF(L87=4,12,IF(L87=5,11,IF(L87=6,10,IF(L87=7,9,IF(L87=8,8,0))))))))+IF(L87&lt;=8,0,IF(L87&lt;=16,6,0))-IF(L87&lt;=8,0,IF(L87&lt;=16,(L87-9)*0.17,0)),0)+IF(F87="JEOF",IF(L87=1,34,IF(L87=2,26.04,IF(L87=3,20.6,IF(L87=4,12,IF(L87=5,11,IF(L87=6,10,IF(L87=7,9,IF(L87=8,8,0))))))))+IF(L87&lt;=8,0,IF(L87&lt;=16,6,0))-IF(L87&lt;=8,0,IF(L87&lt;=16,(L87-9)*0.17,0)),0)+IF(F87="JnPČ",IF(L87=1,51,IF(L87=2,35.7,IF(L87=3,27,IF(L87=4,19.5,IF(L87=5,18,IF(L87=6,16.5,IF(L87=7,15,IF(L87=8,13.5,0))))))))+IF(L87&lt;=8,0,IF(L87&lt;=16,10,0))-IF(L87&lt;=8,0,IF(L87&lt;=16,(L87-9)*0.255,0)),0)+IF(F87="JnEČ",IF(L87=1,25.5,IF(L87=2,19.53,IF(L87=3,15.48,IF(L87=4,9,IF(L87=5,8.25,IF(L87=6,7.5,IF(L87=7,6.75,IF(L87=8,6,0))))))))+IF(L87&lt;=8,0,IF(L87&lt;=16,5,0))-IF(L87&lt;=8,0,IF(L87&lt;=16,(L87-9)*0.1275,0)),0)+IF(F87="JčPČ",IF(L87=1,21.25,IF(L87=2,14.5,IF(L87=3,11.5,IF(L87=4,7,IF(L87=5,6.5,IF(L87=6,6,IF(L87=7,5.5,IF(L87=8,5,0))))))))+IF(L87&lt;=8,0,IF(L87&lt;=16,4,0))-IF(L87&lt;=8,0,IF(L87&lt;=16,(L87-9)*0.10625,0)),0)+IF(F87="JčEČ",IF(L87=1,17,IF(L87=2,13.02,IF(L87=3,10.32,IF(L87=4,6,IF(L87=5,5.5,IF(L87=6,5,IF(L87=7,4.5,IF(L87=8,4,0))))))))+IF(L87&lt;=8,0,IF(L87&lt;=16,3,0))-IF(L87&lt;=8,0,IF(L87&lt;=16,(L87-9)*0.085,0)),0)+IF(F87="NEAK",IF(L87=1,11.48,IF(L87=2,8.79,IF(L87=3,6.97,IF(L87=4,4.05,IF(L87=5,3.71,IF(L87=6,3.38,IF(L87=7,3.04,IF(L87=8,2.7,0))))))))+IF(L87&lt;=8,0,IF(L87&lt;=16,2,IF(L87&lt;=24,1.3,0)))-IF(L87&lt;=8,0,IF(L87&lt;=16,(L87-9)*0.0574,IF(L87&lt;=24,(L87-17)*0.0574,0))),0))*IF(L87&lt;0,1,IF(OR(F87="PČ",F87="PŽ",F87="PT"),IF(J87&lt;32,J87/32,1),1))* IF(L87&lt;0,1,IF(OR(F87="EČ",F87="EŽ",F87="JOŽ",F87="JPČ",F87="NEAK"),IF(J87&lt;24,J87/24,1),1))*IF(L87&lt;0,1,IF(OR(F87="PČneol",F87="JEČ",F87="JEOF",F87="JnPČ",F87="JnEČ",F87="JčPČ",F87="JčEČ"),IF(J87&lt;16,J87/16,1),1))*IF(L87&lt;0,1,IF(F87="EČneol",IF(J87&lt;8,J87/8,1),1))</f>
        <v>30</v>
      </c>
      <c r="O87" s="9">
        <f t="shared" ref="O87:O100" si="28">IF(F87="OŽ",N87,IF(H87="Ne",IF(J87*0.3&lt;J87-L87,N87,0),IF(J87*0.1&lt;J87-L87,N87,0)))</f>
        <v>30</v>
      </c>
      <c r="P87" s="4">
        <f t="shared" ref="P87" si="29">IF(O87=0,0,IF(F87="OŽ",IF(L87&gt;35,0,IF(J87&gt;35,(36-L87)*1.836,((36-L87)-(36-J87))*1.836)),0)+IF(F87="PČ",IF(L87&gt;31,0,IF(J87&gt;31,(32-L87)*1.347,((32-L87)-(32-J87))*1.347)),0)+ IF(F87="PČneol",IF(L87&gt;15,0,IF(J87&gt;15,(16-L87)*0.255,((16-L87)-(16-J87))*0.255)),0)+IF(F87="PŽ",IF(L87&gt;31,0,IF(J87&gt;31,(32-L87)*0.255,((32-L87)-(32-J87))*0.255)),0)+IF(F87="EČ",IF(L87&gt;23,0,IF(J87&gt;23,(24-L87)*0.612,((24-L87)-(24-J87))*0.612)),0)+IF(F87="EČneol",IF(L87&gt;7,0,IF(J87&gt;7,(8-L87)*0.204,((8-L87)-(8-J87))*0.204)),0)+IF(F87="EŽ",IF(L87&gt;23,0,IF(J87&gt;23,(24-L87)*0.204,((24-L87)-(24-J87))*0.204)),0)+IF(F87="PT",IF(L87&gt;31,0,IF(J87&gt;31,(32-L87)*0.204,((32-L87)-(32-J87))*0.204)),0)+IF(F87="JOŽ",IF(L87&gt;23,0,IF(J87&gt;23,(24-L87)*0.255,((24-L87)-(24-J87))*0.255)),0)+IF(F87="JPČ",IF(L87&gt;23,0,IF(J87&gt;23,(24-L87)*0.204,((24-L87)-(24-J87))*0.204)),0)+IF(F87="JEČ",IF(L87&gt;15,0,IF(J87&gt;15,(16-L87)*0.102,((16-L87)-(16-J87))*0.102)),0)+IF(F87="JEOF",IF(L87&gt;15,0,IF(J87&gt;15,(16-L87)*0.102,((16-L87)-(16-J87))*0.102)),0)+IF(F87="JnPČ",IF(L87&gt;15,0,IF(J87&gt;15,(16-L87)*0.153,((16-L87)-(16-J87))*0.153)),0)+IF(F87="JnEČ",IF(L87&gt;15,0,IF(J87&gt;15,(16-L87)*0.0765,((16-L87)-(16-J87))*0.0765)),0)+IF(F87="JčPČ",IF(L87&gt;15,0,IF(J87&gt;15,(16-L87)*0.06375,((16-L87)-(16-J87))*0.06375)),0)+IF(F87="JčEČ",IF(L87&gt;15,0,IF(J87&gt;15,(16-L87)*0.051,((16-L87)-(16-J87))*0.051)),0)+IF(F87="NEAK",IF(L87&gt;23,0,IF(J87&gt;23,(24-L87)*0.03444,((24-L87)-(24-J87))*0.03444)),0))</f>
        <v>3.6719999999999997</v>
      </c>
      <c r="Q87" s="11">
        <f t="shared" ref="Q87" si="30">IF(ISERROR(P87*100/N87),0,(P87*100/N87))</f>
        <v>12.24</v>
      </c>
      <c r="R87" s="10">
        <f t="shared" ref="R87:R100" si="31">IF(Q87&lt;=30,O87+P87,O87+O87*0.3)*IF(G87=1,0.4,IF(G87=2,0.75,IF(G87="1 (kas 4 m. 1 k. nerengiamos)",0.52,1)))*IF(D87="olimpinė",1,IF(M87="Ne",0.5,1))*IF(OR(A$5="Lietuvos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federacija"),IF(OR(J87&lt;8,K87&lt;16),0,1),1)*E87*IF(I87&lt;=1,1,1/I87)*IF(OR(A$5="Lietuvos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13.4688</v>
      </c>
      <c r="S87" s="8"/>
    </row>
    <row r="88" spans="1:19">
      <c r="A88" s="63">
        <v>2</v>
      </c>
      <c r="B88" s="63" t="s">
        <v>38</v>
      </c>
      <c r="C88" s="12">
        <v>85</v>
      </c>
      <c r="D88" s="63" t="s">
        <v>29</v>
      </c>
      <c r="E88" s="63">
        <v>1</v>
      </c>
      <c r="F88" s="63" t="s">
        <v>39</v>
      </c>
      <c r="G88" s="63">
        <v>1</v>
      </c>
      <c r="H88" s="63" t="s">
        <v>31</v>
      </c>
      <c r="I88" s="63">
        <v>1</v>
      </c>
      <c r="J88" s="63">
        <v>12</v>
      </c>
      <c r="K88" s="63">
        <v>31</v>
      </c>
      <c r="L88" s="63">
        <v>7</v>
      </c>
      <c r="M88" s="63" t="s">
        <v>46</v>
      </c>
      <c r="N88" s="3">
        <f t="shared" si="27"/>
        <v>27</v>
      </c>
      <c r="O88" s="9">
        <f t="shared" si="28"/>
        <v>27</v>
      </c>
      <c r="P88" s="4">
        <f t="shared" ref="P88:P100" si="32">IF(O88=0,0,IF(F88="OŽ",IF(L88&gt;35,0,IF(J88&gt;35,(36-L88)*1.836,((36-L88)-(36-J88))*1.836)),0)+IF(F88="PČ",IF(L88&gt;31,0,IF(J88&gt;31,(32-L88)*1.347,((32-L88)-(32-J88))*1.347)),0)+ IF(F88="PČneol",IF(L88&gt;15,0,IF(J88&gt;15,(16-L88)*0.255,((16-L88)-(16-J88))*0.255)),0)+IF(F88="PŽ",IF(L88&gt;31,0,IF(J88&gt;31,(32-L88)*0.255,((32-L88)-(32-J88))*0.255)),0)+IF(F88="EČ",IF(L88&gt;23,0,IF(J88&gt;23,(24-L88)*0.612,((24-L88)-(24-J88))*0.612)),0)+IF(F88="EČneol",IF(L88&gt;7,0,IF(J88&gt;7,(8-L88)*0.204,((8-L88)-(8-J88))*0.204)),0)+IF(F88="EŽ",IF(L88&gt;23,0,IF(J88&gt;23,(24-L88)*0.204,((24-L88)-(24-J88))*0.204)),0)+IF(F88="PT",IF(L88&gt;31,0,IF(J88&gt;31,(32-L88)*0.204,((32-L88)-(32-J88))*0.204)),0)+IF(F88="JOŽ",IF(L88&gt;23,0,IF(J88&gt;23,(24-L88)*0.255,((24-L88)-(24-J88))*0.255)),0)+IF(F88="JPČ",IF(L88&gt;23,0,IF(J88&gt;23,(24-L88)*0.204,((24-L88)-(24-J88))*0.204)),0)+IF(F88="JEČ",IF(L88&gt;15,0,IF(J88&gt;15,(16-L88)*0.102,((16-L88)-(16-J88))*0.102)),0)+IF(F88="JEOF",IF(L88&gt;15,0,IF(J88&gt;15,(16-L88)*0.102,((16-L88)-(16-J88))*0.102)),0)+IF(F88="JnPČ",IF(L88&gt;15,0,IF(J88&gt;15,(16-L88)*0.153,((16-L88)-(16-J88))*0.153)),0)+IF(F88="JnEČ",IF(L88&gt;15,0,IF(J88&gt;15,(16-L88)*0.0765,((16-L88)-(16-J88))*0.0765)),0)+IF(F88="JčPČ",IF(L88&gt;15,0,IF(J88&gt;15,(16-L88)*0.06375,((16-L88)-(16-J88))*0.06375)),0)+IF(F88="JčEČ",IF(L88&gt;15,0,IF(J88&gt;15,(16-L88)*0.051,((16-L88)-(16-J88))*0.051)),0)+IF(F88="NEAK",IF(L88&gt;23,0,IF(J88&gt;23,(24-L88)*0.03444,((24-L88)-(24-J88))*0.03444)),0))</f>
        <v>3.06</v>
      </c>
      <c r="Q88" s="11">
        <f t="shared" ref="Q88:Q100" si="33">IF(ISERROR(P88*100/N88),0,(P88*100/N88))</f>
        <v>11.333333333333334</v>
      </c>
      <c r="R88" s="10">
        <f t="shared" si="31"/>
        <v>6.0120000000000005</v>
      </c>
      <c r="S88" s="8"/>
    </row>
    <row r="89" spans="1:19" s="8" customFormat="1">
      <c r="A89" s="63">
        <v>3</v>
      </c>
      <c r="B89" s="63" t="s">
        <v>41</v>
      </c>
      <c r="C89" s="12">
        <v>65</v>
      </c>
      <c r="D89" s="63" t="s">
        <v>29</v>
      </c>
      <c r="E89" s="63">
        <v>1</v>
      </c>
      <c r="F89" s="63" t="s">
        <v>39</v>
      </c>
      <c r="G89" s="63">
        <v>1</v>
      </c>
      <c r="H89" s="63" t="s">
        <v>31</v>
      </c>
      <c r="I89" s="63">
        <v>1</v>
      </c>
      <c r="J89" s="63">
        <v>5</v>
      </c>
      <c r="K89" s="63">
        <v>31</v>
      </c>
      <c r="L89" s="63">
        <v>3</v>
      </c>
      <c r="M89" s="63" t="s">
        <v>31</v>
      </c>
      <c r="N89" s="3">
        <f t="shared" si="27"/>
        <v>25.8</v>
      </c>
      <c r="O89" s="9">
        <f t="shared" si="28"/>
        <v>25.8</v>
      </c>
      <c r="P89" s="4">
        <f t="shared" si="32"/>
        <v>1.224</v>
      </c>
      <c r="Q89" s="11">
        <f t="shared" si="33"/>
        <v>4.7441860465116275</v>
      </c>
      <c r="R89" s="10">
        <f t="shared" si="31"/>
        <v>0</v>
      </c>
    </row>
    <row r="90" spans="1:19" s="8" customFormat="1">
      <c r="A90" s="63">
        <v>4</v>
      </c>
      <c r="B90" s="63" t="s">
        <v>41</v>
      </c>
      <c r="C90" s="12">
        <v>65</v>
      </c>
      <c r="D90" s="63" t="s">
        <v>29</v>
      </c>
      <c r="E90" s="63">
        <v>1</v>
      </c>
      <c r="F90" s="63" t="s">
        <v>39</v>
      </c>
      <c r="G90" s="63">
        <v>1</v>
      </c>
      <c r="H90" s="63" t="s">
        <v>31</v>
      </c>
      <c r="I90" s="63">
        <v>1</v>
      </c>
      <c r="J90" s="63">
        <v>6</v>
      </c>
      <c r="K90" s="63">
        <v>31</v>
      </c>
      <c r="L90" s="63">
        <v>5</v>
      </c>
      <c r="M90" s="63" t="s">
        <v>46</v>
      </c>
      <c r="N90" s="3">
        <f t="shared" si="27"/>
        <v>16.5</v>
      </c>
      <c r="O90" s="9">
        <f t="shared" si="28"/>
        <v>16.5</v>
      </c>
      <c r="P90" s="4">
        <f t="shared" si="32"/>
        <v>0.61199999999999999</v>
      </c>
      <c r="Q90" s="11">
        <f t="shared" si="33"/>
        <v>3.709090909090909</v>
      </c>
      <c r="R90" s="10">
        <f t="shared" si="31"/>
        <v>0</v>
      </c>
    </row>
    <row r="91" spans="1:19" s="8" customFormat="1">
      <c r="A91" s="63">
        <v>5</v>
      </c>
      <c r="B91" s="63" t="s">
        <v>52</v>
      </c>
      <c r="C91" s="12">
        <v>70</v>
      </c>
      <c r="D91" s="63" t="s">
        <v>29</v>
      </c>
      <c r="E91" s="63">
        <v>1</v>
      </c>
      <c r="F91" s="63" t="s">
        <v>39</v>
      </c>
      <c r="G91" s="63">
        <v>1</v>
      </c>
      <c r="H91" s="63" t="s">
        <v>31</v>
      </c>
      <c r="I91" s="63">
        <v>1</v>
      </c>
      <c r="J91" s="63">
        <v>18</v>
      </c>
      <c r="K91" s="63">
        <v>31</v>
      </c>
      <c r="L91" s="63">
        <v>2</v>
      </c>
      <c r="M91" s="63" t="s">
        <v>31</v>
      </c>
      <c r="N91" s="3">
        <f t="shared" si="27"/>
        <v>117.18</v>
      </c>
      <c r="O91" s="9">
        <f t="shared" si="28"/>
        <v>117.18</v>
      </c>
      <c r="P91" s="4">
        <f t="shared" si="32"/>
        <v>9.7919999999999998</v>
      </c>
      <c r="Q91" s="11">
        <f t="shared" si="33"/>
        <v>8.3563748079877094</v>
      </c>
      <c r="R91" s="10">
        <f t="shared" si="31"/>
        <v>50.788800000000009</v>
      </c>
    </row>
    <row r="92" spans="1:19">
      <c r="A92" s="63">
        <v>6</v>
      </c>
      <c r="B92" s="63" t="s">
        <v>52</v>
      </c>
      <c r="C92" s="12">
        <v>71</v>
      </c>
      <c r="D92" s="63" t="s">
        <v>29</v>
      </c>
      <c r="E92" s="63">
        <v>1</v>
      </c>
      <c r="F92" s="63" t="s">
        <v>39</v>
      </c>
      <c r="G92" s="63">
        <v>1</v>
      </c>
      <c r="H92" s="63" t="s">
        <v>31</v>
      </c>
      <c r="I92" s="63">
        <v>1</v>
      </c>
      <c r="J92" s="63">
        <v>16</v>
      </c>
      <c r="K92" s="63">
        <v>31</v>
      </c>
      <c r="L92" s="63">
        <v>4</v>
      </c>
      <c r="M92" s="63" t="s">
        <v>46</v>
      </c>
      <c r="N92" s="3">
        <f t="shared" si="27"/>
        <v>48</v>
      </c>
      <c r="O92" s="9">
        <f t="shared" si="28"/>
        <v>48</v>
      </c>
      <c r="P92" s="4">
        <f t="shared" si="32"/>
        <v>7.3439999999999994</v>
      </c>
      <c r="Q92" s="11">
        <f t="shared" si="33"/>
        <v>15.299999999999999</v>
      </c>
      <c r="R92" s="10">
        <f t="shared" si="31"/>
        <v>11.068800000000001</v>
      </c>
      <c r="S92" s="8"/>
    </row>
    <row r="93" spans="1:19" s="8" customFormat="1">
      <c r="A93" s="63">
        <v>7</v>
      </c>
      <c r="B93" s="63" t="s">
        <v>58</v>
      </c>
      <c r="C93" s="12">
        <v>70</v>
      </c>
      <c r="D93" s="63" t="s">
        <v>29</v>
      </c>
      <c r="E93" s="63">
        <v>1</v>
      </c>
      <c r="F93" s="63" t="s">
        <v>39</v>
      </c>
      <c r="G93" s="63">
        <v>1</v>
      </c>
      <c r="H93" s="63" t="s">
        <v>31</v>
      </c>
      <c r="I93" s="63">
        <v>1</v>
      </c>
      <c r="J93" s="63">
        <v>18</v>
      </c>
      <c r="K93" s="63">
        <v>31</v>
      </c>
      <c r="L93" s="63">
        <v>4</v>
      </c>
      <c r="M93" s="63" t="s">
        <v>31</v>
      </c>
      <c r="N93" s="3">
        <f t="shared" ref="N93:N96" si="34">(IF(F93="OŽ",IF(L93=1,550.8,IF(L93=2,426.38,IF(L93=3,342.14,IF(L93=4,181.44,IF(L93=5,168.48,IF(L93=6,155.52,IF(L93=7,148.5,IF(L93=8,144,0))))))))+IF(L93&lt;=8,0,IF(L93&lt;=16,137.7,IF(L93&lt;=24,108,IF(L93&lt;=32,80.1,IF(L93&lt;=36,52.2,0)))))-IF(L93&lt;=8,0,IF(L93&lt;=16,(L93-9)*2.754,IF(L93&lt;=24,(L93-17)* 2.754,IF(L93&lt;=32,(L93-25)* 2.754,IF(L93&lt;=36,(L93-33)*2.754,0))))),0)+IF(F93="PČ",IF(L93=1,449,IF(L93=2,314.6,IF(L93=3,238,IF(L93=4,172,IF(L93=5,159,IF(L93=6,145,IF(L93=7,132,IF(L93=8,119,0))))))))+IF(L93&lt;=8,0,IF(L93&lt;=16,88,IF(L93&lt;=24,55,IF(L93&lt;=32,22,0))))-IF(L93&lt;=8,0,IF(L93&lt;=16,(L93-9)*2.245,IF(L93&lt;=24,(L93-17)*2.245,IF(L93&lt;=32,(L93-25)*2.245,0)))),0)+IF(F93="PČneol",IF(L93=1,85,IF(L93=2,64.61,IF(L93=3,50.76,IF(L93=4,16.25,IF(L93=5,15,IF(L93=6,13.75,IF(L93=7,12.5,IF(L93=8,11.25,0))))))))+IF(L93&lt;=8,0,IF(L93&lt;=16,9,0))-IF(L93&lt;=8,0,IF(L93&lt;=16,(L93-9)*0.425,0)),0)+IF(F93="PŽ",IF(L93=1,85,IF(L93=2,59.5,IF(L93=3,45,IF(L93=4,32.5,IF(L93=5,30,IF(L93=6,27.5,IF(L93=7,25,IF(L93=8,22.5,0))))))))+IF(L93&lt;=8,0,IF(L93&lt;=16,19,IF(L93&lt;=24,13,IF(L93&lt;=32,8,0))))-IF(L93&lt;=8,0,IF(L93&lt;=16,(L93-9)*0.425,IF(L93&lt;=24,(L93-17)*0.425,IF(L93&lt;=32,(L93-25)*0.425,0)))),0)+IF(F93="EČ",IF(L93=1,204,IF(L93=2,156.24,IF(L93=3,123.84,IF(L93=4,72,IF(L93=5,66,IF(L93=6,60,IF(L93=7,54,IF(L93=8,48,0))))))))+IF(L93&lt;=8,0,IF(L93&lt;=16,40,IF(L93&lt;=24,25,0)))-IF(L93&lt;=8,0,IF(L93&lt;=16,(L93-9)*1.02,IF(L93&lt;=24,(L93-17)*1.02,0))),0)+IF(F93="EČneol",IF(L93=1,68,IF(L93=2,51.69,IF(L93=3,40.61,IF(L93=4,13,IF(L93=5,12,IF(L93=6,11,IF(L93=7,10,IF(L93=8,9,0)))))))))+IF(F93="EŽ",IF(L93=1,68,IF(L93=2,47.6,IF(L93=3,36,IF(L93=4,18,IF(L93=5,16.5,IF(L93=6,15,IF(L93=7,13.5,IF(L93=8,12,0))))))))+IF(L93&lt;=8,0,IF(L93&lt;=16,10,IF(L93&lt;=24,6,0)))-IF(L93&lt;=8,0,IF(L93&lt;=16,(L93-9)*0.34,IF(L93&lt;=24,(L93-17)*0.34,0))),0)+IF(F93="PT",IF(L93=1,68,IF(L93=2,52.08,IF(L93=3,41.28,IF(L93=4,24,IF(L93=5,22,IF(L93=6,20,IF(L93=7,18,IF(L93=8,16,0))))))))+IF(L93&lt;=8,0,IF(L93&lt;=16,13,IF(L93&lt;=24,9,IF(L93&lt;=32,4,0))))-IF(L93&lt;=8,0,IF(L93&lt;=16,(L93-9)*0.34,IF(L93&lt;=24,(L93-17)*0.34,IF(L93&lt;=32,(L93-25)*0.34,0)))),0)+IF(F93="JOŽ",IF(L93=1,85,IF(L93=2,59.5,IF(L93=3,45,IF(L93=4,32.5,IF(L93=5,30,IF(L93=6,27.5,IF(L93=7,25,IF(L93=8,22.5,0))))))))+IF(L93&lt;=8,0,IF(L93&lt;=16,19,IF(L93&lt;=24,13,0)))-IF(L93&lt;=8,0,IF(L93&lt;=16,(L93-9)*0.425,IF(L93&lt;=24,(L93-17)*0.425,0))),0)+IF(F93="JPČ",IF(L93=1,68,IF(L93=2,47.6,IF(L93=3,36,IF(L93=4,26,IF(L93=5,24,IF(L93=6,22,IF(L93=7,20,IF(L93=8,18,0))))))))+IF(L93&lt;=8,0,IF(L93&lt;=16,13,IF(L93&lt;=24,9,0)))-IF(L93&lt;=8,0,IF(L93&lt;=16,(L93-9)*0.34,IF(L93&lt;=24,(L93-17)*0.34,0))),0)+IF(F93="JEČ",IF(L93=1,34,IF(L93=2,26.04,IF(L93=3,20.6,IF(L93=4,12,IF(L93=5,11,IF(L93=6,10,IF(L93=7,9,IF(L93=8,8,0))))))))+IF(L93&lt;=8,0,IF(L93&lt;=16,6,0))-IF(L93&lt;=8,0,IF(L93&lt;=16,(L93-9)*0.17,0)),0)+IF(F93="JEOF",IF(L93=1,34,IF(L93=2,26.04,IF(L93=3,20.6,IF(L93=4,12,IF(L93=5,11,IF(L93=6,10,IF(L93=7,9,IF(L93=8,8,0))))))))+IF(L93&lt;=8,0,IF(L93&lt;=16,6,0))-IF(L93&lt;=8,0,IF(L93&lt;=16,(L93-9)*0.17,0)),0)+IF(F93="JnPČ",IF(L93=1,51,IF(L93=2,35.7,IF(L93=3,27,IF(L93=4,19.5,IF(L93=5,18,IF(L93=6,16.5,IF(L93=7,15,IF(L93=8,13.5,0))))))))+IF(L93&lt;=8,0,IF(L93&lt;=16,10,0))-IF(L93&lt;=8,0,IF(L93&lt;=16,(L93-9)*0.255,0)),0)+IF(F93="JnEČ",IF(L93=1,25.5,IF(L93=2,19.53,IF(L93=3,15.48,IF(L93=4,9,IF(L93=5,8.25,IF(L93=6,7.5,IF(L93=7,6.75,IF(L93=8,6,0))))))))+IF(L93&lt;=8,0,IF(L93&lt;=16,5,0))-IF(L93&lt;=8,0,IF(L93&lt;=16,(L93-9)*0.1275,0)),0)+IF(F93="JčPČ",IF(L93=1,21.25,IF(L93=2,14.5,IF(L93=3,11.5,IF(L93=4,7,IF(L93=5,6.5,IF(L93=6,6,IF(L93=7,5.5,IF(L93=8,5,0))))))))+IF(L93&lt;=8,0,IF(L93&lt;=16,4,0))-IF(L93&lt;=8,0,IF(L93&lt;=16,(L93-9)*0.10625,0)),0)+IF(F93="JčEČ",IF(L93=1,17,IF(L93=2,13.02,IF(L93=3,10.32,IF(L93=4,6,IF(L93=5,5.5,IF(L93=6,5,IF(L93=7,4.5,IF(L93=8,4,0))))))))+IF(L93&lt;=8,0,IF(L93&lt;=16,3,0))-IF(L93&lt;=8,0,IF(L93&lt;=16,(L93-9)*0.085,0)),0)+IF(F93="NEAK",IF(L93=1,11.48,IF(L93=2,8.79,IF(L93=3,6.97,IF(L93=4,4.05,IF(L93=5,3.71,IF(L93=6,3.38,IF(L93=7,3.04,IF(L93=8,2.7,0))))))))+IF(L93&lt;=8,0,IF(L93&lt;=16,2,IF(L93&lt;=24,1.3,0)))-IF(L93&lt;=8,0,IF(L93&lt;=16,(L93-9)*0.0574,IF(L93&lt;=24,(L93-17)*0.0574,0))),0))*IF(L93&lt;0,1,IF(OR(F93="PČ",F93="PŽ",F93="PT"),IF(J93&lt;32,J93/32,1),1))* IF(L93&lt;0,1,IF(OR(F93="EČ",F93="EŽ",F93="JOŽ",F93="JPČ",F93="NEAK"),IF(J93&lt;24,J93/24,1),1))*IF(L93&lt;0,1,IF(OR(F93="PČneol",F93="JEČ",F93="JEOF",F93="JnPČ",F93="JnEČ",F93="JčPČ",F93="JčEČ"),IF(J93&lt;16,J93/16,1),1))*IF(L93&lt;0,1,IF(F93="EČneol",IF(J93&lt;8,J93/8,1),1))</f>
        <v>54</v>
      </c>
      <c r="O93" s="9">
        <f t="shared" ref="O93:O96" si="35">IF(F93="OŽ",N93,IF(H93="Ne",IF(J93*0.3&lt;J93-L93,N93,0),IF(J93*0.1&lt;J93-L93,N93,0)))</f>
        <v>54</v>
      </c>
      <c r="P93" s="4">
        <f t="shared" ref="P93:P96" si="36">IF(O93=0,0,IF(F93="OŽ",IF(L93&gt;35,0,IF(J93&gt;35,(36-L93)*1.836,((36-L93)-(36-J93))*1.836)),0)+IF(F93="PČ",IF(L93&gt;31,0,IF(J93&gt;31,(32-L93)*1.347,((32-L93)-(32-J93))*1.347)),0)+ IF(F93="PČneol",IF(L93&gt;15,0,IF(J93&gt;15,(16-L93)*0.255,((16-L93)-(16-J93))*0.255)),0)+IF(F93="PŽ",IF(L93&gt;31,0,IF(J93&gt;31,(32-L93)*0.255,((32-L93)-(32-J93))*0.255)),0)+IF(F93="EČ",IF(L93&gt;23,0,IF(J93&gt;23,(24-L93)*0.612,((24-L93)-(24-J93))*0.612)),0)+IF(F93="EČneol",IF(L93&gt;7,0,IF(J93&gt;7,(8-L93)*0.204,((8-L93)-(8-J93))*0.204)),0)+IF(F93="EŽ",IF(L93&gt;23,0,IF(J93&gt;23,(24-L93)*0.204,((24-L93)-(24-J93))*0.204)),0)+IF(F93="PT",IF(L93&gt;31,0,IF(J93&gt;31,(32-L93)*0.204,((32-L93)-(32-J93))*0.204)),0)+IF(F93="JOŽ",IF(L93&gt;23,0,IF(J93&gt;23,(24-L93)*0.255,((24-L93)-(24-J93))*0.255)),0)+IF(F93="JPČ",IF(L93&gt;23,0,IF(J93&gt;23,(24-L93)*0.204,((24-L93)-(24-J93))*0.204)),0)+IF(F93="JEČ",IF(L93&gt;15,0,IF(J93&gt;15,(16-L93)*0.102,((16-L93)-(16-J93))*0.102)),0)+IF(F93="JEOF",IF(L93&gt;15,0,IF(J93&gt;15,(16-L93)*0.102,((16-L93)-(16-J93))*0.102)),0)+IF(F93="JnPČ",IF(L93&gt;15,0,IF(J93&gt;15,(16-L93)*0.153,((16-L93)-(16-J93))*0.153)),0)+IF(F93="JnEČ",IF(L93&gt;15,0,IF(J93&gt;15,(16-L93)*0.0765,((16-L93)-(16-J93))*0.0765)),0)+IF(F93="JčPČ",IF(L93&gt;15,0,IF(J93&gt;15,(16-L93)*0.06375,((16-L93)-(16-J93))*0.06375)),0)+IF(F93="JčEČ",IF(L93&gt;15,0,IF(J93&gt;15,(16-L93)*0.051,((16-L93)-(16-J93))*0.051)),0)+IF(F93="NEAK",IF(L93&gt;23,0,IF(J93&gt;23,(24-L93)*0.03444,((24-L93)-(24-J93))*0.03444)),0))</f>
        <v>8.5679999999999996</v>
      </c>
      <c r="Q93" s="11">
        <f t="shared" ref="Q93:Q96" si="37">IF(ISERROR(P93*100/N93),0,(P93*100/N93))</f>
        <v>15.866666666666665</v>
      </c>
      <c r="R93" s="10">
        <f t="shared" ref="R93:R96" si="38">IF(Q93&lt;=30,O93+P93,O93+O93*0.3)*IF(G93=1,0.4,IF(G93=2,0.75,IF(G93="1 (kas 4 m. 1 k. nerengiamos)",0.52,1)))*IF(D93="olimpinė",1,IF(M93="Ne",0.5,1))*IF(OR(A$5="Lietuvos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federacija"),IF(OR(J93&lt;8,K93&lt;16),0,1),1)*E93*IF(I93&lt;=1,1,1/I93)*IF(OR(A$5="Lietuvos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25.027200000000001</v>
      </c>
    </row>
    <row r="94" spans="1:19" s="8" customFormat="1">
      <c r="A94" s="63">
        <v>8</v>
      </c>
      <c r="B94" s="63" t="s">
        <v>58</v>
      </c>
      <c r="C94" s="12">
        <v>70</v>
      </c>
      <c r="D94" s="63" t="s">
        <v>29</v>
      </c>
      <c r="E94" s="63">
        <v>1</v>
      </c>
      <c r="F94" s="63" t="s">
        <v>39</v>
      </c>
      <c r="G94" s="63">
        <v>1</v>
      </c>
      <c r="H94" s="63" t="s">
        <v>31</v>
      </c>
      <c r="I94" s="63">
        <v>1</v>
      </c>
      <c r="J94" s="63">
        <v>16</v>
      </c>
      <c r="K94" s="63">
        <v>31</v>
      </c>
      <c r="L94" s="63">
        <v>9</v>
      </c>
      <c r="M94" s="63" t="s">
        <v>46</v>
      </c>
      <c r="N94" s="3">
        <f t="shared" si="34"/>
        <v>26.666666666666664</v>
      </c>
      <c r="O94" s="9">
        <f t="shared" si="35"/>
        <v>26.666666666666664</v>
      </c>
      <c r="P94" s="4">
        <f t="shared" si="36"/>
        <v>4.2839999999999998</v>
      </c>
      <c r="Q94" s="11">
        <f t="shared" si="37"/>
        <v>16.065000000000001</v>
      </c>
      <c r="R94" s="10">
        <f t="shared" si="38"/>
        <v>6.1901333333333328</v>
      </c>
    </row>
    <row r="95" spans="1:19" s="8" customFormat="1">
      <c r="A95" s="63">
        <v>9</v>
      </c>
      <c r="B95" s="63" t="s">
        <v>59</v>
      </c>
      <c r="C95" s="12">
        <v>80</v>
      </c>
      <c r="D95" s="63" t="s">
        <v>29</v>
      </c>
      <c r="E95" s="63">
        <v>1</v>
      </c>
      <c r="F95" s="63" t="s">
        <v>39</v>
      </c>
      <c r="G95" s="63">
        <v>1</v>
      </c>
      <c r="H95" s="63" t="s">
        <v>31</v>
      </c>
      <c r="I95" s="63">
        <v>1</v>
      </c>
      <c r="J95" s="63">
        <v>11</v>
      </c>
      <c r="K95" s="63">
        <v>31</v>
      </c>
      <c r="L95" s="63">
        <v>9</v>
      </c>
      <c r="M95" s="63" t="s">
        <v>46</v>
      </c>
      <c r="N95" s="3">
        <f t="shared" si="34"/>
        <v>18.333333333333332</v>
      </c>
      <c r="O95" s="9">
        <f t="shared" si="35"/>
        <v>18.333333333333332</v>
      </c>
      <c r="P95" s="4">
        <f t="shared" si="36"/>
        <v>1.224</v>
      </c>
      <c r="Q95" s="11">
        <f t="shared" si="37"/>
        <v>6.6763636363636367</v>
      </c>
      <c r="R95" s="10">
        <f t="shared" si="38"/>
        <v>3.9114666666666666</v>
      </c>
    </row>
    <row r="96" spans="1:19" s="8" customFormat="1">
      <c r="A96" s="63">
        <v>10</v>
      </c>
      <c r="B96" s="63" t="s">
        <v>59</v>
      </c>
      <c r="C96" s="12">
        <v>80</v>
      </c>
      <c r="D96" s="63" t="s">
        <v>29</v>
      </c>
      <c r="E96" s="63">
        <v>1</v>
      </c>
      <c r="F96" s="63" t="s">
        <v>39</v>
      </c>
      <c r="G96" s="63">
        <v>1</v>
      </c>
      <c r="H96" s="63" t="s">
        <v>31</v>
      </c>
      <c r="I96" s="63">
        <v>1</v>
      </c>
      <c r="J96" s="63">
        <v>11</v>
      </c>
      <c r="K96" s="63">
        <v>31</v>
      </c>
      <c r="L96" s="63">
        <v>5</v>
      </c>
      <c r="M96" s="63" t="s">
        <v>31</v>
      </c>
      <c r="N96" s="3">
        <f t="shared" si="34"/>
        <v>30.25</v>
      </c>
      <c r="O96" s="9">
        <f t="shared" si="35"/>
        <v>30.25</v>
      </c>
      <c r="P96" s="4">
        <f t="shared" si="36"/>
        <v>3.6719999999999997</v>
      </c>
      <c r="Q96" s="11">
        <f t="shared" si="37"/>
        <v>12.138842975206611</v>
      </c>
      <c r="R96" s="10">
        <f t="shared" si="38"/>
        <v>13.5688</v>
      </c>
    </row>
    <row r="97" spans="1:19">
      <c r="A97" s="63">
        <v>11</v>
      </c>
      <c r="B97" s="63" t="s">
        <v>42</v>
      </c>
      <c r="C97" s="12" t="s">
        <v>51</v>
      </c>
      <c r="D97" s="63" t="s">
        <v>29</v>
      </c>
      <c r="E97" s="63">
        <v>1</v>
      </c>
      <c r="F97" s="63" t="s">
        <v>39</v>
      </c>
      <c r="G97" s="63">
        <v>1</v>
      </c>
      <c r="H97" s="63" t="s">
        <v>31</v>
      </c>
      <c r="I97" s="63">
        <v>1</v>
      </c>
      <c r="J97" s="63">
        <v>7</v>
      </c>
      <c r="K97" s="63">
        <v>31</v>
      </c>
      <c r="L97" s="63">
        <v>1</v>
      </c>
      <c r="M97" s="63" t="s">
        <v>31</v>
      </c>
      <c r="N97" s="3">
        <f t="shared" si="27"/>
        <v>59.500000000000007</v>
      </c>
      <c r="O97" s="9">
        <f t="shared" si="28"/>
        <v>59.500000000000007</v>
      </c>
      <c r="P97" s="4">
        <f t="shared" si="32"/>
        <v>3.6719999999999997</v>
      </c>
      <c r="Q97" s="11">
        <f t="shared" si="33"/>
        <v>6.1714285714285708</v>
      </c>
      <c r="R97" s="10">
        <f t="shared" si="31"/>
        <v>0</v>
      </c>
      <c r="S97" s="8"/>
    </row>
    <row r="98" spans="1:19">
      <c r="A98" s="63">
        <v>12</v>
      </c>
      <c r="B98" s="63" t="s">
        <v>42</v>
      </c>
      <c r="C98" s="12" t="s">
        <v>51</v>
      </c>
      <c r="D98" s="63" t="s">
        <v>29</v>
      </c>
      <c r="E98" s="63">
        <v>1</v>
      </c>
      <c r="F98" s="63" t="s">
        <v>39</v>
      </c>
      <c r="G98" s="63">
        <v>1</v>
      </c>
      <c r="H98" s="63" t="s">
        <v>31</v>
      </c>
      <c r="I98" s="63">
        <v>1</v>
      </c>
      <c r="J98" s="63">
        <v>6</v>
      </c>
      <c r="K98" s="63">
        <v>31</v>
      </c>
      <c r="L98" s="63">
        <v>1</v>
      </c>
      <c r="M98" s="63" t="s">
        <v>31</v>
      </c>
      <c r="N98" s="3">
        <f t="shared" si="27"/>
        <v>51</v>
      </c>
      <c r="O98" s="9">
        <f t="shared" si="28"/>
        <v>51</v>
      </c>
      <c r="P98" s="4">
        <f t="shared" si="32"/>
        <v>3.06</v>
      </c>
      <c r="Q98" s="11">
        <f t="shared" si="33"/>
        <v>6</v>
      </c>
      <c r="R98" s="10">
        <f t="shared" si="31"/>
        <v>0</v>
      </c>
      <c r="S98" s="8"/>
    </row>
    <row r="99" spans="1:19">
      <c r="A99" s="63">
        <v>13</v>
      </c>
      <c r="B99" s="63" t="s">
        <v>28</v>
      </c>
      <c r="C99" s="12">
        <v>80</v>
      </c>
      <c r="D99" s="63" t="s">
        <v>29</v>
      </c>
      <c r="E99" s="63">
        <v>1</v>
      </c>
      <c r="F99" s="63" t="s">
        <v>39</v>
      </c>
      <c r="G99" s="63">
        <v>1</v>
      </c>
      <c r="H99" s="63" t="s">
        <v>31</v>
      </c>
      <c r="I99" s="63">
        <v>1</v>
      </c>
      <c r="J99" s="63">
        <v>15</v>
      </c>
      <c r="K99" s="63">
        <v>31</v>
      </c>
      <c r="L99" s="63">
        <v>10</v>
      </c>
      <c r="M99" s="63" t="s">
        <v>46</v>
      </c>
      <c r="N99" s="3">
        <f t="shared" si="27"/>
        <v>24.362499999999997</v>
      </c>
      <c r="O99" s="9">
        <f t="shared" si="28"/>
        <v>24.362499999999997</v>
      </c>
      <c r="P99" s="4">
        <f t="shared" si="32"/>
        <v>3.06</v>
      </c>
      <c r="Q99" s="11">
        <f t="shared" si="33"/>
        <v>12.560287326834276</v>
      </c>
      <c r="R99" s="10">
        <f t="shared" si="31"/>
        <v>5.4844999999999997</v>
      </c>
      <c r="S99" s="8"/>
    </row>
    <row r="100" spans="1:19">
      <c r="A100" s="63">
        <v>14</v>
      </c>
      <c r="B100" s="63" t="s">
        <v>28</v>
      </c>
      <c r="C100" s="12">
        <v>80</v>
      </c>
      <c r="D100" s="63" t="s">
        <v>29</v>
      </c>
      <c r="E100" s="63">
        <v>1</v>
      </c>
      <c r="F100" s="63" t="s">
        <v>39</v>
      </c>
      <c r="G100" s="63">
        <v>1</v>
      </c>
      <c r="H100" s="63" t="s">
        <v>31</v>
      </c>
      <c r="I100" s="63">
        <v>1</v>
      </c>
      <c r="J100" s="63">
        <v>19</v>
      </c>
      <c r="K100" s="63">
        <v>31</v>
      </c>
      <c r="L100" s="63">
        <v>3</v>
      </c>
      <c r="M100" s="63" t="s">
        <v>31</v>
      </c>
      <c r="N100" s="3">
        <f t="shared" si="27"/>
        <v>98.039999999999992</v>
      </c>
      <c r="O100" s="9">
        <f t="shared" si="28"/>
        <v>98.039999999999992</v>
      </c>
      <c r="P100" s="4">
        <f t="shared" si="32"/>
        <v>9.7919999999999998</v>
      </c>
      <c r="Q100" s="11">
        <f t="shared" si="33"/>
        <v>9.9877600979192174</v>
      </c>
      <c r="R100" s="10">
        <f t="shared" si="31"/>
        <v>43.132800000000003</v>
      </c>
      <c r="S100" s="8"/>
    </row>
    <row r="101" spans="1:19">
      <c r="A101" s="79" t="s">
        <v>32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1"/>
      <c r="R101" s="10">
        <f>SUM(R87:R100)</f>
        <v>178.6533</v>
      </c>
      <c r="S101" s="8"/>
    </row>
    <row r="102" spans="1:19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  <c r="S102" s="8"/>
    </row>
    <row r="103" spans="1:19" ht="15.75">
      <c r="A103" s="24" t="s">
        <v>33</v>
      </c>
      <c r="B103" s="2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6"/>
      <c r="S103" s="8"/>
    </row>
    <row r="104" spans="1:19">
      <c r="A104" s="49" t="s">
        <v>43</v>
      </c>
      <c r="B104" s="49"/>
      <c r="C104" s="49"/>
      <c r="D104" s="49"/>
      <c r="E104" s="49"/>
      <c r="F104" s="49"/>
      <c r="G104" s="49"/>
      <c r="H104" s="49"/>
      <c r="I104" s="49"/>
      <c r="J104" s="15"/>
      <c r="K104" s="15"/>
      <c r="L104" s="15"/>
      <c r="M104" s="15"/>
      <c r="N104" s="15"/>
      <c r="O104" s="15"/>
      <c r="P104" s="15"/>
      <c r="Q104" s="15"/>
      <c r="R104" s="16"/>
      <c r="S104" s="8"/>
    </row>
    <row r="105" spans="1:19" s="8" customFormat="1">
      <c r="A105" s="49"/>
      <c r="B105" s="49"/>
      <c r="C105" s="49"/>
      <c r="D105" s="49"/>
      <c r="E105" s="49"/>
      <c r="F105" s="49"/>
      <c r="G105" s="49"/>
      <c r="H105" s="49"/>
      <c r="I105" s="49"/>
      <c r="J105" s="15"/>
      <c r="K105" s="15"/>
      <c r="L105" s="15"/>
      <c r="M105" s="15"/>
      <c r="N105" s="15"/>
      <c r="O105" s="15"/>
      <c r="P105" s="15"/>
      <c r="Q105" s="15"/>
      <c r="R105" s="16"/>
    </row>
    <row r="106" spans="1:19">
      <c r="A106" s="69" t="s">
        <v>60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59"/>
      <c r="R106" s="8"/>
      <c r="S106" s="8"/>
    </row>
    <row r="107" spans="1:19" ht="18">
      <c r="A107" s="71" t="s">
        <v>27</v>
      </c>
      <c r="B107" s="72"/>
      <c r="C107" s="72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9"/>
      <c r="R107" s="8"/>
      <c r="S107" s="8"/>
    </row>
    <row r="108" spans="1:19">
      <c r="A108" s="63">
        <v>1</v>
      </c>
      <c r="B108" s="63" t="s">
        <v>42</v>
      </c>
      <c r="C108" s="12" t="s">
        <v>61</v>
      </c>
      <c r="D108" s="63" t="s">
        <v>29</v>
      </c>
      <c r="E108" s="63">
        <v>1</v>
      </c>
      <c r="F108" s="63" t="s">
        <v>39</v>
      </c>
      <c r="G108" s="63">
        <v>1</v>
      </c>
      <c r="H108" s="63" t="s">
        <v>31</v>
      </c>
      <c r="I108" s="63">
        <v>1</v>
      </c>
      <c r="J108" s="63">
        <v>7</v>
      </c>
      <c r="K108" s="63">
        <v>34</v>
      </c>
      <c r="L108" s="63">
        <v>1</v>
      </c>
      <c r="M108" s="63" t="s">
        <v>31</v>
      </c>
      <c r="N108" s="3">
        <f t="shared" ref="N108:N122" si="39">(IF(F108="OŽ",IF(L108=1,550.8,IF(L108=2,426.38,IF(L108=3,342.14,IF(L108=4,181.44,IF(L108=5,168.48,IF(L108=6,155.52,IF(L108=7,148.5,IF(L108=8,144,0))))))))+IF(L108&lt;=8,0,IF(L108&lt;=16,137.7,IF(L108&lt;=24,108,IF(L108&lt;=32,80.1,IF(L108&lt;=36,52.2,0)))))-IF(L108&lt;=8,0,IF(L108&lt;=16,(L108-9)*2.754,IF(L108&lt;=24,(L108-17)* 2.754,IF(L108&lt;=32,(L108-25)* 2.754,IF(L108&lt;=36,(L108-33)*2.754,0))))),0)+IF(F108="PČ",IF(L108=1,449,IF(L108=2,314.6,IF(L108=3,238,IF(L108=4,172,IF(L108=5,159,IF(L108=6,145,IF(L108=7,132,IF(L108=8,119,0))))))))+IF(L108&lt;=8,0,IF(L108&lt;=16,88,IF(L108&lt;=24,55,IF(L108&lt;=32,22,0))))-IF(L108&lt;=8,0,IF(L108&lt;=16,(L108-9)*2.245,IF(L108&lt;=24,(L108-17)*2.245,IF(L108&lt;=32,(L108-25)*2.245,0)))),0)+IF(F108="PČneol",IF(L108=1,85,IF(L108=2,64.61,IF(L108=3,50.76,IF(L108=4,16.25,IF(L108=5,15,IF(L108=6,13.75,IF(L108=7,12.5,IF(L108=8,11.25,0))))))))+IF(L108&lt;=8,0,IF(L108&lt;=16,9,0))-IF(L108&lt;=8,0,IF(L108&lt;=16,(L108-9)*0.425,0)),0)+IF(F108="PŽ",IF(L108=1,85,IF(L108=2,59.5,IF(L108=3,45,IF(L108=4,32.5,IF(L108=5,30,IF(L108=6,27.5,IF(L108=7,25,IF(L108=8,22.5,0))))))))+IF(L108&lt;=8,0,IF(L108&lt;=16,19,IF(L108&lt;=24,13,IF(L108&lt;=32,8,0))))-IF(L108&lt;=8,0,IF(L108&lt;=16,(L108-9)*0.425,IF(L108&lt;=24,(L108-17)*0.425,IF(L108&lt;=32,(L108-25)*0.425,0)))),0)+IF(F108="EČ",IF(L108=1,204,IF(L108=2,156.24,IF(L108=3,123.84,IF(L108=4,72,IF(L108=5,66,IF(L108=6,60,IF(L108=7,54,IF(L108=8,48,0))))))))+IF(L108&lt;=8,0,IF(L108&lt;=16,40,IF(L108&lt;=24,25,0)))-IF(L108&lt;=8,0,IF(L108&lt;=16,(L108-9)*1.02,IF(L108&lt;=24,(L108-17)*1.02,0))),0)+IF(F108="EČneol",IF(L108=1,68,IF(L108=2,51.69,IF(L108=3,40.61,IF(L108=4,13,IF(L108=5,12,IF(L108=6,11,IF(L108=7,10,IF(L108=8,9,0)))))))))+IF(F108="EŽ",IF(L108=1,68,IF(L108=2,47.6,IF(L108=3,36,IF(L108=4,18,IF(L108=5,16.5,IF(L108=6,15,IF(L108=7,13.5,IF(L108=8,12,0))))))))+IF(L108&lt;=8,0,IF(L108&lt;=16,10,IF(L108&lt;=24,6,0)))-IF(L108&lt;=8,0,IF(L108&lt;=16,(L108-9)*0.34,IF(L108&lt;=24,(L108-17)*0.34,0))),0)+IF(F108="PT",IF(L108=1,68,IF(L108=2,52.08,IF(L108=3,41.28,IF(L108=4,24,IF(L108=5,22,IF(L108=6,20,IF(L108=7,18,IF(L108=8,16,0))))))))+IF(L108&lt;=8,0,IF(L108&lt;=16,13,IF(L108&lt;=24,9,IF(L108&lt;=32,4,0))))-IF(L108&lt;=8,0,IF(L108&lt;=16,(L108-9)*0.34,IF(L108&lt;=24,(L108-17)*0.34,IF(L108&lt;=32,(L108-25)*0.34,0)))),0)+IF(F108="JOŽ",IF(L108=1,85,IF(L108=2,59.5,IF(L108=3,45,IF(L108=4,32.5,IF(L108=5,30,IF(L108=6,27.5,IF(L108=7,25,IF(L108=8,22.5,0))))))))+IF(L108&lt;=8,0,IF(L108&lt;=16,19,IF(L108&lt;=24,13,0)))-IF(L108&lt;=8,0,IF(L108&lt;=16,(L108-9)*0.425,IF(L108&lt;=24,(L108-17)*0.425,0))),0)+IF(F108="JPČ",IF(L108=1,68,IF(L108=2,47.6,IF(L108=3,36,IF(L108=4,26,IF(L108=5,24,IF(L108=6,22,IF(L108=7,20,IF(L108=8,18,0))))))))+IF(L108&lt;=8,0,IF(L108&lt;=16,13,IF(L108&lt;=24,9,0)))-IF(L108&lt;=8,0,IF(L108&lt;=16,(L108-9)*0.34,IF(L108&lt;=24,(L108-17)*0.34,0))),0)+IF(F108="JEČ",IF(L108=1,34,IF(L108=2,26.04,IF(L108=3,20.6,IF(L108=4,12,IF(L108=5,11,IF(L108=6,10,IF(L108=7,9,IF(L108=8,8,0))))))))+IF(L108&lt;=8,0,IF(L108&lt;=16,6,0))-IF(L108&lt;=8,0,IF(L108&lt;=16,(L108-9)*0.17,0)),0)+IF(F108="JEOF",IF(L108=1,34,IF(L108=2,26.04,IF(L108=3,20.6,IF(L108=4,12,IF(L108=5,11,IF(L108=6,10,IF(L108=7,9,IF(L108=8,8,0))))))))+IF(L108&lt;=8,0,IF(L108&lt;=16,6,0))-IF(L108&lt;=8,0,IF(L108&lt;=16,(L108-9)*0.17,0)),0)+IF(F108="JnPČ",IF(L108=1,51,IF(L108=2,35.7,IF(L108=3,27,IF(L108=4,19.5,IF(L108=5,18,IF(L108=6,16.5,IF(L108=7,15,IF(L108=8,13.5,0))))))))+IF(L108&lt;=8,0,IF(L108&lt;=16,10,0))-IF(L108&lt;=8,0,IF(L108&lt;=16,(L108-9)*0.255,0)),0)+IF(F108="JnEČ",IF(L108=1,25.5,IF(L108=2,19.53,IF(L108=3,15.48,IF(L108=4,9,IF(L108=5,8.25,IF(L108=6,7.5,IF(L108=7,6.75,IF(L108=8,6,0))))))))+IF(L108&lt;=8,0,IF(L108&lt;=16,5,0))-IF(L108&lt;=8,0,IF(L108&lt;=16,(L108-9)*0.1275,0)),0)+IF(F108="JčPČ",IF(L108=1,21.25,IF(L108=2,14.5,IF(L108=3,11.5,IF(L108=4,7,IF(L108=5,6.5,IF(L108=6,6,IF(L108=7,5.5,IF(L108=8,5,0))))))))+IF(L108&lt;=8,0,IF(L108&lt;=16,4,0))-IF(L108&lt;=8,0,IF(L108&lt;=16,(L108-9)*0.10625,0)),0)+IF(F108="JčEČ",IF(L108=1,17,IF(L108=2,13.02,IF(L108=3,10.32,IF(L108=4,6,IF(L108=5,5.5,IF(L108=6,5,IF(L108=7,4.5,IF(L108=8,4,0))))))))+IF(L108&lt;=8,0,IF(L108&lt;=16,3,0))-IF(L108&lt;=8,0,IF(L108&lt;=16,(L108-9)*0.085,0)),0)+IF(F108="NEAK",IF(L108=1,11.48,IF(L108=2,8.79,IF(L108=3,6.97,IF(L108=4,4.05,IF(L108=5,3.71,IF(L108=6,3.38,IF(L108=7,3.04,IF(L108=8,2.7,0))))))))+IF(L108&lt;=8,0,IF(L108&lt;=16,2,IF(L108&lt;=24,1.3,0)))-IF(L108&lt;=8,0,IF(L108&lt;=16,(L108-9)*0.0574,IF(L108&lt;=24,(L108-17)*0.0574,0))),0))*IF(L108&lt;0,1,IF(OR(F108="PČ",F108="PŽ",F108="PT"),IF(J108&lt;32,J108/32,1),1))* IF(L108&lt;0,1,IF(OR(F108="EČ",F108="EŽ",F108="JOŽ",F108="JPČ",F108="NEAK"),IF(J108&lt;24,J108/24,1),1))*IF(L108&lt;0,1,IF(OR(F108="PČneol",F108="JEČ",F108="JEOF",F108="JnPČ",F108="JnEČ",F108="JčPČ",F108="JčEČ"),IF(J108&lt;16,J108/16,1),1))*IF(L108&lt;0,1,IF(F108="EČneol",IF(J108&lt;8,J108/8,1),1))</f>
        <v>59.500000000000007</v>
      </c>
      <c r="O108" s="9">
        <f t="shared" ref="O108:O122" si="40">IF(F108="OŽ",N108,IF(H108="Ne",IF(J108*0.3&lt;J108-L108,N108,0),IF(J108*0.1&lt;J108-L108,N108,0)))</f>
        <v>59.500000000000007</v>
      </c>
      <c r="P108" s="4">
        <f t="shared" ref="P108" si="41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3.6719999999999997</v>
      </c>
      <c r="Q108" s="11">
        <f t="shared" ref="Q108" si="42">IF(ISERROR(P108*100/N108),0,(P108*100/N108))</f>
        <v>6.1714285714285708</v>
      </c>
      <c r="R108" s="10">
        <f>IF(Q108&lt;=30,O108+P108,O108+O108*0.3)*IF(G108=1,0.4,IF(G108=2,0.75,IF(G108="1 (kas 4 m. 1 k. nerengiamos)",0.52,1)))*IF(D108="olimpinė",1,IF(M108="Ne",0.5,1))*IF(OR(A$5="Lietuvos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federacija"),IF(OR(J108&lt;8,K108&lt;16),0,1),1)*E108*IF(I108&lt;=1,1,1/I108)*IF(OR(A$5="Lietuvos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08" s="8"/>
    </row>
    <row r="109" spans="1:19">
      <c r="A109" s="63">
        <v>2</v>
      </c>
      <c r="B109" s="63" t="s">
        <v>62</v>
      </c>
      <c r="C109" s="12" t="s">
        <v>61</v>
      </c>
      <c r="D109" s="63" t="s">
        <v>29</v>
      </c>
      <c r="E109" s="63">
        <v>1</v>
      </c>
      <c r="F109" s="63" t="s">
        <v>39</v>
      </c>
      <c r="G109" s="63">
        <v>1</v>
      </c>
      <c r="H109" s="63" t="s">
        <v>31</v>
      </c>
      <c r="I109" s="63">
        <v>1</v>
      </c>
      <c r="J109" s="63">
        <v>10</v>
      </c>
      <c r="K109" s="63">
        <v>34</v>
      </c>
      <c r="L109" s="63">
        <v>5</v>
      </c>
      <c r="M109" s="63" t="s">
        <v>31</v>
      </c>
      <c r="N109" s="3">
        <f t="shared" si="39"/>
        <v>27.5</v>
      </c>
      <c r="O109" s="9">
        <f t="shared" si="40"/>
        <v>27.5</v>
      </c>
      <c r="P109" s="4">
        <f t="shared" ref="P109:P122" si="43">IF(O109=0,0,IF(F109="OŽ",IF(L109&gt;35,0,IF(J109&gt;35,(36-L109)*1.836,((36-L109)-(36-J109))*1.836)),0)+IF(F109="PČ",IF(L109&gt;31,0,IF(J109&gt;31,(32-L109)*1.347,((32-L109)-(32-J109))*1.347)),0)+ IF(F109="PČneol",IF(L109&gt;15,0,IF(J109&gt;15,(16-L109)*0.255,((16-L109)-(16-J109))*0.255)),0)+IF(F109="PŽ",IF(L109&gt;31,0,IF(J109&gt;31,(32-L109)*0.255,((32-L109)-(32-J109))*0.255)),0)+IF(F109="EČ",IF(L109&gt;23,0,IF(J109&gt;23,(24-L109)*0.612,((24-L109)-(24-J109))*0.612)),0)+IF(F109="EČneol",IF(L109&gt;7,0,IF(J109&gt;7,(8-L109)*0.204,((8-L109)-(8-J109))*0.204)),0)+IF(F109="EŽ",IF(L109&gt;23,0,IF(J109&gt;23,(24-L109)*0.204,((24-L109)-(24-J109))*0.204)),0)+IF(F109="PT",IF(L109&gt;31,0,IF(J109&gt;31,(32-L109)*0.204,((32-L109)-(32-J109))*0.204)),0)+IF(F109="JOŽ",IF(L109&gt;23,0,IF(J109&gt;23,(24-L109)*0.255,((24-L109)-(24-J109))*0.255)),0)+IF(F109="JPČ",IF(L109&gt;23,0,IF(J109&gt;23,(24-L109)*0.204,((24-L109)-(24-J109))*0.204)),0)+IF(F109="JEČ",IF(L109&gt;15,0,IF(J109&gt;15,(16-L109)*0.102,((16-L109)-(16-J109))*0.102)),0)+IF(F109="JEOF",IF(L109&gt;15,0,IF(J109&gt;15,(16-L109)*0.102,((16-L109)-(16-J109))*0.102)),0)+IF(F109="JnPČ",IF(L109&gt;15,0,IF(J109&gt;15,(16-L109)*0.153,((16-L109)-(16-J109))*0.153)),0)+IF(F109="JnEČ",IF(L109&gt;15,0,IF(J109&gt;15,(16-L109)*0.0765,((16-L109)-(16-J109))*0.0765)),0)+IF(F109="JčPČ",IF(L109&gt;15,0,IF(J109&gt;15,(16-L109)*0.06375,((16-L109)-(16-J109))*0.06375)),0)+IF(F109="JčEČ",IF(L109&gt;15,0,IF(J109&gt;15,(16-L109)*0.051,((16-L109)-(16-J109))*0.051)),0)+IF(F109="NEAK",IF(L109&gt;23,0,IF(J109&gt;23,(24-L109)*0.03444,((24-L109)-(24-J109))*0.03444)),0))</f>
        <v>3.06</v>
      </c>
      <c r="Q109" s="11">
        <f t="shared" ref="Q109:Q122" si="44">IF(ISERROR(P109*100/N109),0,(P109*100/N109))</f>
        <v>11.127272727272727</v>
      </c>
      <c r="R109" s="10">
        <f t="shared" ref="R109:R122" si="45">IF(Q109&lt;=30,O109+P109,O109+O109*0.3)*IF(G109=1,0.4,IF(G109=2,0.75,IF(G109="1 (kas 4 m. 1 k. nerengiamos)",0.52,1)))*IF(D109="olimpinė",1,IF(M109="Ne",0.5,1))*IF(OR(A$5="Lietuvos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federacija"),IF(OR(J109&lt;8,K109&lt;16),0,1),1)*E109*IF(I109&lt;=1,1,1/I109)*IF(OR(A$5="Lietuvos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12.224</v>
      </c>
      <c r="S109" s="7"/>
    </row>
    <row r="110" spans="1:19" s="8" customFormat="1">
      <c r="A110" s="63">
        <v>3</v>
      </c>
      <c r="B110" s="63" t="s">
        <v>63</v>
      </c>
      <c r="C110" s="12" t="s">
        <v>61</v>
      </c>
      <c r="D110" s="63" t="s">
        <v>29</v>
      </c>
      <c r="E110" s="63">
        <v>1</v>
      </c>
      <c r="F110" s="63" t="s">
        <v>39</v>
      </c>
      <c r="G110" s="63">
        <v>1</v>
      </c>
      <c r="H110" s="63" t="s">
        <v>31</v>
      </c>
      <c r="I110" s="63">
        <v>1</v>
      </c>
      <c r="J110" s="63">
        <v>17</v>
      </c>
      <c r="K110" s="63">
        <v>34</v>
      </c>
      <c r="L110" s="63">
        <v>5</v>
      </c>
      <c r="M110" s="63" t="s">
        <v>31</v>
      </c>
      <c r="N110" s="3">
        <f t="shared" ref="N110:N117" si="46">(IF(F110="OŽ",IF(L110=1,550.8,IF(L110=2,426.38,IF(L110=3,342.14,IF(L110=4,181.44,IF(L110=5,168.48,IF(L110=6,155.52,IF(L110=7,148.5,IF(L110=8,144,0))))))))+IF(L110&lt;=8,0,IF(L110&lt;=16,137.7,IF(L110&lt;=24,108,IF(L110&lt;=32,80.1,IF(L110&lt;=36,52.2,0)))))-IF(L110&lt;=8,0,IF(L110&lt;=16,(L110-9)*2.754,IF(L110&lt;=24,(L110-17)* 2.754,IF(L110&lt;=32,(L110-25)* 2.754,IF(L110&lt;=36,(L110-33)*2.754,0))))),0)+IF(F110="PČ",IF(L110=1,449,IF(L110=2,314.6,IF(L110=3,238,IF(L110=4,172,IF(L110=5,159,IF(L110=6,145,IF(L110=7,132,IF(L110=8,119,0))))))))+IF(L110&lt;=8,0,IF(L110&lt;=16,88,IF(L110&lt;=24,55,IF(L110&lt;=32,22,0))))-IF(L110&lt;=8,0,IF(L110&lt;=16,(L110-9)*2.245,IF(L110&lt;=24,(L110-17)*2.245,IF(L110&lt;=32,(L110-25)*2.245,0)))),0)+IF(F110="PČneol",IF(L110=1,85,IF(L110=2,64.61,IF(L110=3,50.76,IF(L110=4,16.25,IF(L110=5,15,IF(L110=6,13.75,IF(L110=7,12.5,IF(L110=8,11.25,0))))))))+IF(L110&lt;=8,0,IF(L110&lt;=16,9,0))-IF(L110&lt;=8,0,IF(L110&lt;=16,(L110-9)*0.425,0)),0)+IF(F110="PŽ",IF(L110=1,85,IF(L110=2,59.5,IF(L110=3,45,IF(L110=4,32.5,IF(L110=5,30,IF(L110=6,27.5,IF(L110=7,25,IF(L110=8,22.5,0))))))))+IF(L110&lt;=8,0,IF(L110&lt;=16,19,IF(L110&lt;=24,13,IF(L110&lt;=32,8,0))))-IF(L110&lt;=8,0,IF(L110&lt;=16,(L110-9)*0.425,IF(L110&lt;=24,(L110-17)*0.425,IF(L110&lt;=32,(L110-25)*0.425,0)))),0)+IF(F110="EČ",IF(L110=1,204,IF(L110=2,156.24,IF(L110=3,123.84,IF(L110=4,72,IF(L110=5,66,IF(L110=6,60,IF(L110=7,54,IF(L110=8,48,0))))))))+IF(L110&lt;=8,0,IF(L110&lt;=16,40,IF(L110&lt;=24,25,0)))-IF(L110&lt;=8,0,IF(L110&lt;=16,(L110-9)*1.02,IF(L110&lt;=24,(L110-17)*1.02,0))),0)+IF(F110="EČneol",IF(L110=1,68,IF(L110=2,51.69,IF(L110=3,40.61,IF(L110=4,13,IF(L110=5,12,IF(L110=6,11,IF(L110=7,10,IF(L110=8,9,0)))))))))+IF(F110="EŽ",IF(L110=1,68,IF(L110=2,47.6,IF(L110=3,36,IF(L110=4,18,IF(L110=5,16.5,IF(L110=6,15,IF(L110=7,13.5,IF(L110=8,12,0))))))))+IF(L110&lt;=8,0,IF(L110&lt;=16,10,IF(L110&lt;=24,6,0)))-IF(L110&lt;=8,0,IF(L110&lt;=16,(L110-9)*0.34,IF(L110&lt;=24,(L110-17)*0.34,0))),0)+IF(F110="PT",IF(L110=1,68,IF(L110=2,52.08,IF(L110=3,41.28,IF(L110=4,24,IF(L110=5,22,IF(L110=6,20,IF(L110=7,18,IF(L110=8,16,0))))))))+IF(L110&lt;=8,0,IF(L110&lt;=16,13,IF(L110&lt;=24,9,IF(L110&lt;=32,4,0))))-IF(L110&lt;=8,0,IF(L110&lt;=16,(L110-9)*0.34,IF(L110&lt;=24,(L110-17)*0.34,IF(L110&lt;=32,(L110-25)*0.34,0)))),0)+IF(F110="JOŽ",IF(L110=1,85,IF(L110=2,59.5,IF(L110=3,45,IF(L110=4,32.5,IF(L110=5,30,IF(L110=6,27.5,IF(L110=7,25,IF(L110=8,22.5,0))))))))+IF(L110&lt;=8,0,IF(L110&lt;=16,19,IF(L110&lt;=24,13,0)))-IF(L110&lt;=8,0,IF(L110&lt;=16,(L110-9)*0.425,IF(L110&lt;=24,(L110-17)*0.425,0))),0)+IF(F110="JPČ",IF(L110=1,68,IF(L110=2,47.6,IF(L110=3,36,IF(L110=4,26,IF(L110=5,24,IF(L110=6,22,IF(L110=7,20,IF(L110=8,18,0))))))))+IF(L110&lt;=8,0,IF(L110&lt;=16,13,IF(L110&lt;=24,9,0)))-IF(L110&lt;=8,0,IF(L110&lt;=16,(L110-9)*0.34,IF(L110&lt;=24,(L110-17)*0.34,0))),0)+IF(F110="JEČ",IF(L110=1,34,IF(L110=2,26.04,IF(L110=3,20.6,IF(L110=4,12,IF(L110=5,11,IF(L110=6,10,IF(L110=7,9,IF(L110=8,8,0))))))))+IF(L110&lt;=8,0,IF(L110&lt;=16,6,0))-IF(L110&lt;=8,0,IF(L110&lt;=16,(L110-9)*0.17,0)),0)+IF(F110="JEOF",IF(L110=1,34,IF(L110=2,26.04,IF(L110=3,20.6,IF(L110=4,12,IF(L110=5,11,IF(L110=6,10,IF(L110=7,9,IF(L110=8,8,0))))))))+IF(L110&lt;=8,0,IF(L110&lt;=16,6,0))-IF(L110&lt;=8,0,IF(L110&lt;=16,(L110-9)*0.17,0)),0)+IF(F110="JnPČ",IF(L110=1,51,IF(L110=2,35.7,IF(L110=3,27,IF(L110=4,19.5,IF(L110=5,18,IF(L110=6,16.5,IF(L110=7,15,IF(L110=8,13.5,0))))))))+IF(L110&lt;=8,0,IF(L110&lt;=16,10,0))-IF(L110&lt;=8,0,IF(L110&lt;=16,(L110-9)*0.255,0)),0)+IF(F110="JnEČ",IF(L110=1,25.5,IF(L110=2,19.53,IF(L110=3,15.48,IF(L110=4,9,IF(L110=5,8.25,IF(L110=6,7.5,IF(L110=7,6.75,IF(L110=8,6,0))))))))+IF(L110&lt;=8,0,IF(L110&lt;=16,5,0))-IF(L110&lt;=8,0,IF(L110&lt;=16,(L110-9)*0.1275,0)),0)+IF(F110="JčPČ",IF(L110=1,21.25,IF(L110=2,14.5,IF(L110=3,11.5,IF(L110=4,7,IF(L110=5,6.5,IF(L110=6,6,IF(L110=7,5.5,IF(L110=8,5,0))))))))+IF(L110&lt;=8,0,IF(L110&lt;=16,4,0))-IF(L110&lt;=8,0,IF(L110&lt;=16,(L110-9)*0.10625,0)),0)+IF(F110="JčEČ",IF(L110=1,17,IF(L110=2,13.02,IF(L110=3,10.32,IF(L110=4,6,IF(L110=5,5.5,IF(L110=6,5,IF(L110=7,4.5,IF(L110=8,4,0))))))))+IF(L110&lt;=8,0,IF(L110&lt;=16,3,0))-IF(L110&lt;=8,0,IF(L110&lt;=16,(L110-9)*0.085,0)),0)+IF(F110="NEAK",IF(L110=1,11.48,IF(L110=2,8.79,IF(L110=3,6.97,IF(L110=4,4.05,IF(L110=5,3.71,IF(L110=6,3.38,IF(L110=7,3.04,IF(L110=8,2.7,0))))))))+IF(L110&lt;=8,0,IF(L110&lt;=16,2,IF(L110&lt;=24,1.3,0)))-IF(L110&lt;=8,0,IF(L110&lt;=16,(L110-9)*0.0574,IF(L110&lt;=24,(L110-17)*0.0574,0))),0))*IF(L110&lt;0,1,IF(OR(F110="PČ",F110="PŽ",F110="PT"),IF(J110&lt;32,J110/32,1),1))* IF(L110&lt;0,1,IF(OR(F110="EČ",F110="EŽ",F110="JOŽ",F110="JPČ",F110="NEAK"),IF(J110&lt;24,J110/24,1),1))*IF(L110&lt;0,1,IF(OR(F110="PČneol",F110="JEČ",F110="JEOF",F110="JnPČ",F110="JnEČ",F110="JčPČ",F110="JčEČ"),IF(J110&lt;16,J110/16,1),1))*IF(L110&lt;0,1,IF(F110="EČneol",IF(J110&lt;8,J110/8,1),1))</f>
        <v>46.75</v>
      </c>
      <c r="O110" s="9">
        <f t="shared" ref="O110:O117" si="47">IF(F110="OŽ",N110,IF(H110="Ne",IF(J110*0.3&lt;J110-L110,N110,0),IF(J110*0.1&lt;J110-L110,N110,0)))</f>
        <v>46.75</v>
      </c>
      <c r="P110" s="4">
        <f t="shared" ref="P110:P117" si="48">IF(O110=0,0,IF(F110="OŽ",IF(L110&gt;35,0,IF(J110&gt;35,(36-L110)*1.836,((36-L110)-(36-J110))*1.836)),0)+IF(F110="PČ",IF(L110&gt;31,0,IF(J110&gt;31,(32-L110)*1.347,((32-L110)-(32-J110))*1.347)),0)+ IF(F110="PČneol",IF(L110&gt;15,0,IF(J110&gt;15,(16-L110)*0.255,((16-L110)-(16-J110))*0.255)),0)+IF(F110="PŽ",IF(L110&gt;31,0,IF(J110&gt;31,(32-L110)*0.255,((32-L110)-(32-J110))*0.255)),0)+IF(F110="EČ",IF(L110&gt;23,0,IF(J110&gt;23,(24-L110)*0.612,((24-L110)-(24-J110))*0.612)),0)+IF(F110="EČneol",IF(L110&gt;7,0,IF(J110&gt;7,(8-L110)*0.204,((8-L110)-(8-J110))*0.204)),0)+IF(F110="EŽ",IF(L110&gt;23,0,IF(J110&gt;23,(24-L110)*0.204,((24-L110)-(24-J110))*0.204)),0)+IF(F110="PT",IF(L110&gt;31,0,IF(J110&gt;31,(32-L110)*0.204,((32-L110)-(32-J110))*0.204)),0)+IF(F110="JOŽ",IF(L110&gt;23,0,IF(J110&gt;23,(24-L110)*0.255,((24-L110)-(24-J110))*0.255)),0)+IF(F110="JPČ",IF(L110&gt;23,0,IF(J110&gt;23,(24-L110)*0.204,((24-L110)-(24-J110))*0.204)),0)+IF(F110="JEČ",IF(L110&gt;15,0,IF(J110&gt;15,(16-L110)*0.102,((16-L110)-(16-J110))*0.102)),0)+IF(F110="JEOF",IF(L110&gt;15,0,IF(J110&gt;15,(16-L110)*0.102,((16-L110)-(16-J110))*0.102)),0)+IF(F110="JnPČ",IF(L110&gt;15,0,IF(J110&gt;15,(16-L110)*0.153,((16-L110)-(16-J110))*0.153)),0)+IF(F110="JnEČ",IF(L110&gt;15,0,IF(J110&gt;15,(16-L110)*0.0765,((16-L110)-(16-J110))*0.0765)),0)+IF(F110="JčPČ",IF(L110&gt;15,0,IF(J110&gt;15,(16-L110)*0.06375,((16-L110)-(16-J110))*0.06375)),0)+IF(F110="JčEČ",IF(L110&gt;15,0,IF(J110&gt;15,(16-L110)*0.051,((16-L110)-(16-J110))*0.051)),0)+IF(F110="NEAK",IF(L110&gt;23,0,IF(J110&gt;23,(24-L110)*0.03444,((24-L110)-(24-J110))*0.03444)),0))</f>
        <v>7.3439999999999994</v>
      </c>
      <c r="Q110" s="11">
        <f t="shared" ref="Q110:Q117" si="49">IF(ISERROR(P110*100/N110),0,(P110*100/N110))</f>
        <v>15.709090909090909</v>
      </c>
      <c r="R110" s="10">
        <f t="shared" ref="R110:R116" si="50">IF(Q110&lt;=30,O110+P110,O110+O110*0.3)*IF(G110=1,0.4,IF(G110=2,0.75,IF(G110="1 (kas 4 m. 1 k. nerengiamos)",0.52,1)))*IF(D110="olimpinė",1,IF(M110="Ne",0.5,1))*IF(OR(A$5="Lietuvos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federacija"),IF(OR(J110&lt;8,K110&lt;16),0,1),1)*E110*IF(I110&lt;=1,1,1/I110)*IF(OR(A$5="Lietuvos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21.637600000000003</v>
      </c>
      <c r="S110" s="7"/>
    </row>
    <row r="111" spans="1:19" s="8" customFormat="1">
      <c r="A111" s="63">
        <v>4</v>
      </c>
      <c r="B111" s="63" t="s">
        <v>64</v>
      </c>
      <c r="C111" s="12" t="s">
        <v>61</v>
      </c>
      <c r="D111" s="63" t="s">
        <v>29</v>
      </c>
      <c r="E111" s="63">
        <v>1</v>
      </c>
      <c r="F111" s="63" t="s">
        <v>39</v>
      </c>
      <c r="G111" s="63">
        <v>1</v>
      </c>
      <c r="H111" s="63" t="s">
        <v>31</v>
      </c>
      <c r="I111" s="63">
        <v>1</v>
      </c>
      <c r="J111" s="63">
        <v>12</v>
      </c>
      <c r="K111" s="63">
        <v>34</v>
      </c>
      <c r="L111" s="63">
        <v>9</v>
      </c>
      <c r="M111" s="63" t="s">
        <v>31</v>
      </c>
      <c r="N111" s="3">
        <f t="shared" si="46"/>
        <v>20</v>
      </c>
      <c r="O111" s="9">
        <f t="shared" si="47"/>
        <v>20</v>
      </c>
      <c r="P111" s="4">
        <f t="shared" si="48"/>
        <v>1.8359999999999999</v>
      </c>
      <c r="Q111" s="11">
        <f t="shared" si="49"/>
        <v>9.18</v>
      </c>
      <c r="R111" s="10">
        <f t="shared" si="50"/>
        <v>8.7343999999999991</v>
      </c>
      <c r="S111" s="7"/>
    </row>
    <row r="112" spans="1:19" s="8" customFormat="1">
      <c r="A112" s="63">
        <v>5</v>
      </c>
      <c r="B112" s="63" t="s">
        <v>65</v>
      </c>
      <c r="C112" s="12" t="s">
        <v>61</v>
      </c>
      <c r="D112" s="63" t="s">
        <v>29</v>
      </c>
      <c r="E112" s="63">
        <v>1</v>
      </c>
      <c r="F112" s="63" t="s">
        <v>39</v>
      </c>
      <c r="G112" s="63">
        <v>1</v>
      </c>
      <c r="H112" s="63" t="s">
        <v>31</v>
      </c>
      <c r="I112" s="63">
        <v>1</v>
      </c>
      <c r="J112" s="63">
        <v>17</v>
      </c>
      <c r="K112" s="63">
        <v>34</v>
      </c>
      <c r="L112" s="63">
        <v>8</v>
      </c>
      <c r="M112" s="63" t="s">
        <v>31</v>
      </c>
      <c r="N112" s="3">
        <f t="shared" si="46"/>
        <v>34</v>
      </c>
      <c r="O112" s="9">
        <f t="shared" si="47"/>
        <v>34</v>
      </c>
      <c r="P112" s="4">
        <f t="shared" si="48"/>
        <v>5.508</v>
      </c>
      <c r="Q112" s="11">
        <f t="shared" si="49"/>
        <v>16.2</v>
      </c>
      <c r="R112" s="10">
        <f t="shared" si="50"/>
        <v>15.803200000000002</v>
      </c>
      <c r="S112" s="7"/>
    </row>
    <row r="113" spans="1:19" s="8" customFormat="1">
      <c r="A113" s="63">
        <v>6</v>
      </c>
      <c r="B113" s="63" t="s">
        <v>38</v>
      </c>
      <c r="C113" s="12" t="s">
        <v>61</v>
      </c>
      <c r="D113" s="63" t="s">
        <v>29</v>
      </c>
      <c r="E113" s="63">
        <v>1</v>
      </c>
      <c r="F113" s="63" t="s">
        <v>39</v>
      </c>
      <c r="G113" s="63">
        <v>1</v>
      </c>
      <c r="H113" s="63" t="s">
        <v>31</v>
      </c>
      <c r="I113" s="63">
        <v>1</v>
      </c>
      <c r="J113" s="63">
        <v>11</v>
      </c>
      <c r="K113" s="63">
        <v>34</v>
      </c>
      <c r="L113" s="63">
        <v>2</v>
      </c>
      <c r="M113" s="63" t="s">
        <v>31</v>
      </c>
      <c r="N113" s="3">
        <f t="shared" si="46"/>
        <v>71.61</v>
      </c>
      <c r="O113" s="9">
        <f t="shared" si="47"/>
        <v>71.61</v>
      </c>
      <c r="P113" s="4">
        <f t="shared" si="48"/>
        <v>5.508</v>
      </c>
      <c r="Q113" s="11">
        <f t="shared" si="49"/>
        <v>7.6916631755341429</v>
      </c>
      <c r="R113" s="10">
        <v>64.7</v>
      </c>
      <c r="S113" s="7"/>
    </row>
    <row r="114" spans="1:19" s="8" customFormat="1">
      <c r="A114" s="63">
        <v>7</v>
      </c>
      <c r="B114" s="63" t="s">
        <v>48</v>
      </c>
      <c r="C114" s="12" t="s">
        <v>61</v>
      </c>
      <c r="D114" s="63" t="s">
        <v>29</v>
      </c>
      <c r="E114" s="63">
        <v>1</v>
      </c>
      <c r="F114" s="63" t="s">
        <v>39</v>
      </c>
      <c r="G114" s="63">
        <v>1</v>
      </c>
      <c r="H114" s="63" t="s">
        <v>31</v>
      </c>
      <c r="I114" s="63">
        <v>1</v>
      </c>
      <c r="J114" s="63">
        <v>17</v>
      </c>
      <c r="K114" s="63">
        <v>34</v>
      </c>
      <c r="L114" s="63">
        <v>4</v>
      </c>
      <c r="M114" s="63" t="s">
        <v>31</v>
      </c>
      <c r="N114" s="3">
        <f t="shared" si="46"/>
        <v>51</v>
      </c>
      <c r="O114" s="9">
        <f t="shared" si="47"/>
        <v>51</v>
      </c>
      <c r="P114" s="4">
        <f t="shared" si="48"/>
        <v>7.9559999999999995</v>
      </c>
      <c r="Q114" s="11">
        <f t="shared" si="49"/>
        <v>15.599999999999998</v>
      </c>
      <c r="R114" s="10">
        <f t="shared" si="50"/>
        <v>23.582400000000003</v>
      </c>
      <c r="S114" s="7"/>
    </row>
    <row r="115" spans="1:19" s="8" customFormat="1">
      <c r="A115" s="63">
        <v>8</v>
      </c>
      <c r="B115" s="63" t="s">
        <v>52</v>
      </c>
      <c r="C115" s="12" t="s">
        <v>61</v>
      </c>
      <c r="D115" s="63" t="s">
        <v>29</v>
      </c>
      <c r="E115" s="63">
        <v>1</v>
      </c>
      <c r="F115" s="63" t="s">
        <v>39</v>
      </c>
      <c r="G115" s="63">
        <v>1</v>
      </c>
      <c r="H115" s="63" t="s">
        <v>31</v>
      </c>
      <c r="I115" s="63">
        <v>1</v>
      </c>
      <c r="J115" s="63">
        <v>21</v>
      </c>
      <c r="K115" s="63">
        <v>34</v>
      </c>
      <c r="L115" s="63">
        <v>1</v>
      </c>
      <c r="M115" s="63" t="s">
        <v>31</v>
      </c>
      <c r="N115" s="3">
        <f t="shared" si="46"/>
        <v>178.5</v>
      </c>
      <c r="O115" s="9">
        <f t="shared" si="47"/>
        <v>178.5</v>
      </c>
      <c r="P115" s="4">
        <f t="shared" si="48"/>
        <v>12.24</v>
      </c>
      <c r="Q115" s="11">
        <f t="shared" si="49"/>
        <v>6.8571428571428568</v>
      </c>
      <c r="R115" s="10">
        <v>86.5</v>
      </c>
      <c r="S115" s="7"/>
    </row>
    <row r="116" spans="1:19" s="8" customFormat="1">
      <c r="A116" s="63">
        <v>9</v>
      </c>
      <c r="B116" s="63" t="s">
        <v>66</v>
      </c>
      <c r="C116" s="12" t="s">
        <v>61</v>
      </c>
      <c r="D116" s="63" t="s">
        <v>29</v>
      </c>
      <c r="E116" s="63">
        <v>1</v>
      </c>
      <c r="F116" s="63" t="s">
        <v>39</v>
      </c>
      <c r="G116" s="63">
        <v>1</v>
      </c>
      <c r="H116" s="63" t="s">
        <v>31</v>
      </c>
      <c r="I116" s="63">
        <v>1</v>
      </c>
      <c r="J116" s="63">
        <v>11</v>
      </c>
      <c r="K116" s="63">
        <v>34</v>
      </c>
      <c r="L116" s="63">
        <v>5</v>
      </c>
      <c r="M116" s="63" t="s">
        <v>31</v>
      </c>
      <c r="N116" s="3">
        <f t="shared" si="46"/>
        <v>30.25</v>
      </c>
      <c r="O116" s="9">
        <f t="shared" si="47"/>
        <v>30.25</v>
      </c>
      <c r="P116" s="4">
        <f t="shared" si="48"/>
        <v>3.6719999999999997</v>
      </c>
      <c r="Q116" s="11">
        <f t="shared" si="49"/>
        <v>12.138842975206611</v>
      </c>
      <c r="R116" s="10">
        <f t="shared" si="50"/>
        <v>13.5688</v>
      </c>
      <c r="S116" s="7"/>
    </row>
    <row r="117" spans="1:19" s="8" customFormat="1">
      <c r="A117" s="63">
        <v>10</v>
      </c>
      <c r="B117" s="63" t="s">
        <v>67</v>
      </c>
      <c r="C117" s="12" t="s">
        <v>61</v>
      </c>
      <c r="D117" s="63" t="s">
        <v>29</v>
      </c>
      <c r="E117" s="63">
        <v>1</v>
      </c>
      <c r="F117" s="63" t="s">
        <v>39</v>
      </c>
      <c r="G117" s="63">
        <v>1</v>
      </c>
      <c r="H117" s="63" t="s">
        <v>31</v>
      </c>
      <c r="I117" s="63">
        <v>1</v>
      </c>
      <c r="J117" s="63">
        <v>13</v>
      </c>
      <c r="K117" s="63">
        <v>34</v>
      </c>
      <c r="L117" s="63">
        <v>6</v>
      </c>
      <c r="M117" s="63" t="s">
        <v>31</v>
      </c>
      <c r="N117" s="3">
        <f t="shared" si="46"/>
        <v>32.5</v>
      </c>
      <c r="O117" s="9">
        <f t="shared" si="47"/>
        <v>32.5</v>
      </c>
      <c r="P117" s="4">
        <f t="shared" si="48"/>
        <v>4.2839999999999998</v>
      </c>
      <c r="Q117" s="11">
        <f t="shared" si="49"/>
        <v>13.181538461538461</v>
      </c>
      <c r="R117" s="10">
        <f>IF(Q117&lt;=30,O117+P117,O117+O117*0.3)*IF(G117=1,0.4,IF(G117=2,0.75,IF(G117="1 (kas 4 m. 1 k. nerengiamos)",0.52,1)))*IF(D117="olimpinė",1,IF(M117="Ne",0.5,1))*IF(OR(A$5="Lietuvos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federacija"),IF(OR(J117&lt;8,K117&lt;16),0,1),1)*E117*IF(I117&lt;=1,1,1/I117)*IF(OR(A$5="Lietuvos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14.7136</v>
      </c>
      <c r="S117" s="7"/>
    </row>
    <row r="118" spans="1:19">
      <c r="A118" s="63">
        <v>11</v>
      </c>
      <c r="B118" s="63" t="s">
        <v>68</v>
      </c>
      <c r="C118" s="12" t="s">
        <v>61</v>
      </c>
      <c r="D118" s="63" t="s">
        <v>29</v>
      </c>
      <c r="E118" s="63">
        <v>1</v>
      </c>
      <c r="F118" s="63" t="s">
        <v>39</v>
      </c>
      <c r="G118" s="63">
        <v>1</v>
      </c>
      <c r="H118" s="63" t="s">
        <v>31</v>
      </c>
      <c r="I118" s="63">
        <v>1</v>
      </c>
      <c r="J118" s="63">
        <v>9</v>
      </c>
      <c r="K118" s="63">
        <v>34</v>
      </c>
      <c r="L118" s="63">
        <v>7</v>
      </c>
      <c r="M118" s="63" t="s">
        <v>31</v>
      </c>
      <c r="N118" s="3">
        <f t="shared" si="39"/>
        <v>20.25</v>
      </c>
      <c r="O118" s="9">
        <f t="shared" si="40"/>
        <v>20.25</v>
      </c>
      <c r="P118" s="4">
        <f t="shared" si="43"/>
        <v>1.224</v>
      </c>
      <c r="Q118" s="11">
        <f t="shared" si="44"/>
        <v>6.0444444444444443</v>
      </c>
      <c r="R118" s="10">
        <f t="shared" si="45"/>
        <v>8.5896000000000008</v>
      </c>
      <c r="S118" s="8"/>
    </row>
    <row r="119" spans="1:19">
      <c r="A119" s="63">
        <v>12</v>
      </c>
      <c r="B119" s="63" t="s">
        <v>69</v>
      </c>
      <c r="C119" s="12" t="s">
        <v>70</v>
      </c>
      <c r="D119" s="63" t="s">
        <v>29</v>
      </c>
      <c r="E119" s="63">
        <v>1</v>
      </c>
      <c r="F119" s="63" t="s">
        <v>39</v>
      </c>
      <c r="G119" s="63">
        <v>1</v>
      </c>
      <c r="H119" s="63" t="s">
        <v>31</v>
      </c>
      <c r="I119" s="63">
        <v>1</v>
      </c>
      <c r="J119" s="63">
        <v>14</v>
      </c>
      <c r="K119" s="63">
        <v>34</v>
      </c>
      <c r="L119" s="63">
        <v>13</v>
      </c>
      <c r="M119" s="63" t="s">
        <v>31</v>
      </c>
      <c r="N119" s="3">
        <f t="shared" si="39"/>
        <v>20.953333333333337</v>
      </c>
      <c r="O119" s="9">
        <f t="shared" si="40"/>
        <v>0</v>
      </c>
      <c r="P119" s="4">
        <f t="shared" si="43"/>
        <v>0</v>
      </c>
      <c r="Q119" s="11">
        <f t="shared" si="44"/>
        <v>0</v>
      </c>
      <c r="R119" s="10">
        <f t="shared" si="45"/>
        <v>0</v>
      </c>
      <c r="S119" s="8"/>
    </row>
    <row r="120" spans="1:19">
      <c r="A120" s="63">
        <v>13</v>
      </c>
      <c r="B120" s="63" t="s">
        <v>71</v>
      </c>
      <c r="C120" s="12" t="s">
        <v>61</v>
      </c>
      <c r="D120" s="63" t="s">
        <v>29</v>
      </c>
      <c r="E120" s="63">
        <v>1</v>
      </c>
      <c r="F120" s="63" t="s">
        <v>39</v>
      </c>
      <c r="G120" s="63">
        <v>1</v>
      </c>
      <c r="H120" s="63" t="s">
        <v>31</v>
      </c>
      <c r="I120" s="63">
        <v>1</v>
      </c>
      <c r="J120" s="63">
        <v>14</v>
      </c>
      <c r="K120" s="63">
        <v>34</v>
      </c>
      <c r="L120" s="63">
        <v>7</v>
      </c>
      <c r="M120" s="63" t="s">
        <v>31</v>
      </c>
      <c r="N120" s="3">
        <f t="shared" si="39"/>
        <v>31.500000000000004</v>
      </c>
      <c r="O120" s="9">
        <f t="shared" si="40"/>
        <v>31.500000000000004</v>
      </c>
      <c r="P120" s="4">
        <f t="shared" si="43"/>
        <v>4.2839999999999998</v>
      </c>
      <c r="Q120" s="11">
        <f t="shared" si="44"/>
        <v>13.599999999999998</v>
      </c>
      <c r="R120" s="10">
        <f t="shared" si="45"/>
        <v>14.313600000000003</v>
      </c>
      <c r="S120" s="8"/>
    </row>
    <row r="121" spans="1:19">
      <c r="A121" s="63">
        <v>14</v>
      </c>
      <c r="B121" s="63" t="s">
        <v>72</v>
      </c>
      <c r="C121" s="12" t="s">
        <v>61</v>
      </c>
      <c r="D121" s="63" t="s">
        <v>29</v>
      </c>
      <c r="E121" s="63">
        <v>1</v>
      </c>
      <c r="F121" s="63" t="s">
        <v>39</v>
      </c>
      <c r="G121" s="63">
        <v>1</v>
      </c>
      <c r="H121" s="63" t="s">
        <v>31</v>
      </c>
      <c r="I121" s="63">
        <v>1</v>
      </c>
      <c r="J121" s="63">
        <v>11</v>
      </c>
      <c r="K121" s="63">
        <v>34</v>
      </c>
      <c r="L121" s="63">
        <v>7</v>
      </c>
      <c r="M121" s="63" t="s">
        <v>31</v>
      </c>
      <c r="N121" s="3">
        <f t="shared" si="39"/>
        <v>24.75</v>
      </c>
      <c r="O121" s="9">
        <f t="shared" si="40"/>
        <v>24.75</v>
      </c>
      <c r="P121" s="4">
        <f t="shared" si="43"/>
        <v>2.448</v>
      </c>
      <c r="Q121" s="11">
        <f t="shared" si="44"/>
        <v>9.8909090909090907</v>
      </c>
      <c r="R121" s="10">
        <f t="shared" si="45"/>
        <v>10.879200000000001</v>
      </c>
      <c r="S121" s="8"/>
    </row>
    <row r="122" spans="1:19">
      <c r="A122" s="63">
        <v>15</v>
      </c>
      <c r="B122" s="63" t="s">
        <v>73</v>
      </c>
      <c r="C122" s="12" t="s">
        <v>61</v>
      </c>
      <c r="D122" s="63" t="s">
        <v>29</v>
      </c>
      <c r="E122" s="63">
        <v>1</v>
      </c>
      <c r="F122" s="63" t="s">
        <v>39</v>
      </c>
      <c r="G122" s="63">
        <v>1</v>
      </c>
      <c r="H122" s="63" t="s">
        <v>31</v>
      </c>
      <c r="I122" s="63">
        <v>1</v>
      </c>
      <c r="J122" s="63">
        <v>12</v>
      </c>
      <c r="K122" s="63">
        <v>34</v>
      </c>
      <c r="L122" s="63">
        <v>7</v>
      </c>
      <c r="M122" s="63" t="s">
        <v>31</v>
      </c>
      <c r="N122" s="3">
        <f t="shared" si="39"/>
        <v>27</v>
      </c>
      <c r="O122" s="9">
        <f t="shared" si="40"/>
        <v>27</v>
      </c>
      <c r="P122" s="4">
        <f t="shared" si="43"/>
        <v>3.06</v>
      </c>
      <c r="Q122" s="11">
        <f t="shared" si="44"/>
        <v>11.333333333333334</v>
      </c>
      <c r="R122" s="10">
        <f t="shared" si="45"/>
        <v>12.024000000000001</v>
      </c>
      <c r="S122" s="8"/>
    </row>
    <row r="123" spans="1:19">
      <c r="A123" s="79" t="s">
        <v>32</v>
      </c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1"/>
      <c r="R123" s="10">
        <f>SUM(R108:R122)</f>
        <v>307.27040000000005</v>
      </c>
      <c r="S123" s="8"/>
    </row>
    <row r="124" spans="1:19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6"/>
      <c r="S124" s="8"/>
    </row>
    <row r="125" spans="1:19" ht="135">
      <c r="A125" s="24" t="s">
        <v>33</v>
      </c>
      <c r="B125" s="24"/>
      <c r="C125" s="56" t="s">
        <v>74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6"/>
      <c r="S125" s="8"/>
    </row>
    <row r="126" spans="1:19">
      <c r="A126" s="49" t="s">
        <v>43</v>
      </c>
      <c r="B126" s="49"/>
      <c r="C126" s="49"/>
      <c r="D126" s="49"/>
      <c r="E126" s="49"/>
      <c r="F126" s="49"/>
      <c r="G126" s="49"/>
      <c r="H126" s="49"/>
      <c r="I126" s="49"/>
      <c r="J126" s="15"/>
      <c r="K126" s="15"/>
      <c r="L126" s="15"/>
      <c r="M126" s="15"/>
      <c r="N126" s="15"/>
      <c r="O126" s="15"/>
      <c r="P126" s="15"/>
      <c r="Q126" s="15"/>
      <c r="R126" s="16"/>
      <c r="S126" s="8"/>
    </row>
    <row r="127" spans="1:19">
      <c r="A127" s="69" t="s">
        <v>75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59"/>
      <c r="R127" s="8"/>
      <c r="S127" s="8"/>
    </row>
    <row r="128" spans="1:19" ht="18">
      <c r="A128" s="71" t="s">
        <v>27</v>
      </c>
      <c r="B128" s="72"/>
      <c r="C128" s="72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9"/>
      <c r="R128" s="8"/>
      <c r="S128" s="8"/>
    </row>
    <row r="129" spans="1:19">
      <c r="A129" s="69" t="s">
        <v>76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59"/>
      <c r="R129" s="8"/>
      <c r="S129" s="8"/>
    </row>
    <row r="130" spans="1:19">
      <c r="A130" s="63">
        <v>1</v>
      </c>
      <c r="B130" s="63" t="s">
        <v>77</v>
      </c>
      <c r="C130" s="12" t="s">
        <v>61</v>
      </c>
      <c r="D130" s="63" t="s">
        <v>29</v>
      </c>
      <c r="E130" s="63">
        <v>1</v>
      </c>
      <c r="F130" s="63" t="s">
        <v>30</v>
      </c>
      <c r="G130" s="63">
        <v>1</v>
      </c>
      <c r="H130" s="63" t="s">
        <v>31</v>
      </c>
      <c r="I130" s="63">
        <v>1</v>
      </c>
      <c r="J130" s="63">
        <v>14</v>
      </c>
      <c r="K130" s="63">
        <v>51</v>
      </c>
      <c r="L130" s="63">
        <v>14</v>
      </c>
      <c r="M130" s="63" t="s">
        <v>31</v>
      </c>
      <c r="N130" s="3">
        <v>33.590000000000003</v>
      </c>
      <c r="O130" s="9">
        <v>0</v>
      </c>
      <c r="P130" s="4">
        <v>0</v>
      </c>
      <c r="Q130" s="11">
        <f t="shared" ref="Q130" si="51">IF(ISERROR(P130*100/N130),0,(P130*100/N130))</f>
        <v>0</v>
      </c>
      <c r="R130" s="10">
        <f t="shared" ref="R130:R139" si="52">IF(Q130&lt;=30,O130+P130,O130+O130*0.3)*IF(G130=1,0.4,IF(G130=2,0.75,IF(G130="1 (kas 4 m. 1 k. nerengiamos)",0.52,1)))*IF(D130="olimpinė",1,IF(M130="Ne",0.5,1))*IF(OR(A$5="Lietuvos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federacija"),IF(OR(J130&lt;8,K130&lt;16),0,1),1)*E130*IF(I130&lt;=1,1,1/I130)*IF(OR(A$5="Lietuvos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30" s="8"/>
    </row>
    <row r="131" spans="1:19">
      <c r="A131" s="63">
        <v>2</v>
      </c>
      <c r="B131" s="63" t="s">
        <v>78</v>
      </c>
      <c r="C131" s="12" t="s">
        <v>79</v>
      </c>
      <c r="D131" s="63" t="s">
        <v>29</v>
      </c>
      <c r="E131" s="63">
        <v>1</v>
      </c>
      <c r="F131" s="63" t="s">
        <v>30</v>
      </c>
      <c r="G131" s="63">
        <v>1</v>
      </c>
      <c r="H131" s="63" t="s">
        <v>31</v>
      </c>
      <c r="I131" s="63">
        <v>1</v>
      </c>
      <c r="J131" s="63">
        <v>19</v>
      </c>
      <c r="K131" s="63">
        <v>51</v>
      </c>
      <c r="L131" s="63">
        <v>18</v>
      </c>
      <c r="M131" s="63" t="s">
        <v>31</v>
      </c>
      <c r="N131" s="3">
        <v>31.32</v>
      </c>
      <c r="O131" s="9">
        <v>0</v>
      </c>
      <c r="P131" s="4">
        <v>0</v>
      </c>
      <c r="Q131" s="11">
        <f t="shared" ref="Q131:Q139" si="53">IF(ISERROR(P131*100/N131),0,(P131*100/N131))</f>
        <v>0</v>
      </c>
      <c r="R131" s="10">
        <f t="shared" si="52"/>
        <v>0</v>
      </c>
      <c r="S131" s="8"/>
    </row>
    <row r="132" spans="1:19">
      <c r="A132" s="63">
        <v>3</v>
      </c>
      <c r="B132" s="63" t="s">
        <v>28</v>
      </c>
      <c r="C132" s="12" t="s">
        <v>61</v>
      </c>
      <c r="D132" s="63" t="s">
        <v>29</v>
      </c>
      <c r="E132" s="63">
        <v>1</v>
      </c>
      <c r="F132" s="63" t="s">
        <v>30</v>
      </c>
      <c r="G132" s="63">
        <v>1</v>
      </c>
      <c r="H132" s="63" t="s">
        <v>31</v>
      </c>
      <c r="I132" s="63">
        <v>1</v>
      </c>
      <c r="J132" s="63">
        <v>35</v>
      </c>
      <c r="K132" s="63">
        <v>51</v>
      </c>
      <c r="L132" s="63">
        <v>5</v>
      </c>
      <c r="M132" s="63" t="s">
        <v>31</v>
      </c>
      <c r="N132" s="3">
        <v>159</v>
      </c>
      <c r="O132" s="9">
        <v>159</v>
      </c>
      <c r="P132" s="4">
        <v>36.369999999999997</v>
      </c>
      <c r="Q132" s="11">
        <f t="shared" si="53"/>
        <v>22.874213836477985</v>
      </c>
      <c r="R132" s="10">
        <f t="shared" si="52"/>
        <v>78.14800000000001</v>
      </c>
      <c r="S132" s="8"/>
    </row>
    <row r="133" spans="1:19">
      <c r="A133" s="63">
        <v>4</v>
      </c>
      <c r="B133" s="63" t="s">
        <v>80</v>
      </c>
      <c r="C133" s="12" t="s">
        <v>61</v>
      </c>
      <c r="D133" s="63" t="s">
        <v>29</v>
      </c>
      <c r="E133" s="63">
        <v>1</v>
      </c>
      <c r="F133" s="63" t="s">
        <v>30</v>
      </c>
      <c r="G133" s="63">
        <v>1</v>
      </c>
      <c r="H133" s="63" t="s">
        <v>31</v>
      </c>
      <c r="I133" s="63">
        <v>1</v>
      </c>
      <c r="J133" s="63">
        <v>22</v>
      </c>
      <c r="K133" s="63">
        <v>51</v>
      </c>
      <c r="L133" s="63">
        <v>10</v>
      </c>
      <c r="M133" s="63" t="s">
        <v>31</v>
      </c>
      <c r="N133" s="3">
        <v>58.96</v>
      </c>
      <c r="O133" s="9">
        <v>58.96</v>
      </c>
      <c r="P133" s="4">
        <v>16.16</v>
      </c>
      <c r="Q133" s="11">
        <f t="shared" si="53"/>
        <v>27.408412483039349</v>
      </c>
      <c r="R133" s="10">
        <f t="shared" si="52"/>
        <v>30.048000000000002</v>
      </c>
      <c r="S133" s="8"/>
    </row>
    <row r="134" spans="1:19">
      <c r="A134" s="63">
        <v>5</v>
      </c>
      <c r="B134" s="63" t="s">
        <v>81</v>
      </c>
      <c r="C134" s="12" t="s">
        <v>61</v>
      </c>
      <c r="D134" s="63" t="s">
        <v>29</v>
      </c>
      <c r="E134" s="63">
        <v>1</v>
      </c>
      <c r="F134" s="63" t="s">
        <v>30</v>
      </c>
      <c r="G134" s="63">
        <v>1</v>
      </c>
      <c r="H134" s="63" t="s">
        <v>31</v>
      </c>
      <c r="I134" s="63">
        <v>1</v>
      </c>
      <c r="J134" s="63">
        <v>9</v>
      </c>
      <c r="K134" s="63">
        <v>51</v>
      </c>
      <c r="L134" s="63">
        <v>5</v>
      </c>
      <c r="M134" s="63" t="s">
        <v>31</v>
      </c>
      <c r="N134" s="3">
        <v>44.72</v>
      </c>
      <c r="O134" s="9">
        <v>44.72</v>
      </c>
      <c r="P134" s="4">
        <v>5.39</v>
      </c>
      <c r="Q134" s="11">
        <f t="shared" si="53"/>
        <v>12.052772808586763</v>
      </c>
      <c r="R134" s="10">
        <f t="shared" si="52"/>
        <v>20.044</v>
      </c>
      <c r="S134" s="8"/>
    </row>
    <row r="135" spans="1:19">
      <c r="A135" s="63">
        <v>6</v>
      </c>
      <c r="B135" s="63" t="s">
        <v>48</v>
      </c>
      <c r="C135" s="12" t="s">
        <v>61</v>
      </c>
      <c r="D135" s="63" t="s">
        <v>29</v>
      </c>
      <c r="E135" s="63">
        <v>1</v>
      </c>
      <c r="F135" s="63" t="s">
        <v>30</v>
      </c>
      <c r="G135" s="63">
        <v>1</v>
      </c>
      <c r="H135" s="63" t="s">
        <v>31</v>
      </c>
      <c r="I135" s="63">
        <v>1</v>
      </c>
      <c r="J135" s="63">
        <v>21</v>
      </c>
      <c r="K135" s="63">
        <v>51</v>
      </c>
      <c r="L135" s="63">
        <v>8</v>
      </c>
      <c r="M135" s="63" t="s">
        <v>31</v>
      </c>
      <c r="N135" s="3">
        <v>78.09</v>
      </c>
      <c r="O135" s="9">
        <v>78.09</v>
      </c>
      <c r="P135" s="4">
        <v>17.510000000000002</v>
      </c>
      <c r="Q135" s="11">
        <f t="shared" si="53"/>
        <v>22.422845434754773</v>
      </c>
      <c r="R135" s="10">
        <f t="shared" si="52"/>
        <v>38.24</v>
      </c>
      <c r="S135" s="8"/>
    </row>
    <row r="136" spans="1:19">
      <c r="A136" s="63">
        <v>7</v>
      </c>
      <c r="B136" s="63" t="s">
        <v>52</v>
      </c>
      <c r="C136" s="12" t="s">
        <v>61</v>
      </c>
      <c r="D136" s="63" t="s">
        <v>29</v>
      </c>
      <c r="E136" s="63">
        <v>1</v>
      </c>
      <c r="F136" s="63" t="s">
        <v>30</v>
      </c>
      <c r="G136" s="63">
        <v>1</v>
      </c>
      <c r="H136" s="63" t="s">
        <v>31</v>
      </c>
      <c r="I136" s="63">
        <v>1</v>
      </c>
      <c r="J136" s="63">
        <v>27</v>
      </c>
      <c r="K136" s="63">
        <v>51</v>
      </c>
      <c r="L136" s="63">
        <v>2</v>
      </c>
      <c r="M136" s="63" t="s">
        <v>31</v>
      </c>
      <c r="N136" s="3">
        <v>314.60000000000002</v>
      </c>
      <c r="O136" s="9">
        <v>314.60000000000002</v>
      </c>
      <c r="P136" s="4">
        <v>33.68</v>
      </c>
      <c r="Q136" s="11">
        <f t="shared" si="53"/>
        <v>10.705657978385251</v>
      </c>
      <c r="R136" s="10">
        <v>119.65</v>
      </c>
      <c r="S136" s="8"/>
    </row>
    <row r="137" spans="1:19">
      <c r="A137" s="63">
        <v>8</v>
      </c>
      <c r="B137" s="63" t="s">
        <v>42</v>
      </c>
      <c r="C137" s="12" t="s">
        <v>61</v>
      </c>
      <c r="D137" s="63" t="s">
        <v>29</v>
      </c>
      <c r="E137" s="63">
        <v>1</v>
      </c>
      <c r="F137" s="63" t="s">
        <v>30</v>
      </c>
      <c r="G137" s="63">
        <v>1</v>
      </c>
      <c r="H137" s="63" t="s">
        <v>31</v>
      </c>
      <c r="I137" s="63">
        <v>1</v>
      </c>
      <c r="J137" s="63">
        <v>10</v>
      </c>
      <c r="K137" s="63">
        <v>51</v>
      </c>
      <c r="L137" s="63">
        <v>1</v>
      </c>
      <c r="M137" s="63" t="s">
        <v>31</v>
      </c>
      <c r="N137" s="3">
        <v>449</v>
      </c>
      <c r="O137" s="9">
        <v>449</v>
      </c>
      <c r="P137" s="4">
        <v>12.12</v>
      </c>
      <c r="Q137" s="11">
        <f t="shared" si="53"/>
        <v>2.6993318485523385</v>
      </c>
      <c r="R137" s="10">
        <v>60.97</v>
      </c>
      <c r="S137" s="8"/>
    </row>
    <row r="138" spans="1:19">
      <c r="A138" s="63">
        <v>9</v>
      </c>
      <c r="B138" s="63"/>
      <c r="C138" s="1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3">
        <f t="shared" ref="N138:N139" si="54">(IF(F138="OŽ",IF(L138=1,550.8,IF(L138=2,426.38,IF(L138=3,342.14,IF(L138=4,181.44,IF(L138=5,168.48,IF(L138=6,155.52,IF(L138=7,148.5,IF(L138=8,144,0))))))))+IF(L138&lt;=8,0,IF(L138&lt;=16,137.7,IF(L138&lt;=24,108,IF(L138&lt;=32,80.1,IF(L138&lt;=36,52.2,0)))))-IF(L138&lt;=8,0,IF(L138&lt;=16,(L138-9)*2.754,IF(L138&lt;=24,(L138-17)* 2.754,IF(L138&lt;=32,(L138-25)* 2.754,IF(L138&lt;=36,(L138-33)*2.754,0))))),0)+IF(F138="PČ",IF(L138=1,449,IF(L138=2,314.6,IF(L138=3,238,IF(L138=4,172,IF(L138=5,159,IF(L138=6,145,IF(L138=7,132,IF(L138=8,119,0))))))))+IF(L138&lt;=8,0,IF(L138&lt;=16,88,IF(L138&lt;=24,55,IF(L138&lt;=32,22,0))))-IF(L138&lt;=8,0,IF(L138&lt;=16,(L138-9)*2.245,IF(L138&lt;=24,(L138-17)*2.245,IF(L138&lt;=32,(L138-25)*2.245,0)))),0)+IF(F138="PČneol",IF(L138=1,85,IF(L138=2,64.61,IF(L138=3,50.76,IF(L138=4,16.25,IF(L138=5,15,IF(L138=6,13.75,IF(L138=7,12.5,IF(L138=8,11.25,0))))))))+IF(L138&lt;=8,0,IF(L138&lt;=16,9,0))-IF(L138&lt;=8,0,IF(L138&lt;=16,(L138-9)*0.425,0)),0)+IF(F138="PŽ",IF(L138=1,85,IF(L138=2,59.5,IF(L138=3,45,IF(L138=4,32.5,IF(L138=5,30,IF(L138=6,27.5,IF(L138=7,25,IF(L138=8,22.5,0))))))))+IF(L138&lt;=8,0,IF(L138&lt;=16,19,IF(L138&lt;=24,13,IF(L138&lt;=32,8,0))))-IF(L138&lt;=8,0,IF(L138&lt;=16,(L138-9)*0.425,IF(L138&lt;=24,(L138-17)*0.425,IF(L138&lt;=32,(L138-25)*0.425,0)))),0)+IF(F138="EČ",IF(L138=1,204,IF(L138=2,156.24,IF(L138=3,123.84,IF(L138=4,72,IF(L138=5,66,IF(L138=6,60,IF(L138=7,54,IF(L138=8,48,0))))))))+IF(L138&lt;=8,0,IF(L138&lt;=16,40,IF(L138&lt;=24,25,0)))-IF(L138&lt;=8,0,IF(L138&lt;=16,(L138-9)*1.02,IF(L138&lt;=24,(L138-17)*1.02,0))),0)+IF(F138="EČneol",IF(L138=1,68,IF(L138=2,51.69,IF(L138=3,40.61,IF(L138=4,13,IF(L138=5,12,IF(L138=6,11,IF(L138=7,10,IF(L138=8,9,0)))))))))+IF(F138="EŽ",IF(L138=1,68,IF(L138=2,47.6,IF(L138=3,36,IF(L138=4,18,IF(L138=5,16.5,IF(L138=6,15,IF(L138=7,13.5,IF(L138=8,12,0))))))))+IF(L138&lt;=8,0,IF(L138&lt;=16,10,IF(L138&lt;=24,6,0)))-IF(L138&lt;=8,0,IF(L138&lt;=16,(L138-9)*0.34,IF(L138&lt;=24,(L138-17)*0.34,0))),0)+IF(F138="PT",IF(L138=1,68,IF(L138=2,52.08,IF(L138=3,41.28,IF(L138=4,24,IF(L138=5,22,IF(L138=6,20,IF(L138=7,18,IF(L138=8,16,0))))))))+IF(L138&lt;=8,0,IF(L138&lt;=16,13,IF(L138&lt;=24,9,IF(L138&lt;=32,4,0))))-IF(L138&lt;=8,0,IF(L138&lt;=16,(L138-9)*0.34,IF(L138&lt;=24,(L138-17)*0.34,IF(L138&lt;=32,(L138-25)*0.34,0)))),0)+IF(F138="JOŽ",IF(L138=1,85,IF(L138=2,59.5,IF(L138=3,45,IF(L138=4,32.5,IF(L138=5,30,IF(L138=6,27.5,IF(L138=7,25,IF(L138=8,22.5,0))))))))+IF(L138&lt;=8,0,IF(L138&lt;=16,19,IF(L138&lt;=24,13,0)))-IF(L138&lt;=8,0,IF(L138&lt;=16,(L138-9)*0.425,IF(L138&lt;=24,(L138-17)*0.425,0))),0)+IF(F138="JPČ",IF(L138=1,68,IF(L138=2,47.6,IF(L138=3,36,IF(L138=4,26,IF(L138=5,24,IF(L138=6,22,IF(L138=7,20,IF(L138=8,18,0))))))))+IF(L138&lt;=8,0,IF(L138&lt;=16,13,IF(L138&lt;=24,9,0)))-IF(L138&lt;=8,0,IF(L138&lt;=16,(L138-9)*0.34,IF(L138&lt;=24,(L138-17)*0.34,0))),0)+IF(F138="JEČ",IF(L138=1,34,IF(L138=2,26.04,IF(L138=3,20.6,IF(L138=4,12,IF(L138=5,11,IF(L138=6,10,IF(L138=7,9,IF(L138=8,8,0))))))))+IF(L138&lt;=8,0,IF(L138&lt;=16,6,0))-IF(L138&lt;=8,0,IF(L138&lt;=16,(L138-9)*0.17,0)),0)+IF(F138="JEOF",IF(L138=1,34,IF(L138=2,26.04,IF(L138=3,20.6,IF(L138=4,12,IF(L138=5,11,IF(L138=6,10,IF(L138=7,9,IF(L138=8,8,0))))))))+IF(L138&lt;=8,0,IF(L138&lt;=16,6,0))-IF(L138&lt;=8,0,IF(L138&lt;=16,(L138-9)*0.17,0)),0)+IF(F138="JnPČ",IF(L138=1,51,IF(L138=2,35.7,IF(L138=3,27,IF(L138=4,19.5,IF(L138=5,18,IF(L138=6,16.5,IF(L138=7,15,IF(L138=8,13.5,0))))))))+IF(L138&lt;=8,0,IF(L138&lt;=16,10,0))-IF(L138&lt;=8,0,IF(L138&lt;=16,(L138-9)*0.255,0)),0)+IF(F138="JnEČ",IF(L138=1,25.5,IF(L138=2,19.53,IF(L138=3,15.48,IF(L138=4,9,IF(L138=5,8.25,IF(L138=6,7.5,IF(L138=7,6.75,IF(L138=8,6,0))))))))+IF(L138&lt;=8,0,IF(L138&lt;=16,5,0))-IF(L138&lt;=8,0,IF(L138&lt;=16,(L138-9)*0.1275,0)),0)+IF(F138="JčPČ",IF(L138=1,21.25,IF(L138=2,14.5,IF(L138=3,11.5,IF(L138=4,7,IF(L138=5,6.5,IF(L138=6,6,IF(L138=7,5.5,IF(L138=8,5,0))))))))+IF(L138&lt;=8,0,IF(L138&lt;=16,4,0))-IF(L138&lt;=8,0,IF(L138&lt;=16,(L138-9)*0.10625,0)),0)+IF(F138="JčEČ",IF(L138=1,17,IF(L138=2,13.02,IF(L138=3,10.32,IF(L138=4,6,IF(L138=5,5.5,IF(L138=6,5,IF(L138=7,4.5,IF(L138=8,4,0))))))))+IF(L138&lt;=8,0,IF(L138&lt;=16,3,0))-IF(L138&lt;=8,0,IF(L138&lt;=16,(L138-9)*0.085,0)),0)+IF(F138="NEAK",IF(L138=1,11.48,IF(L138=2,8.79,IF(L138=3,6.97,IF(L138=4,4.05,IF(L138=5,3.71,IF(L138=6,3.38,IF(L138=7,3.04,IF(L138=8,2.7,0))))))))+IF(L138&lt;=8,0,IF(L138&lt;=16,2,IF(L138&lt;=24,1.3,0)))-IF(L138&lt;=8,0,IF(L138&lt;=16,(L138-9)*0.0574,IF(L138&lt;=24,(L138-17)*0.0574,0))),0))*IF(L138&lt;0,1,IF(OR(F138="PČ",F138="PŽ",F138="PT"),IF(J138&lt;32,J138/32,1),1))* IF(L138&lt;0,1,IF(OR(F138="EČ",F138="EŽ",F138="JOŽ",F138="JPČ",F138="NEAK"),IF(J138&lt;24,J138/24,1),1))*IF(L138&lt;0,1,IF(OR(F138="PČneol",F138="JEČ",F138="JEOF",F138="JnPČ",F138="JnEČ",F138="JčPČ",F138="JčEČ"),IF(J138&lt;16,J138/16,1),1))*IF(L138&lt;0,1,IF(F138="EČneol",IF(J138&lt;8,J138/8,1),1))</f>
        <v>0</v>
      </c>
      <c r="O138" s="9">
        <f t="shared" ref="O138:O139" si="55">IF(F138="OŽ",N138,IF(H138="Ne",IF(J138*0.3&lt;J138-L138,N138,0),IF(J138*0.1&lt;J138-L138,N138,0)))</f>
        <v>0</v>
      </c>
      <c r="P138" s="4">
        <f t="shared" ref="P138:P139" si="56">IF(O138=0,0,IF(F138="OŽ",IF(L138&gt;35,0,IF(J138&gt;35,(36-L138)*1.836,((36-L138)-(36-J138))*1.836)),0)+IF(F138="PČ",IF(L138&gt;31,0,IF(J138&gt;31,(32-L138)*1.347,((32-L138)-(32-J138))*1.347)),0)+ IF(F138="PČneol",IF(L138&gt;15,0,IF(J138&gt;15,(16-L138)*0.255,((16-L138)-(16-J138))*0.255)),0)+IF(F138="PŽ",IF(L138&gt;31,0,IF(J138&gt;31,(32-L138)*0.255,((32-L138)-(32-J138))*0.255)),0)+IF(F138="EČ",IF(L138&gt;23,0,IF(J138&gt;23,(24-L138)*0.612,((24-L138)-(24-J138))*0.612)),0)+IF(F138="EČneol",IF(L138&gt;7,0,IF(J138&gt;7,(8-L138)*0.204,((8-L138)-(8-J138))*0.204)),0)+IF(F138="EŽ",IF(L138&gt;23,0,IF(J138&gt;23,(24-L138)*0.204,((24-L138)-(24-J138))*0.204)),0)+IF(F138="PT",IF(L138&gt;31,0,IF(J138&gt;31,(32-L138)*0.204,((32-L138)-(32-J138))*0.204)),0)+IF(F138="JOŽ",IF(L138&gt;23,0,IF(J138&gt;23,(24-L138)*0.255,((24-L138)-(24-J138))*0.255)),0)+IF(F138="JPČ",IF(L138&gt;23,0,IF(J138&gt;23,(24-L138)*0.204,((24-L138)-(24-J138))*0.204)),0)+IF(F138="JEČ",IF(L138&gt;15,0,IF(J138&gt;15,(16-L138)*0.102,((16-L138)-(16-J138))*0.102)),0)+IF(F138="JEOF",IF(L138&gt;15,0,IF(J138&gt;15,(16-L138)*0.102,((16-L138)-(16-J138))*0.102)),0)+IF(F138="JnPČ",IF(L138&gt;15,0,IF(J138&gt;15,(16-L138)*0.153,((16-L138)-(16-J138))*0.153)),0)+IF(F138="JnEČ",IF(L138&gt;15,0,IF(J138&gt;15,(16-L138)*0.0765,((16-L138)-(16-J138))*0.0765)),0)+IF(F138="JčPČ",IF(L138&gt;15,0,IF(J138&gt;15,(16-L138)*0.06375,((16-L138)-(16-J138))*0.06375)),0)+IF(F138="JčEČ",IF(L138&gt;15,0,IF(J138&gt;15,(16-L138)*0.051,((16-L138)-(16-J138))*0.051)),0)+IF(F138="NEAK",IF(L138&gt;23,0,IF(J138&gt;23,(24-L138)*0.03444,((24-L138)-(24-J138))*0.03444)),0))</f>
        <v>0</v>
      </c>
      <c r="Q138" s="11">
        <f t="shared" si="53"/>
        <v>0</v>
      </c>
      <c r="R138" s="10">
        <f t="shared" si="52"/>
        <v>0</v>
      </c>
      <c r="S138" s="8"/>
    </row>
    <row r="139" spans="1:19">
      <c r="A139" s="63">
        <v>10</v>
      </c>
      <c r="B139" s="63"/>
      <c r="C139" s="1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3">
        <f t="shared" si="54"/>
        <v>0</v>
      </c>
      <c r="O139" s="9">
        <f t="shared" si="55"/>
        <v>0</v>
      </c>
      <c r="P139" s="4">
        <f t="shared" si="56"/>
        <v>0</v>
      </c>
      <c r="Q139" s="11">
        <f t="shared" si="53"/>
        <v>0</v>
      </c>
      <c r="R139" s="10">
        <f t="shared" si="52"/>
        <v>0</v>
      </c>
      <c r="S139" s="8"/>
    </row>
    <row r="140" spans="1:19" ht="15" customHeight="1">
      <c r="A140" s="66" t="s">
        <v>32</v>
      </c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8"/>
      <c r="R140" s="10">
        <f>SUM(R130:R139)</f>
        <v>347.1</v>
      </c>
      <c r="S140" s="8"/>
    </row>
    <row r="141" spans="1:19" ht="15.75">
      <c r="A141" s="24" t="s">
        <v>33</v>
      </c>
      <c r="B141" s="24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6"/>
      <c r="S141" s="8"/>
    </row>
    <row r="142" spans="1:19">
      <c r="A142" s="49" t="s">
        <v>43</v>
      </c>
      <c r="B142" s="49"/>
      <c r="C142" s="49"/>
      <c r="D142" s="49"/>
      <c r="E142" s="49"/>
      <c r="F142" s="49"/>
      <c r="G142" s="49"/>
      <c r="H142" s="49"/>
      <c r="I142" s="49"/>
      <c r="J142" s="15"/>
      <c r="K142" s="15"/>
      <c r="L142" s="15"/>
      <c r="M142" s="15"/>
      <c r="N142" s="15"/>
      <c r="O142" s="15"/>
      <c r="P142" s="15"/>
      <c r="Q142" s="15"/>
      <c r="R142" s="16"/>
      <c r="S142" s="8"/>
    </row>
    <row r="143" spans="1:19" s="8" customFormat="1">
      <c r="A143" s="49"/>
      <c r="B143" s="49"/>
      <c r="C143" s="49"/>
      <c r="D143" s="49"/>
      <c r="E143" s="49"/>
      <c r="F143" s="49"/>
      <c r="G143" s="49"/>
      <c r="H143" s="49"/>
      <c r="I143" s="49"/>
      <c r="J143" s="15"/>
      <c r="K143" s="15"/>
      <c r="L143" s="15"/>
      <c r="M143" s="15"/>
      <c r="N143" s="15"/>
      <c r="O143" s="15"/>
      <c r="P143" s="15"/>
      <c r="Q143" s="15"/>
      <c r="R143" s="16"/>
    </row>
    <row r="144" spans="1:19">
      <c r="A144" s="69" t="s">
        <v>82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59"/>
      <c r="R144" s="8"/>
      <c r="S144" s="8"/>
    </row>
    <row r="145" spans="1:19" ht="18">
      <c r="A145" s="71" t="s">
        <v>27</v>
      </c>
      <c r="B145" s="72"/>
      <c r="C145" s="72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9"/>
      <c r="R145" s="8"/>
      <c r="S145" s="8"/>
    </row>
    <row r="146" spans="1:19">
      <c r="A146" s="69" t="s">
        <v>83</v>
      </c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59"/>
      <c r="R146" s="8"/>
      <c r="S146" s="8"/>
    </row>
    <row r="147" spans="1:19">
      <c r="A147" s="63">
        <v>1</v>
      </c>
      <c r="B147" s="63" t="s">
        <v>66</v>
      </c>
      <c r="C147" s="12" t="s">
        <v>61</v>
      </c>
      <c r="D147" s="63" t="s">
        <v>29</v>
      </c>
      <c r="E147" s="63">
        <v>1</v>
      </c>
      <c r="F147" s="63" t="s">
        <v>39</v>
      </c>
      <c r="G147" s="63">
        <v>1</v>
      </c>
      <c r="H147" s="63" t="s">
        <v>31</v>
      </c>
      <c r="I147" s="63">
        <v>1</v>
      </c>
      <c r="J147" s="63">
        <v>5</v>
      </c>
      <c r="K147" s="63">
        <v>28</v>
      </c>
      <c r="L147" s="63">
        <v>5</v>
      </c>
      <c r="M147" s="63" t="s">
        <v>31</v>
      </c>
      <c r="N147" s="3">
        <f t="shared" ref="N147:N156" si="57">(IF(F147="OŽ",IF(L147=1,550.8,IF(L147=2,426.38,IF(L147=3,342.14,IF(L147=4,181.44,IF(L147=5,168.48,IF(L147=6,155.52,IF(L147=7,148.5,IF(L147=8,144,0))))))))+IF(L147&lt;=8,0,IF(L147&lt;=16,137.7,IF(L147&lt;=24,108,IF(L147&lt;=32,80.1,IF(L147&lt;=36,52.2,0)))))-IF(L147&lt;=8,0,IF(L147&lt;=16,(L147-9)*2.754,IF(L147&lt;=24,(L147-17)* 2.754,IF(L147&lt;=32,(L147-25)* 2.754,IF(L147&lt;=36,(L147-33)*2.754,0))))),0)+IF(F147="PČ",IF(L147=1,449,IF(L147=2,314.6,IF(L147=3,238,IF(L147=4,172,IF(L147=5,159,IF(L147=6,145,IF(L147=7,132,IF(L147=8,119,0))))))))+IF(L147&lt;=8,0,IF(L147&lt;=16,88,IF(L147&lt;=24,55,IF(L147&lt;=32,22,0))))-IF(L147&lt;=8,0,IF(L147&lt;=16,(L147-9)*2.245,IF(L147&lt;=24,(L147-17)*2.245,IF(L147&lt;=32,(L147-25)*2.245,0)))),0)+IF(F147="PČneol",IF(L147=1,85,IF(L147=2,64.61,IF(L147=3,50.76,IF(L147=4,16.25,IF(L147=5,15,IF(L147=6,13.75,IF(L147=7,12.5,IF(L147=8,11.25,0))))))))+IF(L147&lt;=8,0,IF(L147&lt;=16,9,0))-IF(L147&lt;=8,0,IF(L147&lt;=16,(L147-9)*0.425,0)),0)+IF(F147="PŽ",IF(L147=1,85,IF(L147=2,59.5,IF(L147=3,45,IF(L147=4,32.5,IF(L147=5,30,IF(L147=6,27.5,IF(L147=7,25,IF(L147=8,22.5,0))))))))+IF(L147&lt;=8,0,IF(L147&lt;=16,19,IF(L147&lt;=24,13,IF(L147&lt;=32,8,0))))-IF(L147&lt;=8,0,IF(L147&lt;=16,(L147-9)*0.425,IF(L147&lt;=24,(L147-17)*0.425,IF(L147&lt;=32,(L147-25)*0.425,0)))),0)+IF(F147="EČ",IF(L147=1,204,IF(L147=2,156.24,IF(L147=3,123.84,IF(L147=4,72,IF(L147=5,66,IF(L147=6,60,IF(L147=7,54,IF(L147=8,48,0))))))))+IF(L147&lt;=8,0,IF(L147&lt;=16,40,IF(L147&lt;=24,25,0)))-IF(L147&lt;=8,0,IF(L147&lt;=16,(L147-9)*1.02,IF(L147&lt;=24,(L147-17)*1.02,0))),0)+IF(F147="EČneol",IF(L147=1,68,IF(L147=2,51.69,IF(L147=3,40.61,IF(L147=4,13,IF(L147=5,12,IF(L147=6,11,IF(L147=7,10,IF(L147=8,9,0)))))))))+IF(F147="EŽ",IF(L147=1,68,IF(L147=2,47.6,IF(L147=3,36,IF(L147=4,18,IF(L147=5,16.5,IF(L147=6,15,IF(L147=7,13.5,IF(L147=8,12,0))))))))+IF(L147&lt;=8,0,IF(L147&lt;=16,10,IF(L147&lt;=24,6,0)))-IF(L147&lt;=8,0,IF(L147&lt;=16,(L147-9)*0.34,IF(L147&lt;=24,(L147-17)*0.34,0))),0)+IF(F147="PT",IF(L147=1,68,IF(L147=2,52.08,IF(L147=3,41.28,IF(L147=4,24,IF(L147=5,22,IF(L147=6,20,IF(L147=7,18,IF(L147=8,16,0))))))))+IF(L147&lt;=8,0,IF(L147&lt;=16,13,IF(L147&lt;=24,9,IF(L147&lt;=32,4,0))))-IF(L147&lt;=8,0,IF(L147&lt;=16,(L147-9)*0.34,IF(L147&lt;=24,(L147-17)*0.34,IF(L147&lt;=32,(L147-25)*0.34,0)))),0)+IF(F147="JOŽ",IF(L147=1,85,IF(L147=2,59.5,IF(L147=3,45,IF(L147=4,32.5,IF(L147=5,30,IF(L147=6,27.5,IF(L147=7,25,IF(L147=8,22.5,0))))))))+IF(L147&lt;=8,0,IF(L147&lt;=16,19,IF(L147&lt;=24,13,0)))-IF(L147&lt;=8,0,IF(L147&lt;=16,(L147-9)*0.425,IF(L147&lt;=24,(L147-17)*0.425,0))),0)+IF(F147="JPČ",IF(L147=1,68,IF(L147=2,47.6,IF(L147=3,36,IF(L147=4,26,IF(L147=5,24,IF(L147=6,22,IF(L147=7,20,IF(L147=8,18,0))))))))+IF(L147&lt;=8,0,IF(L147&lt;=16,13,IF(L147&lt;=24,9,0)))-IF(L147&lt;=8,0,IF(L147&lt;=16,(L147-9)*0.34,IF(L147&lt;=24,(L147-17)*0.34,0))),0)+IF(F147="JEČ",IF(L147=1,34,IF(L147=2,26.04,IF(L147=3,20.6,IF(L147=4,12,IF(L147=5,11,IF(L147=6,10,IF(L147=7,9,IF(L147=8,8,0))))))))+IF(L147&lt;=8,0,IF(L147&lt;=16,6,0))-IF(L147&lt;=8,0,IF(L147&lt;=16,(L147-9)*0.17,0)),0)+IF(F147="JEOF",IF(L147=1,34,IF(L147=2,26.04,IF(L147=3,20.6,IF(L147=4,12,IF(L147=5,11,IF(L147=6,10,IF(L147=7,9,IF(L147=8,8,0))))))))+IF(L147&lt;=8,0,IF(L147&lt;=16,6,0))-IF(L147&lt;=8,0,IF(L147&lt;=16,(L147-9)*0.17,0)),0)+IF(F147="JnPČ",IF(L147=1,51,IF(L147=2,35.7,IF(L147=3,27,IF(L147=4,19.5,IF(L147=5,18,IF(L147=6,16.5,IF(L147=7,15,IF(L147=8,13.5,0))))))))+IF(L147&lt;=8,0,IF(L147&lt;=16,10,0))-IF(L147&lt;=8,0,IF(L147&lt;=16,(L147-9)*0.255,0)),0)+IF(F147="JnEČ",IF(L147=1,25.5,IF(L147=2,19.53,IF(L147=3,15.48,IF(L147=4,9,IF(L147=5,8.25,IF(L147=6,7.5,IF(L147=7,6.75,IF(L147=8,6,0))))))))+IF(L147&lt;=8,0,IF(L147&lt;=16,5,0))-IF(L147&lt;=8,0,IF(L147&lt;=16,(L147-9)*0.1275,0)),0)+IF(F147="JčPČ",IF(L147=1,21.25,IF(L147=2,14.5,IF(L147=3,11.5,IF(L147=4,7,IF(L147=5,6.5,IF(L147=6,6,IF(L147=7,5.5,IF(L147=8,5,0))))))))+IF(L147&lt;=8,0,IF(L147&lt;=16,4,0))-IF(L147&lt;=8,0,IF(L147&lt;=16,(L147-9)*0.10625,0)),0)+IF(F147="JčEČ",IF(L147=1,17,IF(L147=2,13.02,IF(L147=3,10.32,IF(L147=4,6,IF(L147=5,5.5,IF(L147=6,5,IF(L147=7,4.5,IF(L147=8,4,0))))))))+IF(L147&lt;=8,0,IF(L147&lt;=16,3,0))-IF(L147&lt;=8,0,IF(L147&lt;=16,(L147-9)*0.085,0)),0)+IF(F147="NEAK",IF(L147=1,11.48,IF(L147=2,8.79,IF(L147=3,6.97,IF(L147=4,4.05,IF(L147=5,3.71,IF(L147=6,3.38,IF(L147=7,3.04,IF(L147=8,2.7,0))))))))+IF(L147&lt;=8,0,IF(L147&lt;=16,2,IF(L147&lt;=24,1.3,0)))-IF(L147&lt;=8,0,IF(L147&lt;=16,(L147-9)*0.0574,IF(L147&lt;=24,(L147-17)*0.0574,0))),0))*IF(L147&lt;0,1,IF(OR(F147="PČ",F147="PŽ",F147="PT"),IF(J147&lt;32,J147/32,1),1))* IF(L147&lt;0,1,IF(OR(F147="EČ",F147="EŽ",F147="JOŽ",F147="JPČ",F147="NEAK"),IF(J147&lt;24,J147/24,1),1))*IF(L147&lt;0,1,IF(OR(F147="PČneol",F147="JEČ",F147="JEOF",F147="JnPČ",F147="JnEČ",F147="JčPČ",F147="JčEČ"),IF(J147&lt;16,J147/16,1),1))*IF(L147&lt;0,1,IF(F147="EČneol",IF(J147&lt;8,J147/8,1),1))</f>
        <v>13.75</v>
      </c>
      <c r="O147" s="9">
        <f t="shared" ref="O147:O156" si="58">IF(F147="OŽ",N147,IF(H147="Ne",IF(J147*0.3&lt;J147-L147,N147,0),IF(J147*0.1&lt;J147-L147,N147,0)))</f>
        <v>0</v>
      </c>
      <c r="P147" s="4">
        <f t="shared" ref="P147" si="59">IF(O147=0,0,IF(F147="OŽ",IF(L147&gt;35,0,IF(J147&gt;35,(36-L147)*1.836,((36-L147)-(36-J147))*1.836)),0)+IF(F147="PČ",IF(L147&gt;31,0,IF(J147&gt;31,(32-L147)*1.347,((32-L147)-(32-J147))*1.347)),0)+ IF(F147="PČneol",IF(L147&gt;15,0,IF(J147&gt;15,(16-L147)*0.255,((16-L147)-(16-J147))*0.255)),0)+IF(F147="PŽ",IF(L147&gt;31,0,IF(J147&gt;31,(32-L147)*0.255,((32-L147)-(32-J147))*0.255)),0)+IF(F147="EČ",IF(L147&gt;23,0,IF(J147&gt;23,(24-L147)*0.612,((24-L147)-(24-J147))*0.612)),0)+IF(F147="EČneol",IF(L147&gt;7,0,IF(J147&gt;7,(8-L147)*0.204,((8-L147)-(8-J147))*0.204)),0)+IF(F147="EŽ",IF(L147&gt;23,0,IF(J147&gt;23,(24-L147)*0.204,((24-L147)-(24-J147))*0.204)),0)+IF(F147="PT",IF(L147&gt;31,0,IF(J147&gt;31,(32-L147)*0.204,((32-L147)-(32-J147))*0.204)),0)+IF(F147="JOŽ",IF(L147&gt;23,0,IF(J147&gt;23,(24-L147)*0.255,((24-L147)-(24-J147))*0.255)),0)+IF(F147="JPČ",IF(L147&gt;23,0,IF(J147&gt;23,(24-L147)*0.204,((24-L147)-(24-J147))*0.204)),0)+IF(F147="JEČ",IF(L147&gt;15,0,IF(J147&gt;15,(16-L147)*0.102,((16-L147)-(16-J147))*0.102)),0)+IF(F147="JEOF",IF(L147&gt;15,0,IF(J147&gt;15,(16-L147)*0.102,((16-L147)-(16-J147))*0.102)),0)+IF(F147="JnPČ",IF(L147&gt;15,0,IF(J147&gt;15,(16-L147)*0.153,((16-L147)-(16-J147))*0.153)),0)+IF(F147="JnEČ",IF(L147&gt;15,0,IF(J147&gt;15,(16-L147)*0.0765,((16-L147)-(16-J147))*0.0765)),0)+IF(F147="JčPČ",IF(L147&gt;15,0,IF(J147&gt;15,(16-L147)*0.06375,((16-L147)-(16-J147))*0.06375)),0)+IF(F147="JčEČ",IF(L147&gt;15,0,IF(J147&gt;15,(16-L147)*0.051,((16-L147)-(16-J147))*0.051)),0)+IF(F147="NEAK",IF(L147&gt;23,0,IF(J147&gt;23,(24-L147)*0.03444,((24-L147)-(24-J147))*0.03444)),0))</f>
        <v>0</v>
      </c>
      <c r="Q147" s="11">
        <f t="shared" ref="Q147" si="60">IF(ISERROR(P147*100/N147),0,(P147*100/N147))</f>
        <v>0</v>
      </c>
      <c r="R147" s="10">
        <f t="shared" ref="R147:R156" si="61">IF(Q147&lt;=30,O147+P147,O147+O147*0.3)*IF(G147=1,0.4,IF(G147=2,0.75,IF(G147="1 (kas 4 m. 1 k. nerengiamos)",0.52,1)))*IF(D147="olimpinė",1,IF(M147="Ne",0.5,1))*IF(OR(A$5="Lietuvos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federacija"),IF(OR(J147&lt;8,K147&lt;16),0,1),1)*E147*IF(I147&lt;=1,1,1/I147)*IF(OR(A$5="Lietuvos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47" s="8"/>
    </row>
    <row r="148" spans="1:19">
      <c r="A148" s="63">
        <v>2</v>
      </c>
      <c r="B148" s="63" t="s">
        <v>84</v>
      </c>
      <c r="C148" s="12" t="s">
        <v>61</v>
      </c>
      <c r="D148" s="63" t="s">
        <v>29</v>
      </c>
      <c r="E148" s="63">
        <v>1</v>
      </c>
      <c r="F148" s="63" t="s">
        <v>39</v>
      </c>
      <c r="G148" s="63">
        <v>1</v>
      </c>
      <c r="H148" s="63" t="s">
        <v>31</v>
      </c>
      <c r="I148" s="63">
        <v>1</v>
      </c>
      <c r="J148" s="63">
        <v>7</v>
      </c>
      <c r="K148" s="63">
        <v>28</v>
      </c>
      <c r="L148" s="63">
        <v>10</v>
      </c>
      <c r="M148" s="63" t="s">
        <v>31</v>
      </c>
      <c r="N148" s="3">
        <f t="shared" si="57"/>
        <v>11.369166666666667</v>
      </c>
      <c r="O148" s="9">
        <f t="shared" si="58"/>
        <v>0</v>
      </c>
      <c r="P148" s="4">
        <f t="shared" ref="P148:P156" si="62">IF(O148=0,0,IF(F148="OŽ",IF(L148&gt;35,0,IF(J148&gt;35,(36-L148)*1.836,((36-L148)-(36-J148))*1.836)),0)+IF(F148="PČ",IF(L148&gt;31,0,IF(J148&gt;31,(32-L148)*1.347,((32-L148)-(32-J148))*1.347)),0)+ IF(F148="PČneol",IF(L148&gt;15,0,IF(J148&gt;15,(16-L148)*0.255,((16-L148)-(16-J148))*0.255)),0)+IF(F148="PŽ",IF(L148&gt;31,0,IF(J148&gt;31,(32-L148)*0.255,((32-L148)-(32-J148))*0.255)),0)+IF(F148="EČ",IF(L148&gt;23,0,IF(J148&gt;23,(24-L148)*0.612,((24-L148)-(24-J148))*0.612)),0)+IF(F148="EČneol",IF(L148&gt;7,0,IF(J148&gt;7,(8-L148)*0.204,((8-L148)-(8-J148))*0.204)),0)+IF(F148="EŽ",IF(L148&gt;23,0,IF(J148&gt;23,(24-L148)*0.204,((24-L148)-(24-J148))*0.204)),0)+IF(F148="PT",IF(L148&gt;31,0,IF(J148&gt;31,(32-L148)*0.204,((32-L148)-(32-J148))*0.204)),0)+IF(F148="JOŽ",IF(L148&gt;23,0,IF(J148&gt;23,(24-L148)*0.255,((24-L148)-(24-J148))*0.255)),0)+IF(F148="JPČ",IF(L148&gt;23,0,IF(J148&gt;23,(24-L148)*0.204,((24-L148)-(24-J148))*0.204)),0)+IF(F148="JEČ",IF(L148&gt;15,0,IF(J148&gt;15,(16-L148)*0.102,((16-L148)-(16-J148))*0.102)),0)+IF(F148="JEOF",IF(L148&gt;15,0,IF(J148&gt;15,(16-L148)*0.102,((16-L148)-(16-J148))*0.102)),0)+IF(F148="JnPČ",IF(L148&gt;15,0,IF(J148&gt;15,(16-L148)*0.153,((16-L148)-(16-J148))*0.153)),0)+IF(F148="JnEČ",IF(L148&gt;15,0,IF(J148&gt;15,(16-L148)*0.0765,((16-L148)-(16-J148))*0.0765)),0)+IF(F148="JčPČ",IF(L148&gt;15,0,IF(J148&gt;15,(16-L148)*0.06375,((16-L148)-(16-J148))*0.06375)),0)+IF(F148="JčEČ",IF(L148&gt;15,0,IF(J148&gt;15,(16-L148)*0.051,((16-L148)-(16-J148))*0.051)),0)+IF(F148="NEAK",IF(L148&gt;23,0,IF(J148&gt;23,(24-L148)*0.03444,((24-L148)-(24-J148))*0.03444)),0))</f>
        <v>0</v>
      </c>
      <c r="Q148" s="11">
        <f t="shared" ref="Q148:Q156" si="63">IF(ISERROR(P148*100/N148),0,(P148*100/N148))</f>
        <v>0</v>
      </c>
      <c r="R148" s="10">
        <f t="shared" si="61"/>
        <v>0</v>
      </c>
      <c r="S148" s="8"/>
    </row>
    <row r="149" spans="1:19">
      <c r="A149" s="63">
        <v>3</v>
      </c>
      <c r="B149" s="63" t="s">
        <v>48</v>
      </c>
      <c r="C149" s="12" t="s">
        <v>61</v>
      </c>
      <c r="D149" s="63" t="s">
        <v>29</v>
      </c>
      <c r="E149" s="63">
        <v>1</v>
      </c>
      <c r="F149" s="63" t="s">
        <v>39</v>
      </c>
      <c r="G149" s="63">
        <v>1</v>
      </c>
      <c r="H149" s="63" t="s">
        <v>31</v>
      </c>
      <c r="I149" s="63">
        <v>1</v>
      </c>
      <c r="J149" s="63">
        <v>12</v>
      </c>
      <c r="K149" s="63">
        <v>28</v>
      </c>
      <c r="L149" s="63">
        <v>8</v>
      </c>
      <c r="M149" s="63" t="s">
        <v>31</v>
      </c>
      <c r="N149" s="3">
        <f t="shared" si="57"/>
        <v>24</v>
      </c>
      <c r="O149" s="9">
        <f t="shared" si="58"/>
        <v>24</v>
      </c>
      <c r="P149" s="4">
        <f t="shared" si="62"/>
        <v>2.448</v>
      </c>
      <c r="Q149" s="11">
        <f t="shared" si="63"/>
        <v>10.199999999999999</v>
      </c>
      <c r="R149" s="10">
        <f t="shared" si="61"/>
        <v>10.5792</v>
      </c>
      <c r="S149" s="8"/>
    </row>
    <row r="150" spans="1:19">
      <c r="A150" s="63">
        <v>4</v>
      </c>
      <c r="B150" s="63" t="s">
        <v>49</v>
      </c>
      <c r="C150" s="12" t="s">
        <v>61</v>
      </c>
      <c r="D150" s="63" t="s">
        <v>29</v>
      </c>
      <c r="E150" s="63">
        <v>1</v>
      </c>
      <c r="F150" s="63" t="s">
        <v>39</v>
      </c>
      <c r="G150" s="63">
        <v>1</v>
      </c>
      <c r="H150" s="63" t="s">
        <v>31</v>
      </c>
      <c r="I150" s="63">
        <v>1</v>
      </c>
      <c r="J150" s="63">
        <v>6</v>
      </c>
      <c r="K150" s="63">
        <v>28</v>
      </c>
      <c r="L150" s="63">
        <v>4</v>
      </c>
      <c r="M150" s="63" t="s">
        <v>31</v>
      </c>
      <c r="N150" s="3">
        <f t="shared" si="57"/>
        <v>18</v>
      </c>
      <c r="O150" s="9">
        <f t="shared" si="58"/>
        <v>18</v>
      </c>
      <c r="P150" s="4">
        <f t="shared" si="62"/>
        <v>1.224</v>
      </c>
      <c r="Q150" s="11">
        <f t="shared" si="63"/>
        <v>6.8</v>
      </c>
      <c r="R150" s="10">
        <f t="shared" si="61"/>
        <v>0</v>
      </c>
      <c r="S150" s="8"/>
    </row>
    <row r="151" spans="1:19">
      <c r="A151" s="63">
        <v>5</v>
      </c>
      <c r="B151" s="63" t="s">
        <v>85</v>
      </c>
      <c r="C151" s="12" t="s">
        <v>61</v>
      </c>
      <c r="D151" s="63" t="s">
        <v>29</v>
      </c>
      <c r="E151" s="63">
        <v>1</v>
      </c>
      <c r="F151" s="63" t="s">
        <v>39</v>
      </c>
      <c r="G151" s="63">
        <v>1</v>
      </c>
      <c r="H151" s="63" t="s">
        <v>31</v>
      </c>
      <c r="I151" s="63">
        <v>1</v>
      </c>
      <c r="J151" s="63">
        <v>5</v>
      </c>
      <c r="K151" s="63">
        <v>28</v>
      </c>
      <c r="L151" s="63">
        <v>1</v>
      </c>
      <c r="M151" s="63" t="s">
        <v>31</v>
      </c>
      <c r="N151" s="3">
        <f t="shared" si="57"/>
        <v>42.5</v>
      </c>
      <c r="O151" s="9">
        <f t="shared" si="58"/>
        <v>42.5</v>
      </c>
      <c r="P151" s="4">
        <f t="shared" si="62"/>
        <v>2.448</v>
      </c>
      <c r="Q151" s="11">
        <f t="shared" si="63"/>
        <v>5.76</v>
      </c>
      <c r="R151" s="10">
        <f t="shared" si="61"/>
        <v>0</v>
      </c>
      <c r="S151" s="8"/>
    </row>
    <row r="152" spans="1:19">
      <c r="A152" s="63">
        <v>6</v>
      </c>
      <c r="B152" s="63" t="s">
        <v>28</v>
      </c>
      <c r="C152" s="12" t="s">
        <v>61</v>
      </c>
      <c r="D152" s="63" t="s">
        <v>29</v>
      </c>
      <c r="E152" s="63">
        <v>1</v>
      </c>
      <c r="F152" s="63" t="s">
        <v>39</v>
      </c>
      <c r="G152" s="63">
        <v>1</v>
      </c>
      <c r="H152" s="63" t="s">
        <v>31</v>
      </c>
      <c r="I152" s="63">
        <v>1</v>
      </c>
      <c r="J152" s="63">
        <v>13</v>
      </c>
      <c r="K152" s="63">
        <v>28</v>
      </c>
      <c r="L152" s="63">
        <v>7</v>
      </c>
      <c r="M152" s="63" t="s">
        <v>31</v>
      </c>
      <c r="N152" s="3">
        <f t="shared" si="57"/>
        <v>29.249999999999996</v>
      </c>
      <c r="O152" s="9">
        <f t="shared" si="58"/>
        <v>29.249999999999996</v>
      </c>
      <c r="P152" s="4">
        <f t="shared" si="62"/>
        <v>3.6719999999999997</v>
      </c>
      <c r="Q152" s="11">
        <f t="shared" si="63"/>
        <v>12.553846153846155</v>
      </c>
      <c r="R152" s="10">
        <f t="shared" si="61"/>
        <v>13.168799999999999</v>
      </c>
      <c r="S152" s="8"/>
    </row>
    <row r="153" spans="1:19">
      <c r="A153" s="63">
        <v>7</v>
      </c>
      <c r="B153" s="63"/>
      <c r="C153" s="1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3">
        <f t="shared" si="57"/>
        <v>0</v>
      </c>
      <c r="O153" s="9">
        <f t="shared" si="58"/>
        <v>0</v>
      </c>
      <c r="P153" s="4">
        <f t="shared" si="62"/>
        <v>0</v>
      </c>
      <c r="Q153" s="11">
        <f t="shared" si="63"/>
        <v>0</v>
      </c>
      <c r="R153" s="10">
        <f t="shared" si="61"/>
        <v>0</v>
      </c>
      <c r="S153" s="8"/>
    </row>
    <row r="154" spans="1:19">
      <c r="A154" s="63">
        <v>8</v>
      </c>
      <c r="B154" s="63"/>
      <c r="C154" s="1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3">
        <f t="shared" si="57"/>
        <v>0</v>
      </c>
      <c r="O154" s="9">
        <f t="shared" si="58"/>
        <v>0</v>
      </c>
      <c r="P154" s="4">
        <f t="shared" si="62"/>
        <v>0</v>
      </c>
      <c r="Q154" s="11">
        <f t="shared" si="63"/>
        <v>0</v>
      </c>
      <c r="R154" s="10">
        <f t="shared" si="61"/>
        <v>0</v>
      </c>
      <c r="S154" s="8"/>
    </row>
    <row r="155" spans="1:19">
      <c r="A155" s="63">
        <v>9</v>
      </c>
      <c r="B155" s="63"/>
      <c r="C155" s="1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3">
        <f t="shared" si="57"/>
        <v>0</v>
      </c>
      <c r="O155" s="9">
        <f t="shared" si="58"/>
        <v>0</v>
      </c>
      <c r="P155" s="4">
        <f t="shared" si="62"/>
        <v>0</v>
      </c>
      <c r="Q155" s="11">
        <f t="shared" si="63"/>
        <v>0</v>
      </c>
      <c r="R155" s="10">
        <f t="shared" si="61"/>
        <v>0</v>
      </c>
      <c r="S155" s="8"/>
    </row>
    <row r="156" spans="1:19">
      <c r="A156" s="63">
        <v>10</v>
      </c>
      <c r="B156" s="63"/>
      <c r="C156" s="1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3">
        <f t="shared" si="57"/>
        <v>0</v>
      </c>
      <c r="O156" s="9">
        <f t="shared" si="58"/>
        <v>0</v>
      </c>
      <c r="P156" s="4">
        <f t="shared" si="62"/>
        <v>0</v>
      </c>
      <c r="Q156" s="11">
        <f t="shared" si="63"/>
        <v>0</v>
      </c>
      <c r="R156" s="10">
        <f t="shared" si="61"/>
        <v>0</v>
      </c>
      <c r="S156" s="8"/>
    </row>
    <row r="157" spans="1:19">
      <c r="A157" s="66" t="s">
        <v>32</v>
      </c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8"/>
      <c r="R157" s="10">
        <f>SUM(R147:R156)</f>
        <v>23.747999999999998</v>
      </c>
      <c r="S157" s="8"/>
    </row>
    <row r="158" spans="1:19" ht="15.75">
      <c r="A158" s="24" t="s">
        <v>33</v>
      </c>
      <c r="B158" s="24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6"/>
      <c r="S158" s="8"/>
    </row>
    <row r="159" spans="1:19">
      <c r="A159" s="49" t="s">
        <v>43</v>
      </c>
      <c r="B159" s="49"/>
      <c r="C159" s="49"/>
      <c r="D159" s="49"/>
      <c r="E159" s="49"/>
      <c r="F159" s="49"/>
      <c r="G159" s="49"/>
      <c r="H159" s="49"/>
      <c r="I159" s="49"/>
      <c r="J159" s="15"/>
      <c r="K159" s="15"/>
      <c r="L159" s="15"/>
      <c r="M159" s="15"/>
      <c r="N159" s="15"/>
      <c r="O159" s="15"/>
      <c r="P159" s="15"/>
      <c r="Q159" s="15"/>
      <c r="R159" s="16"/>
      <c r="S159" s="8"/>
    </row>
    <row r="160" spans="1:19" s="8" customFormat="1">
      <c r="A160" s="49"/>
      <c r="B160" s="49"/>
      <c r="C160" s="49"/>
      <c r="D160" s="49"/>
      <c r="E160" s="49"/>
      <c r="F160" s="49"/>
      <c r="G160" s="49"/>
      <c r="H160" s="49"/>
      <c r="I160" s="49"/>
      <c r="J160" s="15"/>
      <c r="K160" s="15"/>
      <c r="L160" s="15"/>
      <c r="M160" s="15"/>
      <c r="N160" s="15"/>
      <c r="O160" s="15"/>
      <c r="P160" s="15"/>
      <c r="Q160" s="15"/>
      <c r="R160" s="16"/>
    </row>
    <row r="161" spans="1:19">
      <c r="A161" s="69" t="s">
        <v>86</v>
      </c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59"/>
      <c r="R161" s="8"/>
      <c r="S161" s="8"/>
    </row>
    <row r="162" spans="1:19" ht="18">
      <c r="A162" s="71" t="s">
        <v>27</v>
      </c>
      <c r="B162" s="72"/>
      <c r="C162" s="72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9"/>
      <c r="R162" s="8"/>
      <c r="S162" s="8"/>
    </row>
    <row r="163" spans="1:19">
      <c r="A163" s="69" t="s">
        <v>87</v>
      </c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59"/>
      <c r="R163" s="8"/>
      <c r="S163" s="8"/>
    </row>
    <row r="164" spans="1:19">
      <c r="A164" s="63">
        <v>1</v>
      </c>
      <c r="B164" s="63" t="s">
        <v>48</v>
      </c>
      <c r="C164" s="12" t="s">
        <v>61</v>
      </c>
      <c r="D164" s="63" t="s">
        <v>29</v>
      </c>
      <c r="E164" s="63">
        <v>1</v>
      </c>
      <c r="F164" s="63" t="s">
        <v>30</v>
      </c>
      <c r="G164" s="63">
        <v>1</v>
      </c>
      <c r="H164" s="63" t="s">
        <v>31</v>
      </c>
      <c r="I164" s="63">
        <v>1</v>
      </c>
      <c r="J164" s="63">
        <v>15</v>
      </c>
      <c r="K164" s="63">
        <v>45</v>
      </c>
      <c r="L164" s="63">
        <v>8</v>
      </c>
      <c r="M164" s="63" t="s">
        <v>31</v>
      </c>
      <c r="N164" s="3">
        <f t="shared" ref="N164:N173" si="64">(IF(F164="OŽ",IF(L164=1,550.8,IF(L164=2,426.38,IF(L164=3,342.14,IF(L164=4,181.44,IF(L164=5,168.48,IF(L164=6,155.52,IF(L164=7,148.5,IF(L164=8,144,0))))))))+IF(L164&lt;=8,0,IF(L164&lt;=16,137.7,IF(L164&lt;=24,108,IF(L164&lt;=32,80.1,IF(L164&lt;=36,52.2,0)))))-IF(L164&lt;=8,0,IF(L164&lt;=16,(L164-9)*2.754,IF(L164&lt;=24,(L164-17)* 2.754,IF(L164&lt;=32,(L164-25)* 2.754,IF(L164&lt;=36,(L164-33)*2.754,0))))),0)+IF(F164="PČ",IF(L164=1,449,IF(L164=2,314.6,IF(L164=3,238,IF(L164=4,172,IF(L164=5,159,IF(L164=6,145,IF(L164=7,132,IF(L164=8,119,0))))))))+IF(L164&lt;=8,0,IF(L164&lt;=16,88,IF(L164&lt;=24,55,IF(L164&lt;=32,22,0))))-IF(L164&lt;=8,0,IF(L164&lt;=16,(L164-9)*2.245,IF(L164&lt;=24,(L164-17)*2.245,IF(L164&lt;=32,(L164-25)*2.245,0)))),0)+IF(F164="PČneol",IF(L164=1,85,IF(L164=2,64.61,IF(L164=3,50.76,IF(L164=4,16.25,IF(L164=5,15,IF(L164=6,13.75,IF(L164=7,12.5,IF(L164=8,11.25,0))))))))+IF(L164&lt;=8,0,IF(L164&lt;=16,9,0))-IF(L164&lt;=8,0,IF(L164&lt;=16,(L164-9)*0.425,0)),0)+IF(F164="PŽ",IF(L164=1,85,IF(L164=2,59.5,IF(L164=3,45,IF(L164=4,32.5,IF(L164=5,30,IF(L164=6,27.5,IF(L164=7,25,IF(L164=8,22.5,0))))))))+IF(L164&lt;=8,0,IF(L164&lt;=16,19,IF(L164&lt;=24,13,IF(L164&lt;=32,8,0))))-IF(L164&lt;=8,0,IF(L164&lt;=16,(L164-9)*0.425,IF(L164&lt;=24,(L164-17)*0.425,IF(L164&lt;=32,(L164-25)*0.425,0)))),0)+IF(F164="EČ",IF(L164=1,204,IF(L164=2,156.24,IF(L164=3,123.84,IF(L164=4,72,IF(L164=5,66,IF(L164=6,60,IF(L164=7,54,IF(L164=8,48,0))))))))+IF(L164&lt;=8,0,IF(L164&lt;=16,40,IF(L164&lt;=24,25,0)))-IF(L164&lt;=8,0,IF(L164&lt;=16,(L164-9)*1.02,IF(L164&lt;=24,(L164-17)*1.02,0))),0)+IF(F164="EČneol",IF(L164=1,68,IF(L164=2,51.69,IF(L164=3,40.61,IF(L164=4,13,IF(L164=5,12,IF(L164=6,11,IF(L164=7,10,IF(L164=8,9,0)))))))))+IF(F164="EŽ",IF(L164=1,68,IF(L164=2,47.6,IF(L164=3,36,IF(L164=4,18,IF(L164=5,16.5,IF(L164=6,15,IF(L164=7,13.5,IF(L164=8,12,0))))))))+IF(L164&lt;=8,0,IF(L164&lt;=16,10,IF(L164&lt;=24,6,0)))-IF(L164&lt;=8,0,IF(L164&lt;=16,(L164-9)*0.34,IF(L164&lt;=24,(L164-17)*0.34,0))),0)+IF(F164="PT",IF(L164=1,68,IF(L164=2,52.08,IF(L164=3,41.28,IF(L164=4,24,IF(L164=5,22,IF(L164=6,20,IF(L164=7,18,IF(L164=8,16,0))))))))+IF(L164&lt;=8,0,IF(L164&lt;=16,13,IF(L164&lt;=24,9,IF(L164&lt;=32,4,0))))-IF(L164&lt;=8,0,IF(L164&lt;=16,(L164-9)*0.34,IF(L164&lt;=24,(L164-17)*0.34,IF(L164&lt;=32,(L164-25)*0.34,0)))),0)+IF(F164="JOŽ",IF(L164=1,85,IF(L164=2,59.5,IF(L164=3,45,IF(L164=4,32.5,IF(L164=5,30,IF(L164=6,27.5,IF(L164=7,25,IF(L164=8,22.5,0))))))))+IF(L164&lt;=8,0,IF(L164&lt;=16,19,IF(L164&lt;=24,13,0)))-IF(L164&lt;=8,0,IF(L164&lt;=16,(L164-9)*0.425,IF(L164&lt;=24,(L164-17)*0.425,0))),0)+IF(F164="JPČ",IF(L164=1,68,IF(L164=2,47.6,IF(L164=3,36,IF(L164=4,26,IF(L164=5,24,IF(L164=6,22,IF(L164=7,20,IF(L164=8,18,0))))))))+IF(L164&lt;=8,0,IF(L164&lt;=16,13,IF(L164&lt;=24,9,0)))-IF(L164&lt;=8,0,IF(L164&lt;=16,(L164-9)*0.34,IF(L164&lt;=24,(L164-17)*0.34,0))),0)+IF(F164="JEČ",IF(L164=1,34,IF(L164=2,26.04,IF(L164=3,20.6,IF(L164=4,12,IF(L164=5,11,IF(L164=6,10,IF(L164=7,9,IF(L164=8,8,0))))))))+IF(L164&lt;=8,0,IF(L164&lt;=16,6,0))-IF(L164&lt;=8,0,IF(L164&lt;=16,(L164-9)*0.17,0)),0)+IF(F164="JEOF",IF(L164=1,34,IF(L164=2,26.04,IF(L164=3,20.6,IF(L164=4,12,IF(L164=5,11,IF(L164=6,10,IF(L164=7,9,IF(L164=8,8,0))))))))+IF(L164&lt;=8,0,IF(L164&lt;=16,6,0))-IF(L164&lt;=8,0,IF(L164&lt;=16,(L164-9)*0.17,0)),0)+IF(F164="JnPČ",IF(L164=1,51,IF(L164=2,35.7,IF(L164=3,27,IF(L164=4,19.5,IF(L164=5,18,IF(L164=6,16.5,IF(L164=7,15,IF(L164=8,13.5,0))))))))+IF(L164&lt;=8,0,IF(L164&lt;=16,10,0))-IF(L164&lt;=8,0,IF(L164&lt;=16,(L164-9)*0.255,0)),0)+IF(F164="JnEČ",IF(L164=1,25.5,IF(L164=2,19.53,IF(L164=3,15.48,IF(L164=4,9,IF(L164=5,8.25,IF(L164=6,7.5,IF(L164=7,6.75,IF(L164=8,6,0))))))))+IF(L164&lt;=8,0,IF(L164&lt;=16,5,0))-IF(L164&lt;=8,0,IF(L164&lt;=16,(L164-9)*0.1275,0)),0)+IF(F164="JčPČ",IF(L164=1,21.25,IF(L164=2,14.5,IF(L164=3,11.5,IF(L164=4,7,IF(L164=5,6.5,IF(L164=6,6,IF(L164=7,5.5,IF(L164=8,5,0))))))))+IF(L164&lt;=8,0,IF(L164&lt;=16,4,0))-IF(L164&lt;=8,0,IF(L164&lt;=16,(L164-9)*0.10625,0)),0)+IF(F164="JčEČ",IF(L164=1,17,IF(L164=2,13.02,IF(L164=3,10.32,IF(L164=4,6,IF(L164=5,5.5,IF(L164=6,5,IF(L164=7,4.5,IF(L164=8,4,0))))))))+IF(L164&lt;=8,0,IF(L164&lt;=16,3,0))-IF(L164&lt;=8,0,IF(L164&lt;=16,(L164-9)*0.085,0)),0)+IF(F164="NEAK",IF(L164=1,11.48,IF(L164=2,8.79,IF(L164=3,6.97,IF(L164=4,4.05,IF(L164=5,3.71,IF(L164=6,3.38,IF(L164=7,3.04,IF(L164=8,2.7,0))))))))+IF(L164&lt;=8,0,IF(L164&lt;=16,2,IF(L164&lt;=24,1.3,0)))-IF(L164&lt;=8,0,IF(L164&lt;=16,(L164-9)*0.0574,IF(L164&lt;=24,(L164-17)*0.0574,0))),0))*IF(L164&lt;0,1,IF(OR(F164="PČ",F164="PŽ",F164="PT"),IF(J164&lt;32,J164/32,1),1))* IF(L164&lt;0,1,IF(OR(F164="EČ",F164="EŽ",F164="JOŽ",F164="JPČ",F164="NEAK"),IF(J164&lt;24,J164/24,1),1))*IF(L164&lt;0,1,IF(OR(F164="PČneol",F164="JEČ",F164="JEOF",F164="JnPČ",F164="JnEČ",F164="JčPČ",F164="JčEČ"),IF(J164&lt;16,J164/16,1),1))*IF(L164&lt;0,1,IF(F164="EČneol",IF(J164&lt;8,J164/8,1),1))</f>
        <v>55.78125</v>
      </c>
      <c r="O164" s="9">
        <f t="shared" ref="O164:O173" si="65">IF(F164="OŽ",N164,IF(H164="Ne",IF(J164*0.3&lt;J164-L164,N164,0),IF(J164*0.1&lt;J164-L164,N164,0)))</f>
        <v>55.78125</v>
      </c>
      <c r="P164" s="4">
        <f t="shared" ref="P164" si="66">IF(O164=0,0,IF(F164="OŽ",IF(L164&gt;35,0,IF(J164&gt;35,(36-L164)*1.836,((36-L164)-(36-J164))*1.836)),0)+IF(F164="PČ",IF(L164&gt;31,0,IF(J164&gt;31,(32-L164)*1.347,((32-L164)-(32-J164))*1.347)),0)+ IF(F164="PČneol",IF(L164&gt;15,0,IF(J164&gt;15,(16-L164)*0.255,((16-L164)-(16-J164))*0.255)),0)+IF(F164="PŽ",IF(L164&gt;31,0,IF(J164&gt;31,(32-L164)*0.255,((32-L164)-(32-J164))*0.255)),0)+IF(F164="EČ",IF(L164&gt;23,0,IF(J164&gt;23,(24-L164)*0.612,((24-L164)-(24-J164))*0.612)),0)+IF(F164="EČneol",IF(L164&gt;7,0,IF(J164&gt;7,(8-L164)*0.204,((8-L164)-(8-J164))*0.204)),0)+IF(F164="EŽ",IF(L164&gt;23,0,IF(J164&gt;23,(24-L164)*0.204,((24-L164)-(24-J164))*0.204)),0)+IF(F164="PT",IF(L164&gt;31,0,IF(J164&gt;31,(32-L164)*0.204,((32-L164)-(32-J164))*0.204)),0)+IF(F164="JOŽ",IF(L164&gt;23,0,IF(J164&gt;23,(24-L164)*0.255,((24-L164)-(24-J164))*0.255)),0)+IF(F164="JPČ",IF(L164&gt;23,0,IF(J164&gt;23,(24-L164)*0.204,((24-L164)-(24-J164))*0.204)),0)+IF(F164="JEČ",IF(L164&gt;15,0,IF(J164&gt;15,(16-L164)*0.102,((16-L164)-(16-J164))*0.102)),0)+IF(F164="JEOF",IF(L164&gt;15,0,IF(J164&gt;15,(16-L164)*0.102,((16-L164)-(16-J164))*0.102)),0)+IF(F164="JnPČ",IF(L164&gt;15,0,IF(J164&gt;15,(16-L164)*0.153,((16-L164)-(16-J164))*0.153)),0)+IF(F164="JnEČ",IF(L164&gt;15,0,IF(J164&gt;15,(16-L164)*0.0765,((16-L164)-(16-J164))*0.0765)),0)+IF(F164="JčPČ",IF(L164&gt;15,0,IF(J164&gt;15,(16-L164)*0.06375,((16-L164)-(16-J164))*0.06375)),0)+IF(F164="JčEČ",IF(L164&gt;15,0,IF(J164&gt;15,(16-L164)*0.051,((16-L164)-(16-J164))*0.051)),0)+IF(F164="NEAK",IF(L164&gt;23,0,IF(J164&gt;23,(24-L164)*0.03444,((24-L164)-(24-J164))*0.03444)),0))</f>
        <v>9.4290000000000003</v>
      </c>
      <c r="Q164" s="11">
        <f t="shared" ref="Q164" si="67">IF(ISERROR(P164*100/N164),0,(P164*100/N164))</f>
        <v>16.903529411764705</v>
      </c>
      <c r="R164" s="10">
        <f t="shared" ref="R164:R173" si="68">IF(Q164&lt;=30,O164+P164,O164+O164*0.3)*IF(G164=1,0.4,IF(G164=2,0.75,IF(G164="1 (kas 4 m. 1 k. nerengiamos)",0.52,1)))*IF(D164="olimpinė",1,IF(M164="Ne",0.5,1))*IF(OR(A$5="Lietuvos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federacija"),IF(OR(J164&lt;8,K164&lt;16),0,1),1)*E164*IF(I164&lt;=1,1,1/I164)*IF(OR(A$5="Lietuvos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26.084100000000003</v>
      </c>
      <c r="S164" s="8"/>
    </row>
    <row r="165" spans="1:19">
      <c r="A165" s="63">
        <v>2</v>
      </c>
      <c r="B165" s="63" t="s">
        <v>49</v>
      </c>
      <c r="C165" s="12" t="s">
        <v>61</v>
      </c>
      <c r="D165" s="63" t="s">
        <v>29</v>
      </c>
      <c r="E165" s="63">
        <v>1</v>
      </c>
      <c r="F165" s="63" t="s">
        <v>30</v>
      </c>
      <c r="G165" s="63">
        <v>1</v>
      </c>
      <c r="H165" s="63" t="s">
        <v>31</v>
      </c>
      <c r="I165" s="63">
        <v>1</v>
      </c>
      <c r="J165" s="63">
        <v>15</v>
      </c>
      <c r="K165" s="63">
        <v>45</v>
      </c>
      <c r="L165" s="63">
        <v>11</v>
      </c>
      <c r="M165" s="63" t="s">
        <v>31</v>
      </c>
      <c r="N165" s="3">
        <f t="shared" si="64"/>
        <v>39.145312500000003</v>
      </c>
      <c r="O165" s="9">
        <f t="shared" si="65"/>
        <v>39.145312500000003</v>
      </c>
      <c r="P165" s="4">
        <f t="shared" ref="P165:P173" si="69">IF(O165=0,0,IF(F165="OŽ",IF(L165&gt;35,0,IF(J165&gt;35,(36-L165)*1.836,((36-L165)-(36-J165))*1.836)),0)+IF(F165="PČ",IF(L165&gt;31,0,IF(J165&gt;31,(32-L165)*1.347,((32-L165)-(32-J165))*1.347)),0)+ IF(F165="PČneol",IF(L165&gt;15,0,IF(J165&gt;15,(16-L165)*0.255,((16-L165)-(16-J165))*0.255)),0)+IF(F165="PŽ",IF(L165&gt;31,0,IF(J165&gt;31,(32-L165)*0.255,((32-L165)-(32-J165))*0.255)),0)+IF(F165="EČ",IF(L165&gt;23,0,IF(J165&gt;23,(24-L165)*0.612,((24-L165)-(24-J165))*0.612)),0)+IF(F165="EČneol",IF(L165&gt;7,0,IF(J165&gt;7,(8-L165)*0.204,((8-L165)-(8-J165))*0.204)),0)+IF(F165="EŽ",IF(L165&gt;23,0,IF(J165&gt;23,(24-L165)*0.204,((24-L165)-(24-J165))*0.204)),0)+IF(F165="PT",IF(L165&gt;31,0,IF(J165&gt;31,(32-L165)*0.204,((32-L165)-(32-J165))*0.204)),0)+IF(F165="JOŽ",IF(L165&gt;23,0,IF(J165&gt;23,(24-L165)*0.255,((24-L165)-(24-J165))*0.255)),0)+IF(F165="JPČ",IF(L165&gt;23,0,IF(J165&gt;23,(24-L165)*0.204,((24-L165)-(24-J165))*0.204)),0)+IF(F165="JEČ",IF(L165&gt;15,0,IF(J165&gt;15,(16-L165)*0.102,((16-L165)-(16-J165))*0.102)),0)+IF(F165="JEOF",IF(L165&gt;15,0,IF(J165&gt;15,(16-L165)*0.102,((16-L165)-(16-J165))*0.102)),0)+IF(F165="JnPČ",IF(L165&gt;15,0,IF(J165&gt;15,(16-L165)*0.153,((16-L165)-(16-J165))*0.153)),0)+IF(F165="JnEČ",IF(L165&gt;15,0,IF(J165&gt;15,(16-L165)*0.0765,((16-L165)-(16-J165))*0.0765)),0)+IF(F165="JčPČ",IF(L165&gt;15,0,IF(J165&gt;15,(16-L165)*0.06375,((16-L165)-(16-J165))*0.06375)),0)+IF(F165="JčEČ",IF(L165&gt;15,0,IF(J165&gt;15,(16-L165)*0.051,((16-L165)-(16-J165))*0.051)),0)+IF(F165="NEAK",IF(L165&gt;23,0,IF(J165&gt;23,(24-L165)*0.03444,((24-L165)-(24-J165))*0.03444)),0))</f>
        <v>5.3879999999999999</v>
      </c>
      <c r="Q165" s="11">
        <f t="shared" ref="Q165:Q173" si="70">IF(ISERROR(P165*100/N165),0,(P165*100/N165))</f>
        <v>13.764100107771522</v>
      </c>
      <c r="R165" s="10">
        <f t="shared" si="68"/>
        <v>17.813325000000003</v>
      </c>
      <c r="S165" s="8"/>
    </row>
    <row r="166" spans="1:19">
      <c r="A166" s="63">
        <v>3</v>
      </c>
      <c r="B166" s="63" t="s">
        <v>85</v>
      </c>
      <c r="C166" s="12" t="s">
        <v>61</v>
      </c>
      <c r="D166" s="63" t="s">
        <v>29</v>
      </c>
      <c r="E166" s="63">
        <v>1</v>
      </c>
      <c r="F166" s="63" t="s">
        <v>30</v>
      </c>
      <c r="G166" s="63">
        <v>1</v>
      </c>
      <c r="H166" s="63" t="s">
        <v>31</v>
      </c>
      <c r="I166" s="63">
        <v>1</v>
      </c>
      <c r="J166" s="63">
        <v>8</v>
      </c>
      <c r="K166" s="63">
        <v>45</v>
      </c>
      <c r="L166" s="63">
        <v>1</v>
      </c>
      <c r="M166" s="63" t="s">
        <v>31</v>
      </c>
      <c r="N166" s="3">
        <f t="shared" si="64"/>
        <v>112.25</v>
      </c>
      <c r="O166" s="9">
        <f t="shared" si="65"/>
        <v>112.25</v>
      </c>
      <c r="P166" s="4">
        <f t="shared" si="69"/>
        <v>9.4290000000000003</v>
      </c>
      <c r="Q166" s="11">
        <f t="shared" si="70"/>
        <v>8.4</v>
      </c>
      <c r="R166" s="10">
        <f t="shared" si="68"/>
        <v>48.671600000000005</v>
      </c>
      <c r="S166" s="8"/>
    </row>
    <row r="167" spans="1:19">
      <c r="A167" s="63">
        <v>4</v>
      </c>
      <c r="B167" s="63" t="s">
        <v>88</v>
      </c>
      <c r="C167" s="12" t="s">
        <v>61</v>
      </c>
      <c r="D167" s="63" t="s">
        <v>29</v>
      </c>
      <c r="E167" s="63">
        <v>1</v>
      </c>
      <c r="F167" s="63" t="s">
        <v>30</v>
      </c>
      <c r="G167" s="63">
        <v>1</v>
      </c>
      <c r="H167" s="63" t="s">
        <v>31</v>
      </c>
      <c r="I167" s="63">
        <v>1</v>
      </c>
      <c r="J167" s="63">
        <v>23</v>
      </c>
      <c r="K167" s="63">
        <v>45</v>
      </c>
      <c r="L167" s="63">
        <v>4</v>
      </c>
      <c r="M167" s="63" t="s">
        <v>31</v>
      </c>
      <c r="N167" s="3">
        <f t="shared" si="64"/>
        <v>123.625</v>
      </c>
      <c r="O167" s="9">
        <f t="shared" si="65"/>
        <v>123.625</v>
      </c>
      <c r="P167" s="4">
        <f t="shared" si="69"/>
        <v>25.593</v>
      </c>
      <c r="Q167" s="11">
        <f t="shared" si="70"/>
        <v>20.70212335692619</v>
      </c>
      <c r="R167" s="10">
        <f t="shared" si="68"/>
        <v>59.687199999999997</v>
      </c>
      <c r="S167" s="8"/>
    </row>
    <row r="168" spans="1:19">
      <c r="A168" s="63">
        <v>5</v>
      </c>
      <c r="B168" s="63"/>
      <c r="C168" s="1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3">
        <f t="shared" si="64"/>
        <v>0</v>
      </c>
      <c r="O168" s="9">
        <f t="shared" si="65"/>
        <v>0</v>
      </c>
      <c r="P168" s="4">
        <f t="shared" si="69"/>
        <v>0</v>
      </c>
      <c r="Q168" s="11">
        <f t="shared" si="70"/>
        <v>0</v>
      </c>
      <c r="R168" s="10">
        <f t="shared" si="68"/>
        <v>0</v>
      </c>
      <c r="S168" s="8"/>
    </row>
    <row r="169" spans="1:19">
      <c r="A169" s="63">
        <v>6</v>
      </c>
      <c r="B169" s="63"/>
      <c r="C169" s="1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3">
        <f t="shared" si="64"/>
        <v>0</v>
      </c>
      <c r="O169" s="9">
        <f t="shared" si="65"/>
        <v>0</v>
      </c>
      <c r="P169" s="4">
        <f t="shared" si="69"/>
        <v>0</v>
      </c>
      <c r="Q169" s="11">
        <f t="shared" si="70"/>
        <v>0</v>
      </c>
      <c r="R169" s="10">
        <f t="shared" si="68"/>
        <v>0</v>
      </c>
      <c r="S169" s="8"/>
    </row>
    <row r="170" spans="1:19">
      <c r="A170" s="63">
        <v>7</v>
      </c>
      <c r="B170" s="63"/>
      <c r="C170" s="1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3">
        <f t="shared" si="64"/>
        <v>0</v>
      </c>
      <c r="O170" s="9">
        <f t="shared" si="65"/>
        <v>0</v>
      </c>
      <c r="P170" s="4">
        <f t="shared" si="69"/>
        <v>0</v>
      </c>
      <c r="Q170" s="11">
        <f t="shared" si="70"/>
        <v>0</v>
      </c>
      <c r="R170" s="10">
        <f t="shared" si="68"/>
        <v>0</v>
      </c>
      <c r="S170" s="8"/>
    </row>
    <row r="171" spans="1:19">
      <c r="A171" s="63">
        <v>8</v>
      </c>
      <c r="B171" s="63"/>
      <c r="C171" s="1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3">
        <f t="shared" si="64"/>
        <v>0</v>
      </c>
      <c r="O171" s="9">
        <f t="shared" si="65"/>
        <v>0</v>
      </c>
      <c r="P171" s="4">
        <f t="shared" si="69"/>
        <v>0</v>
      </c>
      <c r="Q171" s="11">
        <f t="shared" si="70"/>
        <v>0</v>
      </c>
      <c r="R171" s="10">
        <f t="shared" si="68"/>
        <v>0</v>
      </c>
      <c r="S171" s="8"/>
    </row>
    <row r="172" spans="1:19">
      <c r="A172" s="63">
        <v>9</v>
      </c>
      <c r="B172" s="63"/>
      <c r="C172" s="1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3">
        <f t="shared" si="64"/>
        <v>0</v>
      </c>
      <c r="O172" s="9">
        <f t="shared" si="65"/>
        <v>0</v>
      </c>
      <c r="P172" s="4">
        <f t="shared" si="69"/>
        <v>0</v>
      </c>
      <c r="Q172" s="11">
        <f t="shared" si="70"/>
        <v>0</v>
      </c>
      <c r="R172" s="10">
        <f t="shared" si="68"/>
        <v>0</v>
      </c>
      <c r="S172" s="8"/>
    </row>
    <row r="173" spans="1:19">
      <c r="A173" s="63">
        <v>10</v>
      </c>
      <c r="B173" s="63"/>
      <c r="C173" s="1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3">
        <f t="shared" si="64"/>
        <v>0</v>
      </c>
      <c r="O173" s="9">
        <f t="shared" si="65"/>
        <v>0</v>
      </c>
      <c r="P173" s="4">
        <f t="shared" si="69"/>
        <v>0</v>
      </c>
      <c r="Q173" s="11">
        <f t="shared" si="70"/>
        <v>0</v>
      </c>
      <c r="R173" s="10">
        <f t="shared" si="68"/>
        <v>0</v>
      </c>
      <c r="S173" s="8"/>
    </row>
    <row r="174" spans="1:19">
      <c r="A174" s="66" t="s">
        <v>32</v>
      </c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8"/>
      <c r="R174" s="10">
        <f>SUM(R164:R173)</f>
        <v>152.256225</v>
      </c>
      <c r="S174" s="8"/>
    </row>
    <row r="175" spans="1:19" ht="15.75">
      <c r="A175" s="24" t="s">
        <v>33</v>
      </c>
      <c r="B175" s="24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6"/>
      <c r="S175" s="8"/>
    </row>
    <row r="176" spans="1:19">
      <c r="A176" s="49" t="s">
        <v>43</v>
      </c>
      <c r="B176" s="49"/>
      <c r="C176" s="49"/>
      <c r="D176" s="49"/>
      <c r="E176" s="49"/>
      <c r="F176" s="49"/>
      <c r="G176" s="49"/>
      <c r="H176" s="49"/>
      <c r="I176" s="49"/>
      <c r="J176" s="15"/>
      <c r="K176" s="15"/>
      <c r="L176" s="15"/>
      <c r="M176" s="15"/>
      <c r="N176" s="15"/>
      <c r="O176" s="15"/>
      <c r="P176" s="15"/>
      <c r="Q176" s="15"/>
      <c r="R176" s="16"/>
      <c r="S176" s="8"/>
    </row>
    <row r="177" spans="1:19" s="8" customFormat="1">
      <c r="A177" s="49"/>
      <c r="B177" s="49"/>
      <c r="C177" s="49"/>
      <c r="D177" s="49"/>
      <c r="E177" s="49"/>
      <c r="F177" s="49"/>
      <c r="G177" s="49"/>
      <c r="H177" s="49"/>
      <c r="I177" s="49"/>
      <c r="J177" s="15"/>
      <c r="K177" s="15"/>
      <c r="L177" s="15"/>
      <c r="M177" s="15"/>
      <c r="N177" s="15"/>
      <c r="O177" s="15"/>
      <c r="P177" s="15"/>
      <c r="Q177" s="15"/>
      <c r="R177" s="16"/>
    </row>
    <row r="178" spans="1:19">
      <c r="A178" s="69" t="s">
        <v>89</v>
      </c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59"/>
      <c r="R178" s="8"/>
      <c r="S178" s="8"/>
    </row>
    <row r="179" spans="1:19" ht="18">
      <c r="A179" s="71" t="s">
        <v>27</v>
      </c>
      <c r="B179" s="72"/>
      <c r="C179" s="72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9"/>
      <c r="R179" s="8"/>
      <c r="S179" s="8"/>
    </row>
    <row r="180" spans="1:19">
      <c r="A180" s="69" t="s">
        <v>90</v>
      </c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59"/>
      <c r="R180" s="8"/>
      <c r="S180" s="8"/>
    </row>
    <row r="181" spans="1:19">
      <c r="A181" s="63">
        <v>1</v>
      </c>
      <c r="B181" s="63"/>
      <c r="C181" s="1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3">
        <f t="shared" ref="N181:N190" si="71">(IF(F181="OŽ",IF(L181=1,550.8,IF(L181=2,426.38,IF(L181=3,342.14,IF(L181=4,181.44,IF(L181=5,168.48,IF(L181=6,155.52,IF(L181=7,148.5,IF(L181=8,144,0))))))))+IF(L181&lt;=8,0,IF(L181&lt;=16,137.7,IF(L181&lt;=24,108,IF(L181&lt;=32,80.1,IF(L181&lt;=36,52.2,0)))))-IF(L181&lt;=8,0,IF(L181&lt;=16,(L181-9)*2.754,IF(L181&lt;=24,(L181-17)* 2.754,IF(L181&lt;=32,(L181-25)* 2.754,IF(L181&lt;=36,(L181-33)*2.754,0))))),0)+IF(F181="PČ",IF(L181=1,449,IF(L181=2,314.6,IF(L181=3,238,IF(L181=4,172,IF(L181=5,159,IF(L181=6,145,IF(L181=7,132,IF(L181=8,119,0))))))))+IF(L181&lt;=8,0,IF(L181&lt;=16,88,IF(L181&lt;=24,55,IF(L181&lt;=32,22,0))))-IF(L181&lt;=8,0,IF(L181&lt;=16,(L181-9)*2.245,IF(L181&lt;=24,(L181-17)*2.245,IF(L181&lt;=32,(L181-25)*2.245,0)))),0)+IF(F181="PČneol",IF(L181=1,85,IF(L181=2,64.61,IF(L181=3,50.76,IF(L181=4,16.25,IF(L181=5,15,IF(L181=6,13.75,IF(L181=7,12.5,IF(L181=8,11.25,0))))))))+IF(L181&lt;=8,0,IF(L181&lt;=16,9,0))-IF(L181&lt;=8,0,IF(L181&lt;=16,(L181-9)*0.425,0)),0)+IF(F181="PŽ",IF(L181=1,85,IF(L181=2,59.5,IF(L181=3,45,IF(L181=4,32.5,IF(L181=5,30,IF(L181=6,27.5,IF(L181=7,25,IF(L181=8,22.5,0))))))))+IF(L181&lt;=8,0,IF(L181&lt;=16,19,IF(L181&lt;=24,13,IF(L181&lt;=32,8,0))))-IF(L181&lt;=8,0,IF(L181&lt;=16,(L181-9)*0.425,IF(L181&lt;=24,(L181-17)*0.425,IF(L181&lt;=32,(L181-25)*0.425,0)))),0)+IF(F181="EČ",IF(L181=1,204,IF(L181=2,156.24,IF(L181=3,123.84,IF(L181=4,72,IF(L181=5,66,IF(L181=6,60,IF(L181=7,54,IF(L181=8,48,0))))))))+IF(L181&lt;=8,0,IF(L181&lt;=16,40,IF(L181&lt;=24,25,0)))-IF(L181&lt;=8,0,IF(L181&lt;=16,(L181-9)*1.02,IF(L181&lt;=24,(L181-17)*1.02,0))),0)+IF(F181="EČneol",IF(L181=1,68,IF(L181=2,51.69,IF(L181=3,40.61,IF(L181=4,13,IF(L181=5,12,IF(L181=6,11,IF(L181=7,10,IF(L181=8,9,0)))))))))+IF(F181="EŽ",IF(L181=1,68,IF(L181=2,47.6,IF(L181=3,36,IF(L181=4,18,IF(L181=5,16.5,IF(L181=6,15,IF(L181=7,13.5,IF(L181=8,12,0))))))))+IF(L181&lt;=8,0,IF(L181&lt;=16,10,IF(L181&lt;=24,6,0)))-IF(L181&lt;=8,0,IF(L181&lt;=16,(L181-9)*0.34,IF(L181&lt;=24,(L181-17)*0.34,0))),0)+IF(F181="PT",IF(L181=1,68,IF(L181=2,52.08,IF(L181=3,41.28,IF(L181=4,24,IF(L181=5,22,IF(L181=6,20,IF(L181=7,18,IF(L181=8,16,0))))))))+IF(L181&lt;=8,0,IF(L181&lt;=16,13,IF(L181&lt;=24,9,IF(L181&lt;=32,4,0))))-IF(L181&lt;=8,0,IF(L181&lt;=16,(L181-9)*0.34,IF(L181&lt;=24,(L181-17)*0.34,IF(L181&lt;=32,(L181-25)*0.34,0)))),0)+IF(F181="JOŽ",IF(L181=1,85,IF(L181=2,59.5,IF(L181=3,45,IF(L181=4,32.5,IF(L181=5,30,IF(L181=6,27.5,IF(L181=7,25,IF(L181=8,22.5,0))))))))+IF(L181&lt;=8,0,IF(L181&lt;=16,19,IF(L181&lt;=24,13,0)))-IF(L181&lt;=8,0,IF(L181&lt;=16,(L181-9)*0.425,IF(L181&lt;=24,(L181-17)*0.425,0))),0)+IF(F181="JPČ",IF(L181=1,68,IF(L181=2,47.6,IF(L181=3,36,IF(L181=4,26,IF(L181=5,24,IF(L181=6,22,IF(L181=7,20,IF(L181=8,18,0))))))))+IF(L181&lt;=8,0,IF(L181&lt;=16,13,IF(L181&lt;=24,9,0)))-IF(L181&lt;=8,0,IF(L181&lt;=16,(L181-9)*0.34,IF(L181&lt;=24,(L181-17)*0.34,0))),0)+IF(F181="JEČ",IF(L181=1,34,IF(L181=2,26.04,IF(L181=3,20.6,IF(L181=4,12,IF(L181=5,11,IF(L181=6,10,IF(L181=7,9,IF(L181=8,8,0))))))))+IF(L181&lt;=8,0,IF(L181&lt;=16,6,0))-IF(L181&lt;=8,0,IF(L181&lt;=16,(L181-9)*0.17,0)),0)+IF(F181="JEOF",IF(L181=1,34,IF(L181=2,26.04,IF(L181=3,20.6,IF(L181=4,12,IF(L181=5,11,IF(L181=6,10,IF(L181=7,9,IF(L181=8,8,0))))))))+IF(L181&lt;=8,0,IF(L181&lt;=16,6,0))-IF(L181&lt;=8,0,IF(L181&lt;=16,(L181-9)*0.17,0)),0)+IF(F181="JnPČ",IF(L181=1,51,IF(L181=2,35.7,IF(L181=3,27,IF(L181=4,19.5,IF(L181=5,18,IF(L181=6,16.5,IF(L181=7,15,IF(L181=8,13.5,0))))))))+IF(L181&lt;=8,0,IF(L181&lt;=16,10,0))-IF(L181&lt;=8,0,IF(L181&lt;=16,(L181-9)*0.255,0)),0)+IF(F181="JnEČ",IF(L181=1,25.5,IF(L181=2,19.53,IF(L181=3,15.48,IF(L181=4,9,IF(L181=5,8.25,IF(L181=6,7.5,IF(L181=7,6.75,IF(L181=8,6,0))))))))+IF(L181&lt;=8,0,IF(L181&lt;=16,5,0))-IF(L181&lt;=8,0,IF(L181&lt;=16,(L181-9)*0.1275,0)),0)+IF(F181="JčPČ",IF(L181=1,21.25,IF(L181=2,14.5,IF(L181=3,11.5,IF(L181=4,7,IF(L181=5,6.5,IF(L181=6,6,IF(L181=7,5.5,IF(L181=8,5,0))))))))+IF(L181&lt;=8,0,IF(L181&lt;=16,4,0))-IF(L181&lt;=8,0,IF(L181&lt;=16,(L181-9)*0.10625,0)),0)+IF(F181="JčEČ",IF(L181=1,17,IF(L181=2,13.02,IF(L181=3,10.32,IF(L181=4,6,IF(L181=5,5.5,IF(L181=6,5,IF(L181=7,4.5,IF(L181=8,4,0))))))))+IF(L181&lt;=8,0,IF(L181&lt;=16,3,0))-IF(L181&lt;=8,0,IF(L181&lt;=16,(L181-9)*0.085,0)),0)+IF(F181="NEAK",IF(L181=1,11.48,IF(L181=2,8.79,IF(L181=3,6.97,IF(L181=4,4.05,IF(L181=5,3.71,IF(L181=6,3.38,IF(L181=7,3.04,IF(L181=8,2.7,0))))))))+IF(L181&lt;=8,0,IF(L181&lt;=16,2,IF(L181&lt;=24,1.3,0)))-IF(L181&lt;=8,0,IF(L181&lt;=16,(L181-9)*0.0574,IF(L181&lt;=24,(L181-17)*0.0574,0))),0))*IF(L181&lt;0,1,IF(OR(F181="PČ",F181="PŽ",F181="PT"),IF(J181&lt;32,J181/32,1),1))* IF(L181&lt;0,1,IF(OR(F181="EČ",F181="EŽ",F181="JOŽ",F181="JPČ",F181="NEAK"),IF(J181&lt;24,J181/24,1),1))*IF(L181&lt;0,1,IF(OR(F181="PČneol",F181="JEČ",F181="JEOF",F181="JnPČ",F181="JnEČ",F181="JčPČ",F181="JčEČ"),IF(J181&lt;16,J181/16,1),1))*IF(L181&lt;0,1,IF(F181="EČneol",IF(J181&lt;8,J181/8,1),1))</f>
        <v>0</v>
      </c>
      <c r="O181" s="9">
        <f t="shared" ref="O181:O190" si="72">IF(F181="OŽ",N181,IF(H181="Ne",IF(J181*0.3&lt;J181-L181,N181,0),IF(J181*0.1&lt;J181-L181,N181,0)))</f>
        <v>0</v>
      </c>
      <c r="P181" s="4">
        <f t="shared" ref="P181" si="73">IF(O181=0,0,IF(F181="OŽ",IF(L181&gt;35,0,IF(J181&gt;35,(36-L181)*1.836,((36-L181)-(36-J181))*1.836)),0)+IF(F181="PČ",IF(L181&gt;31,0,IF(J181&gt;31,(32-L181)*1.347,((32-L181)-(32-J181))*1.347)),0)+ IF(F181="PČneol",IF(L181&gt;15,0,IF(J181&gt;15,(16-L181)*0.255,((16-L181)-(16-J181))*0.255)),0)+IF(F181="PŽ",IF(L181&gt;31,0,IF(J181&gt;31,(32-L181)*0.255,((32-L181)-(32-J181))*0.255)),0)+IF(F181="EČ",IF(L181&gt;23,0,IF(J181&gt;23,(24-L181)*0.612,((24-L181)-(24-J181))*0.612)),0)+IF(F181="EČneol",IF(L181&gt;7,0,IF(J181&gt;7,(8-L181)*0.204,((8-L181)-(8-J181))*0.204)),0)+IF(F181="EŽ",IF(L181&gt;23,0,IF(J181&gt;23,(24-L181)*0.204,((24-L181)-(24-J181))*0.204)),0)+IF(F181="PT",IF(L181&gt;31,0,IF(J181&gt;31,(32-L181)*0.204,((32-L181)-(32-J181))*0.204)),0)+IF(F181="JOŽ",IF(L181&gt;23,0,IF(J181&gt;23,(24-L181)*0.255,((24-L181)-(24-J181))*0.255)),0)+IF(F181="JPČ",IF(L181&gt;23,0,IF(J181&gt;23,(24-L181)*0.204,((24-L181)-(24-J181))*0.204)),0)+IF(F181="JEČ",IF(L181&gt;15,0,IF(J181&gt;15,(16-L181)*0.102,((16-L181)-(16-J181))*0.102)),0)+IF(F181="JEOF",IF(L181&gt;15,0,IF(J181&gt;15,(16-L181)*0.102,((16-L181)-(16-J181))*0.102)),0)+IF(F181="JnPČ",IF(L181&gt;15,0,IF(J181&gt;15,(16-L181)*0.153,((16-L181)-(16-J181))*0.153)),0)+IF(F181="JnEČ",IF(L181&gt;15,0,IF(J181&gt;15,(16-L181)*0.0765,((16-L181)-(16-J181))*0.0765)),0)+IF(F181="JčPČ",IF(L181&gt;15,0,IF(J181&gt;15,(16-L181)*0.06375,((16-L181)-(16-J181))*0.06375)),0)+IF(F181="JčEČ",IF(L181&gt;15,0,IF(J181&gt;15,(16-L181)*0.051,((16-L181)-(16-J181))*0.051)),0)+IF(F181="NEAK",IF(L181&gt;23,0,IF(J181&gt;23,(24-L181)*0.03444,((24-L181)-(24-J181))*0.03444)),0))</f>
        <v>0</v>
      </c>
      <c r="Q181" s="11">
        <f t="shared" ref="Q181" si="74">IF(ISERROR(P181*100/N181),0,(P181*100/N181))</f>
        <v>0</v>
      </c>
      <c r="R181" s="10">
        <f t="shared" ref="R181:R190" si="75">IF(Q181&lt;=30,O181+P181,O181+O181*0.3)*IF(G181=1,0.4,IF(G181=2,0.75,IF(G181="1 (kas 4 m. 1 k. nerengiamos)",0.52,1)))*IF(D181="olimpinė",1,IF(M181="Ne",0.5,1))*IF(OR(A$5="Lietuvos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federacija"),IF(OR(J181&lt;8,K181&lt;16),0,1),1)*E181*IF(I181&lt;=1,1,1/I181)*IF(OR(A$5="Lietuvos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81" s="8"/>
    </row>
    <row r="182" spans="1:19">
      <c r="A182" s="63">
        <v>2</v>
      </c>
      <c r="B182" s="63"/>
      <c r="C182" s="1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3">
        <f t="shared" si="71"/>
        <v>0</v>
      </c>
      <c r="O182" s="9">
        <f t="shared" si="72"/>
        <v>0</v>
      </c>
      <c r="P182" s="4">
        <f t="shared" ref="P182:P190" si="76">IF(O182=0,0,IF(F182="OŽ",IF(L182&gt;35,0,IF(J182&gt;35,(36-L182)*1.836,((36-L182)-(36-J182))*1.836)),0)+IF(F182="PČ",IF(L182&gt;31,0,IF(J182&gt;31,(32-L182)*1.347,((32-L182)-(32-J182))*1.347)),0)+ IF(F182="PČneol",IF(L182&gt;15,0,IF(J182&gt;15,(16-L182)*0.255,((16-L182)-(16-J182))*0.255)),0)+IF(F182="PŽ",IF(L182&gt;31,0,IF(J182&gt;31,(32-L182)*0.255,((32-L182)-(32-J182))*0.255)),0)+IF(F182="EČ",IF(L182&gt;23,0,IF(J182&gt;23,(24-L182)*0.612,((24-L182)-(24-J182))*0.612)),0)+IF(F182="EČneol",IF(L182&gt;7,0,IF(J182&gt;7,(8-L182)*0.204,((8-L182)-(8-J182))*0.204)),0)+IF(F182="EŽ",IF(L182&gt;23,0,IF(J182&gt;23,(24-L182)*0.204,((24-L182)-(24-J182))*0.204)),0)+IF(F182="PT",IF(L182&gt;31,0,IF(J182&gt;31,(32-L182)*0.204,((32-L182)-(32-J182))*0.204)),0)+IF(F182="JOŽ",IF(L182&gt;23,0,IF(J182&gt;23,(24-L182)*0.255,((24-L182)-(24-J182))*0.255)),0)+IF(F182="JPČ",IF(L182&gt;23,0,IF(J182&gt;23,(24-L182)*0.204,((24-L182)-(24-J182))*0.204)),0)+IF(F182="JEČ",IF(L182&gt;15,0,IF(J182&gt;15,(16-L182)*0.102,((16-L182)-(16-J182))*0.102)),0)+IF(F182="JEOF",IF(L182&gt;15,0,IF(J182&gt;15,(16-L182)*0.102,((16-L182)-(16-J182))*0.102)),0)+IF(F182="JnPČ",IF(L182&gt;15,0,IF(J182&gt;15,(16-L182)*0.153,((16-L182)-(16-J182))*0.153)),0)+IF(F182="JnEČ",IF(L182&gt;15,0,IF(J182&gt;15,(16-L182)*0.0765,((16-L182)-(16-J182))*0.0765)),0)+IF(F182="JčPČ",IF(L182&gt;15,0,IF(J182&gt;15,(16-L182)*0.06375,((16-L182)-(16-J182))*0.06375)),0)+IF(F182="JčEČ",IF(L182&gt;15,0,IF(J182&gt;15,(16-L182)*0.051,((16-L182)-(16-J182))*0.051)),0)+IF(F182="NEAK",IF(L182&gt;23,0,IF(J182&gt;23,(24-L182)*0.03444,((24-L182)-(24-J182))*0.03444)),0))</f>
        <v>0</v>
      </c>
      <c r="Q182" s="11">
        <f t="shared" ref="Q182:Q190" si="77">IF(ISERROR(P182*100/N182),0,(P182*100/N182))</f>
        <v>0</v>
      </c>
      <c r="R182" s="10">
        <f t="shared" si="75"/>
        <v>0</v>
      </c>
      <c r="S182" s="8"/>
    </row>
    <row r="183" spans="1:19">
      <c r="A183" s="63">
        <v>3</v>
      </c>
      <c r="B183" s="63"/>
      <c r="C183" s="1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3">
        <f t="shared" si="71"/>
        <v>0</v>
      </c>
      <c r="O183" s="9">
        <f t="shared" si="72"/>
        <v>0</v>
      </c>
      <c r="P183" s="4">
        <f t="shared" si="76"/>
        <v>0</v>
      </c>
      <c r="Q183" s="11">
        <f t="shared" si="77"/>
        <v>0</v>
      </c>
      <c r="R183" s="10">
        <f t="shared" si="75"/>
        <v>0</v>
      </c>
      <c r="S183" s="8"/>
    </row>
    <row r="184" spans="1:19">
      <c r="A184" s="63">
        <v>4</v>
      </c>
      <c r="B184" s="63"/>
      <c r="C184" s="1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3">
        <f t="shared" si="71"/>
        <v>0</v>
      </c>
      <c r="O184" s="9">
        <f t="shared" si="72"/>
        <v>0</v>
      </c>
      <c r="P184" s="4">
        <f t="shared" si="76"/>
        <v>0</v>
      </c>
      <c r="Q184" s="11">
        <f t="shared" si="77"/>
        <v>0</v>
      </c>
      <c r="R184" s="10">
        <f t="shared" si="75"/>
        <v>0</v>
      </c>
      <c r="S184" s="8"/>
    </row>
    <row r="185" spans="1:19">
      <c r="A185" s="63">
        <v>5</v>
      </c>
      <c r="B185" s="63"/>
      <c r="C185" s="1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3">
        <f t="shared" si="71"/>
        <v>0</v>
      </c>
      <c r="O185" s="9">
        <f t="shared" si="72"/>
        <v>0</v>
      </c>
      <c r="P185" s="4">
        <f t="shared" si="76"/>
        <v>0</v>
      </c>
      <c r="Q185" s="11">
        <f t="shared" si="77"/>
        <v>0</v>
      </c>
      <c r="R185" s="10">
        <f t="shared" si="75"/>
        <v>0</v>
      </c>
      <c r="S185" s="8"/>
    </row>
    <row r="186" spans="1:19">
      <c r="A186" s="63">
        <v>6</v>
      </c>
      <c r="B186" s="63"/>
      <c r="C186" s="1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3">
        <f t="shared" si="71"/>
        <v>0</v>
      </c>
      <c r="O186" s="9">
        <f t="shared" si="72"/>
        <v>0</v>
      </c>
      <c r="P186" s="4">
        <f t="shared" si="76"/>
        <v>0</v>
      </c>
      <c r="Q186" s="11">
        <f t="shared" si="77"/>
        <v>0</v>
      </c>
      <c r="R186" s="10">
        <f t="shared" si="75"/>
        <v>0</v>
      </c>
      <c r="S186" s="8"/>
    </row>
    <row r="187" spans="1:19">
      <c r="A187" s="63">
        <v>7</v>
      </c>
      <c r="B187" s="63"/>
      <c r="C187" s="1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3">
        <f t="shared" si="71"/>
        <v>0</v>
      </c>
      <c r="O187" s="9">
        <f t="shared" si="72"/>
        <v>0</v>
      </c>
      <c r="P187" s="4">
        <f t="shared" si="76"/>
        <v>0</v>
      </c>
      <c r="Q187" s="11">
        <f t="shared" si="77"/>
        <v>0</v>
      </c>
      <c r="R187" s="10">
        <f t="shared" si="75"/>
        <v>0</v>
      </c>
      <c r="S187" s="8"/>
    </row>
    <row r="188" spans="1:19">
      <c r="A188" s="63">
        <v>8</v>
      </c>
      <c r="B188" s="63"/>
      <c r="C188" s="1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3">
        <f t="shared" si="71"/>
        <v>0</v>
      </c>
      <c r="O188" s="9">
        <f t="shared" si="72"/>
        <v>0</v>
      </c>
      <c r="P188" s="4">
        <f t="shared" si="76"/>
        <v>0</v>
      </c>
      <c r="Q188" s="11">
        <f t="shared" si="77"/>
        <v>0</v>
      </c>
      <c r="R188" s="10">
        <f t="shared" si="75"/>
        <v>0</v>
      </c>
      <c r="S188" s="8"/>
    </row>
    <row r="189" spans="1:19">
      <c r="A189" s="63">
        <v>9</v>
      </c>
      <c r="B189" s="63"/>
      <c r="C189" s="1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3">
        <f t="shared" si="71"/>
        <v>0</v>
      </c>
      <c r="O189" s="9">
        <f t="shared" si="72"/>
        <v>0</v>
      </c>
      <c r="P189" s="4">
        <f t="shared" si="76"/>
        <v>0</v>
      </c>
      <c r="Q189" s="11">
        <f t="shared" si="77"/>
        <v>0</v>
      </c>
      <c r="R189" s="10">
        <f t="shared" si="75"/>
        <v>0</v>
      </c>
      <c r="S189" s="8"/>
    </row>
    <row r="190" spans="1:19">
      <c r="A190" s="63">
        <v>10</v>
      </c>
      <c r="B190" s="63"/>
      <c r="C190" s="1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3">
        <f t="shared" si="71"/>
        <v>0</v>
      </c>
      <c r="O190" s="9">
        <f t="shared" si="72"/>
        <v>0</v>
      </c>
      <c r="P190" s="4">
        <f t="shared" si="76"/>
        <v>0</v>
      </c>
      <c r="Q190" s="11">
        <f t="shared" si="77"/>
        <v>0</v>
      </c>
      <c r="R190" s="10">
        <f t="shared" si="75"/>
        <v>0</v>
      </c>
      <c r="S190" s="8"/>
    </row>
    <row r="191" spans="1:19">
      <c r="A191" s="66" t="s">
        <v>32</v>
      </c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8"/>
      <c r="R191" s="10">
        <f>SUM(R181:R190)</f>
        <v>0</v>
      </c>
      <c r="S191" s="8"/>
    </row>
    <row r="192" spans="1:19" ht="15.75">
      <c r="A192" s="24" t="s">
        <v>33</v>
      </c>
      <c r="B192" s="2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6"/>
      <c r="S192" s="8"/>
    </row>
    <row r="193" spans="1:19">
      <c r="A193" s="49" t="s">
        <v>43</v>
      </c>
      <c r="B193" s="49"/>
      <c r="C193" s="49"/>
      <c r="D193" s="49"/>
      <c r="E193" s="49"/>
      <c r="F193" s="49"/>
      <c r="G193" s="49"/>
      <c r="H193" s="49"/>
      <c r="I193" s="49"/>
      <c r="J193" s="15"/>
      <c r="K193" s="15"/>
      <c r="L193" s="15"/>
      <c r="M193" s="15"/>
      <c r="N193" s="15"/>
      <c r="O193" s="15"/>
      <c r="P193" s="15"/>
      <c r="Q193" s="15"/>
      <c r="R193" s="16"/>
      <c r="S193" s="8"/>
    </row>
    <row r="194" spans="1:19" s="8" customFormat="1">
      <c r="A194" s="49"/>
      <c r="B194" s="49"/>
      <c r="C194" s="49"/>
      <c r="D194" s="49"/>
      <c r="E194" s="49"/>
      <c r="F194" s="49"/>
      <c r="G194" s="49"/>
      <c r="H194" s="49"/>
      <c r="I194" s="49"/>
      <c r="J194" s="15"/>
      <c r="K194" s="15"/>
      <c r="L194" s="15"/>
      <c r="M194" s="15"/>
      <c r="N194" s="15"/>
      <c r="O194" s="15"/>
      <c r="P194" s="15"/>
      <c r="Q194" s="15"/>
      <c r="R194" s="16"/>
    </row>
    <row r="195" spans="1:19">
      <c r="A195" s="69" t="s">
        <v>89</v>
      </c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59"/>
      <c r="R195" s="8"/>
      <c r="S195" s="8"/>
    </row>
    <row r="196" spans="1:19" ht="18">
      <c r="A196" s="71" t="s">
        <v>27</v>
      </c>
      <c r="B196" s="72"/>
      <c r="C196" s="72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9"/>
      <c r="R196" s="8"/>
      <c r="S196" s="8"/>
    </row>
    <row r="197" spans="1:19">
      <c r="A197" s="69" t="s">
        <v>90</v>
      </c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59"/>
      <c r="R197" s="8"/>
      <c r="S197" s="8"/>
    </row>
    <row r="198" spans="1:19">
      <c r="A198" s="63">
        <v>1</v>
      </c>
      <c r="B198" s="63"/>
      <c r="C198" s="1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3">
        <f t="shared" ref="N198:N207" si="78">(IF(F198="OŽ",IF(L198=1,550.8,IF(L198=2,426.38,IF(L198=3,342.14,IF(L198=4,181.44,IF(L198=5,168.48,IF(L198=6,155.52,IF(L198=7,148.5,IF(L198=8,144,0))))))))+IF(L198&lt;=8,0,IF(L198&lt;=16,137.7,IF(L198&lt;=24,108,IF(L198&lt;=32,80.1,IF(L198&lt;=36,52.2,0)))))-IF(L198&lt;=8,0,IF(L198&lt;=16,(L198-9)*2.754,IF(L198&lt;=24,(L198-17)* 2.754,IF(L198&lt;=32,(L198-25)* 2.754,IF(L198&lt;=36,(L198-33)*2.754,0))))),0)+IF(F198="PČ",IF(L198=1,449,IF(L198=2,314.6,IF(L198=3,238,IF(L198=4,172,IF(L198=5,159,IF(L198=6,145,IF(L198=7,132,IF(L198=8,119,0))))))))+IF(L198&lt;=8,0,IF(L198&lt;=16,88,IF(L198&lt;=24,55,IF(L198&lt;=32,22,0))))-IF(L198&lt;=8,0,IF(L198&lt;=16,(L198-9)*2.245,IF(L198&lt;=24,(L198-17)*2.245,IF(L198&lt;=32,(L198-25)*2.245,0)))),0)+IF(F198="PČneol",IF(L198=1,85,IF(L198=2,64.61,IF(L198=3,50.76,IF(L198=4,16.25,IF(L198=5,15,IF(L198=6,13.75,IF(L198=7,12.5,IF(L198=8,11.25,0))))))))+IF(L198&lt;=8,0,IF(L198&lt;=16,9,0))-IF(L198&lt;=8,0,IF(L198&lt;=16,(L198-9)*0.425,0)),0)+IF(F198="PŽ",IF(L198=1,85,IF(L198=2,59.5,IF(L198=3,45,IF(L198=4,32.5,IF(L198=5,30,IF(L198=6,27.5,IF(L198=7,25,IF(L198=8,22.5,0))))))))+IF(L198&lt;=8,0,IF(L198&lt;=16,19,IF(L198&lt;=24,13,IF(L198&lt;=32,8,0))))-IF(L198&lt;=8,0,IF(L198&lt;=16,(L198-9)*0.425,IF(L198&lt;=24,(L198-17)*0.425,IF(L198&lt;=32,(L198-25)*0.425,0)))),0)+IF(F198="EČ",IF(L198=1,204,IF(L198=2,156.24,IF(L198=3,123.84,IF(L198=4,72,IF(L198=5,66,IF(L198=6,60,IF(L198=7,54,IF(L198=8,48,0))))))))+IF(L198&lt;=8,0,IF(L198&lt;=16,40,IF(L198&lt;=24,25,0)))-IF(L198&lt;=8,0,IF(L198&lt;=16,(L198-9)*1.02,IF(L198&lt;=24,(L198-17)*1.02,0))),0)+IF(F198="EČneol",IF(L198=1,68,IF(L198=2,51.69,IF(L198=3,40.61,IF(L198=4,13,IF(L198=5,12,IF(L198=6,11,IF(L198=7,10,IF(L198=8,9,0)))))))))+IF(F198="EŽ",IF(L198=1,68,IF(L198=2,47.6,IF(L198=3,36,IF(L198=4,18,IF(L198=5,16.5,IF(L198=6,15,IF(L198=7,13.5,IF(L198=8,12,0))))))))+IF(L198&lt;=8,0,IF(L198&lt;=16,10,IF(L198&lt;=24,6,0)))-IF(L198&lt;=8,0,IF(L198&lt;=16,(L198-9)*0.34,IF(L198&lt;=24,(L198-17)*0.34,0))),0)+IF(F198="PT",IF(L198=1,68,IF(L198=2,52.08,IF(L198=3,41.28,IF(L198=4,24,IF(L198=5,22,IF(L198=6,20,IF(L198=7,18,IF(L198=8,16,0))))))))+IF(L198&lt;=8,0,IF(L198&lt;=16,13,IF(L198&lt;=24,9,IF(L198&lt;=32,4,0))))-IF(L198&lt;=8,0,IF(L198&lt;=16,(L198-9)*0.34,IF(L198&lt;=24,(L198-17)*0.34,IF(L198&lt;=32,(L198-25)*0.34,0)))),0)+IF(F198="JOŽ",IF(L198=1,85,IF(L198=2,59.5,IF(L198=3,45,IF(L198=4,32.5,IF(L198=5,30,IF(L198=6,27.5,IF(L198=7,25,IF(L198=8,22.5,0))))))))+IF(L198&lt;=8,0,IF(L198&lt;=16,19,IF(L198&lt;=24,13,0)))-IF(L198&lt;=8,0,IF(L198&lt;=16,(L198-9)*0.425,IF(L198&lt;=24,(L198-17)*0.425,0))),0)+IF(F198="JPČ",IF(L198=1,68,IF(L198=2,47.6,IF(L198=3,36,IF(L198=4,26,IF(L198=5,24,IF(L198=6,22,IF(L198=7,20,IF(L198=8,18,0))))))))+IF(L198&lt;=8,0,IF(L198&lt;=16,13,IF(L198&lt;=24,9,0)))-IF(L198&lt;=8,0,IF(L198&lt;=16,(L198-9)*0.34,IF(L198&lt;=24,(L198-17)*0.34,0))),0)+IF(F198="JEČ",IF(L198=1,34,IF(L198=2,26.04,IF(L198=3,20.6,IF(L198=4,12,IF(L198=5,11,IF(L198=6,10,IF(L198=7,9,IF(L198=8,8,0))))))))+IF(L198&lt;=8,0,IF(L198&lt;=16,6,0))-IF(L198&lt;=8,0,IF(L198&lt;=16,(L198-9)*0.17,0)),0)+IF(F198="JEOF",IF(L198=1,34,IF(L198=2,26.04,IF(L198=3,20.6,IF(L198=4,12,IF(L198=5,11,IF(L198=6,10,IF(L198=7,9,IF(L198=8,8,0))))))))+IF(L198&lt;=8,0,IF(L198&lt;=16,6,0))-IF(L198&lt;=8,0,IF(L198&lt;=16,(L198-9)*0.17,0)),0)+IF(F198="JnPČ",IF(L198=1,51,IF(L198=2,35.7,IF(L198=3,27,IF(L198=4,19.5,IF(L198=5,18,IF(L198=6,16.5,IF(L198=7,15,IF(L198=8,13.5,0))))))))+IF(L198&lt;=8,0,IF(L198&lt;=16,10,0))-IF(L198&lt;=8,0,IF(L198&lt;=16,(L198-9)*0.255,0)),0)+IF(F198="JnEČ",IF(L198=1,25.5,IF(L198=2,19.53,IF(L198=3,15.48,IF(L198=4,9,IF(L198=5,8.25,IF(L198=6,7.5,IF(L198=7,6.75,IF(L198=8,6,0))))))))+IF(L198&lt;=8,0,IF(L198&lt;=16,5,0))-IF(L198&lt;=8,0,IF(L198&lt;=16,(L198-9)*0.1275,0)),0)+IF(F198="JčPČ",IF(L198=1,21.25,IF(L198=2,14.5,IF(L198=3,11.5,IF(L198=4,7,IF(L198=5,6.5,IF(L198=6,6,IF(L198=7,5.5,IF(L198=8,5,0))))))))+IF(L198&lt;=8,0,IF(L198&lt;=16,4,0))-IF(L198&lt;=8,0,IF(L198&lt;=16,(L198-9)*0.10625,0)),0)+IF(F198="JčEČ",IF(L198=1,17,IF(L198=2,13.02,IF(L198=3,10.32,IF(L198=4,6,IF(L198=5,5.5,IF(L198=6,5,IF(L198=7,4.5,IF(L198=8,4,0))))))))+IF(L198&lt;=8,0,IF(L198&lt;=16,3,0))-IF(L198&lt;=8,0,IF(L198&lt;=16,(L198-9)*0.085,0)),0)+IF(F198="NEAK",IF(L198=1,11.48,IF(L198=2,8.79,IF(L198=3,6.97,IF(L198=4,4.05,IF(L198=5,3.71,IF(L198=6,3.38,IF(L198=7,3.04,IF(L198=8,2.7,0))))))))+IF(L198&lt;=8,0,IF(L198&lt;=16,2,IF(L198&lt;=24,1.3,0)))-IF(L198&lt;=8,0,IF(L198&lt;=16,(L198-9)*0.0574,IF(L198&lt;=24,(L198-17)*0.0574,0))),0))*IF(L198&lt;0,1,IF(OR(F198="PČ",F198="PŽ",F198="PT"),IF(J198&lt;32,J198/32,1),1))* IF(L198&lt;0,1,IF(OR(F198="EČ",F198="EŽ",F198="JOŽ",F198="JPČ",F198="NEAK"),IF(J198&lt;24,J198/24,1),1))*IF(L198&lt;0,1,IF(OR(F198="PČneol",F198="JEČ",F198="JEOF",F198="JnPČ",F198="JnEČ",F198="JčPČ",F198="JčEČ"),IF(J198&lt;16,J198/16,1),1))*IF(L198&lt;0,1,IF(F198="EČneol",IF(J198&lt;8,J198/8,1),1))</f>
        <v>0</v>
      </c>
      <c r="O198" s="9">
        <f t="shared" ref="O198:O207" si="79">IF(F198="OŽ",N198,IF(H198="Ne",IF(J198*0.3&lt;J198-L198,N198,0),IF(J198*0.1&lt;J198-L198,N198,0)))</f>
        <v>0</v>
      </c>
      <c r="P198" s="4">
        <f t="shared" ref="P198" si="80">IF(O198=0,0,IF(F198="OŽ",IF(L198&gt;35,0,IF(J198&gt;35,(36-L198)*1.836,((36-L198)-(36-J198))*1.836)),0)+IF(F198="PČ",IF(L198&gt;31,0,IF(J198&gt;31,(32-L198)*1.347,((32-L198)-(32-J198))*1.347)),0)+ IF(F198="PČneol",IF(L198&gt;15,0,IF(J198&gt;15,(16-L198)*0.255,((16-L198)-(16-J198))*0.255)),0)+IF(F198="PŽ",IF(L198&gt;31,0,IF(J198&gt;31,(32-L198)*0.255,((32-L198)-(32-J198))*0.255)),0)+IF(F198="EČ",IF(L198&gt;23,0,IF(J198&gt;23,(24-L198)*0.612,((24-L198)-(24-J198))*0.612)),0)+IF(F198="EČneol",IF(L198&gt;7,0,IF(J198&gt;7,(8-L198)*0.204,((8-L198)-(8-J198))*0.204)),0)+IF(F198="EŽ",IF(L198&gt;23,0,IF(J198&gt;23,(24-L198)*0.204,((24-L198)-(24-J198))*0.204)),0)+IF(F198="PT",IF(L198&gt;31,0,IF(J198&gt;31,(32-L198)*0.204,((32-L198)-(32-J198))*0.204)),0)+IF(F198="JOŽ",IF(L198&gt;23,0,IF(J198&gt;23,(24-L198)*0.255,((24-L198)-(24-J198))*0.255)),0)+IF(F198="JPČ",IF(L198&gt;23,0,IF(J198&gt;23,(24-L198)*0.204,((24-L198)-(24-J198))*0.204)),0)+IF(F198="JEČ",IF(L198&gt;15,0,IF(J198&gt;15,(16-L198)*0.102,((16-L198)-(16-J198))*0.102)),0)+IF(F198="JEOF",IF(L198&gt;15,0,IF(J198&gt;15,(16-L198)*0.102,((16-L198)-(16-J198))*0.102)),0)+IF(F198="JnPČ",IF(L198&gt;15,0,IF(J198&gt;15,(16-L198)*0.153,((16-L198)-(16-J198))*0.153)),0)+IF(F198="JnEČ",IF(L198&gt;15,0,IF(J198&gt;15,(16-L198)*0.0765,((16-L198)-(16-J198))*0.0765)),0)+IF(F198="JčPČ",IF(L198&gt;15,0,IF(J198&gt;15,(16-L198)*0.06375,((16-L198)-(16-J198))*0.06375)),0)+IF(F198="JčEČ",IF(L198&gt;15,0,IF(J198&gt;15,(16-L198)*0.051,((16-L198)-(16-J198))*0.051)),0)+IF(F198="NEAK",IF(L198&gt;23,0,IF(J198&gt;23,(24-L198)*0.03444,((24-L198)-(24-J198))*0.03444)),0))</f>
        <v>0</v>
      </c>
      <c r="Q198" s="11">
        <f t="shared" ref="Q198" si="81">IF(ISERROR(P198*100/N198),0,(P198*100/N198))</f>
        <v>0</v>
      </c>
      <c r="R198" s="10">
        <f t="shared" ref="R198:R207" si="82">IF(Q198&lt;=30,O198+P198,O198+O198*0.3)*IF(G198=1,0.4,IF(G198=2,0.75,IF(G198="1 (kas 4 m. 1 k. nerengiamos)",0.52,1)))*IF(D198="olimpinė",1,IF(M198="Ne",0.5,1))*IF(OR(A$5="Lietuvos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federacija"),IF(OR(J198&lt;8,K198&lt;16),0,1),1)*E198*IF(I198&lt;=1,1,1/I198)*IF(OR(A$5="Lietuvos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8" s="8"/>
    </row>
    <row r="199" spans="1:19">
      <c r="A199" s="63">
        <v>2</v>
      </c>
      <c r="B199" s="63"/>
      <c r="C199" s="1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3">
        <f t="shared" si="78"/>
        <v>0</v>
      </c>
      <c r="O199" s="9">
        <f t="shared" si="79"/>
        <v>0</v>
      </c>
      <c r="P199" s="4">
        <f t="shared" ref="P199:P207" si="83">IF(O199=0,0,IF(F199="OŽ",IF(L199&gt;35,0,IF(J199&gt;35,(36-L199)*1.836,((36-L199)-(36-J199))*1.836)),0)+IF(F199="PČ",IF(L199&gt;31,0,IF(J199&gt;31,(32-L199)*1.347,((32-L199)-(32-J199))*1.347)),0)+ IF(F199="PČneol",IF(L199&gt;15,0,IF(J199&gt;15,(16-L199)*0.255,((16-L199)-(16-J199))*0.255)),0)+IF(F199="PŽ",IF(L199&gt;31,0,IF(J199&gt;31,(32-L199)*0.255,((32-L199)-(32-J199))*0.255)),0)+IF(F199="EČ",IF(L199&gt;23,0,IF(J199&gt;23,(24-L199)*0.612,((24-L199)-(24-J199))*0.612)),0)+IF(F199="EČneol",IF(L199&gt;7,0,IF(J199&gt;7,(8-L199)*0.204,((8-L199)-(8-J199))*0.204)),0)+IF(F199="EŽ",IF(L199&gt;23,0,IF(J199&gt;23,(24-L199)*0.204,((24-L199)-(24-J199))*0.204)),0)+IF(F199="PT",IF(L199&gt;31,0,IF(J199&gt;31,(32-L199)*0.204,((32-L199)-(32-J199))*0.204)),0)+IF(F199="JOŽ",IF(L199&gt;23,0,IF(J199&gt;23,(24-L199)*0.255,((24-L199)-(24-J199))*0.255)),0)+IF(F199="JPČ",IF(L199&gt;23,0,IF(J199&gt;23,(24-L199)*0.204,((24-L199)-(24-J199))*0.204)),0)+IF(F199="JEČ",IF(L199&gt;15,0,IF(J199&gt;15,(16-L199)*0.102,((16-L199)-(16-J199))*0.102)),0)+IF(F199="JEOF",IF(L199&gt;15,0,IF(J199&gt;15,(16-L199)*0.102,((16-L199)-(16-J199))*0.102)),0)+IF(F199="JnPČ",IF(L199&gt;15,0,IF(J199&gt;15,(16-L199)*0.153,((16-L199)-(16-J199))*0.153)),0)+IF(F199="JnEČ",IF(L199&gt;15,0,IF(J199&gt;15,(16-L199)*0.0765,((16-L199)-(16-J199))*0.0765)),0)+IF(F199="JčPČ",IF(L199&gt;15,0,IF(J199&gt;15,(16-L199)*0.06375,((16-L199)-(16-J199))*0.06375)),0)+IF(F199="JčEČ",IF(L199&gt;15,0,IF(J199&gt;15,(16-L199)*0.051,((16-L199)-(16-J199))*0.051)),0)+IF(F199="NEAK",IF(L199&gt;23,0,IF(J199&gt;23,(24-L199)*0.03444,((24-L199)-(24-J199))*0.03444)),0))</f>
        <v>0</v>
      </c>
      <c r="Q199" s="11">
        <f t="shared" ref="Q199:Q207" si="84">IF(ISERROR(P199*100/N199),0,(P199*100/N199))</f>
        <v>0</v>
      </c>
      <c r="R199" s="10">
        <f t="shared" si="82"/>
        <v>0</v>
      </c>
      <c r="S199" s="8"/>
    </row>
    <row r="200" spans="1:19">
      <c r="A200" s="63">
        <v>3</v>
      </c>
      <c r="B200" s="63"/>
      <c r="C200" s="1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3">
        <f t="shared" si="78"/>
        <v>0</v>
      </c>
      <c r="O200" s="9">
        <f t="shared" si="79"/>
        <v>0</v>
      </c>
      <c r="P200" s="4">
        <f t="shared" si="83"/>
        <v>0</v>
      </c>
      <c r="Q200" s="11">
        <f t="shared" si="84"/>
        <v>0</v>
      </c>
      <c r="R200" s="10">
        <f t="shared" si="82"/>
        <v>0</v>
      </c>
      <c r="S200" s="8"/>
    </row>
    <row r="201" spans="1:19">
      <c r="A201" s="63">
        <v>4</v>
      </c>
      <c r="B201" s="63"/>
      <c r="C201" s="1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3">
        <f t="shared" si="78"/>
        <v>0</v>
      </c>
      <c r="O201" s="9">
        <f t="shared" si="79"/>
        <v>0</v>
      </c>
      <c r="P201" s="4">
        <f t="shared" si="83"/>
        <v>0</v>
      </c>
      <c r="Q201" s="11">
        <f t="shared" si="84"/>
        <v>0</v>
      </c>
      <c r="R201" s="10">
        <f t="shared" si="82"/>
        <v>0</v>
      </c>
      <c r="S201" s="8"/>
    </row>
    <row r="202" spans="1:19">
      <c r="A202" s="63">
        <v>5</v>
      </c>
      <c r="B202" s="63"/>
      <c r="C202" s="1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3">
        <f t="shared" si="78"/>
        <v>0</v>
      </c>
      <c r="O202" s="9">
        <f t="shared" si="79"/>
        <v>0</v>
      </c>
      <c r="P202" s="4">
        <f t="shared" si="83"/>
        <v>0</v>
      </c>
      <c r="Q202" s="11">
        <f t="shared" si="84"/>
        <v>0</v>
      </c>
      <c r="R202" s="10">
        <f t="shared" si="82"/>
        <v>0</v>
      </c>
      <c r="S202" s="8"/>
    </row>
    <row r="203" spans="1:19">
      <c r="A203" s="63">
        <v>6</v>
      </c>
      <c r="B203" s="63"/>
      <c r="C203" s="1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3">
        <f t="shared" si="78"/>
        <v>0</v>
      </c>
      <c r="O203" s="9">
        <f t="shared" si="79"/>
        <v>0</v>
      </c>
      <c r="P203" s="4">
        <f t="shared" si="83"/>
        <v>0</v>
      </c>
      <c r="Q203" s="11">
        <f t="shared" si="84"/>
        <v>0</v>
      </c>
      <c r="R203" s="10">
        <f t="shared" si="82"/>
        <v>0</v>
      </c>
      <c r="S203" s="8"/>
    </row>
    <row r="204" spans="1:19">
      <c r="A204" s="63">
        <v>7</v>
      </c>
      <c r="B204" s="63"/>
      <c r="C204" s="1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3">
        <f t="shared" si="78"/>
        <v>0</v>
      </c>
      <c r="O204" s="9">
        <f t="shared" si="79"/>
        <v>0</v>
      </c>
      <c r="P204" s="4">
        <f t="shared" si="83"/>
        <v>0</v>
      </c>
      <c r="Q204" s="11">
        <f t="shared" si="84"/>
        <v>0</v>
      </c>
      <c r="R204" s="10">
        <f t="shared" si="82"/>
        <v>0</v>
      </c>
      <c r="S204" s="8"/>
    </row>
    <row r="205" spans="1:19">
      <c r="A205" s="63">
        <v>8</v>
      </c>
      <c r="B205" s="63"/>
      <c r="C205" s="1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3">
        <f t="shared" si="78"/>
        <v>0</v>
      </c>
      <c r="O205" s="9">
        <f t="shared" si="79"/>
        <v>0</v>
      </c>
      <c r="P205" s="4">
        <f t="shared" si="83"/>
        <v>0</v>
      </c>
      <c r="Q205" s="11">
        <f t="shared" si="84"/>
        <v>0</v>
      </c>
      <c r="R205" s="10">
        <f t="shared" si="82"/>
        <v>0</v>
      </c>
      <c r="S205" s="8"/>
    </row>
    <row r="206" spans="1:19">
      <c r="A206" s="63">
        <v>9</v>
      </c>
      <c r="B206" s="63"/>
      <c r="C206" s="1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3">
        <f t="shared" si="78"/>
        <v>0</v>
      </c>
      <c r="O206" s="9">
        <f t="shared" si="79"/>
        <v>0</v>
      </c>
      <c r="P206" s="4">
        <f t="shared" si="83"/>
        <v>0</v>
      </c>
      <c r="Q206" s="11">
        <f t="shared" si="84"/>
        <v>0</v>
      </c>
      <c r="R206" s="10">
        <f t="shared" si="82"/>
        <v>0</v>
      </c>
      <c r="S206" s="8"/>
    </row>
    <row r="207" spans="1:19">
      <c r="A207" s="63">
        <v>10</v>
      </c>
      <c r="B207" s="63"/>
      <c r="C207" s="1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3">
        <f t="shared" si="78"/>
        <v>0</v>
      </c>
      <c r="O207" s="9">
        <f t="shared" si="79"/>
        <v>0</v>
      </c>
      <c r="P207" s="4">
        <f t="shared" si="83"/>
        <v>0</v>
      </c>
      <c r="Q207" s="11">
        <f t="shared" si="84"/>
        <v>0</v>
      </c>
      <c r="R207" s="10">
        <f t="shared" si="82"/>
        <v>0</v>
      </c>
      <c r="S207" s="8"/>
    </row>
    <row r="208" spans="1:19">
      <c r="A208" s="66" t="s">
        <v>32</v>
      </c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8"/>
      <c r="R208" s="10">
        <f>SUM(R198:R207)</f>
        <v>0</v>
      </c>
      <c r="S208" s="8"/>
    </row>
    <row r="209" spans="1:19" ht="15.75">
      <c r="A209" s="24" t="s">
        <v>33</v>
      </c>
      <c r="B209" s="24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6"/>
      <c r="S209" s="8"/>
    </row>
    <row r="210" spans="1:19">
      <c r="A210" s="49" t="s">
        <v>43</v>
      </c>
      <c r="B210" s="49"/>
      <c r="C210" s="49"/>
      <c r="D210" s="49"/>
      <c r="E210" s="49"/>
      <c r="F210" s="49"/>
      <c r="G210" s="49"/>
      <c r="H210" s="49"/>
      <c r="I210" s="49"/>
      <c r="J210" s="15"/>
      <c r="K210" s="15"/>
      <c r="L210" s="15"/>
      <c r="M210" s="15"/>
      <c r="N210" s="15"/>
      <c r="O210" s="15"/>
      <c r="P210" s="15"/>
      <c r="Q210" s="15"/>
      <c r="R210" s="16"/>
      <c r="S210" s="8"/>
    </row>
    <row r="211" spans="1:19" s="8" customFormat="1">
      <c r="A211" s="49"/>
      <c r="B211" s="49"/>
      <c r="C211" s="49"/>
      <c r="D211" s="49"/>
      <c r="E211" s="49"/>
      <c r="F211" s="49"/>
      <c r="G211" s="49"/>
      <c r="H211" s="49"/>
      <c r="I211" s="49"/>
      <c r="J211" s="15"/>
      <c r="K211" s="15"/>
      <c r="L211" s="15"/>
      <c r="M211" s="15"/>
      <c r="N211" s="15"/>
      <c r="O211" s="15"/>
      <c r="P211" s="15"/>
      <c r="Q211" s="15"/>
      <c r="R211" s="16"/>
    </row>
    <row r="212" spans="1:19">
      <c r="A212" s="69" t="s">
        <v>89</v>
      </c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59"/>
      <c r="R212" s="8"/>
      <c r="S212" s="8"/>
    </row>
    <row r="213" spans="1:19" ht="18">
      <c r="A213" s="71" t="s">
        <v>27</v>
      </c>
      <c r="B213" s="72"/>
      <c r="C213" s="72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9"/>
      <c r="R213" s="8"/>
      <c r="S213" s="8"/>
    </row>
    <row r="214" spans="1:19">
      <c r="A214" s="69" t="s">
        <v>90</v>
      </c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59"/>
      <c r="R214" s="8"/>
      <c r="S214" s="8"/>
    </row>
    <row r="215" spans="1:19">
      <c r="A215" s="63">
        <v>1</v>
      </c>
      <c r="B215" s="63"/>
      <c r="C215" s="12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3">
        <f t="shared" ref="N215:N224" si="85">(IF(F215="OŽ",IF(L215=1,550.8,IF(L215=2,426.38,IF(L215=3,342.14,IF(L215=4,181.44,IF(L215=5,168.48,IF(L215=6,155.52,IF(L215=7,148.5,IF(L215=8,144,0))))))))+IF(L215&lt;=8,0,IF(L215&lt;=16,137.7,IF(L215&lt;=24,108,IF(L215&lt;=32,80.1,IF(L215&lt;=36,52.2,0)))))-IF(L215&lt;=8,0,IF(L215&lt;=16,(L215-9)*2.754,IF(L215&lt;=24,(L215-17)* 2.754,IF(L215&lt;=32,(L215-25)* 2.754,IF(L215&lt;=36,(L215-33)*2.754,0))))),0)+IF(F215="PČ",IF(L215=1,449,IF(L215=2,314.6,IF(L215=3,238,IF(L215=4,172,IF(L215=5,159,IF(L215=6,145,IF(L215=7,132,IF(L215=8,119,0))))))))+IF(L215&lt;=8,0,IF(L215&lt;=16,88,IF(L215&lt;=24,55,IF(L215&lt;=32,22,0))))-IF(L215&lt;=8,0,IF(L215&lt;=16,(L215-9)*2.245,IF(L215&lt;=24,(L215-17)*2.245,IF(L215&lt;=32,(L215-25)*2.245,0)))),0)+IF(F215="PČneol",IF(L215=1,85,IF(L215=2,64.61,IF(L215=3,50.76,IF(L215=4,16.25,IF(L215=5,15,IF(L215=6,13.75,IF(L215=7,12.5,IF(L215=8,11.25,0))))))))+IF(L215&lt;=8,0,IF(L215&lt;=16,9,0))-IF(L215&lt;=8,0,IF(L215&lt;=16,(L215-9)*0.425,0)),0)+IF(F215="PŽ",IF(L215=1,85,IF(L215=2,59.5,IF(L215=3,45,IF(L215=4,32.5,IF(L215=5,30,IF(L215=6,27.5,IF(L215=7,25,IF(L215=8,22.5,0))))))))+IF(L215&lt;=8,0,IF(L215&lt;=16,19,IF(L215&lt;=24,13,IF(L215&lt;=32,8,0))))-IF(L215&lt;=8,0,IF(L215&lt;=16,(L215-9)*0.425,IF(L215&lt;=24,(L215-17)*0.425,IF(L215&lt;=32,(L215-25)*0.425,0)))),0)+IF(F215="EČ",IF(L215=1,204,IF(L215=2,156.24,IF(L215=3,123.84,IF(L215=4,72,IF(L215=5,66,IF(L215=6,60,IF(L215=7,54,IF(L215=8,48,0))))))))+IF(L215&lt;=8,0,IF(L215&lt;=16,40,IF(L215&lt;=24,25,0)))-IF(L215&lt;=8,0,IF(L215&lt;=16,(L215-9)*1.02,IF(L215&lt;=24,(L215-17)*1.02,0))),0)+IF(F215="EČneol",IF(L215=1,68,IF(L215=2,51.69,IF(L215=3,40.61,IF(L215=4,13,IF(L215=5,12,IF(L215=6,11,IF(L215=7,10,IF(L215=8,9,0)))))))))+IF(F215="EŽ",IF(L215=1,68,IF(L215=2,47.6,IF(L215=3,36,IF(L215=4,18,IF(L215=5,16.5,IF(L215=6,15,IF(L215=7,13.5,IF(L215=8,12,0))))))))+IF(L215&lt;=8,0,IF(L215&lt;=16,10,IF(L215&lt;=24,6,0)))-IF(L215&lt;=8,0,IF(L215&lt;=16,(L215-9)*0.34,IF(L215&lt;=24,(L215-17)*0.34,0))),0)+IF(F215="PT",IF(L215=1,68,IF(L215=2,52.08,IF(L215=3,41.28,IF(L215=4,24,IF(L215=5,22,IF(L215=6,20,IF(L215=7,18,IF(L215=8,16,0))))))))+IF(L215&lt;=8,0,IF(L215&lt;=16,13,IF(L215&lt;=24,9,IF(L215&lt;=32,4,0))))-IF(L215&lt;=8,0,IF(L215&lt;=16,(L215-9)*0.34,IF(L215&lt;=24,(L215-17)*0.34,IF(L215&lt;=32,(L215-25)*0.34,0)))),0)+IF(F215="JOŽ",IF(L215=1,85,IF(L215=2,59.5,IF(L215=3,45,IF(L215=4,32.5,IF(L215=5,30,IF(L215=6,27.5,IF(L215=7,25,IF(L215=8,22.5,0))))))))+IF(L215&lt;=8,0,IF(L215&lt;=16,19,IF(L215&lt;=24,13,0)))-IF(L215&lt;=8,0,IF(L215&lt;=16,(L215-9)*0.425,IF(L215&lt;=24,(L215-17)*0.425,0))),0)+IF(F215="JPČ",IF(L215=1,68,IF(L215=2,47.6,IF(L215=3,36,IF(L215=4,26,IF(L215=5,24,IF(L215=6,22,IF(L215=7,20,IF(L215=8,18,0))))))))+IF(L215&lt;=8,0,IF(L215&lt;=16,13,IF(L215&lt;=24,9,0)))-IF(L215&lt;=8,0,IF(L215&lt;=16,(L215-9)*0.34,IF(L215&lt;=24,(L215-17)*0.34,0))),0)+IF(F215="JEČ",IF(L215=1,34,IF(L215=2,26.04,IF(L215=3,20.6,IF(L215=4,12,IF(L215=5,11,IF(L215=6,10,IF(L215=7,9,IF(L215=8,8,0))))))))+IF(L215&lt;=8,0,IF(L215&lt;=16,6,0))-IF(L215&lt;=8,0,IF(L215&lt;=16,(L215-9)*0.17,0)),0)+IF(F215="JEOF",IF(L215=1,34,IF(L215=2,26.04,IF(L215=3,20.6,IF(L215=4,12,IF(L215=5,11,IF(L215=6,10,IF(L215=7,9,IF(L215=8,8,0))))))))+IF(L215&lt;=8,0,IF(L215&lt;=16,6,0))-IF(L215&lt;=8,0,IF(L215&lt;=16,(L215-9)*0.17,0)),0)+IF(F215="JnPČ",IF(L215=1,51,IF(L215=2,35.7,IF(L215=3,27,IF(L215=4,19.5,IF(L215=5,18,IF(L215=6,16.5,IF(L215=7,15,IF(L215=8,13.5,0))))))))+IF(L215&lt;=8,0,IF(L215&lt;=16,10,0))-IF(L215&lt;=8,0,IF(L215&lt;=16,(L215-9)*0.255,0)),0)+IF(F215="JnEČ",IF(L215=1,25.5,IF(L215=2,19.53,IF(L215=3,15.48,IF(L215=4,9,IF(L215=5,8.25,IF(L215=6,7.5,IF(L215=7,6.75,IF(L215=8,6,0))))))))+IF(L215&lt;=8,0,IF(L215&lt;=16,5,0))-IF(L215&lt;=8,0,IF(L215&lt;=16,(L215-9)*0.1275,0)),0)+IF(F215="JčPČ",IF(L215=1,21.25,IF(L215=2,14.5,IF(L215=3,11.5,IF(L215=4,7,IF(L215=5,6.5,IF(L215=6,6,IF(L215=7,5.5,IF(L215=8,5,0))))))))+IF(L215&lt;=8,0,IF(L215&lt;=16,4,0))-IF(L215&lt;=8,0,IF(L215&lt;=16,(L215-9)*0.10625,0)),0)+IF(F215="JčEČ",IF(L215=1,17,IF(L215=2,13.02,IF(L215=3,10.32,IF(L215=4,6,IF(L215=5,5.5,IF(L215=6,5,IF(L215=7,4.5,IF(L215=8,4,0))))))))+IF(L215&lt;=8,0,IF(L215&lt;=16,3,0))-IF(L215&lt;=8,0,IF(L215&lt;=16,(L215-9)*0.085,0)),0)+IF(F215="NEAK",IF(L215=1,11.48,IF(L215=2,8.79,IF(L215=3,6.97,IF(L215=4,4.05,IF(L215=5,3.71,IF(L215=6,3.38,IF(L215=7,3.04,IF(L215=8,2.7,0))))))))+IF(L215&lt;=8,0,IF(L215&lt;=16,2,IF(L215&lt;=24,1.3,0)))-IF(L215&lt;=8,0,IF(L215&lt;=16,(L215-9)*0.0574,IF(L215&lt;=24,(L215-17)*0.0574,0))),0))*IF(L215&lt;0,1,IF(OR(F215="PČ",F215="PŽ",F215="PT"),IF(J215&lt;32,J215/32,1),1))* IF(L215&lt;0,1,IF(OR(F215="EČ",F215="EŽ",F215="JOŽ",F215="JPČ",F215="NEAK"),IF(J215&lt;24,J215/24,1),1))*IF(L215&lt;0,1,IF(OR(F215="PČneol",F215="JEČ",F215="JEOF",F215="JnPČ",F215="JnEČ",F215="JčPČ",F215="JčEČ"),IF(J215&lt;16,J215/16,1),1))*IF(L215&lt;0,1,IF(F215="EČneol",IF(J215&lt;8,J215/8,1),1))</f>
        <v>0</v>
      </c>
      <c r="O215" s="9">
        <f t="shared" ref="O215:O224" si="86">IF(F215="OŽ",N215,IF(H215="Ne",IF(J215*0.3&lt;J215-L215,N215,0),IF(J215*0.1&lt;J215-L215,N215,0)))</f>
        <v>0</v>
      </c>
      <c r="P215" s="4">
        <f t="shared" ref="P215" si="87">IF(O215=0,0,IF(F215="OŽ",IF(L215&gt;35,0,IF(J215&gt;35,(36-L215)*1.836,((36-L215)-(36-J215))*1.836)),0)+IF(F215="PČ",IF(L215&gt;31,0,IF(J215&gt;31,(32-L215)*1.347,((32-L215)-(32-J215))*1.347)),0)+ IF(F215="PČneol",IF(L215&gt;15,0,IF(J215&gt;15,(16-L215)*0.255,((16-L215)-(16-J215))*0.255)),0)+IF(F215="PŽ",IF(L215&gt;31,0,IF(J215&gt;31,(32-L215)*0.255,((32-L215)-(32-J215))*0.255)),0)+IF(F215="EČ",IF(L215&gt;23,0,IF(J215&gt;23,(24-L215)*0.612,((24-L215)-(24-J215))*0.612)),0)+IF(F215="EČneol",IF(L215&gt;7,0,IF(J215&gt;7,(8-L215)*0.204,((8-L215)-(8-J215))*0.204)),0)+IF(F215="EŽ",IF(L215&gt;23,0,IF(J215&gt;23,(24-L215)*0.204,((24-L215)-(24-J215))*0.204)),0)+IF(F215="PT",IF(L215&gt;31,0,IF(J215&gt;31,(32-L215)*0.204,((32-L215)-(32-J215))*0.204)),0)+IF(F215="JOŽ",IF(L215&gt;23,0,IF(J215&gt;23,(24-L215)*0.255,((24-L215)-(24-J215))*0.255)),0)+IF(F215="JPČ",IF(L215&gt;23,0,IF(J215&gt;23,(24-L215)*0.204,((24-L215)-(24-J215))*0.204)),0)+IF(F215="JEČ",IF(L215&gt;15,0,IF(J215&gt;15,(16-L215)*0.102,((16-L215)-(16-J215))*0.102)),0)+IF(F215="JEOF",IF(L215&gt;15,0,IF(J215&gt;15,(16-L215)*0.102,((16-L215)-(16-J215))*0.102)),0)+IF(F215="JnPČ",IF(L215&gt;15,0,IF(J215&gt;15,(16-L215)*0.153,((16-L215)-(16-J215))*0.153)),0)+IF(F215="JnEČ",IF(L215&gt;15,0,IF(J215&gt;15,(16-L215)*0.0765,((16-L215)-(16-J215))*0.0765)),0)+IF(F215="JčPČ",IF(L215&gt;15,0,IF(J215&gt;15,(16-L215)*0.06375,((16-L215)-(16-J215))*0.06375)),0)+IF(F215="JčEČ",IF(L215&gt;15,0,IF(J215&gt;15,(16-L215)*0.051,((16-L215)-(16-J215))*0.051)),0)+IF(F215="NEAK",IF(L215&gt;23,0,IF(J215&gt;23,(24-L215)*0.03444,((24-L215)-(24-J215))*0.03444)),0))</f>
        <v>0</v>
      </c>
      <c r="Q215" s="11">
        <f t="shared" ref="Q215" si="88">IF(ISERROR(P215*100/N215),0,(P215*100/N215))</f>
        <v>0</v>
      </c>
      <c r="R215" s="10">
        <f t="shared" ref="R215:R224" si="89">IF(Q215&lt;=30,O215+P215,O215+O215*0.3)*IF(G215=1,0.4,IF(G215=2,0.75,IF(G215="1 (kas 4 m. 1 k. nerengiamos)",0.52,1)))*IF(D215="olimpinė",1,IF(M215="Ne",0.5,1))*IF(OR(A$5="Lietuvos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federacija"),IF(OR(J215&lt;8,K215&lt;16),0,1),1)*E215*IF(I215&lt;=1,1,1/I215)*IF(OR(A$5="Lietuvos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15" s="8"/>
    </row>
    <row r="216" spans="1:19">
      <c r="A216" s="63">
        <v>2</v>
      </c>
      <c r="B216" s="63"/>
      <c r="C216" s="12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3">
        <f t="shared" si="85"/>
        <v>0</v>
      </c>
      <c r="O216" s="9">
        <f t="shared" si="86"/>
        <v>0</v>
      </c>
      <c r="P216" s="4">
        <f t="shared" ref="P216:P224" si="90">IF(O216=0,0,IF(F216="OŽ",IF(L216&gt;35,0,IF(J216&gt;35,(36-L216)*1.836,((36-L216)-(36-J216))*1.836)),0)+IF(F216="PČ",IF(L216&gt;31,0,IF(J216&gt;31,(32-L216)*1.347,((32-L216)-(32-J216))*1.347)),0)+ IF(F216="PČneol",IF(L216&gt;15,0,IF(J216&gt;15,(16-L216)*0.255,((16-L216)-(16-J216))*0.255)),0)+IF(F216="PŽ",IF(L216&gt;31,0,IF(J216&gt;31,(32-L216)*0.255,((32-L216)-(32-J216))*0.255)),0)+IF(F216="EČ",IF(L216&gt;23,0,IF(J216&gt;23,(24-L216)*0.612,((24-L216)-(24-J216))*0.612)),0)+IF(F216="EČneol",IF(L216&gt;7,0,IF(J216&gt;7,(8-L216)*0.204,((8-L216)-(8-J216))*0.204)),0)+IF(F216="EŽ",IF(L216&gt;23,0,IF(J216&gt;23,(24-L216)*0.204,((24-L216)-(24-J216))*0.204)),0)+IF(F216="PT",IF(L216&gt;31,0,IF(J216&gt;31,(32-L216)*0.204,((32-L216)-(32-J216))*0.204)),0)+IF(F216="JOŽ",IF(L216&gt;23,0,IF(J216&gt;23,(24-L216)*0.255,((24-L216)-(24-J216))*0.255)),0)+IF(F216="JPČ",IF(L216&gt;23,0,IF(J216&gt;23,(24-L216)*0.204,((24-L216)-(24-J216))*0.204)),0)+IF(F216="JEČ",IF(L216&gt;15,0,IF(J216&gt;15,(16-L216)*0.102,((16-L216)-(16-J216))*0.102)),0)+IF(F216="JEOF",IF(L216&gt;15,0,IF(J216&gt;15,(16-L216)*0.102,((16-L216)-(16-J216))*0.102)),0)+IF(F216="JnPČ",IF(L216&gt;15,0,IF(J216&gt;15,(16-L216)*0.153,((16-L216)-(16-J216))*0.153)),0)+IF(F216="JnEČ",IF(L216&gt;15,0,IF(J216&gt;15,(16-L216)*0.0765,((16-L216)-(16-J216))*0.0765)),0)+IF(F216="JčPČ",IF(L216&gt;15,0,IF(J216&gt;15,(16-L216)*0.06375,((16-L216)-(16-J216))*0.06375)),0)+IF(F216="JčEČ",IF(L216&gt;15,0,IF(J216&gt;15,(16-L216)*0.051,((16-L216)-(16-J216))*0.051)),0)+IF(F216="NEAK",IF(L216&gt;23,0,IF(J216&gt;23,(24-L216)*0.03444,((24-L216)-(24-J216))*0.03444)),0))</f>
        <v>0</v>
      </c>
      <c r="Q216" s="11">
        <f t="shared" ref="Q216:Q224" si="91">IF(ISERROR(P216*100/N216),0,(P216*100/N216))</f>
        <v>0</v>
      </c>
      <c r="R216" s="10">
        <f t="shared" si="89"/>
        <v>0</v>
      </c>
      <c r="S216" s="8"/>
    </row>
    <row r="217" spans="1:19">
      <c r="A217" s="63">
        <v>3</v>
      </c>
      <c r="B217" s="63"/>
      <c r="C217" s="12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3">
        <f t="shared" si="85"/>
        <v>0</v>
      </c>
      <c r="O217" s="9">
        <f t="shared" si="86"/>
        <v>0</v>
      </c>
      <c r="P217" s="4">
        <f t="shared" si="90"/>
        <v>0</v>
      </c>
      <c r="Q217" s="11">
        <f t="shared" si="91"/>
        <v>0</v>
      </c>
      <c r="R217" s="10">
        <f t="shared" si="89"/>
        <v>0</v>
      </c>
      <c r="S217" s="8"/>
    </row>
    <row r="218" spans="1:19">
      <c r="A218" s="63">
        <v>4</v>
      </c>
      <c r="B218" s="63"/>
      <c r="C218" s="12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3">
        <f t="shared" si="85"/>
        <v>0</v>
      </c>
      <c r="O218" s="9">
        <f t="shared" si="86"/>
        <v>0</v>
      </c>
      <c r="P218" s="4">
        <f t="shared" si="90"/>
        <v>0</v>
      </c>
      <c r="Q218" s="11">
        <f t="shared" si="91"/>
        <v>0</v>
      </c>
      <c r="R218" s="10">
        <f t="shared" si="89"/>
        <v>0</v>
      </c>
      <c r="S218" s="8"/>
    </row>
    <row r="219" spans="1:19">
      <c r="A219" s="63">
        <v>5</v>
      </c>
      <c r="B219" s="63"/>
      <c r="C219" s="12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3">
        <f t="shared" si="85"/>
        <v>0</v>
      </c>
      <c r="O219" s="9">
        <f t="shared" si="86"/>
        <v>0</v>
      </c>
      <c r="P219" s="4">
        <f t="shared" si="90"/>
        <v>0</v>
      </c>
      <c r="Q219" s="11">
        <f t="shared" si="91"/>
        <v>0</v>
      </c>
      <c r="R219" s="10">
        <f t="shared" si="89"/>
        <v>0</v>
      </c>
      <c r="S219" s="8"/>
    </row>
    <row r="220" spans="1:19">
      <c r="A220" s="63">
        <v>6</v>
      </c>
      <c r="B220" s="63"/>
      <c r="C220" s="12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3">
        <f t="shared" si="85"/>
        <v>0</v>
      </c>
      <c r="O220" s="9">
        <f t="shared" si="86"/>
        <v>0</v>
      </c>
      <c r="P220" s="4">
        <f t="shared" si="90"/>
        <v>0</v>
      </c>
      <c r="Q220" s="11">
        <f t="shared" si="91"/>
        <v>0</v>
      </c>
      <c r="R220" s="10">
        <f t="shared" si="89"/>
        <v>0</v>
      </c>
      <c r="S220" s="8"/>
    </row>
    <row r="221" spans="1:19">
      <c r="A221" s="63">
        <v>7</v>
      </c>
      <c r="B221" s="63"/>
      <c r="C221" s="12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3">
        <f t="shared" si="85"/>
        <v>0</v>
      </c>
      <c r="O221" s="9">
        <f t="shared" si="86"/>
        <v>0</v>
      </c>
      <c r="P221" s="4">
        <f t="shared" si="90"/>
        <v>0</v>
      </c>
      <c r="Q221" s="11">
        <f t="shared" si="91"/>
        <v>0</v>
      </c>
      <c r="R221" s="10">
        <f t="shared" si="89"/>
        <v>0</v>
      </c>
      <c r="S221" s="8"/>
    </row>
    <row r="222" spans="1:19">
      <c r="A222" s="63">
        <v>8</v>
      </c>
      <c r="B222" s="63"/>
      <c r="C222" s="12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3">
        <f t="shared" si="85"/>
        <v>0</v>
      </c>
      <c r="O222" s="9">
        <f t="shared" si="86"/>
        <v>0</v>
      </c>
      <c r="P222" s="4">
        <f t="shared" si="90"/>
        <v>0</v>
      </c>
      <c r="Q222" s="11">
        <f t="shared" si="91"/>
        <v>0</v>
      </c>
      <c r="R222" s="10">
        <f t="shared" si="89"/>
        <v>0</v>
      </c>
      <c r="S222" s="8"/>
    </row>
    <row r="223" spans="1:19">
      <c r="A223" s="63">
        <v>9</v>
      </c>
      <c r="B223" s="63"/>
      <c r="C223" s="1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3">
        <f t="shared" si="85"/>
        <v>0</v>
      </c>
      <c r="O223" s="9">
        <f t="shared" si="86"/>
        <v>0</v>
      </c>
      <c r="P223" s="4">
        <f t="shared" si="90"/>
        <v>0</v>
      </c>
      <c r="Q223" s="11">
        <f t="shared" si="91"/>
        <v>0</v>
      </c>
      <c r="R223" s="10">
        <f t="shared" si="89"/>
        <v>0</v>
      </c>
      <c r="S223" s="8"/>
    </row>
    <row r="224" spans="1:19">
      <c r="A224" s="63">
        <v>10</v>
      </c>
      <c r="B224" s="63"/>
      <c r="C224" s="12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3">
        <f t="shared" si="85"/>
        <v>0</v>
      </c>
      <c r="O224" s="9">
        <f t="shared" si="86"/>
        <v>0</v>
      </c>
      <c r="P224" s="4">
        <f t="shared" si="90"/>
        <v>0</v>
      </c>
      <c r="Q224" s="11">
        <f t="shared" si="91"/>
        <v>0</v>
      </c>
      <c r="R224" s="10">
        <f t="shared" si="89"/>
        <v>0</v>
      </c>
      <c r="S224" s="8"/>
    </row>
    <row r="225" spans="1:19">
      <c r="A225" s="66" t="s">
        <v>32</v>
      </c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8"/>
      <c r="R225" s="10">
        <f>SUM(R215:R224)</f>
        <v>0</v>
      </c>
      <c r="S225" s="8"/>
    </row>
    <row r="226" spans="1:19" ht="15.75">
      <c r="A226" s="24" t="s">
        <v>33</v>
      </c>
      <c r="B226" s="24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6"/>
      <c r="S226" s="8"/>
    </row>
    <row r="227" spans="1:19">
      <c r="A227" s="49" t="s">
        <v>43</v>
      </c>
      <c r="B227" s="49"/>
      <c r="C227" s="49"/>
      <c r="D227" s="49"/>
      <c r="E227" s="49"/>
      <c r="F227" s="49"/>
      <c r="G227" s="49"/>
      <c r="H227" s="49"/>
      <c r="I227" s="49"/>
      <c r="J227" s="15"/>
      <c r="K227" s="15"/>
      <c r="L227" s="15"/>
      <c r="M227" s="15"/>
      <c r="N227" s="15"/>
      <c r="O227" s="15"/>
      <c r="P227" s="15"/>
      <c r="Q227" s="15"/>
      <c r="R227" s="16"/>
      <c r="S227" s="8"/>
    </row>
    <row r="228" spans="1:19" s="8" customFormat="1">
      <c r="A228" s="49"/>
      <c r="B228" s="49"/>
      <c r="C228" s="49"/>
      <c r="D228" s="49"/>
      <c r="E228" s="49"/>
      <c r="F228" s="49"/>
      <c r="G228" s="49"/>
      <c r="H228" s="49"/>
      <c r="I228" s="49"/>
      <c r="J228" s="15"/>
      <c r="K228" s="15"/>
      <c r="L228" s="15"/>
      <c r="M228" s="15"/>
      <c r="N228" s="15"/>
      <c r="O228" s="15"/>
      <c r="P228" s="15"/>
      <c r="Q228" s="15"/>
      <c r="R228" s="16"/>
    </row>
    <row r="229" spans="1:19" ht="13.9" customHeight="1">
      <c r="A229" s="69" t="s">
        <v>89</v>
      </c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59"/>
      <c r="R229" s="8"/>
      <c r="S229" s="8"/>
    </row>
    <row r="230" spans="1:19" ht="15.6" customHeight="1">
      <c r="A230" s="71" t="s">
        <v>27</v>
      </c>
      <c r="B230" s="72"/>
      <c r="C230" s="72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9"/>
      <c r="R230" s="8"/>
      <c r="S230" s="8"/>
    </row>
    <row r="231" spans="1:19" ht="13.9" customHeight="1">
      <c r="A231" s="69" t="s">
        <v>90</v>
      </c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59"/>
      <c r="R231" s="8"/>
      <c r="S231" s="8"/>
    </row>
    <row r="232" spans="1:19">
      <c r="A232" s="63">
        <v>1</v>
      </c>
      <c r="B232" s="63"/>
      <c r="C232" s="12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3">
        <f t="shared" ref="N232:N240" si="92">(IF(F232="OŽ",IF(L232=1,550.8,IF(L232=2,426.38,IF(L232=3,342.14,IF(L232=4,181.44,IF(L232=5,168.48,IF(L232=6,155.52,IF(L232=7,148.5,IF(L232=8,144,0))))))))+IF(L232&lt;=8,0,IF(L232&lt;=16,137.7,IF(L232&lt;=24,108,IF(L232&lt;=32,80.1,IF(L232&lt;=36,52.2,0)))))-IF(L232&lt;=8,0,IF(L232&lt;=16,(L232-9)*2.754,IF(L232&lt;=24,(L232-17)* 2.754,IF(L232&lt;=32,(L232-25)* 2.754,IF(L232&lt;=36,(L232-33)*2.754,0))))),0)+IF(F232="PČ",IF(L232=1,449,IF(L232=2,314.6,IF(L232=3,238,IF(L232=4,172,IF(L232=5,159,IF(L232=6,145,IF(L232=7,132,IF(L232=8,119,0))))))))+IF(L232&lt;=8,0,IF(L232&lt;=16,88,IF(L232&lt;=24,55,IF(L232&lt;=32,22,0))))-IF(L232&lt;=8,0,IF(L232&lt;=16,(L232-9)*2.245,IF(L232&lt;=24,(L232-17)*2.245,IF(L232&lt;=32,(L232-25)*2.245,0)))),0)+IF(F232="PČneol",IF(L232=1,85,IF(L232=2,64.61,IF(L232=3,50.76,IF(L232=4,16.25,IF(L232=5,15,IF(L232=6,13.75,IF(L232=7,12.5,IF(L232=8,11.25,0))))))))+IF(L232&lt;=8,0,IF(L232&lt;=16,9,0))-IF(L232&lt;=8,0,IF(L232&lt;=16,(L232-9)*0.425,0)),0)+IF(F232="PŽ",IF(L232=1,85,IF(L232=2,59.5,IF(L232=3,45,IF(L232=4,32.5,IF(L232=5,30,IF(L232=6,27.5,IF(L232=7,25,IF(L232=8,22.5,0))))))))+IF(L232&lt;=8,0,IF(L232&lt;=16,19,IF(L232&lt;=24,13,IF(L232&lt;=32,8,0))))-IF(L232&lt;=8,0,IF(L232&lt;=16,(L232-9)*0.425,IF(L232&lt;=24,(L232-17)*0.425,IF(L232&lt;=32,(L232-25)*0.425,0)))),0)+IF(F232="EČ",IF(L232=1,204,IF(L232=2,156.24,IF(L232=3,123.84,IF(L232=4,72,IF(L232=5,66,IF(L232=6,60,IF(L232=7,54,IF(L232=8,48,0))))))))+IF(L232&lt;=8,0,IF(L232&lt;=16,40,IF(L232&lt;=24,25,0)))-IF(L232&lt;=8,0,IF(L232&lt;=16,(L232-9)*1.02,IF(L232&lt;=24,(L232-17)*1.02,0))),0)+IF(F232="EČneol",IF(L232=1,68,IF(L232=2,51.69,IF(L232=3,40.61,IF(L232=4,13,IF(L232=5,12,IF(L232=6,11,IF(L232=7,10,IF(L232=8,9,0)))))))))+IF(F232="EŽ",IF(L232=1,68,IF(L232=2,47.6,IF(L232=3,36,IF(L232=4,18,IF(L232=5,16.5,IF(L232=6,15,IF(L232=7,13.5,IF(L232=8,12,0))))))))+IF(L232&lt;=8,0,IF(L232&lt;=16,10,IF(L232&lt;=24,6,0)))-IF(L232&lt;=8,0,IF(L232&lt;=16,(L232-9)*0.34,IF(L232&lt;=24,(L232-17)*0.34,0))),0)+IF(F232="PT",IF(L232=1,68,IF(L232=2,52.08,IF(L232=3,41.28,IF(L232=4,24,IF(L232=5,22,IF(L232=6,20,IF(L232=7,18,IF(L232=8,16,0))))))))+IF(L232&lt;=8,0,IF(L232&lt;=16,13,IF(L232&lt;=24,9,IF(L232&lt;=32,4,0))))-IF(L232&lt;=8,0,IF(L232&lt;=16,(L232-9)*0.34,IF(L232&lt;=24,(L232-17)*0.34,IF(L232&lt;=32,(L232-25)*0.34,0)))),0)+IF(F232="JOŽ",IF(L232=1,85,IF(L232=2,59.5,IF(L232=3,45,IF(L232=4,32.5,IF(L232=5,30,IF(L232=6,27.5,IF(L232=7,25,IF(L232=8,22.5,0))))))))+IF(L232&lt;=8,0,IF(L232&lt;=16,19,IF(L232&lt;=24,13,0)))-IF(L232&lt;=8,0,IF(L232&lt;=16,(L232-9)*0.425,IF(L232&lt;=24,(L232-17)*0.425,0))),0)+IF(F232="JPČ",IF(L232=1,68,IF(L232=2,47.6,IF(L232=3,36,IF(L232=4,26,IF(L232=5,24,IF(L232=6,22,IF(L232=7,20,IF(L232=8,18,0))))))))+IF(L232&lt;=8,0,IF(L232&lt;=16,13,IF(L232&lt;=24,9,0)))-IF(L232&lt;=8,0,IF(L232&lt;=16,(L232-9)*0.34,IF(L232&lt;=24,(L232-17)*0.34,0))),0)+IF(F232="JEČ",IF(L232=1,34,IF(L232=2,26.04,IF(L232=3,20.6,IF(L232=4,12,IF(L232=5,11,IF(L232=6,10,IF(L232=7,9,IF(L232=8,8,0))))))))+IF(L232&lt;=8,0,IF(L232&lt;=16,6,0))-IF(L232&lt;=8,0,IF(L232&lt;=16,(L232-9)*0.17,0)),0)+IF(F232="JEOF",IF(L232=1,34,IF(L232=2,26.04,IF(L232=3,20.6,IF(L232=4,12,IF(L232=5,11,IF(L232=6,10,IF(L232=7,9,IF(L232=8,8,0))))))))+IF(L232&lt;=8,0,IF(L232&lt;=16,6,0))-IF(L232&lt;=8,0,IF(L232&lt;=16,(L232-9)*0.17,0)),0)+IF(F232="JnPČ",IF(L232=1,51,IF(L232=2,35.7,IF(L232=3,27,IF(L232=4,19.5,IF(L232=5,18,IF(L232=6,16.5,IF(L232=7,15,IF(L232=8,13.5,0))))))))+IF(L232&lt;=8,0,IF(L232&lt;=16,10,0))-IF(L232&lt;=8,0,IF(L232&lt;=16,(L232-9)*0.255,0)),0)+IF(F232="JnEČ",IF(L232=1,25.5,IF(L232=2,19.53,IF(L232=3,15.48,IF(L232=4,9,IF(L232=5,8.25,IF(L232=6,7.5,IF(L232=7,6.75,IF(L232=8,6,0))))))))+IF(L232&lt;=8,0,IF(L232&lt;=16,5,0))-IF(L232&lt;=8,0,IF(L232&lt;=16,(L232-9)*0.1275,0)),0)+IF(F232="JčPČ",IF(L232=1,21.25,IF(L232=2,14.5,IF(L232=3,11.5,IF(L232=4,7,IF(L232=5,6.5,IF(L232=6,6,IF(L232=7,5.5,IF(L232=8,5,0))))))))+IF(L232&lt;=8,0,IF(L232&lt;=16,4,0))-IF(L232&lt;=8,0,IF(L232&lt;=16,(L232-9)*0.10625,0)),0)+IF(F232="JčEČ",IF(L232=1,17,IF(L232=2,13.02,IF(L232=3,10.32,IF(L232=4,6,IF(L232=5,5.5,IF(L232=6,5,IF(L232=7,4.5,IF(L232=8,4,0))))))))+IF(L232&lt;=8,0,IF(L232&lt;=16,3,0))-IF(L232&lt;=8,0,IF(L232&lt;=16,(L232-9)*0.085,0)),0)+IF(F232="NEAK",IF(L232=1,11.48,IF(L232=2,8.79,IF(L232=3,6.97,IF(L232=4,4.05,IF(L232=5,3.71,IF(L232=6,3.38,IF(L232=7,3.04,IF(L232=8,2.7,0))))))))+IF(L232&lt;=8,0,IF(L232&lt;=16,2,IF(L232&lt;=24,1.3,0)))-IF(L232&lt;=8,0,IF(L232&lt;=16,(L232-9)*0.0574,IF(L232&lt;=24,(L232-17)*0.0574,0))),0))*IF(L232&lt;0,1,IF(OR(F232="PČ",F232="PŽ",F232="PT"),IF(J232&lt;32,J232/32,1),1))* IF(L232&lt;0,1,IF(OR(F232="EČ",F232="EŽ",F232="JOŽ",F232="JPČ",F232="NEAK"),IF(J232&lt;24,J232/24,1),1))*IF(L232&lt;0,1,IF(OR(F232="PČneol",F232="JEČ",F232="JEOF",F232="JnPČ",F232="JnEČ",F232="JčPČ",F232="JčEČ"),IF(J232&lt;16,J232/16,1),1))*IF(L232&lt;0,1,IF(F232="EČneol",IF(J232&lt;8,J232/8,1),1))</f>
        <v>0</v>
      </c>
      <c r="O232" s="9">
        <f t="shared" ref="O232:O241" si="93">IF(F232="OŽ",N232,IF(H232="Ne",IF(J232*0.3&lt;J232-L232,N232,0),IF(J232*0.1&lt;J232-L232,N232,0)))</f>
        <v>0</v>
      </c>
      <c r="P232" s="4">
        <f t="shared" ref="P232" si="94">IF(O232=0,0,IF(F232="OŽ",IF(L232&gt;35,0,IF(J232&gt;35,(36-L232)*1.836,((36-L232)-(36-J232))*1.836)),0)+IF(F232="PČ",IF(L232&gt;31,0,IF(J232&gt;31,(32-L232)*1.347,((32-L232)-(32-J232))*1.347)),0)+ IF(F232="PČneol",IF(L232&gt;15,0,IF(J232&gt;15,(16-L232)*0.255,((16-L232)-(16-J232))*0.255)),0)+IF(F232="PŽ",IF(L232&gt;31,0,IF(J232&gt;31,(32-L232)*0.255,((32-L232)-(32-J232))*0.255)),0)+IF(F232="EČ",IF(L232&gt;23,0,IF(J232&gt;23,(24-L232)*0.612,((24-L232)-(24-J232))*0.612)),0)+IF(F232="EČneol",IF(L232&gt;7,0,IF(J232&gt;7,(8-L232)*0.204,((8-L232)-(8-J232))*0.204)),0)+IF(F232="EŽ",IF(L232&gt;23,0,IF(J232&gt;23,(24-L232)*0.204,((24-L232)-(24-J232))*0.204)),0)+IF(F232="PT",IF(L232&gt;31,0,IF(J232&gt;31,(32-L232)*0.204,((32-L232)-(32-J232))*0.204)),0)+IF(F232="JOŽ",IF(L232&gt;23,0,IF(J232&gt;23,(24-L232)*0.255,((24-L232)-(24-J232))*0.255)),0)+IF(F232="JPČ",IF(L232&gt;23,0,IF(J232&gt;23,(24-L232)*0.204,((24-L232)-(24-J232))*0.204)),0)+IF(F232="JEČ",IF(L232&gt;15,0,IF(J232&gt;15,(16-L232)*0.102,((16-L232)-(16-J232))*0.102)),0)+IF(F232="JEOF",IF(L232&gt;15,0,IF(J232&gt;15,(16-L232)*0.102,((16-L232)-(16-J232))*0.102)),0)+IF(F232="JnPČ",IF(L232&gt;15,0,IF(J232&gt;15,(16-L232)*0.153,((16-L232)-(16-J232))*0.153)),0)+IF(F232="JnEČ",IF(L232&gt;15,0,IF(J232&gt;15,(16-L232)*0.0765,((16-L232)-(16-J232))*0.0765)),0)+IF(F232="JčPČ",IF(L232&gt;15,0,IF(J232&gt;15,(16-L232)*0.06375,((16-L232)-(16-J232))*0.06375)),0)+IF(F232="JčEČ",IF(L232&gt;15,0,IF(J232&gt;15,(16-L232)*0.051,((16-L232)-(16-J232))*0.051)),0)+IF(F232="NEAK",IF(L232&gt;23,0,IF(J232&gt;23,(24-L232)*0.03444,((24-L232)-(24-J232))*0.03444)),0))</f>
        <v>0</v>
      </c>
      <c r="Q232" s="11">
        <f t="shared" ref="Q232" si="95">IF(ISERROR(P232*100/N232),0,(P232*100/N232))</f>
        <v>0</v>
      </c>
      <c r="R232" s="10">
        <f t="shared" ref="R232:R241" si="96">IF(Q232&lt;=30,O232+P232,O232+O232*0.3)*IF(G232=1,0.4,IF(G232=2,0.75,IF(G232="1 (kas 4 m. 1 k. nerengiamos)",0.52,1)))*IF(D232="olimpinė",1,IF(M232="Ne",0.5,1))*IF(OR(A$5="Lietuvos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federacija"),IF(OR(J232&lt;8,K232&lt;16),0,1),1)*E232*IF(I232&lt;=1,1,1/I232)*IF(OR(A$5="Lietuvos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2" s="8"/>
    </row>
    <row r="233" spans="1:19">
      <c r="A233" s="63">
        <v>2</v>
      </c>
      <c r="B233" s="63"/>
      <c r="C233" s="12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3">
        <f t="shared" si="92"/>
        <v>0</v>
      </c>
      <c r="O233" s="9">
        <f t="shared" si="93"/>
        <v>0</v>
      </c>
      <c r="P233" s="4">
        <f t="shared" ref="P233:P241" si="97">IF(O233=0,0,IF(F233="OŽ",IF(L233&gt;35,0,IF(J233&gt;35,(36-L233)*1.836,((36-L233)-(36-J233))*1.836)),0)+IF(F233="PČ",IF(L233&gt;31,0,IF(J233&gt;31,(32-L233)*1.347,((32-L233)-(32-J233))*1.347)),0)+ IF(F233="PČneol",IF(L233&gt;15,0,IF(J233&gt;15,(16-L233)*0.255,((16-L233)-(16-J233))*0.255)),0)+IF(F233="PŽ",IF(L233&gt;31,0,IF(J233&gt;31,(32-L233)*0.255,((32-L233)-(32-J233))*0.255)),0)+IF(F233="EČ",IF(L233&gt;23,0,IF(J233&gt;23,(24-L233)*0.612,((24-L233)-(24-J233))*0.612)),0)+IF(F233="EČneol",IF(L233&gt;7,0,IF(J233&gt;7,(8-L233)*0.204,((8-L233)-(8-J233))*0.204)),0)+IF(F233="EŽ",IF(L233&gt;23,0,IF(J233&gt;23,(24-L233)*0.204,((24-L233)-(24-J233))*0.204)),0)+IF(F233="PT",IF(L233&gt;31,0,IF(J233&gt;31,(32-L233)*0.204,((32-L233)-(32-J233))*0.204)),0)+IF(F233="JOŽ",IF(L233&gt;23,0,IF(J233&gt;23,(24-L233)*0.255,((24-L233)-(24-J233))*0.255)),0)+IF(F233="JPČ",IF(L233&gt;23,0,IF(J233&gt;23,(24-L233)*0.204,((24-L233)-(24-J233))*0.204)),0)+IF(F233="JEČ",IF(L233&gt;15,0,IF(J233&gt;15,(16-L233)*0.102,((16-L233)-(16-J233))*0.102)),0)+IF(F233="JEOF",IF(L233&gt;15,0,IF(J233&gt;15,(16-L233)*0.102,((16-L233)-(16-J233))*0.102)),0)+IF(F233="JnPČ",IF(L233&gt;15,0,IF(J233&gt;15,(16-L233)*0.153,((16-L233)-(16-J233))*0.153)),0)+IF(F233="JnEČ",IF(L233&gt;15,0,IF(J233&gt;15,(16-L233)*0.0765,((16-L233)-(16-J233))*0.0765)),0)+IF(F233="JčPČ",IF(L233&gt;15,0,IF(J233&gt;15,(16-L233)*0.06375,((16-L233)-(16-J233))*0.06375)),0)+IF(F233="JčEČ",IF(L233&gt;15,0,IF(J233&gt;15,(16-L233)*0.051,((16-L233)-(16-J233))*0.051)),0)+IF(F233="NEAK",IF(L233&gt;23,0,IF(J233&gt;23,(24-L233)*0.03444,((24-L233)-(24-J233))*0.03444)),0))</f>
        <v>0</v>
      </c>
      <c r="Q233" s="11">
        <f t="shared" ref="Q233:Q241" si="98">IF(ISERROR(P233*100/N233),0,(P233*100/N233))</f>
        <v>0</v>
      </c>
      <c r="R233" s="10">
        <f t="shared" si="96"/>
        <v>0</v>
      </c>
      <c r="S233" s="8"/>
    </row>
    <row r="234" spans="1:19">
      <c r="A234" s="63">
        <v>3</v>
      </c>
      <c r="B234" s="63"/>
      <c r="C234" s="12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3">
        <f t="shared" si="92"/>
        <v>0</v>
      </c>
      <c r="O234" s="9">
        <f t="shared" si="93"/>
        <v>0</v>
      </c>
      <c r="P234" s="4">
        <f t="shared" si="97"/>
        <v>0</v>
      </c>
      <c r="Q234" s="11">
        <f t="shared" si="98"/>
        <v>0</v>
      </c>
      <c r="R234" s="10">
        <f t="shared" si="96"/>
        <v>0</v>
      </c>
      <c r="S234" s="8"/>
    </row>
    <row r="235" spans="1:19">
      <c r="A235" s="63">
        <v>4</v>
      </c>
      <c r="B235" s="63"/>
      <c r="C235" s="12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3">
        <f t="shared" si="92"/>
        <v>0</v>
      </c>
      <c r="O235" s="9">
        <f t="shared" si="93"/>
        <v>0</v>
      </c>
      <c r="P235" s="4">
        <f t="shared" si="97"/>
        <v>0</v>
      </c>
      <c r="Q235" s="11">
        <f t="shared" si="98"/>
        <v>0</v>
      </c>
      <c r="R235" s="10">
        <f t="shared" si="96"/>
        <v>0</v>
      </c>
      <c r="S235" s="8"/>
    </row>
    <row r="236" spans="1:19">
      <c r="A236" s="63">
        <v>5</v>
      </c>
      <c r="B236" s="63"/>
      <c r="C236" s="12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3">
        <f t="shared" si="92"/>
        <v>0</v>
      </c>
      <c r="O236" s="9">
        <f t="shared" si="93"/>
        <v>0</v>
      </c>
      <c r="P236" s="4">
        <f t="shared" si="97"/>
        <v>0</v>
      </c>
      <c r="Q236" s="11">
        <f t="shared" si="98"/>
        <v>0</v>
      </c>
      <c r="R236" s="10">
        <f t="shared" si="96"/>
        <v>0</v>
      </c>
      <c r="S236" s="8"/>
    </row>
    <row r="237" spans="1:19">
      <c r="A237" s="63">
        <v>6</v>
      </c>
      <c r="B237" s="63"/>
      <c r="C237" s="12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3">
        <f t="shared" si="92"/>
        <v>0</v>
      </c>
      <c r="O237" s="9">
        <f t="shared" si="93"/>
        <v>0</v>
      </c>
      <c r="P237" s="4">
        <f t="shared" si="97"/>
        <v>0</v>
      </c>
      <c r="Q237" s="11">
        <f t="shared" si="98"/>
        <v>0</v>
      </c>
      <c r="R237" s="10">
        <f t="shared" si="96"/>
        <v>0</v>
      </c>
      <c r="S237" s="8"/>
    </row>
    <row r="238" spans="1:19">
      <c r="A238" s="63">
        <v>7</v>
      </c>
      <c r="B238" s="63"/>
      <c r="C238" s="12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3">
        <f t="shared" si="92"/>
        <v>0</v>
      </c>
      <c r="O238" s="9">
        <f t="shared" si="93"/>
        <v>0</v>
      </c>
      <c r="P238" s="4">
        <f t="shared" si="97"/>
        <v>0</v>
      </c>
      <c r="Q238" s="11">
        <f t="shared" si="98"/>
        <v>0</v>
      </c>
      <c r="R238" s="10">
        <f t="shared" si="96"/>
        <v>0</v>
      </c>
      <c r="S238" s="8"/>
    </row>
    <row r="239" spans="1:19">
      <c r="A239" s="63">
        <v>8</v>
      </c>
      <c r="B239" s="63"/>
      <c r="C239" s="12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3">
        <f t="shared" si="92"/>
        <v>0</v>
      </c>
      <c r="O239" s="9">
        <f t="shared" si="93"/>
        <v>0</v>
      </c>
      <c r="P239" s="4">
        <f t="shared" si="97"/>
        <v>0</v>
      </c>
      <c r="Q239" s="11">
        <f t="shared" si="98"/>
        <v>0</v>
      </c>
      <c r="R239" s="10">
        <f t="shared" si="96"/>
        <v>0</v>
      </c>
      <c r="S239" s="8"/>
    </row>
    <row r="240" spans="1:19">
      <c r="A240" s="63">
        <v>9</v>
      </c>
      <c r="B240" s="63"/>
      <c r="C240" s="12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3">
        <f t="shared" si="92"/>
        <v>0</v>
      </c>
      <c r="O240" s="9">
        <f t="shared" si="93"/>
        <v>0</v>
      </c>
      <c r="P240" s="4">
        <f t="shared" si="97"/>
        <v>0</v>
      </c>
      <c r="Q240" s="11">
        <f t="shared" si="98"/>
        <v>0</v>
      </c>
      <c r="R240" s="10">
        <f t="shared" si="96"/>
        <v>0</v>
      </c>
      <c r="S240" s="8"/>
    </row>
    <row r="241" spans="1:19">
      <c r="A241" s="63">
        <v>10</v>
      </c>
      <c r="B241" s="63"/>
      <c r="C241" s="12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3">
        <f>(IF(F241="OŽ",IF(L241=1,550.8,IF(L241=2,426.38,IF(L241=3,342.14,IF(L241=4,181.44,IF(L241=5,168.48,IF(L241=6,155.52,IF(L241=7,148.5,IF(L241=8,144,0))))))))+IF(L241&lt;=8,0,IF(L241&lt;=16,137.7,IF(L241&lt;=24,108,IF(L241&lt;=32,80.1,IF(L241&lt;=36,52.2,0)))))-IF(L241&lt;=8,0,IF(L241&lt;=16,(L241-9)*2.754,IF(L241&lt;=24,(L241-17)* 2.754,IF(L241&lt;=32,(L241-25)* 2.754,IF(L241&lt;=36,(L241-33)*2.754,0))))),0)+IF(F241="PČ",IF(L241=1,449,IF(L241=2,314.6,IF(L241=3,238,IF(L241=4,172,IF(L241=5,159,IF(L241=6,145,IF(L241=7,132,IF(L241=8,119,0))))))))+IF(L241&lt;=8,0,IF(L241&lt;=16,88,IF(L241&lt;=24,55,IF(L241&lt;=32,22,0))))-IF(L241&lt;=8,0,IF(L241&lt;=16,(L241-9)*2.245,IF(L241&lt;=24,(L241-17)*2.245,IF(L241&lt;=32,(L241-25)*2.245,0)))),0)+IF(F241="PČneol",IF(L241=1,85,IF(L241=2,64.61,IF(L241=3,50.76,IF(L241=4,16.25,IF(L241=5,15,IF(L241=6,13.75,IF(L241=7,12.5,IF(L241=8,11.25,0))))))))+IF(L241&lt;=8,0,IF(L241&lt;=16,9,0))-IF(L241&lt;=8,0,IF(L241&lt;=16,(L241-9)*0.425,0)),0)+IF(F241="PŽ",IF(L241=1,85,IF(L241=2,59.5,IF(L241=3,45,IF(L241=4,32.5,IF(L241=5,30,IF(L241=6,27.5,IF(L241=7,25,IF(L241=8,22.5,0))))))))+IF(L241&lt;=8,0,IF(L241&lt;=16,19,IF(L241&lt;=24,13,IF(L241&lt;=32,8,0))))-IF(L241&lt;=8,0,IF(L241&lt;=16,(L241-9)*0.425,IF(L241&lt;=24,(L241-17)*0.425,IF(L241&lt;=32,(L241-25)*0.425,0)))),0)+IF(F241="EČ",IF(L241=1,204,IF(L241=2,156.24,IF(L241=3,123.84,IF(L241=4,72,IF(L241=5,66,IF(L241=6,60,IF(L241=7,54,IF(L241=8,48,0))))))))+IF(L241&lt;=8,0,IF(L241&lt;=16,40,IF(L241&lt;=24,25,0)))-IF(L241&lt;=8,0,IF(L241&lt;=16,(L241-9)*1.02,IF(L241&lt;=24,(L241-17)*1.02,0))),0)+IF(F241="EČneol",IF(L241=1,68,IF(L241=2,51.69,IF(L241=3,40.61,IF(L241=4,13,IF(L241=5,12,IF(L241=6,11,IF(L241=7,10,IF(L241=8,9,0)))))))))+IF(F241="EŽ",IF(L241=1,68,IF(L241=2,47.6,IF(L241=3,36,IF(L241=4,18,IF(L241=5,16.5,IF(L241=6,15,IF(L241=7,13.5,IF(L241=8,12,0))))))))+IF(L241&lt;=8,0,IF(L241&lt;=16,10,IF(L241&lt;=24,6,0)))-IF(L241&lt;=8,0,IF(L241&lt;=16,(L241-9)*0.34,IF(L241&lt;=24,(L241-17)*0.34,0))),0)+IF(F241="PT",IF(L241=1,68,IF(L241=2,52.08,IF(L241=3,41.28,IF(L241=4,24,IF(L241=5,22,IF(L241=6,20,IF(L241=7,18,IF(L241=8,16,0))))))))+IF(L241&lt;=8,0,IF(L241&lt;=16,13,IF(L241&lt;=24,9,IF(L241&lt;=32,4,0))))-IF(L241&lt;=8,0,IF(L241&lt;=16,(L241-9)*0.34,IF(L241&lt;=24,(L241-17)*0.34,IF(L241&lt;=32,(L241-25)*0.34,0)))),0)+IF(F241="JOŽ",IF(L241=1,85,IF(L241=2,59.5,IF(L241=3,45,IF(L241=4,32.5,IF(L241=5,30,IF(L241=6,27.5,IF(L241=7,25,IF(L241=8,22.5,0))))))))+IF(L241&lt;=8,0,IF(L241&lt;=16,19,IF(L241&lt;=24,13,0)))-IF(L241&lt;=8,0,IF(L241&lt;=16,(L241-9)*0.425,IF(L241&lt;=24,(L241-17)*0.425,0))),0)+IF(F241="JPČ",IF(L241=1,68,IF(L241=2,47.6,IF(L241=3,36,IF(L241=4,26,IF(L241=5,24,IF(L241=6,22,IF(L241=7,20,IF(L241=8,18,0))))))))+IF(L241&lt;=8,0,IF(L241&lt;=16,13,IF(L241&lt;=24,9,0)))-IF(L241&lt;=8,0,IF(L241&lt;=16,(L241-9)*0.34,IF(L241&lt;=24,(L241-17)*0.34,0))),0)+IF(F241="JEČ",IF(L241=1,34,IF(L241=2,26.04,IF(L241=3,20.6,IF(L241=4,12,IF(L241=5,11,IF(L241=6,10,IF(L241=7,9,IF(L241=8,8,0))))))))+IF(L241&lt;=8,0,IF(L241&lt;=16,6,0))-IF(L241&lt;=8,0,IF(L241&lt;=16,(L241-9)*0.17,0)),0)+IF(F241="JEOF",IF(L241=1,34,IF(L241=2,26.04,IF(L241=3,20.6,IF(L241=4,12,IF(L241=5,11,IF(L241=6,10,IF(L241=7,9,IF(L241=8,8,0))))))))+IF(L241&lt;=8,0,IF(L241&lt;=16,6,0))-IF(L241&lt;=8,0,IF(L241&lt;=16,(L241-9)*0.17,0)),0)+IF(F241="JnPČ",IF(L241=1,51,IF(L241=2,35.7,IF(L241=3,27,IF(L241=4,19.5,IF(L241=5,18,IF(L241=6,16.5,IF(L241=7,15,IF(L241=8,13.5,0))))))))+IF(L241&lt;=8,0,IF(L241&lt;=16,10,0))-IF(L241&lt;=8,0,IF(L241&lt;=16,(L241-9)*0.255,0)),0)+IF(F241="JnEČ",IF(L241=1,25.5,IF(L241=2,19.53,IF(L241=3,15.48,IF(L241=4,9,IF(L241=5,8.25,IF(L241=6,7.5,IF(L241=7,6.75,IF(L241=8,6,0))))))))+IF(L241&lt;=8,0,IF(L241&lt;=16,5,0))-IF(L241&lt;=8,0,IF(L241&lt;=16,(L241-9)*0.1275,0)),0)+IF(F241="JčPČ",IF(L241=1,21.25,IF(L241=2,14.5,IF(L241=3,11.5,IF(L241=4,7,IF(L241=5,6.5,IF(L241=6,6,IF(L241=7,5.5,IF(L241=8,5,0))))))))+IF(L241&lt;=8,0,IF(L241&lt;=16,4,0))-IF(L241&lt;=8,0,IF(L241&lt;=16,(L241-9)*0.10625,0)),0)+IF(F241="JčEČ",IF(L241=1,17,IF(L241=2,13.02,IF(L241=3,10.32,IF(L241=4,6,IF(L241=5,5.5,IF(L241=6,5,IF(L241=7,4.5,IF(L241=8,4,0))))))))+IF(L241&lt;=8,0,IF(L241&lt;=16,3,0))-IF(L241&lt;=8,0,IF(L241&lt;=16,(L241-9)*0.085,0)),0)+IF(F241="NEAK",IF(L241=1,11.48,IF(L241=2,8.79,IF(L241=3,6.97,IF(L241=4,4.05,IF(L241=5,3.71,IF(L241=6,3.38,IF(L241=7,3.04,IF(L241=8,2.7,0))))))))+IF(L241&lt;=8,0,IF(L241&lt;=16,2,IF(L241&lt;=24,1.3,0)))-IF(L241&lt;=8,0,IF(L241&lt;=16,(L241-9)*0.0574,IF(L241&lt;=24,(L241-17)*0.0574,0))),0))*IF(L241&lt;0,1,IF(OR(F241="PČ",F241="PŽ",F241="PT"),IF(J241&lt;32,J241/32,1),1))* IF(L241&lt;0,1,IF(OR(F241="EČ",F241="EŽ",F241="JOŽ",F241="JPČ",F241="NEAK"),IF(J241&lt;24,J241/24,1),1))*IF(L241&lt;0,1,IF(OR(F241="PČneol",F241="JEČ",F241="JEOF",F241="JnPČ",F241="JnEČ",F241="JčPČ",F241="JčEČ"),IF(J241&lt;16,J241/16,1),1))*IF(L241&lt;0,1,IF(F241="EČneol",IF(J241&lt;8,J241/8,1),1))</f>
        <v>0</v>
      </c>
      <c r="O241" s="9">
        <f t="shared" si="93"/>
        <v>0</v>
      </c>
      <c r="P241" s="4">
        <f t="shared" si="97"/>
        <v>0</v>
      </c>
      <c r="Q241" s="11">
        <f t="shared" si="98"/>
        <v>0</v>
      </c>
      <c r="R241" s="10">
        <f t="shared" si="96"/>
        <v>0</v>
      </c>
      <c r="S241" s="8"/>
    </row>
    <row r="242" spans="1:19" ht="13.9" customHeight="1">
      <c r="A242" s="66" t="s">
        <v>32</v>
      </c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8"/>
      <c r="R242" s="10">
        <f>SUM(R232:R241)</f>
        <v>0</v>
      </c>
      <c r="S242" s="8"/>
    </row>
    <row r="243" spans="1:19" ht="15.75">
      <c r="A243" s="24" t="s">
        <v>33</v>
      </c>
      <c r="B243" s="24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6"/>
      <c r="S243" s="8"/>
    </row>
    <row r="244" spans="1:19">
      <c r="A244" s="49" t="s">
        <v>43</v>
      </c>
      <c r="B244" s="49"/>
      <c r="C244" s="49"/>
      <c r="D244" s="49"/>
      <c r="E244" s="49"/>
      <c r="F244" s="49"/>
      <c r="G244" s="49"/>
      <c r="H244" s="49"/>
      <c r="I244" s="49"/>
      <c r="J244" s="15"/>
      <c r="K244" s="15"/>
      <c r="L244" s="15"/>
      <c r="M244" s="15"/>
      <c r="N244" s="15"/>
      <c r="O244" s="15"/>
      <c r="P244" s="15"/>
      <c r="Q244" s="15"/>
      <c r="R244" s="16"/>
      <c r="S244" s="8"/>
    </row>
    <row r="245" spans="1:19" s="8" customFormat="1">
      <c r="A245" s="49"/>
      <c r="B245" s="49"/>
      <c r="C245" s="49"/>
      <c r="D245" s="49"/>
      <c r="E245" s="49"/>
      <c r="F245" s="49"/>
      <c r="G245" s="49"/>
      <c r="H245" s="49"/>
      <c r="I245" s="49"/>
      <c r="J245" s="15"/>
      <c r="K245" s="15"/>
      <c r="L245" s="15"/>
      <c r="M245" s="15"/>
      <c r="N245" s="15"/>
      <c r="O245" s="15"/>
      <c r="P245" s="15"/>
      <c r="Q245" s="15"/>
      <c r="R245" s="16"/>
    </row>
    <row r="246" spans="1:19">
      <c r="A246" s="69" t="s">
        <v>89</v>
      </c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59"/>
      <c r="R246" s="8"/>
      <c r="S246" s="8"/>
    </row>
    <row r="247" spans="1:19" ht="18">
      <c r="A247" s="71" t="s">
        <v>27</v>
      </c>
      <c r="B247" s="72"/>
      <c r="C247" s="72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9"/>
      <c r="R247" s="8"/>
      <c r="S247" s="8"/>
    </row>
    <row r="248" spans="1:19">
      <c r="A248" s="69" t="s">
        <v>90</v>
      </c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59"/>
      <c r="R248" s="8"/>
      <c r="S248" s="8"/>
    </row>
    <row r="249" spans="1:19">
      <c r="A249" s="63">
        <v>1</v>
      </c>
      <c r="B249" s="63"/>
      <c r="C249" s="12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3">
        <f>(IF(F249="OŽ",IF(L249=1,550.8,IF(L249=2,426.38,IF(L249=3,342.14,IF(L249=4,181.44,IF(L249=5,168.48,IF(L249=6,155.52,IF(L249=7,148.5,IF(L249=8,144,0))))))))+IF(L249&lt;=8,0,IF(L249&lt;=16,137.7,IF(L249&lt;=24,108,IF(L249&lt;=32,80.1,IF(L249&lt;=36,52.2,0)))))-IF(L249&lt;=8,0,IF(L249&lt;=16,(L249-9)*2.754,IF(L249&lt;=24,(L249-17)* 2.754,IF(L249&lt;=32,(L249-25)* 2.754,IF(L249&lt;=36,(L249-33)*2.754,0))))),0)+IF(F249="PČ",IF(L249=1,449,IF(L249=2,314.6,IF(L249=3,238,IF(L249=4,172,IF(L249=5,159,IF(L249=6,145,IF(L249=7,132,IF(L249=8,119,0))))))))+IF(L249&lt;=8,0,IF(L249&lt;=16,88,IF(L249&lt;=24,55,IF(L249&lt;=32,22,0))))-IF(L249&lt;=8,0,IF(L249&lt;=16,(L249-9)*2.245,IF(L249&lt;=24,(L249-17)*2.245,IF(L249&lt;=32,(L249-25)*2.245,0)))),0)+IF(F249="PČneol",IF(L249=1,85,IF(L249=2,64.61,IF(L249=3,50.76,IF(L249=4,16.25,IF(L249=5,15,IF(L249=6,13.75,IF(L249=7,12.5,IF(L249=8,11.25,0))))))))+IF(L249&lt;=8,0,IF(L249&lt;=16,9,0))-IF(L249&lt;=8,0,IF(L249&lt;=16,(L249-9)*0.425,0)),0)+IF(F249="PŽ",IF(L249=1,85,IF(L249=2,59.5,IF(L249=3,45,IF(L249=4,32.5,IF(L249=5,30,IF(L249=6,27.5,IF(L249=7,25,IF(L249=8,22.5,0))))))))+IF(L249&lt;=8,0,IF(L249&lt;=16,19,IF(L249&lt;=24,13,IF(L249&lt;=32,8,0))))-IF(L249&lt;=8,0,IF(L249&lt;=16,(L249-9)*0.425,IF(L249&lt;=24,(L249-17)*0.425,IF(L249&lt;=32,(L249-25)*0.425,0)))),0)+IF(F249="EČ",IF(L249=1,204,IF(L249=2,156.24,IF(L249=3,123.84,IF(L249=4,72,IF(L249=5,66,IF(L249=6,60,IF(L249=7,54,IF(L249=8,48,0))))))))+IF(L249&lt;=8,0,IF(L249&lt;=16,40,IF(L249&lt;=24,25,0)))-IF(L249&lt;=8,0,IF(L249&lt;=16,(L249-9)*1.02,IF(L249&lt;=24,(L249-17)*1.02,0))),0)+IF(F249="EČneol",IF(L249=1,68,IF(L249=2,51.69,IF(L249=3,40.61,IF(L249=4,13,IF(L249=5,12,IF(L249=6,11,IF(L249=7,10,IF(L249=8,9,0)))))))))+IF(F249="EŽ",IF(L249=1,68,IF(L249=2,47.6,IF(L249=3,36,IF(L249=4,18,IF(L249=5,16.5,IF(L249=6,15,IF(L249=7,13.5,IF(L249=8,12,0))))))))+IF(L249&lt;=8,0,IF(L249&lt;=16,10,IF(L249&lt;=24,6,0)))-IF(L249&lt;=8,0,IF(L249&lt;=16,(L249-9)*0.34,IF(L249&lt;=24,(L249-17)*0.34,0))),0)+IF(F249="PT",IF(L249=1,68,IF(L249=2,52.08,IF(L249=3,41.28,IF(L249=4,24,IF(L249=5,22,IF(L249=6,20,IF(L249=7,18,IF(L249=8,16,0))))))))+IF(L249&lt;=8,0,IF(L249&lt;=16,13,IF(L249&lt;=24,9,IF(L249&lt;=32,4,0))))-IF(L249&lt;=8,0,IF(L249&lt;=16,(L249-9)*0.34,IF(L249&lt;=24,(L249-17)*0.34,IF(L249&lt;=32,(L249-25)*0.34,0)))),0)+IF(F249="JOŽ",IF(L249=1,85,IF(L249=2,59.5,IF(L249=3,45,IF(L249=4,32.5,IF(L249=5,30,IF(L249=6,27.5,IF(L249=7,25,IF(L249=8,22.5,0))))))))+IF(L249&lt;=8,0,IF(L249&lt;=16,19,IF(L249&lt;=24,13,0)))-IF(L249&lt;=8,0,IF(L249&lt;=16,(L249-9)*0.425,IF(L249&lt;=24,(L249-17)*0.425,0))),0)+IF(F249="JPČ",IF(L249=1,68,IF(L249=2,47.6,IF(L249=3,36,IF(L249=4,26,IF(L249=5,24,IF(L249=6,22,IF(L249=7,20,IF(L249=8,18,0))))))))+IF(L249&lt;=8,0,IF(L249&lt;=16,13,IF(L249&lt;=24,9,0)))-IF(L249&lt;=8,0,IF(L249&lt;=16,(L249-9)*0.34,IF(L249&lt;=24,(L249-17)*0.34,0))),0)+IF(F249="JEČ",IF(L249=1,34,IF(L249=2,26.04,IF(L249=3,20.6,IF(L249=4,12,IF(L249=5,11,IF(L249=6,10,IF(L249=7,9,IF(L249=8,8,0))))))))+IF(L249&lt;=8,0,IF(L249&lt;=16,6,0))-IF(L249&lt;=8,0,IF(L249&lt;=16,(L249-9)*0.17,0)),0)+IF(F249="JEOF",IF(L249=1,34,IF(L249=2,26.04,IF(L249=3,20.6,IF(L249=4,12,IF(L249=5,11,IF(L249=6,10,IF(L249=7,9,IF(L249=8,8,0))))))))+IF(L249&lt;=8,0,IF(L249&lt;=16,6,0))-IF(L249&lt;=8,0,IF(L249&lt;=16,(L249-9)*0.17,0)),0)+IF(F249="JnPČ",IF(L249=1,51,IF(L249=2,35.7,IF(L249=3,27,IF(L249=4,19.5,IF(L249=5,18,IF(L249=6,16.5,IF(L249=7,15,IF(L249=8,13.5,0))))))))+IF(L249&lt;=8,0,IF(L249&lt;=16,10,0))-IF(L249&lt;=8,0,IF(L249&lt;=16,(L249-9)*0.255,0)),0)+IF(F249="JnEČ",IF(L249=1,25.5,IF(L249=2,19.53,IF(L249=3,15.48,IF(L249=4,9,IF(L249=5,8.25,IF(L249=6,7.5,IF(L249=7,6.75,IF(L249=8,6,0))))))))+IF(L249&lt;=8,0,IF(L249&lt;=16,5,0))-IF(L249&lt;=8,0,IF(L249&lt;=16,(L249-9)*0.1275,0)),0)+IF(F249="JčPČ",IF(L249=1,21.25,IF(L249=2,14.5,IF(L249=3,11.5,IF(L249=4,7,IF(L249=5,6.5,IF(L249=6,6,IF(L249=7,5.5,IF(L249=8,5,0))))))))+IF(L249&lt;=8,0,IF(L249&lt;=16,4,0))-IF(L249&lt;=8,0,IF(L249&lt;=16,(L249-9)*0.10625,0)),0)+IF(F249="JčEČ",IF(L249=1,17,IF(L249=2,13.02,IF(L249=3,10.32,IF(L249=4,6,IF(L249=5,5.5,IF(L249=6,5,IF(L249=7,4.5,IF(L249=8,4,0))))))))+IF(L249&lt;=8,0,IF(L249&lt;=16,3,0))-IF(L249&lt;=8,0,IF(L249&lt;=16,(L249-9)*0.085,0)),0)+IF(F249="NEAK",IF(L249=1,11.48,IF(L249=2,8.79,IF(L249=3,6.97,IF(L249=4,4.05,IF(L249=5,3.71,IF(L249=6,3.38,IF(L249=7,3.04,IF(L249=8,2.7,0))))))))+IF(L249&lt;=8,0,IF(L249&lt;=16,2,IF(L249&lt;=24,1.3,0)))-IF(L249&lt;=8,0,IF(L249&lt;=16,(L249-9)*0.0574,IF(L249&lt;=24,(L249-17)*0.0574,0))),0))*IF(L249&lt;0,1,IF(OR(F249="PČ",F249="PŽ",F249="PT"),IF(J249&lt;32,J249/32,1),1))* IF(L249&lt;0,1,IF(OR(F249="EČ",F249="EŽ",F249="JOŽ",F249="JPČ",F249="NEAK"),IF(J249&lt;24,J249/24,1),1))*IF(L249&lt;0,1,IF(OR(F249="PČneol",F249="JEČ",F249="JEOF",F249="JnPČ",F249="JnEČ",F249="JčPČ",F249="JčEČ"),IF(J249&lt;16,J249/16,1),1))*IF(L249&lt;0,1,IF(F249="EČneol",IF(J249&lt;8,J249/8,1),1))</f>
        <v>0</v>
      </c>
      <c r="O249" s="9">
        <f t="shared" ref="O249:O258" si="99">IF(F249="OŽ",N249,IF(H249="Ne",IF(J249*0.3&lt;J249-L249,N249,0),IF(J249*0.1&lt;J249-L249,N249,0)))</f>
        <v>0</v>
      </c>
      <c r="P249" s="4">
        <f t="shared" ref="P249" si="100">IF(O249=0,0,IF(F249="OŽ",IF(L249&gt;35,0,IF(J249&gt;35,(36-L249)*1.836,((36-L249)-(36-J249))*1.836)),0)+IF(F249="PČ",IF(L249&gt;31,0,IF(J249&gt;31,(32-L249)*1.347,((32-L249)-(32-J249))*1.347)),0)+ IF(F249="PČneol",IF(L249&gt;15,0,IF(J249&gt;15,(16-L249)*0.255,((16-L249)-(16-J249))*0.255)),0)+IF(F249="PŽ",IF(L249&gt;31,0,IF(J249&gt;31,(32-L249)*0.255,((32-L249)-(32-J249))*0.255)),0)+IF(F249="EČ",IF(L249&gt;23,0,IF(J249&gt;23,(24-L249)*0.612,((24-L249)-(24-J249))*0.612)),0)+IF(F249="EČneol",IF(L249&gt;7,0,IF(J249&gt;7,(8-L249)*0.204,((8-L249)-(8-J249))*0.204)),0)+IF(F249="EŽ",IF(L249&gt;23,0,IF(J249&gt;23,(24-L249)*0.204,((24-L249)-(24-J249))*0.204)),0)+IF(F249="PT",IF(L249&gt;31,0,IF(J249&gt;31,(32-L249)*0.204,((32-L249)-(32-J249))*0.204)),0)+IF(F249="JOŽ",IF(L249&gt;23,0,IF(J249&gt;23,(24-L249)*0.255,((24-L249)-(24-J249))*0.255)),0)+IF(F249="JPČ",IF(L249&gt;23,0,IF(J249&gt;23,(24-L249)*0.204,((24-L249)-(24-J249))*0.204)),0)+IF(F249="JEČ",IF(L249&gt;15,0,IF(J249&gt;15,(16-L249)*0.102,((16-L249)-(16-J249))*0.102)),0)+IF(F249="JEOF",IF(L249&gt;15,0,IF(J249&gt;15,(16-L249)*0.102,((16-L249)-(16-J249))*0.102)),0)+IF(F249="JnPČ",IF(L249&gt;15,0,IF(J249&gt;15,(16-L249)*0.153,((16-L249)-(16-J249))*0.153)),0)+IF(F249="JnEČ",IF(L249&gt;15,0,IF(J249&gt;15,(16-L249)*0.0765,((16-L249)-(16-J249))*0.0765)),0)+IF(F249="JčPČ",IF(L249&gt;15,0,IF(J249&gt;15,(16-L249)*0.06375,((16-L249)-(16-J249))*0.06375)),0)+IF(F249="JčEČ",IF(L249&gt;15,0,IF(J249&gt;15,(16-L249)*0.051,((16-L249)-(16-J249))*0.051)),0)+IF(F249="NEAK",IF(L249&gt;23,0,IF(J249&gt;23,(24-L249)*0.03444,((24-L249)-(24-J249))*0.03444)),0))</f>
        <v>0</v>
      </c>
      <c r="Q249" s="11">
        <f t="shared" ref="Q249" si="101">IF(ISERROR(P249*100/N249),0,(P249*100/N249))</f>
        <v>0</v>
      </c>
      <c r="R249" s="10">
        <f t="shared" ref="R249:R258" si="102">IF(Q249&lt;=30,O249+P249,O249+O249*0.3)*IF(G249=1,0.4,IF(G249=2,0.75,IF(G249="1 (kas 4 m. 1 k. nerengiamos)",0.52,1)))*IF(D249="olimpinė",1,IF(M249="Ne",0.5,1))*IF(OR(A$5="Lietuvos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federacija"),IF(OR(J249&lt;8,K249&lt;16),0,1),1)*E249*IF(I249&lt;=1,1,1/I249)*IF(OR(A$5="Lietuvos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49" s="8"/>
    </row>
    <row r="250" spans="1:19">
      <c r="A250" s="63">
        <v>2</v>
      </c>
      <c r="B250" s="63"/>
      <c r="C250" s="12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3">
        <f t="shared" ref="N250:N258" si="103">(IF(F250="OŽ",IF(L250=1,550.8,IF(L250=2,426.38,IF(L250=3,342.14,IF(L250=4,181.44,IF(L250=5,168.48,IF(L250=6,155.52,IF(L250=7,148.5,IF(L250=8,144,0))))))))+IF(L250&lt;=8,0,IF(L250&lt;=16,137.7,IF(L250&lt;=24,108,IF(L250&lt;=32,80.1,IF(L250&lt;=36,52.2,0)))))-IF(L250&lt;=8,0,IF(L250&lt;=16,(L250-9)*2.754,IF(L250&lt;=24,(L250-17)* 2.754,IF(L250&lt;=32,(L250-25)* 2.754,IF(L250&lt;=36,(L250-33)*2.754,0))))),0)+IF(F250="PČ",IF(L250=1,449,IF(L250=2,314.6,IF(L250=3,238,IF(L250=4,172,IF(L250=5,159,IF(L250=6,145,IF(L250=7,132,IF(L250=8,119,0))))))))+IF(L250&lt;=8,0,IF(L250&lt;=16,88,IF(L250&lt;=24,55,IF(L250&lt;=32,22,0))))-IF(L250&lt;=8,0,IF(L250&lt;=16,(L250-9)*2.245,IF(L250&lt;=24,(L250-17)*2.245,IF(L250&lt;=32,(L250-25)*2.245,0)))),0)+IF(F250="PČneol",IF(L250=1,85,IF(L250=2,64.61,IF(L250=3,50.76,IF(L250=4,16.25,IF(L250=5,15,IF(L250=6,13.75,IF(L250=7,12.5,IF(L250=8,11.25,0))))))))+IF(L250&lt;=8,0,IF(L250&lt;=16,9,0))-IF(L250&lt;=8,0,IF(L250&lt;=16,(L250-9)*0.425,0)),0)+IF(F250="PŽ",IF(L250=1,85,IF(L250=2,59.5,IF(L250=3,45,IF(L250=4,32.5,IF(L250=5,30,IF(L250=6,27.5,IF(L250=7,25,IF(L250=8,22.5,0))))))))+IF(L250&lt;=8,0,IF(L250&lt;=16,19,IF(L250&lt;=24,13,IF(L250&lt;=32,8,0))))-IF(L250&lt;=8,0,IF(L250&lt;=16,(L250-9)*0.425,IF(L250&lt;=24,(L250-17)*0.425,IF(L250&lt;=32,(L250-25)*0.425,0)))),0)+IF(F250="EČ",IF(L250=1,204,IF(L250=2,156.24,IF(L250=3,123.84,IF(L250=4,72,IF(L250=5,66,IF(L250=6,60,IF(L250=7,54,IF(L250=8,48,0))))))))+IF(L250&lt;=8,0,IF(L250&lt;=16,40,IF(L250&lt;=24,25,0)))-IF(L250&lt;=8,0,IF(L250&lt;=16,(L250-9)*1.02,IF(L250&lt;=24,(L250-17)*1.02,0))),0)+IF(F250="EČneol",IF(L250=1,68,IF(L250=2,51.69,IF(L250=3,40.61,IF(L250=4,13,IF(L250=5,12,IF(L250=6,11,IF(L250=7,10,IF(L250=8,9,0)))))))))+IF(F250="EŽ",IF(L250=1,68,IF(L250=2,47.6,IF(L250=3,36,IF(L250=4,18,IF(L250=5,16.5,IF(L250=6,15,IF(L250=7,13.5,IF(L250=8,12,0))))))))+IF(L250&lt;=8,0,IF(L250&lt;=16,10,IF(L250&lt;=24,6,0)))-IF(L250&lt;=8,0,IF(L250&lt;=16,(L250-9)*0.34,IF(L250&lt;=24,(L250-17)*0.34,0))),0)+IF(F250="PT",IF(L250=1,68,IF(L250=2,52.08,IF(L250=3,41.28,IF(L250=4,24,IF(L250=5,22,IF(L250=6,20,IF(L250=7,18,IF(L250=8,16,0))))))))+IF(L250&lt;=8,0,IF(L250&lt;=16,13,IF(L250&lt;=24,9,IF(L250&lt;=32,4,0))))-IF(L250&lt;=8,0,IF(L250&lt;=16,(L250-9)*0.34,IF(L250&lt;=24,(L250-17)*0.34,IF(L250&lt;=32,(L250-25)*0.34,0)))),0)+IF(F250="JOŽ",IF(L250=1,85,IF(L250=2,59.5,IF(L250=3,45,IF(L250=4,32.5,IF(L250=5,30,IF(L250=6,27.5,IF(L250=7,25,IF(L250=8,22.5,0))))))))+IF(L250&lt;=8,0,IF(L250&lt;=16,19,IF(L250&lt;=24,13,0)))-IF(L250&lt;=8,0,IF(L250&lt;=16,(L250-9)*0.425,IF(L250&lt;=24,(L250-17)*0.425,0))),0)+IF(F250="JPČ",IF(L250=1,68,IF(L250=2,47.6,IF(L250=3,36,IF(L250=4,26,IF(L250=5,24,IF(L250=6,22,IF(L250=7,20,IF(L250=8,18,0))))))))+IF(L250&lt;=8,0,IF(L250&lt;=16,13,IF(L250&lt;=24,9,0)))-IF(L250&lt;=8,0,IF(L250&lt;=16,(L250-9)*0.34,IF(L250&lt;=24,(L250-17)*0.34,0))),0)+IF(F250="JEČ",IF(L250=1,34,IF(L250=2,26.04,IF(L250=3,20.6,IF(L250=4,12,IF(L250=5,11,IF(L250=6,10,IF(L250=7,9,IF(L250=8,8,0))))))))+IF(L250&lt;=8,0,IF(L250&lt;=16,6,0))-IF(L250&lt;=8,0,IF(L250&lt;=16,(L250-9)*0.17,0)),0)+IF(F250="JEOF",IF(L250=1,34,IF(L250=2,26.04,IF(L250=3,20.6,IF(L250=4,12,IF(L250=5,11,IF(L250=6,10,IF(L250=7,9,IF(L250=8,8,0))))))))+IF(L250&lt;=8,0,IF(L250&lt;=16,6,0))-IF(L250&lt;=8,0,IF(L250&lt;=16,(L250-9)*0.17,0)),0)+IF(F250="JnPČ",IF(L250=1,51,IF(L250=2,35.7,IF(L250=3,27,IF(L250=4,19.5,IF(L250=5,18,IF(L250=6,16.5,IF(L250=7,15,IF(L250=8,13.5,0))))))))+IF(L250&lt;=8,0,IF(L250&lt;=16,10,0))-IF(L250&lt;=8,0,IF(L250&lt;=16,(L250-9)*0.255,0)),0)+IF(F250="JnEČ",IF(L250=1,25.5,IF(L250=2,19.53,IF(L250=3,15.48,IF(L250=4,9,IF(L250=5,8.25,IF(L250=6,7.5,IF(L250=7,6.75,IF(L250=8,6,0))))))))+IF(L250&lt;=8,0,IF(L250&lt;=16,5,0))-IF(L250&lt;=8,0,IF(L250&lt;=16,(L250-9)*0.1275,0)),0)+IF(F250="JčPČ",IF(L250=1,21.25,IF(L250=2,14.5,IF(L250=3,11.5,IF(L250=4,7,IF(L250=5,6.5,IF(L250=6,6,IF(L250=7,5.5,IF(L250=8,5,0))))))))+IF(L250&lt;=8,0,IF(L250&lt;=16,4,0))-IF(L250&lt;=8,0,IF(L250&lt;=16,(L250-9)*0.10625,0)),0)+IF(F250="JčEČ",IF(L250=1,17,IF(L250=2,13.02,IF(L250=3,10.32,IF(L250=4,6,IF(L250=5,5.5,IF(L250=6,5,IF(L250=7,4.5,IF(L250=8,4,0))))))))+IF(L250&lt;=8,0,IF(L250&lt;=16,3,0))-IF(L250&lt;=8,0,IF(L250&lt;=16,(L250-9)*0.085,0)),0)+IF(F250="NEAK",IF(L250=1,11.48,IF(L250=2,8.79,IF(L250=3,6.97,IF(L250=4,4.05,IF(L250=5,3.71,IF(L250=6,3.38,IF(L250=7,3.04,IF(L250=8,2.7,0))))))))+IF(L250&lt;=8,0,IF(L250&lt;=16,2,IF(L250&lt;=24,1.3,0)))-IF(L250&lt;=8,0,IF(L250&lt;=16,(L250-9)*0.0574,IF(L250&lt;=24,(L250-17)*0.0574,0))),0))*IF(L250&lt;0,1,IF(OR(F250="PČ",F250="PŽ",F250="PT"),IF(J250&lt;32,J250/32,1),1))* IF(L250&lt;0,1,IF(OR(F250="EČ",F250="EŽ",F250="JOŽ",F250="JPČ",F250="NEAK"),IF(J250&lt;24,J250/24,1),1))*IF(L250&lt;0,1,IF(OR(F250="PČneol",F250="JEČ",F250="JEOF",F250="JnPČ",F250="JnEČ",F250="JčPČ",F250="JčEČ"),IF(J250&lt;16,J250/16,1),1))*IF(L250&lt;0,1,IF(F250="EČneol",IF(J250&lt;8,J250/8,1),1))</f>
        <v>0</v>
      </c>
      <c r="O250" s="9">
        <f t="shared" si="99"/>
        <v>0</v>
      </c>
      <c r="P250" s="4">
        <f t="shared" ref="P250:P258" si="104">IF(O250=0,0,IF(F250="OŽ",IF(L250&gt;35,0,IF(J250&gt;35,(36-L250)*1.836,((36-L250)-(36-J250))*1.836)),0)+IF(F250="PČ",IF(L250&gt;31,0,IF(J250&gt;31,(32-L250)*1.347,((32-L250)-(32-J250))*1.347)),0)+ IF(F250="PČneol",IF(L250&gt;15,0,IF(J250&gt;15,(16-L250)*0.255,((16-L250)-(16-J250))*0.255)),0)+IF(F250="PŽ",IF(L250&gt;31,0,IF(J250&gt;31,(32-L250)*0.255,((32-L250)-(32-J250))*0.255)),0)+IF(F250="EČ",IF(L250&gt;23,0,IF(J250&gt;23,(24-L250)*0.612,((24-L250)-(24-J250))*0.612)),0)+IF(F250="EČneol",IF(L250&gt;7,0,IF(J250&gt;7,(8-L250)*0.204,((8-L250)-(8-J250))*0.204)),0)+IF(F250="EŽ",IF(L250&gt;23,0,IF(J250&gt;23,(24-L250)*0.204,((24-L250)-(24-J250))*0.204)),0)+IF(F250="PT",IF(L250&gt;31,0,IF(J250&gt;31,(32-L250)*0.204,((32-L250)-(32-J250))*0.204)),0)+IF(F250="JOŽ",IF(L250&gt;23,0,IF(J250&gt;23,(24-L250)*0.255,((24-L250)-(24-J250))*0.255)),0)+IF(F250="JPČ",IF(L250&gt;23,0,IF(J250&gt;23,(24-L250)*0.204,((24-L250)-(24-J250))*0.204)),0)+IF(F250="JEČ",IF(L250&gt;15,0,IF(J250&gt;15,(16-L250)*0.102,((16-L250)-(16-J250))*0.102)),0)+IF(F250="JEOF",IF(L250&gt;15,0,IF(J250&gt;15,(16-L250)*0.102,((16-L250)-(16-J250))*0.102)),0)+IF(F250="JnPČ",IF(L250&gt;15,0,IF(J250&gt;15,(16-L250)*0.153,((16-L250)-(16-J250))*0.153)),0)+IF(F250="JnEČ",IF(L250&gt;15,0,IF(J250&gt;15,(16-L250)*0.0765,((16-L250)-(16-J250))*0.0765)),0)+IF(F250="JčPČ",IF(L250&gt;15,0,IF(J250&gt;15,(16-L250)*0.06375,((16-L250)-(16-J250))*0.06375)),0)+IF(F250="JčEČ",IF(L250&gt;15,0,IF(J250&gt;15,(16-L250)*0.051,((16-L250)-(16-J250))*0.051)),0)+IF(F250="NEAK",IF(L250&gt;23,0,IF(J250&gt;23,(24-L250)*0.03444,((24-L250)-(24-J250))*0.03444)),0))</f>
        <v>0</v>
      </c>
      <c r="Q250" s="11">
        <f t="shared" ref="Q250:Q258" si="105">IF(ISERROR(P250*100/N250),0,(P250*100/N250))</f>
        <v>0</v>
      </c>
      <c r="R250" s="10">
        <f t="shared" si="102"/>
        <v>0</v>
      </c>
      <c r="S250" s="8"/>
    </row>
    <row r="251" spans="1:19">
      <c r="A251" s="63">
        <v>3</v>
      </c>
      <c r="B251" s="63"/>
      <c r="C251" s="12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3">
        <f t="shared" si="103"/>
        <v>0</v>
      </c>
      <c r="O251" s="9">
        <f t="shared" si="99"/>
        <v>0</v>
      </c>
      <c r="P251" s="4">
        <f t="shared" si="104"/>
        <v>0</v>
      </c>
      <c r="Q251" s="11">
        <f t="shared" si="105"/>
        <v>0</v>
      </c>
      <c r="R251" s="10">
        <f t="shared" si="102"/>
        <v>0</v>
      </c>
      <c r="S251" s="8"/>
    </row>
    <row r="252" spans="1:19">
      <c r="A252" s="63">
        <v>4</v>
      </c>
      <c r="B252" s="63"/>
      <c r="C252" s="12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3">
        <f t="shared" si="103"/>
        <v>0</v>
      </c>
      <c r="O252" s="9">
        <f t="shared" si="99"/>
        <v>0</v>
      </c>
      <c r="P252" s="4">
        <f t="shared" si="104"/>
        <v>0</v>
      </c>
      <c r="Q252" s="11">
        <f t="shared" si="105"/>
        <v>0</v>
      </c>
      <c r="R252" s="10">
        <f t="shared" si="102"/>
        <v>0</v>
      </c>
      <c r="S252" s="8"/>
    </row>
    <row r="253" spans="1:19">
      <c r="A253" s="63">
        <v>5</v>
      </c>
      <c r="B253" s="63"/>
      <c r="C253" s="12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3">
        <f t="shared" si="103"/>
        <v>0</v>
      </c>
      <c r="O253" s="9">
        <f t="shared" si="99"/>
        <v>0</v>
      </c>
      <c r="P253" s="4">
        <f t="shared" si="104"/>
        <v>0</v>
      </c>
      <c r="Q253" s="11">
        <f t="shared" si="105"/>
        <v>0</v>
      </c>
      <c r="R253" s="10">
        <f t="shared" si="102"/>
        <v>0</v>
      </c>
      <c r="S253" s="8"/>
    </row>
    <row r="254" spans="1:19">
      <c r="A254" s="63">
        <v>6</v>
      </c>
      <c r="B254" s="63"/>
      <c r="C254" s="12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3">
        <f t="shared" si="103"/>
        <v>0</v>
      </c>
      <c r="O254" s="9">
        <f t="shared" si="99"/>
        <v>0</v>
      </c>
      <c r="P254" s="4">
        <f t="shared" si="104"/>
        <v>0</v>
      </c>
      <c r="Q254" s="11">
        <f t="shared" si="105"/>
        <v>0</v>
      </c>
      <c r="R254" s="10">
        <f t="shared" si="102"/>
        <v>0</v>
      </c>
      <c r="S254" s="8"/>
    </row>
    <row r="255" spans="1:19">
      <c r="A255" s="63">
        <v>7</v>
      </c>
      <c r="B255" s="63"/>
      <c r="C255" s="12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3">
        <f t="shared" si="103"/>
        <v>0</v>
      </c>
      <c r="O255" s="9">
        <f t="shared" si="99"/>
        <v>0</v>
      </c>
      <c r="P255" s="4">
        <f t="shared" si="104"/>
        <v>0</v>
      </c>
      <c r="Q255" s="11">
        <f t="shared" si="105"/>
        <v>0</v>
      </c>
      <c r="R255" s="10">
        <f t="shared" si="102"/>
        <v>0</v>
      </c>
      <c r="S255" s="8"/>
    </row>
    <row r="256" spans="1:19">
      <c r="A256" s="63">
        <v>8</v>
      </c>
      <c r="B256" s="63"/>
      <c r="C256" s="12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3">
        <f t="shared" si="103"/>
        <v>0</v>
      </c>
      <c r="O256" s="9">
        <f t="shared" si="99"/>
        <v>0</v>
      </c>
      <c r="P256" s="4">
        <f t="shared" si="104"/>
        <v>0</v>
      </c>
      <c r="Q256" s="11">
        <f t="shared" si="105"/>
        <v>0</v>
      </c>
      <c r="R256" s="10">
        <f t="shared" si="102"/>
        <v>0</v>
      </c>
      <c r="S256" s="8"/>
    </row>
    <row r="257" spans="1:19">
      <c r="A257" s="63">
        <v>9</v>
      </c>
      <c r="B257" s="63"/>
      <c r="C257" s="12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3">
        <f t="shared" si="103"/>
        <v>0</v>
      </c>
      <c r="O257" s="9">
        <f t="shared" si="99"/>
        <v>0</v>
      </c>
      <c r="P257" s="4">
        <f t="shared" si="104"/>
        <v>0</v>
      </c>
      <c r="Q257" s="11">
        <f t="shared" si="105"/>
        <v>0</v>
      </c>
      <c r="R257" s="10">
        <f t="shared" si="102"/>
        <v>0</v>
      </c>
      <c r="S257" s="8"/>
    </row>
    <row r="258" spans="1:19">
      <c r="A258" s="63">
        <v>10</v>
      </c>
      <c r="B258" s="63"/>
      <c r="C258" s="12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3">
        <f t="shared" si="103"/>
        <v>0</v>
      </c>
      <c r="O258" s="9">
        <f t="shared" si="99"/>
        <v>0</v>
      </c>
      <c r="P258" s="4">
        <f t="shared" si="104"/>
        <v>0</v>
      </c>
      <c r="Q258" s="11">
        <f t="shared" si="105"/>
        <v>0</v>
      </c>
      <c r="R258" s="10">
        <f t="shared" si="102"/>
        <v>0</v>
      </c>
      <c r="S258" s="8"/>
    </row>
    <row r="259" spans="1:19">
      <c r="A259" s="66" t="s">
        <v>32</v>
      </c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8"/>
      <c r="R259" s="10">
        <f>SUM(R249:R258)</f>
        <v>0</v>
      </c>
      <c r="S259" s="8"/>
    </row>
    <row r="260" spans="1:19" ht="15.75">
      <c r="A260" s="24" t="s">
        <v>33</v>
      </c>
      <c r="B260" s="24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6"/>
      <c r="S260" s="8"/>
    </row>
    <row r="261" spans="1:19">
      <c r="A261" s="49" t="s">
        <v>43</v>
      </c>
      <c r="B261" s="49"/>
      <c r="C261" s="49"/>
      <c r="D261" s="49"/>
      <c r="E261" s="49"/>
      <c r="F261" s="49"/>
      <c r="G261" s="49"/>
      <c r="H261" s="49"/>
      <c r="I261" s="49"/>
      <c r="J261" s="15"/>
      <c r="K261" s="15"/>
      <c r="L261" s="15"/>
      <c r="M261" s="15"/>
      <c r="N261" s="15"/>
      <c r="O261" s="15"/>
      <c r="P261" s="15"/>
      <c r="Q261" s="15"/>
      <c r="R261" s="16"/>
      <c r="S261" s="8"/>
    </row>
    <row r="262" spans="1:19" s="8" customFormat="1">
      <c r="A262" s="49"/>
      <c r="B262" s="49"/>
      <c r="C262" s="49"/>
      <c r="D262" s="49"/>
      <c r="E262" s="49"/>
      <c r="F262" s="49"/>
      <c r="G262" s="49"/>
      <c r="H262" s="49"/>
      <c r="I262" s="49"/>
      <c r="J262" s="15"/>
      <c r="K262" s="15"/>
      <c r="L262" s="15"/>
      <c r="M262" s="15"/>
      <c r="N262" s="15"/>
      <c r="O262" s="15"/>
      <c r="P262" s="15"/>
      <c r="Q262" s="15"/>
      <c r="R262" s="16"/>
    </row>
    <row r="263" spans="1:19">
      <c r="A263" s="69" t="s">
        <v>89</v>
      </c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59"/>
      <c r="R263" s="8"/>
      <c r="S263" s="8"/>
    </row>
    <row r="264" spans="1:19" ht="18">
      <c r="A264" s="71" t="s">
        <v>27</v>
      </c>
      <c r="B264" s="72"/>
      <c r="C264" s="72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9"/>
      <c r="R264" s="8"/>
      <c r="S264" s="8"/>
    </row>
    <row r="265" spans="1:19">
      <c r="A265" s="69" t="s">
        <v>90</v>
      </c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59"/>
      <c r="R265" s="8"/>
      <c r="S265" s="8"/>
    </row>
    <row r="266" spans="1:19">
      <c r="A266" s="63">
        <v>1</v>
      </c>
      <c r="B266" s="63"/>
      <c r="C266" s="12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3">
        <f t="shared" ref="N266:N275" si="106">(IF(F266="OŽ",IF(L266=1,550.8,IF(L266=2,426.38,IF(L266=3,342.14,IF(L266=4,181.44,IF(L266=5,168.48,IF(L266=6,155.52,IF(L266=7,148.5,IF(L266=8,144,0))))))))+IF(L266&lt;=8,0,IF(L266&lt;=16,137.7,IF(L266&lt;=24,108,IF(L266&lt;=32,80.1,IF(L266&lt;=36,52.2,0)))))-IF(L266&lt;=8,0,IF(L266&lt;=16,(L266-9)*2.754,IF(L266&lt;=24,(L266-17)* 2.754,IF(L266&lt;=32,(L266-25)* 2.754,IF(L266&lt;=36,(L266-33)*2.754,0))))),0)+IF(F266="PČ",IF(L266=1,449,IF(L266=2,314.6,IF(L266=3,238,IF(L266=4,172,IF(L266=5,159,IF(L266=6,145,IF(L266=7,132,IF(L266=8,119,0))))))))+IF(L266&lt;=8,0,IF(L266&lt;=16,88,IF(L266&lt;=24,55,IF(L266&lt;=32,22,0))))-IF(L266&lt;=8,0,IF(L266&lt;=16,(L266-9)*2.245,IF(L266&lt;=24,(L266-17)*2.245,IF(L266&lt;=32,(L266-25)*2.245,0)))),0)+IF(F266="PČneol",IF(L266=1,85,IF(L266=2,64.61,IF(L266=3,50.76,IF(L266=4,16.25,IF(L266=5,15,IF(L266=6,13.75,IF(L266=7,12.5,IF(L266=8,11.25,0))))))))+IF(L266&lt;=8,0,IF(L266&lt;=16,9,0))-IF(L266&lt;=8,0,IF(L266&lt;=16,(L266-9)*0.425,0)),0)+IF(F266="PŽ",IF(L266=1,85,IF(L266=2,59.5,IF(L266=3,45,IF(L266=4,32.5,IF(L266=5,30,IF(L266=6,27.5,IF(L266=7,25,IF(L266=8,22.5,0))))))))+IF(L266&lt;=8,0,IF(L266&lt;=16,19,IF(L266&lt;=24,13,IF(L266&lt;=32,8,0))))-IF(L266&lt;=8,0,IF(L266&lt;=16,(L266-9)*0.425,IF(L266&lt;=24,(L266-17)*0.425,IF(L266&lt;=32,(L266-25)*0.425,0)))),0)+IF(F266="EČ",IF(L266=1,204,IF(L266=2,156.24,IF(L266=3,123.84,IF(L266=4,72,IF(L266=5,66,IF(L266=6,60,IF(L266=7,54,IF(L266=8,48,0))))))))+IF(L266&lt;=8,0,IF(L266&lt;=16,40,IF(L266&lt;=24,25,0)))-IF(L266&lt;=8,0,IF(L266&lt;=16,(L266-9)*1.02,IF(L266&lt;=24,(L266-17)*1.02,0))),0)+IF(F266="EČneol",IF(L266=1,68,IF(L266=2,51.69,IF(L266=3,40.61,IF(L266=4,13,IF(L266=5,12,IF(L266=6,11,IF(L266=7,10,IF(L266=8,9,0)))))))))+IF(F266="EŽ",IF(L266=1,68,IF(L266=2,47.6,IF(L266=3,36,IF(L266=4,18,IF(L266=5,16.5,IF(L266=6,15,IF(L266=7,13.5,IF(L266=8,12,0))))))))+IF(L266&lt;=8,0,IF(L266&lt;=16,10,IF(L266&lt;=24,6,0)))-IF(L266&lt;=8,0,IF(L266&lt;=16,(L266-9)*0.34,IF(L266&lt;=24,(L266-17)*0.34,0))),0)+IF(F266="PT",IF(L266=1,68,IF(L266=2,52.08,IF(L266=3,41.28,IF(L266=4,24,IF(L266=5,22,IF(L266=6,20,IF(L266=7,18,IF(L266=8,16,0))))))))+IF(L266&lt;=8,0,IF(L266&lt;=16,13,IF(L266&lt;=24,9,IF(L266&lt;=32,4,0))))-IF(L266&lt;=8,0,IF(L266&lt;=16,(L266-9)*0.34,IF(L266&lt;=24,(L266-17)*0.34,IF(L266&lt;=32,(L266-25)*0.34,0)))),0)+IF(F266="JOŽ",IF(L266=1,85,IF(L266=2,59.5,IF(L266=3,45,IF(L266=4,32.5,IF(L266=5,30,IF(L266=6,27.5,IF(L266=7,25,IF(L266=8,22.5,0))))))))+IF(L266&lt;=8,0,IF(L266&lt;=16,19,IF(L266&lt;=24,13,0)))-IF(L266&lt;=8,0,IF(L266&lt;=16,(L266-9)*0.425,IF(L266&lt;=24,(L266-17)*0.425,0))),0)+IF(F266="JPČ",IF(L266=1,68,IF(L266=2,47.6,IF(L266=3,36,IF(L266=4,26,IF(L266=5,24,IF(L266=6,22,IF(L266=7,20,IF(L266=8,18,0))))))))+IF(L266&lt;=8,0,IF(L266&lt;=16,13,IF(L266&lt;=24,9,0)))-IF(L266&lt;=8,0,IF(L266&lt;=16,(L266-9)*0.34,IF(L266&lt;=24,(L266-17)*0.34,0))),0)+IF(F266="JEČ",IF(L266=1,34,IF(L266=2,26.04,IF(L266=3,20.6,IF(L266=4,12,IF(L266=5,11,IF(L266=6,10,IF(L266=7,9,IF(L266=8,8,0))))))))+IF(L266&lt;=8,0,IF(L266&lt;=16,6,0))-IF(L266&lt;=8,0,IF(L266&lt;=16,(L266-9)*0.17,0)),0)+IF(F266="JEOF",IF(L266=1,34,IF(L266=2,26.04,IF(L266=3,20.6,IF(L266=4,12,IF(L266=5,11,IF(L266=6,10,IF(L266=7,9,IF(L266=8,8,0))))))))+IF(L266&lt;=8,0,IF(L266&lt;=16,6,0))-IF(L266&lt;=8,0,IF(L266&lt;=16,(L266-9)*0.17,0)),0)+IF(F266="JnPČ",IF(L266=1,51,IF(L266=2,35.7,IF(L266=3,27,IF(L266=4,19.5,IF(L266=5,18,IF(L266=6,16.5,IF(L266=7,15,IF(L266=8,13.5,0))))))))+IF(L266&lt;=8,0,IF(L266&lt;=16,10,0))-IF(L266&lt;=8,0,IF(L266&lt;=16,(L266-9)*0.255,0)),0)+IF(F266="JnEČ",IF(L266=1,25.5,IF(L266=2,19.53,IF(L266=3,15.48,IF(L266=4,9,IF(L266=5,8.25,IF(L266=6,7.5,IF(L266=7,6.75,IF(L266=8,6,0))))))))+IF(L266&lt;=8,0,IF(L266&lt;=16,5,0))-IF(L266&lt;=8,0,IF(L266&lt;=16,(L266-9)*0.1275,0)),0)+IF(F266="JčPČ",IF(L266=1,21.25,IF(L266=2,14.5,IF(L266=3,11.5,IF(L266=4,7,IF(L266=5,6.5,IF(L266=6,6,IF(L266=7,5.5,IF(L266=8,5,0))))))))+IF(L266&lt;=8,0,IF(L266&lt;=16,4,0))-IF(L266&lt;=8,0,IF(L266&lt;=16,(L266-9)*0.10625,0)),0)+IF(F266="JčEČ",IF(L266=1,17,IF(L266=2,13.02,IF(L266=3,10.32,IF(L266=4,6,IF(L266=5,5.5,IF(L266=6,5,IF(L266=7,4.5,IF(L266=8,4,0))))))))+IF(L266&lt;=8,0,IF(L266&lt;=16,3,0))-IF(L266&lt;=8,0,IF(L266&lt;=16,(L266-9)*0.085,0)),0)+IF(F266="NEAK",IF(L266=1,11.48,IF(L266=2,8.79,IF(L266=3,6.97,IF(L266=4,4.05,IF(L266=5,3.71,IF(L266=6,3.38,IF(L266=7,3.04,IF(L266=8,2.7,0))))))))+IF(L266&lt;=8,0,IF(L266&lt;=16,2,IF(L266&lt;=24,1.3,0)))-IF(L266&lt;=8,0,IF(L266&lt;=16,(L266-9)*0.0574,IF(L266&lt;=24,(L266-17)*0.0574,0))),0))*IF(L266&lt;0,1,IF(OR(F266="PČ",F266="PŽ",F266="PT"),IF(J266&lt;32,J266/32,1),1))* IF(L266&lt;0,1,IF(OR(F266="EČ",F266="EŽ",F266="JOŽ",F266="JPČ",F266="NEAK"),IF(J266&lt;24,J266/24,1),1))*IF(L266&lt;0,1,IF(OR(F266="PČneol",F266="JEČ",F266="JEOF",F266="JnPČ",F266="JnEČ",F266="JčPČ",F266="JčEČ"),IF(J266&lt;16,J266/16,1),1))*IF(L266&lt;0,1,IF(F266="EČneol",IF(J266&lt;8,J266/8,1),1))</f>
        <v>0</v>
      </c>
      <c r="O266" s="9">
        <f t="shared" ref="O266:O275" si="107">IF(F266="OŽ",N266,IF(H266="Ne",IF(J266*0.3&lt;J266-L266,N266,0),IF(J266*0.1&lt;J266-L266,N266,0)))</f>
        <v>0</v>
      </c>
      <c r="P266" s="4">
        <f t="shared" ref="P266" si="108">IF(O266=0,0,IF(F266="OŽ",IF(L266&gt;35,0,IF(J266&gt;35,(36-L266)*1.836,((36-L266)-(36-J266))*1.836)),0)+IF(F266="PČ",IF(L266&gt;31,0,IF(J266&gt;31,(32-L266)*1.347,((32-L266)-(32-J266))*1.347)),0)+ IF(F266="PČneol",IF(L266&gt;15,0,IF(J266&gt;15,(16-L266)*0.255,((16-L266)-(16-J266))*0.255)),0)+IF(F266="PŽ",IF(L266&gt;31,0,IF(J266&gt;31,(32-L266)*0.255,((32-L266)-(32-J266))*0.255)),0)+IF(F266="EČ",IF(L266&gt;23,0,IF(J266&gt;23,(24-L266)*0.612,((24-L266)-(24-J266))*0.612)),0)+IF(F266="EČneol",IF(L266&gt;7,0,IF(J266&gt;7,(8-L266)*0.204,((8-L266)-(8-J266))*0.204)),0)+IF(F266="EŽ",IF(L266&gt;23,0,IF(J266&gt;23,(24-L266)*0.204,((24-L266)-(24-J266))*0.204)),0)+IF(F266="PT",IF(L266&gt;31,0,IF(J266&gt;31,(32-L266)*0.204,((32-L266)-(32-J266))*0.204)),0)+IF(F266="JOŽ",IF(L266&gt;23,0,IF(J266&gt;23,(24-L266)*0.255,((24-L266)-(24-J266))*0.255)),0)+IF(F266="JPČ",IF(L266&gt;23,0,IF(J266&gt;23,(24-L266)*0.204,((24-L266)-(24-J266))*0.204)),0)+IF(F266="JEČ",IF(L266&gt;15,0,IF(J266&gt;15,(16-L266)*0.102,((16-L266)-(16-J266))*0.102)),0)+IF(F266="JEOF",IF(L266&gt;15,0,IF(J266&gt;15,(16-L266)*0.102,((16-L266)-(16-J266))*0.102)),0)+IF(F266="JnPČ",IF(L266&gt;15,0,IF(J266&gt;15,(16-L266)*0.153,((16-L266)-(16-J266))*0.153)),0)+IF(F266="JnEČ",IF(L266&gt;15,0,IF(J266&gt;15,(16-L266)*0.0765,((16-L266)-(16-J266))*0.0765)),0)+IF(F266="JčPČ",IF(L266&gt;15,0,IF(J266&gt;15,(16-L266)*0.06375,((16-L266)-(16-J266))*0.06375)),0)+IF(F266="JčEČ",IF(L266&gt;15,0,IF(J266&gt;15,(16-L266)*0.051,((16-L266)-(16-J266))*0.051)),0)+IF(F266="NEAK",IF(L266&gt;23,0,IF(J266&gt;23,(24-L266)*0.03444,((24-L266)-(24-J266))*0.03444)),0))</f>
        <v>0</v>
      </c>
      <c r="Q266" s="11">
        <f t="shared" ref="Q266" si="109">IF(ISERROR(P266*100/N266),0,(P266*100/N266))</f>
        <v>0</v>
      </c>
      <c r="R266" s="10">
        <f t="shared" ref="R266:R275" si="110">IF(Q266&lt;=30,O266+P266,O266+O266*0.3)*IF(G266=1,0.4,IF(G266=2,0.75,IF(G266="1 (kas 4 m. 1 k. nerengiamos)",0.52,1)))*IF(D266="olimpinė",1,IF(M266="Ne",0.5,1))*IF(OR(A$5="Lietuvos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federacija"),IF(OR(J266&lt;8,K266&lt;16),0,1),1)*E266*IF(I266&lt;=1,1,1/I266)*IF(OR(A$5="Lietuvos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66" s="8"/>
    </row>
    <row r="267" spans="1:19">
      <c r="A267" s="63">
        <v>2</v>
      </c>
      <c r="B267" s="63"/>
      <c r="C267" s="12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3">
        <f t="shared" si="106"/>
        <v>0</v>
      </c>
      <c r="O267" s="9">
        <f t="shared" si="107"/>
        <v>0</v>
      </c>
      <c r="P267" s="4">
        <f t="shared" ref="P267:P275" si="111">IF(O267=0,0,IF(F267="OŽ",IF(L267&gt;35,0,IF(J267&gt;35,(36-L267)*1.836,((36-L267)-(36-J267))*1.836)),0)+IF(F267="PČ",IF(L267&gt;31,0,IF(J267&gt;31,(32-L267)*1.347,((32-L267)-(32-J267))*1.347)),0)+ IF(F267="PČneol",IF(L267&gt;15,0,IF(J267&gt;15,(16-L267)*0.255,((16-L267)-(16-J267))*0.255)),0)+IF(F267="PŽ",IF(L267&gt;31,0,IF(J267&gt;31,(32-L267)*0.255,((32-L267)-(32-J267))*0.255)),0)+IF(F267="EČ",IF(L267&gt;23,0,IF(J267&gt;23,(24-L267)*0.612,((24-L267)-(24-J267))*0.612)),0)+IF(F267="EČneol",IF(L267&gt;7,0,IF(J267&gt;7,(8-L267)*0.204,((8-L267)-(8-J267))*0.204)),0)+IF(F267="EŽ",IF(L267&gt;23,0,IF(J267&gt;23,(24-L267)*0.204,((24-L267)-(24-J267))*0.204)),0)+IF(F267="PT",IF(L267&gt;31,0,IF(J267&gt;31,(32-L267)*0.204,((32-L267)-(32-J267))*0.204)),0)+IF(F267="JOŽ",IF(L267&gt;23,0,IF(J267&gt;23,(24-L267)*0.255,((24-L267)-(24-J267))*0.255)),0)+IF(F267="JPČ",IF(L267&gt;23,0,IF(J267&gt;23,(24-L267)*0.204,((24-L267)-(24-J267))*0.204)),0)+IF(F267="JEČ",IF(L267&gt;15,0,IF(J267&gt;15,(16-L267)*0.102,((16-L267)-(16-J267))*0.102)),0)+IF(F267="JEOF",IF(L267&gt;15,0,IF(J267&gt;15,(16-L267)*0.102,((16-L267)-(16-J267))*0.102)),0)+IF(F267="JnPČ",IF(L267&gt;15,0,IF(J267&gt;15,(16-L267)*0.153,((16-L267)-(16-J267))*0.153)),0)+IF(F267="JnEČ",IF(L267&gt;15,0,IF(J267&gt;15,(16-L267)*0.0765,((16-L267)-(16-J267))*0.0765)),0)+IF(F267="JčPČ",IF(L267&gt;15,0,IF(J267&gt;15,(16-L267)*0.06375,((16-L267)-(16-J267))*0.06375)),0)+IF(F267="JčEČ",IF(L267&gt;15,0,IF(J267&gt;15,(16-L267)*0.051,((16-L267)-(16-J267))*0.051)),0)+IF(F267="NEAK",IF(L267&gt;23,0,IF(J267&gt;23,(24-L267)*0.03444,((24-L267)-(24-J267))*0.03444)),0))</f>
        <v>0</v>
      </c>
      <c r="Q267" s="11">
        <f t="shared" ref="Q267:Q275" si="112">IF(ISERROR(P267*100/N267),0,(P267*100/N267))</f>
        <v>0</v>
      </c>
      <c r="R267" s="10">
        <f t="shared" si="110"/>
        <v>0</v>
      </c>
      <c r="S267" s="8"/>
    </row>
    <row r="268" spans="1:19">
      <c r="A268" s="63">
        <v>3</v>
      </c>
      <c r="B268" s="63"/>
      <c r="C268" s="12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3">
        <f t="shared" si="106"/>
        <v>0</v>
      </c>
      <c r="O268" s="9">
        <f t="shared" si="107"/>
        <v>0</v>
      </c>
      <c r="P268" s="4">
        <f t="shared" si="111"/>
        <v>0</v>
      </c>
      <c r="Q268" s="11">
        <f t="shared" si="112"/>
        <v>0</v>
      </c>
      <c r="R268" s="10">
        <f t="shared" si="110"/>
        <v>0</v>
      </c>
      <c r="S268" s="8"/>
    </row>
    <row r="269" spans="1:19">
      <c r="A269" s="63">
        <v>4</v>
      </c>
      <c r="B269" s="63"/>
      <c r="C269" s="12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3">
        <f t="shared" si="106"/>
        <v>0</v>
      </c>
      <c r="O269" s="9">
        <f t="shared" si="107"/>
        <v>0</v>
      </c>
      <c r="P269" s="4">
        <f t="shared" si="111"/>
        <v>0</v>
      </c>
      <c r="Q269" s="11">
        <f t="shared" si="112"/>
        <v>0</v>
      </c>
      <c r="R269" s="10">
        <f t="shared" si="110"/>
        <v>0</v>
      </c>
      <c r="S269" s="8"/>
    </row>
    <row r="270" spans="1:19">
      <c r="A270" s="63">
        <v>5</v>
      </c>
      <c r="B270" s="63"/>
      <c r="C270" s="12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3">
        <f t="shared" si="106"/>
        <v>0</v>
      </c>
      <c r="O270" s="9">
        <f t="shared" si="107"/>
        <v>0</v>
      </c>
      <c r="P270" s="4">
        <f t="shared" si="111"/>
        <v>0</v>
      </c>
      <c r="Q270" s="11">
        <f t="shared" si="112"/>
        <v>0</v>
      </c>
      <c r="R270" s="10">
        <f t="shared" si="110"/>
        <v>0</v>
      </c>
      <c r="S270" s="8"/>
    </row>
    <row r="271" spans="1:19">
      <c r="A271" s="63">
        <v>6</v>
      </c>
      <c r="B271" s="63"/>
      <c r="C271" s="12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3">
        <f t="shared" si="106"/>
        <v>0</v>
      </c>
      <c r="O271" s="9">
        <f t="shared" si="107"/>
        <v>0</v>
      </c>
      <c r="P271" s="4">
        <f t="shared" si="111"/>
        <v>0</v>
      </c>
      <c r="Q271" s="11">
        <f t="shared" si="112"/>
        <v>0</v>
      </c>
      <c r="R271" s="10">
        <f t="shared" si="110"/>
        <v>0</v>
      </c>
      <c r="S271" s="8"/>
    </row>
    <row r="272" spans="1:19">
      <c r="A272" s="63">
        <v>7</v>
      </c>
      <c r="B272" s="63"/>
      <c r="C272" s="12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3">
        <f t="shared" si="106"/>
        <v>0</v>
      </c>
      <c r="O272" s="9">
        <f t="shared" si="107"/>
        <v>0</v>
      </c>
      <c r="P272" s="4">
        <f t="shared" si="111"/>
        <v>0</v>
      </c>
      <c r="Q272" s="11">
        <f t="shared" si="112"/>
        <v>0</v>
      </c>
      <c r="R272" s="10">
        <f t="shared" si="110"/>
        <v>0</v>
      </c>
      <c r="S272" s="8"/>
    </row>
    <row r="273" spans="1:19">
      <c r="A273" s="63">
        <v>8</v>
      </c>
      <c r="B273" s="63"/>
      <c r="C273" s="12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3">
        <f t="shared" si="106"/>
        <v>0</v>
      </c>
      <c r="O273" s="9">
        <f t="shared" si="107"/>
        <v>0</v>
      </c>
      <c r="P273" s="4">
        <f t="shared" si="111"/>
        <v>0</v>
      </c>
      <c r="Q273" s="11">
        <f t="shared" si="112"/>
        <v>0</v>
      </c>
      <c r="R273" s="10">
        <f t="shared" si="110"/>
        <v>0</v>
      </c>
      <c r="S273" s="8"/>
    </row>
    <row r="274" spans="1:19">
      <c r="A274" s="63">
        <v>9</v>
      </c>
      <c r="B274" s="63"/>
      <c r="C274" s="12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3">
        <f t="shared" si="106"/>
        <v>0</v>
      </c>
      <c r="O274" s="9">
        <f t="shared" si="107"/>
        <v>0</v>
      </c>
      <c r="P274" s="4">
        <f t="shared" si="111"/>
        <v>0</v>
      </c>
      <c r="Q274" s="11">
        <f t="shared" si="112"/>
        <v>0</v>
      </c>
      <c r="R274" s="10">
        <f t="shared" si="110"/>
        <v>0</v>
      </c>
      <c r="S274" s="8"/>
    </row>
    <row r="275" spans="1:19">
      <c r="A275" s="63">
        <v>10</v>
      </c>
      <c r="B275" s="63"/>
      <c r="C275" s="12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3">
        <f t="shared" si="106"/>
        <v>0</v>
      </c>
      <c r="O275" s="9">
        <f t="shared" si="107"/>
        <v>0</v>
      </c>
      <c r="P275" s="4">
        <f t="shared" si="111"/>
        <v>0</v>
      </c>
      <c r="Q275" s="11">
        <f t="shared" si="112"/>
        <v>0</v>
      </c>
      <c r="R275" s="10">
        <f t="shared" si="110"/>
        <v>0</v>
      </c>
      <c r="S275" s="8"/>
    </row>
    <row r="276" spans="1:19">
      <c r="A276" s="66" t="s">
        <v>32</v>
      </c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8"/>
      <c r="R276" s="10">
        <f>SUM(R266:R275)</f>
        <v>0</v>
      </c>
      <c r="S276" s="8"/>
    </row>
    <row r="277" spans="1:19" ht="15.75">
      <c r="A277" s="24" t="s">
        <v>33</v>
      </c>
      <c r="B277" s="24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6"/>
      <c r="S277" s="8"/>
    </row>
    <row r="278" spans="1:19">
      <c r="A278" s="49" t="s">
        <v>43</v>
      </c>
      <c r="B278" s="49"/>
      <c r="C278" s="49"/>
      <c r="D278" s="49"/>
      <c r="E278" s="49"/>
      <c r="F278" s="49"/>
      <c r="G278" s="49"/>
      <c r="H278" s="49"/>
      <c r="I278" s="49"/>
      <c r="J278" s="15"/>
      <c r="K278" s="15"/>
      <c r="L278" s="15"/>
      <c r="M278" s="15"/>
      <c r="N278" s="15"/>
      <c r="O278" s="15"/>
      <c r="P278" s="15"/>
      <c r="Q278" s="15"/>
      <c r="R278" s="16"/>
      <c r="S278" s="8"/>
    </row>
    <row r="279" spans="1:19">
      <c r="A279" s="49"/>
      <c r="B279" s="49"/>
      <c r="C279" s="49"/>
      <c r="D279" s="49"/>
      <c r="E279" s="49"/>
      <c r="F279" s="49"/>
      <c r="G279" s="49"/>
      <c r="H279" s="49"/>
      <c r="I279" s="49"/>
      <c r="J279" s="15"/>
      <c r="K279" s="15"/>
      <c r="L279" s="15"/>
      <c r="M279" s="15"/>
      <c r="N279" s="15"/>
      <c r="O279" s="15"/>
      <c r="P279" s="15"/>
      <c r="Q279" s="15"/>
      <c r="R279" s="16"/>
      <c r="S279" s="8"/>
    </row>
    <row r="280" spans="1:19">
      <c r="A280" s="69" t="s">
        <v>89</v>
      </c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59"/>
      <c r="R280" s="8"/>
      <c r="S280" s="8"/>
    </row>
    <row r="281" spans="1:19" ht="18">
      <c r="A281" s="71" t="s">
        <v>27</v>
      </c>
      <c r="B281" s="72"/>
      <c r="C281" s="72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9"/>
      <c r="R281" s="8"/>
      <c r="S281" s="8"/>
    </row>
    <row r="282" spans="1:19">
      <c r="A282" s="69" t="s">
        <v>90</v>
      </c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59"/>
      <c r="R282" s="8"/>
      <c r="S282" s="8"/>
    </row>
    <row r="283" spans="1:19">
      <c r="A283" s="63">
        <v>1</v>
      </c>
      <c r="B283" s="63"/>
      <c r="C283" s="12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3">
        <f t="shared" ref="N283:N292" si="113">(IF(F283="OŽ",IF(L283=1,550.8,IF(L283=2,426.38,IF(L283=3,342.14,IF(L283=4,181.44,IF(L283=5,168.48,IF(L283=6,155.52,IF(L283=7,148.5,IF(L283=8,144,0))))))))+IF(L283&lt;=8,0,IF(L283&lt;=16,137.7,IF(L283&lt;=24,108,IF(L283&lt;=32,80.1,IF(L283&lt;=36,52.2,0)))))-IF(L283&lt;=8,0,IF(L283&lt;=16,(L283-9)*2.754,IF(L283&lt;=24,(L283-17)* 2.754,IF(L283&lt;=32,(L283-25)* 2.754,IF(L283&lt;=36,(L283-33)*2.754,0))))),0)+IF(F283="PČ",IF(L283=1,449,IF(L283=2,314.6,IF(L283=3,238,IF(L283=4,172,IF(L283=5,159,IF(L283=6,145,IF(L283=7,132,IF(L283=8,119,0))))))))+IF(L283&lt;=8,0,IF(L283&lt;=16,88,IF(L283&lt;=24,55,IF(L283&lt;=32,22,0))))-IF(L283&lt;=8,0,IF(L283&lt;=16,(L283-9)*2.245,IF(L283&lt;=24,(L283-17)*2.245,IF(L283&lt;=32,(L283-25)*2.245,0)))),0)+IF(F283="PČneol",IF(L283=1,85,IF(L283=2,64.61,IF(L283=3,50.76,IF(L283=4,16.25,IF(L283=5,15,IF(L283=6,13.75,IF(L283=7,12.5,IF(L283=8,11.25,0))))))))+IF(L283&lt;=8,0,IF(L283&lt;=16,9,0))-IF(L283&lt;=8,0,IF(L283&lt;=16,(L283-9)*0.425,0)),0)+IF(F283="PŽ",IF(L283=1,85,IF(L283=2,59.5,IF(L283=3,45,IF(L283=4,32.5,IF(L283=5,30,IF(L283=6,27.5,IF(L283=7,25,IF(L283=8,22.5,0))))))))+IF(L283&lt;=8,0,IF(L283&lt;=16,19,IF(L283&lt;=24,13,IF(L283&lt;=32,8,0))))-IF(L283&lt;=8,0,IF(L283&lt;=16,(L283-9)*0.425,IF(L283&lt;=24,(L283-17)*0.425,IF(L283&lt;=32,(L283-25)*0.425,0)))),0)+IF(F283="EČ",IF(L283=1,204,IF(L283=2,156.24,IF(L283=3,123.84,IF(L283=4,72,IF(L283=5,66,IF(L283=6,60,IF(L283=7,54,IF(L283=8,48,0))))))))+IF(L283&lt;=8,0,IF(L283&lt;=16,40,IF(L283&lt;=24,25,0)))-IF(L283&lt;=8,0,IF(L283&lt;=16,(L283-9)*1.02,IF(L283&lt;=24,(L283-17)*1.02,0))),0)+IF(F283="EČneol",IF(L283=1,68,IF(L283=2,51.69,IF(L283=3,40.61,IF(L283=4,13,IF(L283=5,12,IF(L283=6,11,IF(L283=7,10,IF(L283=8,9,0)))))))))+IF(F283="EŽ",IF(L283=1,68,IF(L283=2,47.6,IF(L283=3,36,IF(L283=4,18,IF(L283=5,16.5,IF(L283=6,15,IF(L283=7,13.5,IF(L283=8,12,0))))))))+IF(L283&lt;=8,0,IF(L283&lt;=16,10,IF(L283&lt;=24,6,0)))-IF(L283&lt;=8,0,IF(L283&lt;=16,(L283-9)*0.34,IF(L283&lt;=24,(L283-17)*0.34,0))),0)+IF(F283="PT",IF(L283=1,68,IF(L283=2,52.08,IF(L283=3,41.28,IF(L283=4,24,IF(L283=5,22,IF(L283=6,20,IF(L283=7,18,IF(L283=8,16,0))))))))+IF(L283&lt;=8,0,IF(L283&lt;=16,13,IF(L283&lt;=24,9,IF(L283&lt;=32,4,0))))-IF(L283&lt;=8,0,IF(L283&lt;=16,(L283-9)*0.34,IF(L283&lt;=24,(L283-17)*0.34,IF(L283&lt;=32,(L283-25)*0.34,0)))),0)+IF(F283="JOŽ",IF(L283=1,85,IF(L283=2,59.5,IF(L283=3,45,IF(L283=4,32.5,IF(L283=5,30,IF(L283=6,27.5,IF(L283=7,25,IF(L283=8,22.5,0))))))))+IF(L283&lt;=8,0,IF(L283&lt;=16,19,IF(L283&lt;=24,13,0)))-IF(L283&lt;=8,0,IF(L283&lt;=16,(L283-9)*0.425,IF(L283&lt;=24,(L283-17)*0.425,0))),0)+IF(F283="JPČ",IF(L283=1,68,IF(L283=2,47.6,IF(L283=3,36,IF(L283=4,26,IF(L283=5,24,IF(L283=6,22,IF(L283=7,20,IF(L283=8,18,0))))))))+IF(L283&lt;=8,0,IF(L283&lt;=16,13,IF(L283&lt;=24,9,0)))-IF(L283&lt;=8,0,IF(L283&lt;=16,(L283-9)*0.34,IF(L283&lt;=24,(L283-17)*0.34,0))),0)+IF(F283="JEČ",IF(L283=1,34,IF(L283=2,26.04,IF(L283=3,20.6,IF(L283=4,12,IF(L283=5,11,IF(L283=6,10,IF(L283=7,9,IF(L283=8,8,0))))))))+IF(L283&lt;=8,0,IF(L283&lt;=16,6,0))-IF(L283&lt;=8,0,IF(L283&lt;=16,(L283-9)*0.17,0)),0)+IF(F283="JEOF",IF(L283=1,34,IF(L283=2,26.04,IF(L283=3,20.6,IF(L283=4,12,IF(L283=5,11,IF(L283=6,10,IF(L283=7,9,IF(L283=8,8,0))))))))+IF(L283&lt;=8,0,IF(L283&lt;=16,6,0))-IF(L283&lt;=8,0,IF(L283&lt;=16,(L283-9)*0.17,0)),0)+IF(F283="JnPČ",IF(L283=1,51,IF(L283=2,35.7,IF(L283=3,27,IF(L283=4,19.5,IF(L283=5,18,IF(L283=6,16.5,IF(L283=7,15,IF(L283=8,13.5,0))))))))+IF(L283&lt;=8,0,IF(L283&lt;=16,10,0))-IF(L283&lt;=8,0,IF(L283&lt;=16,(L283-9)*0.255,0)),0)+IF(F283="JnEČ",IF(L283=1,25.5,IF(L283=2,19.53,IF(L283=3,15.48,IF(L283=4,9,IF(L283=5,8.25,IF(L283=6,7.5,IF(L283=7,6.75,IF(L283=8,6,0))))))))+IF(L283&lt;=8,0,IF(L283&lt;=16,5,0))-IF(L283&lt;=8,0,IF(L283&lt;=16,(L283-9)*0.1275,0)),0)+IF(F283="JčPČ",IF(L283=1,21.25,IF(L283=2,14.5,IF(L283=3,11.5,IF(L283=4,7,IF(L283=5,6.5,IF(L283=6,6,IF(L283=7,5.5,IF(L283=8,5,0))))))))+IF(L283&lt;=8,0,IF(L283&lt;=16,4,0))-IF(L283&lt;=8,0,IF(L283&lt;=16,(L283-9)*0.10625,0)),0)+IF(F283="JčEČ",IF(L283=1,17,IF(L283=2,13.02,IF(L283=3,10.32,IF(L283=4,6,IF(L283=5,5.5,IF(L283=6,5,IF(L283=7,4.5,IF(L283=8,4,0))))))))+IF(L283&lt;=8,0,IF(L283&lt;=16,3,0))-IF(L283&lt;=8,0,IF(L283&lt;=16,(L283-9)*0.085,0)),0)+IF(F283="NEAK",IF(L283=1,11.48,IF(L283=2,8.79,IF(L283=3,6.97,IF(L283=4,4.05,IF(L283=5,3.71,IF(L283=6,3.38,IF(L283=7,3.04,IF(L283=8,2.7,0))))))))+IF(L283&lt;=8,0,IF(L283&lt;=16,2,IF(L283&lt;=24,1.3,0)))-IF(L283&lt;=8,0,IF(L283&lt;=16,(L283-9)*0.0574,IF(L283&lt;=24,(L283-17)*0.0574,0))),0))*IF(L283&lt;0,1,IF(OR(F283="PČ",F283="PŽ",F283="PT"),IF(J283&lt;32,J283/32,1),1))* IF(L283&lt;0,1,IF(OR(F283="EČ",F283="EŽ",F283="JOŽ",F283="JPČ",F283="NEAK"),IF(J283&lt;24,J283/24,1),1))*IF(L283&lt;0,1,IF(OR(F283="PČneol",F283="JEČ",F283="JEOF",F283="JnPČ",F283="JnEČ",F283="JčPČ",F283="JčEČ"),IF(J283&lt;16,J283/16,1),1))*IF(L283&lt;0,1,IF(F283="EČneol",IF(J283&lt;8,J283/8,1),1))</f>
        <v>0</v>
      </c>
      <c r="O283" s="9">
        <f t="shared" ref="O283:O292" si="114">IF(F283="OŽ",N283,IF(H283="Ne",IF(J283*0.3&lt;J283-L283,N283,0),IF(J283*0.1&lt;J283-L283,N283,0)))</f>
        <v>0</v>
      </c>
      <c r="P283" s="4">
        <f t="shared" ref="P283" si="115">IF(O283=0,0,IF(F283="OŽ",IF(L283&gt;35,0,IF(J283&gt;35,(36-L283)*1.836,((36-L283)-(36-J283))*1.836)),0)+IF(F283="PČ",IF(L283&gt;31,0,IF(J283&gt;31,(32-L283)*1.347,((32-L283)-(32-J283))*1.347)),0)+ IF(F283="PČneol",IF(L283&gt;15,0,IF(J283&gt;15,(16-L283)*0.255,((16-L283)-(16-J283))*0.255)),0)+IF(F283="PŽ",IF(L283&gt;31,0,IF(J283&gt;31,(32-L283)*0.255,((32-L283)-(32-J283))*0.255)),0)+IF(F283="EČ",IF(L283&gt;23,0,IF(J283&gt;23,(24-L283)*0.612,((24-L283)-(24-J283))*0.612)),0)+IF(F283="EČneol",IF(L283&gt;7,0,IF(J283&gt;7,(8-L283)*0.204,((8-L283)-(8-J283))*0.204)),0)+IF(F283="EŽ",IF(L283&gt;23,0,IF(J283&gt;23,(24-L283)*0.204,((24-L283)-(24-J283))*0.204)),0)+IF(F283="PT",IF(L283&gt;31,0,IF(J283&gt;31,(32-L283)*0.204,((32-L283)-(32-J283))*0.204)),0)+IF(F283="JOŽ",IF(L283&gt;23,0,IF(J283&gt;23,(24-L283)*0.255,((24-L283)-(24-J283))*0.255)),0)+IF(F283="JPČ",IF(L283&gt;23,0,IF(J283&gt;23,(24-L283)*0.204,((24-L283)-(24-J283))*0.204)),0)+IF(F283="JEČ",IF(L283&gt;15,0,IF(J283&gt;15,(16-L283)*0.102,((16-L283)-(16-J283))*0.102)),0)+IF(F283="JEOF",IF(L283&gt;15,0,IF(J283&gt;15,(16-L283)*0.102,((16-L283)-(16-J283))*0.102)),0)+IF(F283="JnPČ",IF(L283&gt;15,0,IF(J283&gt;15,(16-L283)*0.153,((16-L283)-(16-J283))*0.153)),0)+IF(F283="JnEČ",IF(L283&gt;15,0,IF(J283&gt;15,(16-L283)*0.0765,((16-L283)-(16-J283))*0.0765)),0)+IF(F283="JčPČ",IF(L283&gt;15,0,IF(J283&gt;15,(16-L283)*0.06375,((16-L283)-(16-J283))*0.06375)),0)+IF(F283="JčEČ",IF(L283&gt;15,0,IF(J283&gt;15,(16-L283)*0.051,((16-L283)-(16-J283))*0.051)),0)+IF(F283="NEAK",IF(L283&gt;23,0,IF(J283&gt;23,(24-L283)*0.03444,((24-L283)-(24-J283))*0.03444)),0))</f>
        <v>0</v>
      </c>
      <c r="Q283" s="11">
        <f t="shared" ref="Q283" si="116">IF(ISERROR(P283*100/N283),0,(P283*100/N283))</f>
        <v>0</v>
      </c>
      <c r="R283" s="10">
        <f t="shared" ref="R283:R292" si="117">IF(Q283&lt;=30,O283+P283,O283+O283*0.3)*IF(G283=1,0.4,IF(G283=2,0.75,IF(G283="1 (kas 4 m. 1 k. nerengiamos)",0.52,1)))*IF(D283="olimpinė",1,IF(M283="Ne",0.5,1))*IF(OR(A$5="Lietuvos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federacija"),IF(OR(J283&lt;8,K283&lt;16),0,1),1)*E283*IF(I283&lt;=1,1,1/I283)*IF(OR(A$5="Lietuvos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83" s="8"/>
    </row>
    <row r="284" spans="1:19">
      <c r="A284" s="63">
        <v>2</v>
      </c>
      <c r="B284" s="63"/>
      <c r="C284" s="12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3">
        <f t="shared" si="113"/>
        <v>0</v>
      </c>
      <c r="O284" s="9">
        <f t="shared" si="114"/>
        <v>0</v>
      </c>
      <c r="P284" s="4">
        <f t="shared" ref="P284:P292" si="118">IF(O284=0,0,IF(F284="OŽ",IF(L284&gt;35,0,IF(J284&gt;35,(36-L284)*1.836,((36-L284)-(36-J284))*1.836)),0)+IF(F284="PČ",IF(L284&gt;31,0,IF(J284&gt;31,(32-L284)*1.347,((32-L284)-(32-J284))*1.347)),0)+ IF(F284="PČneol",IF(L284&gt;15,0,IF(J284&gt;15,(16-L284)*0.255,((16-L284)-(16-J284))*0.255)),0)+IF(F284="PŽ",IF(L284&gt;31,0,IF(J284&gt;31,(32-L284)*0.255,((32-L284)-(32-J284))*0.255)),0)+IF(F284="EČ",IF(L284&gt;23,0,IF(J284&gt;23,(24-L284)*0.612,((24-L284)-(24-J284))*0.612)),0)+IF(F284="EČneol",IF(L284&gt;7,0,IF(J284&gt;7,(8-L284)*0.204,((8-L284)-(8-J284))*0.204)),0)+IF(F284="EŽ",IF(L284&gt;23,0,IF(J284&gt;23,(24-L284)*0.204,((24-L284)-(24-J284))*0.204)),0)+IF(F284="PT",IF(L284&gt;31,0,IF(J284&gt;31,(32-L284)*0.204,((32-L284)-(32-J284))*0.204)),0)+IF(F284="JOŽ",IF(L284&gt;23,0,IF(J284&gt;23,(24-L284)*0.255,((24-L284)-(24-J284))*0.255)),0)+IF(F284="JPČ",IF(L284&gt;23,0,IF(J284&gt;23,(24-L284)*0.204,((24-L284)-(24-J284))*0.204)),0)+IF(F284="JEČ",IF(L284&gt;15,0,IF(J284&gt;15,(16-L284)*0.102,((16-L284)-(16-J284))*0.102)),0)+IF(F284="JEOF",IF(L284&gt;15,0,IF(J284&gt;15,(16-L284)*0.102,((16-L284)-(16-J284))*0.102)),0)+IF(F284="JnPČ",IF(L284&gt;15,0,IF(J284&gt;15,(16-L284)*0.153,((16-L284)-(16-J284))*0.153)),0)+IF(F284="JnEČ",IF(L284&gt;15,0,IF(J284&gt;15,(16-L284)*0.0765,((16-L284)-(16-J284))*0.0765)),0)+IF(F284="JčPČ",IF(L284&gt;15,0,IF(J284&gt;15,(16-L284)*0.06375,((16-L284)-(16-J284))*0.06375)),0)+IF(F284="JčEČ",IF(L284&gt;15,0,IF(J284&gt;15,(16-L284)*0.051,((16-L284)-(16-J284))*0.051)),0)+IF(F284="NEAK",IF(L284&gt;23,0,IF(J284&gt;23,(24-L284)*0.03444,((24-L284)-(24-J284))*0.03444)),0))</f>
        <v>0</v>
      </c>
      <c r="Q284" s="11">
        <f t="shared" ref="Q284:Q292" si="119">IF(ISERROR(P284*100/N284),0,(P284*100/N284))</f>
        <v>0</v>
      </c>
      <c r="R284" s="10">
        <f t="shared" si="117"/>
        <v>0</v>
      </c>
      <c r="S284" s="8"/>
    </row>
    <row r="285" spans="1:19">
      <c r="A285" s="63">
        <v>3</v>
      </c>
      <c r="B285" s="63"/>
      <c r="C285" s="12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3">
        <f t="shared" si="113"/>
        <v>0</v>
      </c>
      <c r="O285" s="9">
        <f t="shared" si="114"/>
        <v>0</v>
      </c>
      <c r="P285" s="4">
        <f t="shared" si="118"/>
        <v>0</v>
      </c>
      <c r="Q285" s="11">
        <f t="shared" si="119"/>
        <v>0</v>
      </c>
      <c r="R285" s="10">
        <f t="shared" si="117"/>
        <v>0</v>
      </c>
      <c r="S285" s="8"/>
    </row>
    <row r="286" spans="1:19">
      <c r="A286" s="63">
        <v>4</v>
      </c>
      <c r="B286" s="63"/>
      <c r="C286" s="12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3">
        <f t="shared" si="113"/>
        <v>0</v>
      </c>
      <c r="O286" s="9">
        <f t="shared" si="114"/>
        <v>0</v>
      </c>
      <c r="P286" s="4">
        <f t="shared" si="118"/>
        <v>0</v>
      </c>
      <c r="Q286" s="11">
        <f t="shared" si="119"/>
        <v>0</v>
      </c>
      <c r="R286" s="10">
        <f t="shared" si="117"/>
        <v>0</v>
      </c>
      <c r="S286" s="8"/>
    </row>
    <row r="287" spans="1:19">
      <c r="A287" s="63">
        <v>5</v>
      </c>
      <c r="B287" s="63"/>
      <c r="C287" s="12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3">
        <f t="shared" si="113"/>
        <v>0</v>
      </c>
      <c r="O287" s="9">
        <f t="shared" si="114"/>
        <v>0</v>
      </c>
      <c r="P287" s="4">
        <f t="shared" si="118"/>
        <v>0</v>
      </c>
      <c r="Q287" s="11">
        <f t="shared" si="119"/>
        <v>0</v>
      </c>
      <c r="R287" s="10">
        <f t="shared" si="117"/>
        <v>0</v>
      </c>
      <c r="S287" s="8"/>
    </row>
    <row r="288" spans="1:19">
      <c r="A288" s="63">
        <v>6</v>
      </c>
      <c r="B288" s="63"/>
      <c r="C288" s="12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3">
        <f t="shared" si="113"/>
        <v>0</v>
      </c>
      <c r="O288" s="9">
        <f t="shared" si="114"/>
        <v>0</v>
      </c>
      <c r="P288" s="4">
        <f t="shared" si="118"/>
        <v>0</v>
      </c>
      <c r="Q288" s="11">
        <f t="shared" si="119"/>
        <v>0</v>
      </c>
      <c r="R288" s="10">
        <f t="shared" si="117"/>
        <v>0</v>
      </c>
      <c r="S288" s="8"/>
    </row>
    <row r="289" spans="1:19">
      <c r="A289" s="63">
        <v>7</v>
      </c>
      <c r="B289" s="63"/>
      <c r="C289" s="12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3">
        <f t="shared" si="113"/>
        <v>0</v>
      </c>
      <c r="O289" s="9">
        <f t="shared" si="114"/>
        <v>0</v>
      </c>
      <c r="P289" s="4">
        <f t="shared" si="118"/>
        <v>0</v>
      </c>
      <c r="Q289" s="11">
        <f t="shared" si="119"/>
        <v>0</v>
      </c>
      <c r="R289" s="10">
        <f t="shared" si="117"/>
        <v>0</v>
      </c>
      <c r="S289" s="8"/>
    </row>
    <row r="290" spans="1:19">
      <c r="A290" s="63">
        <v>8</v>
      </c>
      <c r="B290" s="63"/>
      <c r="C290" s="12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3">
        <f t="shared" si="113"/>
        <v>0</v>
      </c>
      <c r="O290" s="9">
        <f t="shared" si="114"/>
        <v>0</v>
      </c>
      <c r="P290" s="4">
        <f t="shared" si="118"/>
        <v>0</v>
      </c>
      <c r="Q290" s="11">
        <f t="shared" si="119"/>
        <v>0</v>
      </c>
      <c r="R290" s="10">
        <f t="shared" si="117"/>
        <v>0</v>
      </c>
      <c r="S290" s="8"/>
    </row>
    <row r="291" spans="1:19">
      <c r="A291" s="63">
        <v>9</v>
      </c>
      <c r="B291" s="63"/>
      <c r="C291" s="12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3">
        <f t="shared" si="113"/>
        <v>0</v>
      </c>
      <c r="O291" s="9">
        <f t="shared" si="114"/>
        <v>0</v>
      </c>
      <c r="P291" s="4">
        <f t="shared" si="118"/>
        <v>0</v>
      </c>
      <c r="Q291" s="11">
        <f t="shared" si="119"/>
        <v>0</v>
      </c>
      <c r="R291" s="10">
        <f t="shared" si="117"/>
        <v>0</v>
      </c>
      <c r="S291" s="8"/>
    </row>
    <row r="292" spans="1:19">
      <c r="A292" s="63">
        <v>10</v>
      </c>
      <c r="B292" s="63"/>
      <c r="C292" s="12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3">
        <f t="shared" si="113"/>
        <v>0</v>
      </c>
      <c r="O292" s="9">
        <f t="shared" si="114"/>
        <v>0</v>
      </c>
      <c r="P292" s="4">
        <f t="shared" si="118"/>
        <v>0</v>
      </c>
      <c r="Q292" s="11">
        <f t="shared" si="119"/>
        <v>0</v>
      </c>
      <c r="R292" s="10">
        <f t="shared" si="117"/>
        <v>0</v>
      </c>
      <c r="S292" s="8"/>
    </row>
    <row r="293" spans="1:19">
      <c r="A293" s="66" t="s">
        <v>32</v>
      </c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8"/>
      <c r="R293" s="10">
        <f>SUM(R283:R292)</f>
        <v>0</v>
      </c>
      <c r="S293" s="8"/>
    </row>
    <row r="294" spans="1:19" ht="15.75">
      <c r="A294" s="24" t="s">
        <v>33</v>
      </c>
      <c r="B294" s="24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6"/>
      <c r="S294" s="8"/>
    </row>
    <row r="295" spans="1:19">
      <c r="A295" s="49" t="s">
        <v>43</v>
      </c>
      <c r="B295" s="49"/>
      <c r="C295" s="49"/>
      <c r="D295" s="49"/>
      <c r="E295" s="49"/>
      <c r="F295" s="49"/>
      <c r="G295" s="49"/>
      <c r="H295" s="49"/>
      <c r="I295" s="49"/>
      <c r="J295" s="15"/>
      <c r="K295" s="15"/>
      <c r="L295" s="15"/>
      <c r="M295" s="15"/>
      <c r="N295" s="15"/>
      <c r="O295" s="15"/>
      <c r="P295" s="15"/>
      <c r="Q295" s="15"/>
      <c r="R295" s="16"/>
      <c r="S295" s="8"/>
    </row>
    <row r="296" spans="1:19">
      <c r="A296" s="69" t="s">
        <v>89</v>
      </c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59"/>
      <c r="R296" s="8"/>
      <c r="S296" s="8"/>
    </row>
    <row r="297" spans="1:19" ht="18">
      <c r="A297" s="71" t="s">
        <v>27</v>
      </c>
      <c r="B297" s="72"/>
      <c r="C297" s="72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9"/>
      <c r="R297" s="8"/>
      <c r="S297" s="8"/>
    </row>
    <row r="298" spans="1:19">
      <c r="A298" s="69" t="s">
        <v>90</v>
      </c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59"/>
      <c r="R298" s="8"/>
      <c r="S298" s="8"/>
    </row>
    <row r="299" spans="1:19">
      <c r="A299" s="63">
        <v>1</v>
      </c>
      <c r="B299" s="63"/>
      <c r="C299" s="12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3">
        <f t="shared" ref="N299:N308" si="120">(IF(F299="OŽ",IF(L299=1,550.8,IF(L299=2,426.38,IF(L299=3,342.14,IF(L299=4,181.44,IF(L299=5,168.48,IF(L299=6,155.52,IF(L299=7,148.5,IF(L299=8,144,0))))))))+IF(L299&lt;=8,0,IF(L299&lt;=16,137.7,IF(L299&lt;=24,108,IF(L299&lt;=32,80.1,IF(L299&lt;=36,52.2,0)))))-IF(L299&lt;=8,0,IF(L299&lt;=16,(L299-9)*2.754,IF(L299&lt;=24,(L299-17)* 2.754,IF(L299&lt;=32,(L299-25)* 2.754,IF(L299&lt;=36,(L299-33)*2.754,0))))),0)+IF(F299="PČ",IF(L299=1,449,IF(L299=2,314.6,IF(L299=3,238,IF(L299=4,172,IF(L299=5,159,IF(L299=6,145,IF(L299=7,132,IF(L299=8,119,0))))))))+IF(L299&lt;=8,0,IF(L299&lt;=16,88,IF(L299&lt;=24,55,IF(L299&lt;=32,22,0))))-IF(L299&lt;=8,0,IF(L299&lt;=16,(L299-9)*2.245,IF(L299&lt;=24,(L299-17)*2.245,IF(L299&lt;=32,(L299-25)*2.245,0)))),0)+IF(F299="PČneol",IF(L299=1,85,IF(L299=2,64.61,IF(L299=3,50.76,IF(L299=4,16.25,IF(L299=5,15,IF(L299=6,13.75,IF(L299=7,12.5,IF(L299=8,11.25,0))))))))+IF(L299&lt;=8,0,IF(L299&lt;=16,9,0))-IF(L299&lt;=8,0,IF(L299&lt;=16,(L299-9)*0.425,0)),0)+IF(F299="PŽ",IF(L299=1,85,IF(L299=2,59.5,IF(L299=3,45,IF(L299=4,32.5,IF(L299=5,30,IF(L299=6,27.5,IF(L299=7,25,IF(L299=8,22.5,0))))))))+IF(L299&lt;=8,0,IF(L299&lt;=16,19,IF(L299&lt;=24,13,IF(L299&lt;=32,8,0))))-IF(L299&lt;=8,0,IF(L299&lt;=16,(L299-9)*0.425,IF(L299&lt;=24,(L299-17)*0.425,IF(L299&lt;=32,(L299-25)*0.425,0)))),0)+IF(F299="EČ",IF(L299=1,204,IF(L299=2,156.24,IF(L299=3,123.84,IF(L299=4,72,IF(L299=5,66,IF(L299=6,60,IF(L299=7,54,IF(L299=8,48,0))))))))+IF(L299&lt;=8,0,IF(L299&lt;=16,40,IF(L299&lt;=24,25,0)))-IF(L299&lt;=8,0,IF(L299&lt;=16,(L299-9)*1.02,IF(L299&lt;=24,(L299-17)*1.02,0))),0)+IF(F299="EČneol",IF(L299=1,68,IF(L299=2,51.69,IF(L299=3,40.61,IF(L299=4,13,IF(L299=5,12,IF(L299=6,11,IF(L299=7,10,IF(L299=8,9,0)))))))))+IF(F299="EŽ",IF(L299=1,68,IF(L299=2,47.6,IF(L299=3,36,IF(L299=4,18,IF(L299=5,16.5,IF(L299=6,15,IF(L299=7,13.5,IF(L299=8,12,0))))))))+IF(L299&lt;=8,0,IF(L299&lt;=16,10,IF(L299&lt;=24,6,0)))-IF(L299&lt;=8,0,IF(L299&lt;=16,(L299-9)*0.34,IF(L299&lt;=24,(L299-17)*0.34,0))),0)+IF(F299="PT",IF(L299=1,68,IF(L299=2,52.08,IF(L299=3,41.28,IF(L299=4,24,IF(L299=5,22,IF(L299=6,20,IF(L299=7,18,IF(L299=8,16,0))))))))+IF(L299&lt;=8,0,IF(L299&lt;=16,13,IF(L299&lt;=24,9,IF(L299&lt;=32,4,0))))-IF(L299&lt;=8,0,IF(L299&lt;=16,(L299-9)*0.34,IF(L299&lt;=24,(L299-17)*0.34,IF(L299&lt;=32,(L299-25)*0.34,0)))),0)+IF(F299="JOŽ",IF(L299=1,85,IF(L299=2,59.5,IF(L299=3,45,IF(L299=4,32.5,IF(L299=5,30,IF(L299=6,27.5,IF(L299=7,25,IF(L299=8,22.5,0))))))))+IF(L299&lt;=8,0,IF(L299&lt;=16,19,IF(L299&lt;=24,13,0)))-IF(L299&lt;=8,0,IF(L299&lt;=16,(L299-9)*0.425,IF(L299&lt;=24,(L299-17)*0.425,0))),0)+IF(F299="JPČ",IF(L299=1,68,IF(L299=2,47.6,IF(L299=3,36,IF(L299=4,26,IF(L299=5,24,IF(L299=6,22,IF(L299=7,20,IF(L299=8,18,0))))))))+IF(L299&lt;=8,0,IF(L299&lt;=16,13,IF(L299&lt;=24,9,0)))-IF(L299&lt;=8,0,IF(L299&lt;=16,(L299-9)*0.34,IF(L299&lt;=24,(L299-17)*0.34,0))),0)+IF(F299="JEČ",IF(L299=1,34,IF(L299=2,26.04,IF(L299=3,20.6,IF(L299=4,12,IF(L299=5,11,IF(L299=6,10,IF(L299=7,9,IF(L299=8,8,0))))))))+IF(L299&lt;=8,0,IF(L299&lt;=16,6,0))-IF(L299&lt;=8,0,IF(L299&lt;=16,(L299-9)*0.17,0)),0)+IF(F299="JEOF",IF(L299=1,34,IF(L299=2,26.04,IF(L299=3,20.6,IF(L299=4,12,IF(L299=5,11,IF(L299=6,10,IF(L299=7,9,IF(L299=8,8,0))))))))+IF(L299&lt;=8,0,IF(L299&lt;=16,6,0))-IF(L299&lt;=8,0,IF(L299&lt;=16,(L299-9)*0.17,0)),0)+IF(F299="JnPČ",IF(L299=1,51,IF(L299=2,35.7,IF(L299=3,27,IF(L299=4,19.5,IF(L299=5,18,IF(L299=6,16.5,IF(L299=7,15,IF(L299=8,13.5,0))))))))+IF(L299&lt;=8,0,IF(L299&lt;=16,10,0))-IF(L299&lt;=8,0,IF(L299&lt;=16,(L299-9)*0.255,0)),0)+IF(F299="JnEČ",IF(L299=1,25.5,IF(L299=2,19.53,IF(L299=3,15.48,IF(L299=4,9,IF(L299=5,8.25,IF(L299=6,7.5,IF(L299=7,6.75,IF(L299=8,6,0))))))))+IF(L299&lt;=8,0,IF(L299&lt;=16,5,0))-IF(L299&lt;=8,0,IF(L299&lt;=16,(L299-9)*0.1275,0)),0)+IF(F299="JčPČ",IF(L299=1,21.25,IF(L299=2,14.5,IF(L299=3,11.5,IF(L299=4,7,IF(L299=5,6.5,IF(L299=6,6,IF(L299=7,5.5,IF(L299=8,5,0))))))))+IF(L299&lt;=8,0,IF(L299&lt;=16,4,0))-IF(L299&lt;=8,0,IF(L299&lt;=16,(L299-9)*0.10625,0)),0)+IF(F299="JčEČ",IF(L299=1,17,IF(L299=2,13.02,IF(L299=3,10.32,IF(L299=4,6,IF(L299=5,5.5,IF(L299=6,5,IF(L299=7,4.5,IF(L299=8,4,0))))))))+IF(L299&lt;=8,0,IF(L299&lt;=16,3,0))-IF(L299&lt;=8,0,IF(L299&lt;=16,(L299-9)*0.085,0)),0)+IF(F299="NEAK",IF(L299=1,11.48,IF(L299=2,8.79,IF(L299=3,6.97,IF(L299=4,4.05,IF(L299=5,3.71,IF(L299=6,3.38,IF(L299=7,3.04,IF(L299=8,2.7,0))))))))+IF(L299&lt;=8,0,IF(L299&lt;=16,2,IF(L299&lt;=24,1.3,0)))-IF(L299&lt;=8,0,IF(L299&lt;=16,(L299-9)*0.0574,IF(L299&lt;=24,(L299-17)*0.0574,0))),0))*IF(L299&lt;0,1,IF(OR(F299="PČ",F299="PŽ",F299="PT"),IF(J299&lt;32,J299/32,1),1))* IF(L299&lt;0,1,IF(OR(F299="EČ",F299="EŽ",F299="JOŽ",F299="JPČ",F299="NEAK"),IF(J299&lt;24,J299/24,1),1))*IF(L299&lt;0,1,IF(OR(F299="PČneol",F299="JEČ",F299="JEOF",F299="JnPČ",F299="JnEČ",F299="JčPČ",F299="JčEČ"),IF(J299&lt;16,J299/16,1),1))*IF(L299&lt;0,1,IF(F299="EČneol",IF(J299&lt;8,J299/8,1),1))</f>
        <v>0</v>
      </c>
      <c r="O299" s="9">
        <f t="shared" ref="O299:O308" si="121">IF(F299="OŽ",N299,IF(H299="Ne",IF(J299*0.3&lt;J299-L299,N299,0),IF(J299*0.1&lt;J299-L299,N299,0)))</f>
        <v>0</v>
      </c>
      <c r="P299" s="4">
        <f t="shared" ref="P299" si="122">IF(O299=0,0,IF(F299="OŽ",IF(L299&gt;35,0,IF(J299&gt;35,(36-L299)*1.836,((36-L299)-(36-J299))*1.836)),0)+IF(F299="PČ",IF(L299&gt;31,0,IF(J299&gt;31,(32-L299)*1.347,((32-L299)-(32-J299))*1.347)),0)+ IF(F299="PČneol",IF(L299&gt;15,0,IF(J299&gt;15,(16-L299)*0.255,((16-L299)-(16-J299))*0.255)),0)+IF(F299="PŽ",IF(L299&gt;31,0,IF(J299&gt;31,(32-L299)*0.255,((32-L299)-(32-J299))*0.255)),0)+IF(F299="EČ",IF(L299&gt;23,0,IF(J299&gt;23,(24-L299)*0.612,((24-L299)-(24-J299))*0.612)),0)+IF(F299="EČneol",IF(L299&gt;7,0,IF(J299&gt;7,(8-L299)*0.204,((8-L299)-(8-J299))*0.204)),0)+IF(F299="EŽ",IF(L299&gt;23,0,IF(J299&gt;23,(24-L299)*0.204,((24-L299)-(24-J299))*0.204)),0)+IF(F299="PT",IF(L299&gt;31,0,IF(J299&gt;31,(32-L299)*0.204,((32-L299)-(32-J299))*0.204)),0)+IF(F299="JOŽ",IF(L299&gt;23,0,IF(J299&gt;23,(24-L299)*0.255,((24-L299)-(24-J299))*0.255)),0)+IF(F299="JPČ",IF(L299&gt;23,0,IF(J299&gt;23,(24-L299)*0.204,((24-L299)-(24-J299))*0.204)),0)+IF(F299="JEČ",IF(L299&gt;15,0,IF(J299&gt;15,(16-L299)*0.102,((16-L299)-(16-J299))*0.102)),0)+IF(F299="JEOF",IF(L299&gt;15,0,IF(J299&gt;15,(16-L299)*0.102,((16-L299)-(16-J299))*0.102)),0)+IF(F299="JnPČ",IF(L299&gt;15,0,IF(J299&gt;15,(16-L299)*0.153,((16-L299)-(16-J299))*0.153)),0)+IF(F299="JnEČ",IF(L299&gt;15,0,IF(J299&gt;15,(16-L299)*0.0765,((16-L299)-(16-J299))*0.0765)),0)+IF(F299="JčPČ",IF(L299&gt;15,0,IF(J299&gt;15,(16-L299)*0.06375,((16-L299)-(16-J299))*0.06375)),0)+IF(F299="JčEČ",IF(L299&gt;15,0,IF(J299&gt;15,(16-L299)*0.051,((16-L299)-(16-J299))*0.051)),0)+IF(F299="NEAK",IF(L299&gt;23,0,IF(J299&gt;23,(24-L299)*0.03444,((24-L299)-(24-J299))*0.03444)),0))</f>
        <v>0</v>
      </c>
      <c r="Q299" s="11">
        <f t="shared" ref="Q299" si="123">IF(ISERROR(P299*100/N299),0,(P299*100/N299))</f>
        <v>0</v>
      </c>
      <c r="R299" s="10">
        <f t="shared" ref="R299:R308" si="124">IF(Q299&lt;=30,O299+P299,O299+O299*0.3)*IF(G299=1,0.4,IF(G299=2,0.75,IF(G299="1 (kas 4 m. 1 k. nerengiamos)",0.52,1)))*IF(D299="olimpinė",1,IF(M299="Ne",0.5,1))*IF(OR(A$5="Lietuvos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federacija"),IF(OR(J299&lt;8,K299&lt;16),0,1),1)*E299*IF(I299&lt;=1,1,1/I299)*IF(OR(A$5="Lietuvos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99" s="8"/>
    </row>
    <row r="300" spans="1:19">
      <c r="A300" s="63">
        <v>2</v>
      </c>
      <c r="B300" s="63"/>
      <c r="C300" s="12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3">
        <f t="shared" si="120"/>
        <v>0</v>
      </c>
      <c r="O300" s="9">
        <f t="shared" si="121"/>
        <v>0</v>
      </c>
      <c r="P300" s="4">
        <f t="shared" ref="P300:P308" si="125">IF(O300=0,0,IF(F300="OŽ",IF(L300&gt;35,0,IF(J300&gt;35,(36-L300)*1.836,((36-L300)-(36-J300))*1.836)),0)+IF(F300="PČ",IF(L300&gt;31,0,IF(J300&gt;31,(32-L300)*1.347,((32-L300)-(32-J300))*1.347)),0)+ IF(F300="PČneol",IF(L300&gt;15,0,IF(J300&gt;15,(16-L300)*0.255,((16-L300)-(16-J300))*0.255)),0)+IF(F300="PŽ",IF(L300&gt;31,0,IF(J300&gt;31,(32-L300)*0.255,((32-L300)-(32-J300))*0.255)),0)+IF(F300="EČ",IF(L300&gt;23,0,IF(J300&gt;23,(24-L300)*0.612,((24-L300)-(24-J300))*0.612)),0)+IF(F300="EČneol",IF(L300&gt;7,0,IF(J300&gt;7,(8-L300)*0.204,((8-L300)-(8-J300))*0.204)),0)+IF(F300="EŽ",IF(L300&gt;23,0,IF(J300&gt;23,(24-L300)*0.204,((24-L300)-(24-J300))*0.204)),0)+IF(F300="PT",IF(L300&gt;31,0,IF(J300&gt;31,(32-L300)*0.204,((32-L300)-(32-J300))*0.204)),0)+IF(F300="JOŽ",IF(L300&gt;23,0,IF(J300&gt;23,(24-L300)*0.255,((24-L300)-(24-J300))*0.255)),0)+IF(F300="JPČ",IF(L300&gt;23,0,IF(J300&gt;23,(24-L300)*0.204,((24-L300)-(24-J300))*0.204)),0)+IF(F300="JEČ",IF(L300&gt;15,0,IF(J300&gt;15,(16-L300)*0.102,((16-L300)-(16-J300))*0.102)),0)+IF(F300="JEOF",IF(L300&gt;15,0,IF(J300&gt;15,(16-L300)*0.102,((16-L300)-(16-J300))*0.102)),0)+IF(F300="JnPČ",IF(L300&gt;15,0,IF(J300&gt;15,(16-L300)*0.153,((16-L300)-(16-J300))*0.153)),0)+IF(F300="JnEČ",IF(L300&gt;15,0,IF(J300&gt;15,(16-L300)*0.0765,((16-L300)-(16-J300))*0.0765)),0)+IF(F300="JčPČ",IF(L300&gt;15,0,IF(J300&gt;15,(16-L300)*0.06375,((16-L300)-(16-J300))*0.06375)),0)+IF(F300="JčEČ",IF(L300&gt;15,0,IF(J300&gt;15,(16-L300)*0.051,((16-L300)-(16-J300))*0.051)),0)+IF(F300="NEAK",IF(L300&gt;23,0,IF(J300&gt;23,(24-L300)*0.03444,((24-L300)-(24-J300))*0.03444)),0))</f>
        <v>0</v>
      </c>
      <c r="Q300" s="11">
        <f t="shared" ref="Q300:Q308" si="126">IF(ISERROR(P300*100/N300),0,(P300*100/N300))</f>
        <v>0</v>
      </c>
      <c r="R300" s="10">
        <f t="shared" si="124"/>
        <v>0</v>
      </c>
      <c r="S300" s="8"/>
    </row>
    <row r="301" spans="1:19">
      <c r="A301" s="63">
        <v>3</v>
      </c>
      <c r="B301" s="63"/>
      <c r="C301" s="12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3">
        <f t="shared" si="120"/>
        <v>0</v>
      </c>
      <c r="O301" s="9">
        <f t="shared" si="121"/>
        <v>0</v>
      </c>
      <c r="P301" s="4">
        <f t="shared" si="125"/>
        <v>0</v>
      </c>
      <c r="Q301" s="11">
        <f t="shared" si="126"/>
        <v>0</v>
      </c>
      <c r="R301" s="10">
        <f t="shared" si="124"/>
        <v>0</v>
      </c>
      <c r="S301" s="8"/>
    </row>
    <row r="302" spans="1:19">
      <c r="A302" s="63">
        <v>4</v>
      </c>
      <c r="B302" s="63"/>
      <c r="C302" s="12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3">
        <f t="shared" si="120"/>
        <v>0</v>
      </c>
      <c r="O302" s="9">
        <f t="shared" si="121"/>
        <v>0</v>
      </c>
      <c r="P302" s="4">
        <f t="shared" si="125"/>
        <v>0</v>
      </c>
      <c r="Q302" s="11">
        <f t="shared" si="126"/>
        <v>0</v>
      </c>
      <c r="R302" s="10">
        <f t="shared" si="124"/>
        <v>0</v>
      </c>
      <c r="S302" s="8"/>
    </row>
    <row r="303" spans="1:19">
      <c r="A303" s="63">
        <v>5</v>
      </c>
      <c r="B303" s="63"/>
      <c r="C303" s="12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3">
        <f t="shared" si="120"/>
        <v>0</v>
      </c>
      <c r="O303" s="9">
        <f t="shared" si="121"/>
        <v>0</v>
      </c>
      <c r="P303" s="4">
        <f t="shared" si="125"/>
        <v>0</v>
      </c>
      <c r="Q303" s="11">
        <f t="shared" si="126"/>
        <v>0</v>
      </c>
      <c r="R303" s="10">
        <f t="shared" si="124"/>
        <v>0</v>
      </c>
      <c r="S303" s="8"/>
    </row>
    <row r="304" spans="1:19">
      <c r="A304" s="63">
        <v>6</v>
      </c>
      <c r="B304" s="63"/>
      <c r="C304" s="12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3">
        <f t="shared" si="120"/>
        <v>0</v>
      </c>
      <c r="O304" s="9">
        <f t="shared" si="121"/>
        <v>0</v>
      </c>
      <c r="P304" s="4">
        <f t="shared" si="125"/>
        <v>0</v>
      </c>
      <c r="Q304" s="11">
        <f t="shared" si="126"/>
        <v>0</v>
      </c>
      <c r="R304" s="10">
        <f t="shared" si="124"/>
        <v>0</v>
      </c>
      <c r="S304" s="8"/>
    </row>
    <row r="305" spans="1:19">
      <c r="A305" s="63">
        <v>7</v>
      </c>
      <c r="B305" s="63"/>
      <c r="C305" s="12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3">
        <f t="shared" si="120"/>
        <v>0</v>
      </c>
      <c r="O305" s="9">
        <f t="shared" si="121"/>
        <v>0</v>
      </c>
      <c r="P305" s="4">
        <f t="shared" si="125"/>
        <v>0</v>
      </c>
      <c r="Q305" s="11">
        <f t="shared" si="126"/>
        <v>0</v>
      </c>
      <c r="R305" s="10">
        <f t="shared" si="124"/>
        <v>0</v>
      </c>
      <c r="S305" s="8"/>
    </row>
    <row r="306" spans="1:19">
      <c r="A306" s="63">
        <v>8</v>
      </c>
      <c r="B306" s="63"/>
      <c r="C306" s="12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3">
        <f t="shared" si="120"/>
        <v>0</v>
      </c>
      <c r="O306" s="9">
        <f t="shared" si="121"/>
        <v>0</v>
      </c>
      <c r="P306" s="4">
        <f t="shared" si="125"/>
        <v>0</v>
      </c>
      <c r="Q306" s="11">
        <f t="shared" si="126"/>
        <v>0</v>
      </c>
      <c r="R306" s="10">
        <f t="shared" si="124"/>
        <v>0</v>
      </c>
      <c r="S306" s="8"/>
    </row>
    <row r="307" spans="1:19">
      <c r="A307" s="63">
        <v>9</v>
      </c>
      <c r="B307" s="63"/>
      <c r="C307" s="12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3">
        <f t="shared" si="120"/>
        <v>0</v>
      </c>
      <c r="O307" s="9">
        <f t="shared" si="121"/>
        <v>0</v>
      </c>
      <c r="P307" s="4">
        <f t="shared" si="125"/>
        <v>0</v>
      </c>
      <c r="Q307" s="11">
        <f t="shared" si="126"/>
        <v>0</v>
      </c>
      <c r="R307" s="10">
        <f t="shared" si="124"/>
        <v>0</v>
      </c>
      <c r="S307" s="8"/>
    </row>
    <row r="308" spans="1:19">
      <c r="A308" s="63">
        <v>10</v>
      </c>
      <c r="B308" s="63"/>
      <c r="C308" s="12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3">
        <f t="shared" si="120"/>
        <v>0</v>
      </c>
      <c r="O308" s="9">
        <f t="shared" si="121"/>
        <v>0</v>
      </c>
      <c r="P308" s="4">
        <f t="shared" si="125"/>
        <v>0</v>
      </c>
      <c r="Q308" s="11">
        <f t="shared" si="126"/>
        <v>0</v>
      </c>
      <c r="R308" s="10">
        <f t="shared" si="124"/>
        <v>0</v>
      </c>
      <c r="S308" s="8"/>
    </row>
    <row r="309" spans="1:19">
      <c r="A309" s="66" t="s">
        <v>32</v>
      </c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8"/>
      <c r="R309" s="10">
        <f>SUM(R299:R308)</f>
        <v>0</v>
      </c>
      <c r="S309" s="8"/>
    </row>
    <row r="310" spans="1:19" ht="15.75">
      <c r="A310" s="24" t="s">
        <v>33</v>
      </c>
      <c r="B310" s="24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6"/>
      <c r="S310" s="8"/>
    </row>
    <row r="311" spans="1:19">
      <c r="A311" s="49" t="s">
        <v>43</v>
      </c>
      <c r="B311" s="49"/>
      <c r="C311" s="49"/>
      <c r="D311" s="49"/>
      <c r="E311" s="49"/>
      <c r="F311" s="49"/>
      <c r="G311" s="49"/>
      <c r="H311" s="49"/>
      <c r="I311" s="49"/>
      <c r="J311" s="15"/>
      <c r="K311" s="15"/>
      <c r="L311" s="15"/>
      <c r="M311" s="15"/>
      <c r="N311" s="15"/>
      <c r="O311" s="15"/>
      <c r="P311" s="15"/>
      <c r="Q311" s="15"/>
      <c r="R311" s="16"/>
      <c r="S311" s="8"/>
    </row>
    <row r="312" spans="1:19" s="8" customFormat="1">
      <c r="A312" s="49"/>
      <c r="B312" s="49"/>
      <c r="C312" s="49"/>
      <c r="D312" s="49"/>
      <c r="E312" s="49"/>
      <c r="F312" s="49"/>
      <c r="G312" s="49"/>
      <c r="H312" s="49"/>
      <c r="I312" s="49"/>
      <c r="J312" s="15"/>
      <c r="K312" s="15"/>
      <c r="L312" s="15"/>
      <c r="M312" s="15"/>
      <c r="N312" s="15"/>
      <c r="O312" s="15"/>
      <c r="P312" s="15"/>
      <c r="Q312" s="15"/>
      <c r="R312" s="16"/>
    </row>
    <row r="313" spans="1:19">
      <c r="A313" s="69" t="s">
        <v>89</v>
      </c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59"/>
      <c r="R313" s="8"/>
      <c r="S313" s="8"/>
    </row>
    <row r="314" spans="1:19" ht="15.6" customHeight="1">
      <c r="A314" s="71" t="s">
        <v>27</v>
      </c>
      <c r="B314" s="72"/>
      <c r="C314" s="72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9"/>
      <c r="R314" s="8"/>
      <c r="S314" s="8"/>
    </row>
    <row r="315" spans="1:19" ht="17.45" customHeight="1">
      <c r="A315" s="69" t="s">
        <v>90</v>
      </c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59"/>
      <c r="R315" s="8"/>
      <c r="S315" s="8"/>
    </row>
    <row r="316" spans="1:19">
      <c r="A316" s="63">
        <v>1</v>
      </c>
      <c r="B316" s="63"/>
      <c r="C316" s="12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3">
        <f t="shared" ref="N316:N325" si="127">(IF(F316="OŽ",IF(L316=1,550.8,IF(L316=2,426.38,IF(L316=3,342.14,IF(L316=4,181.44,IF(L316=5,168.48,IF(L316=6,155.52,IF(L316=7,148.5,IF(L316=8,144,0))))))))+IF(L316&lt;=8,0,IF(L316&lt;=16,137.7,IF(L316&lt;=24,108,IF(L316&lt;=32,80.1,IF(L316&lt;=36,52.2,0)))))-IF(L316&lt;=8,0,IF(L316&lt;=16,(L316-9)*2.754,IF(L316&lt;=24,(L316-17)* 2.754,IF(L316&lt;=32,(L316-25)* 2.754,IF(L316&lt;=36,(L316-33)*2.754,0))))),0)+IF(F316="PČ",IF(L316=1,449,IF(L316=2,314.6,IF(L316=3,238,IF(L316=4,172,IF(L316=5,159,IF(L316=6,145,IF(L316=7,132,IF(L316=8,119,0))))))))+IF(L316&lt;=8,0,IF(L316&lt;=16,88,IF(L316&lt;=24,55,IF(L316&lt;=32,22,0))))-IF(L316&lt;=8,0,IF(L316&lt;=16,(L316-9)*2.245,IF(L316&lt;=24,(L316-17)*2.245,IF(L316&lt;=32,(L316-25)*2.245,0)))),0)+IF(F316="PČneol",IF(L316=1,85,IF(L316=2,64.61,IF(L316=3,50.76,IF(L316=4,16.25,IF(L316=5,15,IF(L316=6,13.75,IF(L316=7,12.5,IF(L316=8,11.25,0))))))))+IF(L316&lt;=8,0,IF(L316&lt;=16,9,0))-IF(L316&lt;=8,0,IF(L316&lt;=16,(L316-9)*0.425,0)),0)+IF(F316="PŽ",IF(L316=1,85,IF(L316=2,59.5,IF(L316=3,45,IF(L316=4,32.5,IF(L316=5,30,IF(L316=6,27.5,IF(L316=7,25,IF(L316=8,22.5,0))))))))+IF(L316&lt;=8,0,IF(L316&lt;=16,19,IF(L316&lt;=24,13,IF(L316&lt;=32,8,0))))-IF(L316&lt;=8,0,IF(L316&lt;=16,(L316-9)*0.425,IF(L316&lt;=24,(L316-17)*0.425,IF(L316&lt;=32,(L316-25)*0.425,0)))),0)+IF(F316="EČ",IF(L316=1,204,IF(L316=2,156.24,IF(L316=3,123.84,IF(L316=4,72,IF(L316=5,66,IF(L316=6,60,IF(L316=7,54,IF(L316=8,48,0))))))))+IF(L316&lt;=8,0,IF(L316&lt;=16,40,IF(L316&lt;=24,25,0)))-IF(L316&lt;=8,0,IF(L316&lt;=16,(L316-9)*1.02,IF(L316&lt;=24,(L316-17)*1.02,0))),0)+IF(F316="EČneol",IF(L316=1,68,IF(L316=2,51.69,IF(L316=3,40.61,IF(L316=4,13,IF(L316=5,12,IF(L316=6,11,IF(L316=7,10,IF(L316=8,9,0)))))))))+IF(F316="EŽ",IF(L316=1,68,IF(L316=2,47.6,IF(L316=3,36,IF(L316=4,18,IF(L316=5,16.5,IF(L316=6,15,IF(L316=7,13.5,IF(L316=8,12,0))))))))+IF(L316&lt;=8,0,IF(L316&lt;=16,10,IF(L316&lt;=24,6,0)))-IF(L316&lt;=8,0,IF(L316&lt;=16,(L316-9)*0.34,IF(L316&lt;=24,(L316-17)*0.34,0))),0)+IF(F316="PT",IF(L316=1,68,IF(L316=2,52.08,IF(L316=3,41.28,IF(L316=4,24,IF(L316=5,22,IF(L316=6,20,IF(L316=7,18,IF(L316=8,16,0))))))))+IF(L316&lt;=8,0,IF(L316&lt;=16,13,IF(L316&lt;=24,9,IF(L316&lt;=32,4,0))))-IF(L316&lt;=8,0,IF(L316&lt;=16,(L316-9)*0.34,IF(L316&lt;=24,(L316-17)*0.34,IF(L316&lt;=32,(L316-25)*0.34,0)))),0)+IF(F316="JOŽ",IF(L316=1,85,IF(L316=2,59.5,IF(L316=3,45,IF(L316=4,32.5,IF(L316=5,30,IF(L316=6,27.5,IF(L316=7,25,IF(L316=8,22.5,0))))))))+IF(L316&lt;=8,0,IF(L316&lt;=16,19,IF(L316&lt;=24,13,0)))-IF(L316&lt;=8,0,IF(L316&lt;=16,(L316-9)*0.425,IF(L316&lt;=24,(L316-17)*0.425,0))),0)+IF(F316="JPČ",IF(L316=1,68,IF(L316=2,47.6,IF(L316=3,36,IF(L316=4,26,IF(L316=5,24,IF(L316=6,22,IF(L316=7,20,IF(L316=8,18,0))))))))+IF(L316&lt;=8,0,IF(L316&lt;=16,13,IF(L316&lt;=24,9,0)))-IF(L316&lt;=8,0,IF(L316&lt;=16,(L316-9)*0.34,IF(L316&lt;=24,(L316-17)*0.34,0))),0)+IF(F316="JEČ",IF(L316=1,34,IF(L316=2,26.04,IF(L316=3,20.6,IF(L316=4,12,IF(L316=5,11,IF(L316=6,10,IF(L316=7,9,IF(L316=8,8,0))))))))+IF(L316&lt;=8,0,IF(L316&lt;=16,6,0))-IF(L316&lt;=8,0,IF(L316&lt;=16,(L316-9)*0.17,0)),0)+IF(F316="JEOF",IF(L316=1,34,IF(L316=2,26.04,IF(L316=3,20.6,IF(L316=4,12,IF(L316=5,11,IF(L316=6,10,IF(L316=7,9,IF(L316=8,8,0))))))))+IF(L316&lt;=8,0,IF(L316&lt;=16,6,0))-IF(L316&lt;=8,0,IF(L316&lt;=16,(L316-9)*0.17,0)),0)+IF(F316="JnPČ",IF(L316=1,51,IF(L316=2,35.7,IF(L316=3,27,IF(L316=4,19.5,IF(L316=5,18,IF(L316=6,16.5,IF(L316=7,15,IF(L316=8,13.5,0))))))))+IF(L316&lt;=8,0,IF(L316&lt;=16,10,0))-IF(L316&lt;=8,0,IF(L316&lt;=16,(L316-9)*0.255,0)),0)+IF(F316="JnEČ",IF(L316=1,25.5,IF(L316=2,19.53,IF(L316=3,15.48,IF(L316=4,9,IF(L316=5,8.25,IF(L316=6,7.5,IF(L316=7,6.75,IF(L316=8,6,0))))))))+IF(L316&lt;=8,0,IF(L316&lt;=16,5,0))-IF(L316&lt;=8,0,IF(L316&lt;=16,(L316-9)*0.1275,0)),0)+IF(F316="JčPČ",IF(L316=1,21.25,IF(L316=2,14.5,IF(L316=3,11.5,IF(L316=4,7,IF(L316=5,6.5,IF(L316=6,6,IF(L316=7,5.5,IF(L316=8,5,0))))))))+IF(L316&lt;=8,0,IF(L316&lt;=16,4,0))-IF(L316&lt;=8,0,IF(L316&lt;=16,(L316-9)*0.10625,0)),0)+IF(F316="JčEČ",IF(L316=1,17,IF(L316=2,13.02,IF(L316=3,10.32,IF(L316=4,6,IF(L316=5,5.5,IF(L316=6,5,IF(L316=7,4.5,IF(L316=8,4,0))))))))+IF(L316&lt;=8,0,IF(L316&lt;=16,3,0))-IF(L316&lt;=8,0,IF(L316&lt;=16,(L316-9)*0.085,0)),0)+IF(F316="NEAK",IF(L316=1,11.48,IF(L316=2,8.79,IF(L316=3,6.97,IF(L316=4,4.05,IF(L316=5,3.71,IF(L316=6,3.38,IF(L316=7,3.04,IF(L316=8,2.7,0))))))))+IF(L316&lt;=8,0,IF(L316&lt;=16,2,IF(L316&lt;=24,1.3,0)))-IF(L316&lt;=8,0,IF(L316&lt;=16,(L316-9)*0.0574,IF(L316&lt;=24,(L316-17)*0.0574,0))),0))*IF(L316&lt;0,1,IF(OR(F316="PČ",F316="PŽ",F316="PT"),IF(J316&lt;32,J316/32,1),1))* IF(L316&lt;0,1,IF(OR(F316="EČ",F316="EŽ",F316="JOŽ",F316="JPČ",F316="NEAK"),IF(J316&lt;24,J316/24,1),1))*IF(L316&lt;0,1,IF(OR(F316="PČneol",F316="JEČ",F316="JEOF",F316="JnPČ",F316="JnEČ",F316="JčPČ",F316="JčEČ"),IF(J316&lt;16,J316/16,1),1))*IF(L316&lt;0,1,IF(F316="EČneol",IF(J316&lt;8,J316/8,1),1))</f>
        <v>0</v>
      </c>
      <c r="O316" s="9">
        <f t="shared" ref="O316:O325" si="128">IF(F316="OŽ",N316,IF(H316="Ne",IF(J316*0.3&lt;J316-L316,N316,0),IF(J316*0.1&lt;J316-L316,N316,0)))</f>
        <v>0</v>
      </c>
      <c r="P316" s="4">
        <f t="shared" ref="P316" si="129">IF(O316=0,0,IF(F316="OŽ",IF(L316&gt;35,0,IF(J316&gt;35,(36-L316)*1.836,((36-L316)-(36-J316))*1.836)),0)+IF(F316="PČ",IF(L316&gt;31,0,IF(J316&gt;31,(32-L316)*1.347,((32-L316)-(32-J316))*1.347)),0)+ IF(F316="PČneol",IF(L316&gt;15,0,IF(J316&gt;15,(16-L316)*0.255,((16-L316)-(16-J316))*0.255)),0)+IF(F316="PŽ",IF(L316&gt;31,0,IF(J316&gt;31,(32-L316)*0.255,((32-L316)-(32-J316))*0.255)),0)+IF(F316="EČ",IF(L316&gt;23,0,IF(J316&gt;23,(24-L316)*0.612,((24-L316)-(24-J316))*0.612)),0)+IF(F316="EČneol",IF(L316&gt;7,0,IF(J316&gt;7,(8-L316)*0.204,((8-L316)-(8-J316))*0.204)),0)+IF(F316="EŽ",IF(L316&gt;23,0,IF(J316&gt;23,(24-L316)*0.204,((24-L316)-(24-J316))*0.204)),0)+IF(F316="PT",IF(L316&gt;31,0,IF(J316&gt;31,(32-L316)*0.204,((32-L316)-(32-J316))*0.204)),0)+IF(F316="JOŽ",IF(L316&gt;23,0,IF(J316&gt;23,(24-L316)*0.255,((24-L316)-(24-J316))*0.255)),0)+IF(F316="JPČ",IF(L316&gt;23,0,IF(J316&gt;23,(24-L316)*0.204,((24-L316)-(24-J316))*0.204)),0)+IF(F316="JEČ",IF(L316&gt;15,0,IF(J316&gt;15,(16-L316)*0.102,((16-L316)-(16-J316))*0.102)),0)+IF(F316="JEOF",IF(L316&gt;15,0,IF(J316&gt;15,(16-L316)*0.102,((16-L316)-(16-J316))*0.102)),0)+IF(F316="JnPČ",IF(L316&gt;15,0,IF(J316&gt;15,(16-L316)*0.153,((16-L316)-(16-J316))*0.153)),0)+IF(F316="JnEČ",IF(L316&gt;15,0,IF(J316&gt;15,(16-L316)*0.0765,((16-L316)-(16-J316))*0.0765)),0)+IF(F316="JčPČ",IF(L316&gt;15,0,IF(J316&gt;15,(16-L316)*0.06375,((16-L316)-(16-J316))*0.06375)),0)+IF(F316="JčEČ",IF(L316&gt;15,0,IF(J316&gt;15,(16-L316)*0.051,((16-L316)-(16-J316))*0.051)),0)+IF(F316="NEAK",IF(L316&gt;23,0,IF(J316&gt;23,(24-L316)*0.03444,((24-L316)-(24-J316))*0.03444)),0))</f>
        <v>0</v>
      </c>
      <c r="Q316" s="11">
        <f t="shared" ref="Q316" si="130">IF(ISERROR(P316*100/N316),0,(P316*100/N316))</f>
        <v>0</v>
      </c>
      <c r="R316" s="10">
        <f t="shared" ref="R316:R325" si="131">IF(Q316&lt;=30,O316+P316,O316+O316*0.3)*IF(G316=1,0.4,IF(G316=2,0.75,IF(G316="1 (kas 4 m. 1 k. nerengiamos)",0.52,1)))*IF(D316="olimpinė",1,IF(M316="Ne",0.5,1))*IF(OR(A$5="Lietuvos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federacija"),IF(OR(J316&lt;8,K316&lt;16),0,1),1)*E316*IF(I316&lt;=1,1,1/I316)*IF(OR(A$5="Lietuvos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16" s="8"/>
    </row>
    <row r="317" spans="1:19">
      <c r="A317" s="63">
        <v>2</v>
      </c>
      <c r="B317" s="63"/>
      <c r="C317" s="12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3">
        <f t="shared" si="127"/>
        <v>0</v>
      </c>
      <c r="O317" s="9">
        <f t="shared" si="128"/>
        <v>0</v>
      </c>
      <c r="P317" s="4">
        <f t="shared" ref="P317:P325" si="132">IF(O317=0,0,IF(F317="OŽ",IF(L317&gt;35,0,IF(J317&gt;35,(36-L317)*1.836,((36-L317)-(36-J317))*1.836)),0)+IF(F317="PČ",IF(L317&gt;31,0,IF(J317&gt;31,(32-L317)*1.347,((32-L317)-(32-J317))*1.347)),0)+ IF(F317="PČneol",IF(L317&gt;15,0,IF(J317&gt;15,(16-L317)*0.255,((16-L317)-(16-J317))*0.255)),0)+IF(F317="PŽ",IF(L317&gt;31,0,IF(J317&gt;31,(32-L317)*0.255,((32-L317)-(32-J317))*0.255)),0)+IF(F317="EČ",IF(L317&gt;23,0,IF(J317&gt;23,(24-L317)*0.612,((24-L317)-(24-J317))*0.612)),0)+IF(F317="EČneol",IF(L317&gt;7,0,IF(J317&gt;7,(8-L317)*0.204,((8-L317)-(8-J317))*0.204)),0)+IF(F317="EŽ",IF(L317&gt;23,0,IF(J317&gt;23,(24-L317)*0.204,((24-L317)-(24-J317))*0.204)),0)+IF(F317="PT",IF(L317&gt;31,0,IF(J317&gt;31,(32-L317)*0.204,((32-L317)-(32-J317))*0.204)),0)+IF(F317="JOŽ",IF(L317&gt;23,0,IF(J317&gt;23,(24-L317)*0.255,((24-L317)-(24-J317))*0.255)),0)+IF(F317="JPČ",IF(L317&gt;23,0,IF(J317&gt;23,(24-L317)*0.204,((24-L317)-(24-J317))*0.204)),0)+IF(F317="JEČ",IF(L317&gt;15,0,IF(J317&gt;15,(16-L317)*0.102,((16-L317)-(16-J317))*0.102)),0)+IF(F317="JEOF",IF(L317&gt;15,0,IF(J317&gt;15,(16-L317)*0.102,((16-L317)-(16-J317))*0.102)),0)+IF(F317="JnPČ",IF(L317&gt;15,0,IF(J317&gt;15,(16-L317)*0.153,((16-L317)-(16-J317))*0.153)),0)+IF(F317="JnEČ",IF(L317&gt;15,0,IF(J317&gt;15,(16-L317)*0.0765,((16-L317)-(16-J317))*0.0765)),0)+IF(F317="JčPČ",IF(L317&gt;15,0,IF(J317&gt;15,(16-L317)*0.06375,((16-L317)-(16-J317))*0.06375)),0)+IF(F317="JčEČ",IF(L317&gt;15,0,IF(J317&gt;15,(16-L317)*0.051,((16-L317)-(16-J317))*0.051)),0)+IF(F317="NEAK",IF(L317&gt;23,0,IF(J317&gt;23,(24-L317)*0.03444,((24-L317)-(24-J317))*0.03444)),0))</f>
        <v>0</v>
      </c>
      <c r="Q317" s="11">
        <f t="shared" ref="Q317:Q325" si="133">IF(ISERROR(P317*100/N317),0,(P317*100/N317))</f>
        <v>0</v>
      </c>
      <c r="R317" s="10">
        <f t="shared" si="131"/>
        <v>0</v>
      </c>
      <c r="S317" s="8"/>
    </row>
    <row r="318" spans="1:19">
      <c r="A318" s="63">
        <v>3</v>
      </c>
      <c r="B318" s="63"/>
      <c r="C318" s="12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3">
        <f t="shared" si="127"/>
        <v>0</v>
      </c>
      <c r="O318" s="9">
        <f t="shared" si="128"/>
        <v>0</v>
      </c>
      <c r="P318" s="4">
        <f t="shared" si="132"/>
        <v>0</v>
      </c>
      <c r="Q318" s="11">
        <f t="shared" si="133"/>
        <v>0</v>
      </c>
      <c r="R318" s="10">
        <f t="shared" si="131"/>
        <v>0</v>
      </c>
      <c r="S318" s="8"/>
    </row>
    <row r="319" spans="1:19">
      <c r="A319" s="63">
        <v>4</v>
      </c>
      <c r="B319" s="63"/>
      <c r="C319" s="12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3">
        <f t="shared" si="127"/>
        <v>0</v>
      </c>
      <c r="O319" s="9">
        <f t="shared" si="128"/>
        <v>0</v>
      </c>
      <c r="P319" s="4">
        <f t="shared" si="132"/>
        <v>0</v>
      </c>
      <c r="Q319" s="11">
        <f t="shared" si="133"/>
        <v>0</v>
      </c>
      <c r="R319" s="10">
        <f t="shared" si="131"/>
        <v>0</v>
      </c>
      <c r="S319" s="8"/>
    </row>
    <row r="320" spans="1:19">
      <c r="A320" s="63">
        <v>5</v>
      </c>
      <c r="B320" s="63"/>
      <c r="C320" s="12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3">
        <f t="shared" si="127"/>
        <v>0</v>
      </c>
      <c r="O320" s="9">
        <f t="shared" si="128"/>
        <v>0</v>
      </c>
      <c r="P320" s="4">
        <f t="shared" si="132"/>
        <v>0</v>
      </c>
      <c r="Q320" s="11">
        <f t="shared" si="133"/>
        <v>0</v>
      </c>
      <c r="R320" s="10">
        <f t="shared" si="131"/>
        <v>0</v>
      </c>
      <c r="S320" s="8"/>
    </row>
    <row r="321" spans="1:19">
      <c r="A321" s="63">
        <v>6</v>
      </c>
      <c r="B321" s="63"/>
      <c r="C321" s="12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3">
        <f t="shared" si="127"/>
        <v>0</v>
      </c>
      <c r="O321" s="9">
        <f t="shared" si="128"/>
        <v>0</v>
      </c>
      <c r="P321" s="4">
        <f t="shared" si="132"/>
        <v>0</v>
      </c>
      <c r="Q321" s="11">
        <f t="shared" si="133"/>
        <v>0</v>
      </c>
      <c r="R321" s="10">
        <f t="shared" si="131"/>
        <v>0</v>
      </c>
      <c r="S321" s="8"/>
    </row>
    <row r="322" spans="1:19">
      <c r="A322" s="63">
        <v>7</v>
      </c>
      <c r="B322" s="63"/>
      <c r="C322" s="12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3">
        <f t="shared" si="127"/>
        <v>0</v>
      </c>
      <c r="O322" s="9">
        <f t="shared" si="128"/>
        <v>0</v>
      </c>
      <c r="P322" s="4">
        <f t="shared" si="132"/>
        <v>0</v>
      </c>
      <c r="Q322" s="11">
        <f t="shared" si="133"/>
        <v>0</v>
      </c>
      <c r="R322" s="10">
        <f t="shared" si="131"/>
        <v>0</v>
      </c>
      <c r="S322" s="8"/>
    </row>
    <row r="323" spans="1:19">
      <c r="A323" s="63">
        <v>8</v>
      </c>
      <c r="B323" s="63"/>
      <c r="C323" s="12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3">
        <f t="shared" si="127"/>
        <v>0</v>
      </c>
      <c r="O323" s="9">
        <f t="shared" si="128"/>
        <v>0</v>
      </c>
      <c r="P323" s="4">
        <f t="shared" si="132"/>
        <v>0</v>
      </c>
      <c r="Q323" s="11">
        <f t="shared" si="133"/>
        <v>0</v>
      </c>
      <c r="R323" s="10">
        <f t="shared" si="131"/>
        <v>0</v>
      </c>
      <c r="S323" s="8"/>
    </row>
    <row r="324" spans="1:19">
      <c r="A324" s="63">
        <v>9</v>
      </c>
      <c r="B324" s="63"/>
      <c r="C324" s="12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3">
        <f t="shared" si="127"/>
        <v>0</v>
      </c>
      <c r="O324" s="9">
        <f t="shared" si="128"/>
        <v>0</v>
      </c>
      <c r="P324" s="4">
        <f t="shared" si="132"/>
        <v>0</v>
      </c>
      <c r="Q324" s="11">
        <f t="shared" si="133"/>
        <v>0</v>
      </c>
      <c r="R324" s="10">
        <f t="shared" si="131"/>
        <v>0</v>
      </c>
      <c r="S324" s="8"/>
    </row>
    <row r="325" spans="1:19">
      <c r="A325" s="63">
        <v>10</v>
      </c>
      <c r="B325" s="63"/>
      <c r="C325" s="12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3">
        <f t="shared" si="127"/>
        <v>0</v>
      </c>
      <c r="O325" s="9">
        <f t="shared" si="128"/>
        <v>0</v>
      </c>
      <c r="P325" s="4">
        <f t="shared" si="132"/>
        <v>0</v>
      </c>
      <c r="Q325" s="11">
        <f t="shared" si="133"/>
        <v>0</v>
      </c>
      <c r="R325" s="10">
        <f t="shared" si="131"/>
        <v>0</v>
      </c>
      <c r="S325" s="8"/>
    </row>
    <row r="326" spans="1:19">
      <c r="A326" s="66" t="s">
        <v>32</v>
      </c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8"/>
      <c r="R326" s="10">
        <f>SUM(R316:R325)</f>
        <v>0</v>
      </c>
      <c r="S326" s="8"/>
    </row>
    <row r="327" spans="1:19" ht="15.75">
      <c r="A327" s="24" t="s">
        <v>33</v>
      </c>
      <c r="B327" s="2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6"/>
      <c r="S327" s="8"/>
    </row>
    <row r="328" spans="1:19">
      <c r="A328" s="49" t="s">
        <v>43</v>
      </c>
      <c r="B328" s="49"/>
      <c r="C328" s="49"/>
      <c r="D328" s="49"/>
      <c r="E328" s="49"/>
      <c r="F328" s="49"/>
      <c r="G328" s="49"/>
      <c r="H328" s="49"/>
      <c r="I328" s="49"/>
      <c r="J328" s="15"/>
      <c r="K328" s="15"/>
      <c r="L328" s="15"/>
      <c r="M328" s="15"/>
      <c r="N328" s="15"/>
      <c r="O328" s="15"/>
      <c r="P328" s="15"/>
      <c r="Q328" s="15"/>
      <c r="R328" s="16"/>
      <c r="S328" s="8"/>
    </row>
    <row r="329" spans="1:19" s="8" customFormat="1">
      <c r="A329" s="49"/>
      <c r="B329" s="49"/>
      <c r="C329" s="49"/>
      <c r="D329" s="49"/>
      <c r="E329" s="49"/>
      <c r="F329" s="49"/>
      <c r="G329" s="49"/>
      <c r="H329" s="49"/>
      <c r="I329" s="49"/>
      <c r="J329" s="15"/>
      <c r="K329" s="15"/>
      <c r="L329" s="15"/>
      <c r="M329" s="15"/>
      <c r="N329" s="15"/>
      <c r="O329" s="15"/>
      <c r="P329" s="15"/>
      <c r="Q329" s="15"/>
      <c r="R329" s="16"/>
    </row>
    <row r="330" spans="1:19">
      <c r="A330" s="69" t="s">
        <v>89</v>
      </c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59"/>
      <c r="R330" s="8"/>
      <c r="S330" s="8"/>
    </row>
    <row r="331" spans="1:19" ht="18">
      <c r="A331" s="71" t="s">
        <v>27</v>
      </c>
      <c r="B331" s="72"/>
      <c r="C331" s="72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9"/>
      <c r="R331" s="8"/>
      <c r="S331" s="8"/>
    </row>
    <row r="332" spans="1:19">
      <c r="A332" s="69" t="s">
        <v>90</v>
      </c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59"/>
      <c r="R332" s="8"/>
      <c r="S332" s="8"/>
    </row>
    <row r="333" spans="1:19">
      <c r="A333" s="63">
        <v>1</v>
      </c>
      <c r="B333" s="63"/>
      <c r="C333" s="12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3">
        <f t="shared" ref="N333:N342" si="134">(IF(F333="OŽ",IF(L333=1,550.8,IF(L333=2,426.38,IF(L333=3,342.14,IF(L333=4,181.44,IF(L333=5,168.48,IF(L333=6,155.52,IF(L333=7,148.5,IF(L333=8,144,0))))))))+IF(L333&lt;=8,0,IF(L333&lt;=16,137.7,IF(L333&lt;=24,108,IF(L333&lt;=32,80.1,IF(L333&lt;=36,52.2,0)))))-IF(L333&lt;=8,0,IF(L333&lt;=16,(L333-9)*2.754,IF(L333&lt;=24,(L333-17)* 2.754,IF(L333&lt;=32,(L333-25)* 2.754,IF(L333&lt;=36,(L333-33)*2.754,0))))),0)+IF(F333="PČ",IF(L333=1,449,IF(L333=2,314.6,IF(L333=3,238,IF(L333=4,172,IF(L333=5,159,IF(L333=6,145,IF(L333=7,132,IF(L333=8,119,0))))))))+IF(L333&lt;=8,0,IF(L333&lt;=16,88,IF(L333&lt;=24,55,IF(L333&lt;=32,22,0))))-IF(L333&lt;=8,0,IF(L333&lt;=16,(L333-9)*2.245,IF(L333&lt;=24,(L333-17)*2.245,IF(L333&lt;=32,(L333-25)*2.245,0)))),0)+IF(F333="PČneol",IF(L333=1,85,IF(L333=2,64.61,IF(L333=3,50.76,IF(L333=4,16.25,IF(L333=5,15,IF(L333=6,13.75,IF(L333=7,12.5,IF(L333=8,11.25,0))))))))+IF(L333&lt;=8,0,IF(L333&lt;=16,9,0))-IF(L333&lt;=8,0,IF(L333&lt;=16,(L333-9)*0.425,0)),0)+IF(F333="PŽ",IF(L333=1,85,IF(L333=2,59.5,IF(L333=3,45,IF(L333=4,32.5,IF(L333=5,30,IF(L333=6,27.5,IF(L333=7,25,IF(L333=8,22.5,0))))))))+IF(L333&lt;=8,0,IF(L333&lt;=16,19,IF(L333&lt;=24,13,IF(L333&lt;=32,8,0))))-IF(L333&lt;=8,0,IF(L333&lt;=16,(L333-9)*0.425,IF(L333&lt;=24,(L333-17)*0.425,IF(L333&lt;=32,(L333-25)*0.425,0)))),0)+IF(F333="EČ",IF(L333=1,204,IF(L333=2,156.24,IF(L333=3,123.84,IF(L333=4,72,IF(L333=5,66,IF(L333=6,60,IF(L333=7,54,IF(L333=8,48,0))))))))+IF(L333&lt;=8,0,IF(L333&lt;=16,40,IF(L333&lt;=24,25,0)))-IF(L333&lt;=8,0,IF(L333&lt;=16,(L333-9)*1.02,IF(L333&lt;=24,(L333-17)*1.02,0))),0)+IF(F333="EČneol",IF(L333=1,68,IF(L333=2,51.69,IF(L333=3,40.61,IF(L333=4,13,IF(L333=5,12,IF(L333=6,11,IF(L333=7,10,IF(L333=8,9,0)))))))))+IF(F333="EŽ",IF(L333=1,68,IF(L333=2,47.6,IF(L333=3,36,IF(L333=4,18,IF(L333=5,16.5,IF(L333=6,15,IF(L333=7,13.5,IF(L333=8,12,0))))))))+IF(L333&lt;=8,0,IF(L333&lt;=16,10,IF(L333&lt;=24,6,0)))-IF(L333&lt;=8,0,IF(L333&lt;=16,(L333-9)*0.34,IF(L333&lt;=24,(L333-17)*0.34,0))),0)+IF(F333="PT",IF(L333=1,68,IF(L333=2,52.08,IF(L333=3,41.28,IF(L333=4,24,IF(L333=5,22,IF(L333=6,20,IF(L333=7,18,IF(L333=8,16,0))))))))+IF(L333&lt;=8,0,IF(L333&lt;=16,13,IF(L333&lt;=24,9,IF(L333&lt;=32,4,0))))-IF(L333&lt;=8,0,IF(L333&lt;=16,(L333-9)*0.34,IF(L333&lt;=24,(L333-17)*0.34,IF(L333&lt;=32,(L333-25)*0.34,0)))),0)+IF(F333="JOŽ",IF(L333=1,85,IF(L333=2,59.5,IF(L333=3,45,IF(L333=4,32.5,IF(L333=5,30,IF(L333=6,27.5,IF(L333=7,25,IF(L333=8,22.5,0))))))))+IF(L333&lt;=8,0,IF(L333&lt;=16,19,IF(L333&lt;=24,13,0)))-IF(L333&lt;=8,0,IF(L333&lt;=16,(L333-9)*0.425,IF(L333&lt;=24,(L333-17)*0.425,0))),0)+IF(F333="JPČ",IF(L333=1,68,IF(L333=2,47.6,IF(L333=3,36,IF(L333=4,26,IF(L333=5,24,IF(L333=6,22,IF(L333=7,20,IF(L333=8,18,0))))))))+IF(L333&lt;=8,0,IF(L333&lt;=16,13,IF(L333&lt;=24,9,0)))-IF(L333&lt;=8,0,IF(L333&lt;=16,(L333-9)*0.34,IF(L333&lt;=24,(L333-17)*0.34,0))),0)+IF(F333="JEČ",IF(L333=1,34,IF(L333=2,26.04,IF(L333=3,20.6,IF(L333=4,12,IF(L333=5,11,IF(L333=6,10,IF(L333=7,9,IF(L333=8,8,0))))))))+IF(L333&lt;=8,0,IF(L333&lt;=16,6,0))-IF(L333&lt;=8,0,IF(L333&lt;=16,(L333-9)*0.17,0)),0)+IF(F333="JEOF",IF(L333=1,34,IF(L333=2,26.04,IF(L333=3,20.6,IF(L333=4,12,IF(L333=5,11,IF(L333=6,10,IF(L333=7,9,IF(L333=8,8,0))))))))+IF(L333&lt;=8,0,IF(L333&lt;=16,6,0))-IF(L333&lt;=8,0,IF(L333&lt;=16,(L333-9)*0.17,0)),0)+IF(F333="JnPČ",IF(L333=1,51,IF(L333=2,35.7,IF(L333=3,27,IF(L333=4,19.5,IF(L333=5,18,IF(L333=6,16.5,IF(L333=7,15,IF(L333=8,13.5,0))))))))+IF(L333&lt;=8,0,IF(L333&lt;=16,10,0))-IF(L333&lt;=8,0,IF(L333&lt;=16,(L333-9)*0.255,0)),0)+IF(F333="JnEČ",IF(L333=1,25.5,IF(L333=2,19.53,IF(L333=3,15.48,IF(L333=4,9,IF(L333=5,8.25,IF(L333=6,7.5,IF(L333=7,6.75,IF(L333=8,6,0))))))))+IF(L333&lt;=8,0,IF(L333&lt;=16,5,0))-IF(L333&lt;=8,0,IF(L333&lt;=16,(L333-9)*0.1275,0)),0)+IF(F333="JčPČ",IF(L333=1,21.25,IF(L333=2,14.5,IF(L333=3,11.5,IF(L333=4,7,IF(L333=5,6.5,IF(L333=6,6,IF(L333=7,5.5,IF(L333=8,5,0))))))))+IF(L333&lt;=8,0,IF(L333&lt;=16,4,0))-IF(L333&lt;=8,0,IF(L333&lt;=16,(L333-9)*0.10625,0)),0)+IF(F333="JčEČ",IF(L333=1,17,IF(L333=2,13.02,IF(L333=3,10.32,IF(L333=4,6,IF(L333=5,5.5,IF(L333=6,5,IF(L333=7,4.5,IF(L333=8,4,0))))))))+IF(L333&lt;=8,0,IF(L333&lt;=16,3,0))-IF(L333&lt;=8,0,IF(L333&lt;=16,(L333-9)*0.085,0)),0)+IF(F333="NEAK",IF(L333=1,11.48,IF(L333=2,8.79,IF(L333=3,6.97,IF(L333=4,4.05,IF(L333=5,3.71,IF(L333=6,3.38,IF(L333=7,3.04,IF(L333=8,2.7,0))))))))+IF(L333&lt;=8,0,IF(L333&lt;=16,2,IF(L333&lt;=24,1.3,0)))-IF(L333&lt;=8,0,IF(L333&lt;=16,(L333-9)*0.0574,IF(L333&lt;=24,(L333-17)*0.0574,0))),0))*IF(L333&lt;0,1,IF(OR(F333="PČ",F333="PŽ",F333="PT"),IF(J333&lt;32,J333/32,1),1))* IF(L333&lt;0,1,IF(OR(F333="EČ",F333="EŽ",F333="JOŽ",F333="JPČ",F333="NEAK"),IF(J333&lt;24,J333/24,1),1))*IF(L333&lt;0,1,IF(OR(F333="PČneol",F333="JEČ",F333="JEOF",F333="JnPČ",F333="JnEČ",F333="JčPČ",F333="JčEČ"),IF(J333&lt;16,J333/16,1),1))*IF(L333&lt;0,1,IF(F333="EČneol",IF(J333&lt;8,J333/8,1),1))</f>
        <v>0</v>
      </c>
      <c r="O333" s="9">
        <f t="shared" ref="O333:O342" si="135">IF(F333="OŽ",N333,IF(H333="Ne",IF(J333*0.3&lt;J333-L333,N333,0),IF(J333*0.1&lt;J333-L333,N333,0)))</f>
        <v>0</v>
      </c>
      <c r="P333" s="4">
        <f t="shared" ref="P333" si="136">IF(O333=0,0,IF(F333="OŽ",IF(L333&gt;35,0,IF(J333&gt;35,(36-L333)*1.836,((36-L333)-(36-J333))*1.836)),0)+IF(F333="PČ",IF(L333&gt;31,0,IF(J333&gt;31,(32-L333)*1.347,((32-L333)-(32-J333))*1.347)),0)+ IF(F333="PČneol",IF(L333&gt;15,0,IF(J333&gt;15,(16-L333)*0.255,((16-L333)-(16-J333))*0.255)),0)+IF(F333="PŽ",IF(L333&gt;31,0,IF(J333&gt;31,(32-L333)*0.255,((32-L333)-(32-J333))*0.255)),0)+IF(F333="EČ",IF(L333&gt;23,0,IF(J333&gt;23,(24-L333)*0.612,((24-L333)-(24-J333))*0.612)),0)+IF(F333="EČneol",IF(L333&gt;7,0,IF(J333&gt;7,(8-L333)*0.204,((8-L333)-(8-J333))*0.204)),0)+IF(F333="EŽ",IF(L333&gt;23,0,IF(J333&gt;23,(24-L333)*0.204,((24-L333)-(24-J333))*0.204)),0)+IF(F333="PT",IF(L333&gt;31,0,IF(J333&gt;31,(32-L333)*0.204,((32-L333)-(32-J333))*0.204)),0)+IF(F333="JOŽ",IF(L333&gt;23,0,IF(J333&gt;23,(24-L333)*0.255,((24-L333)-(24-J333))*0.255)),0)+IF(F333="JPČ",IF(L333&gt;23,0,IF(J333&gt;23,(24-L333)*0.204,((24-L333)-(24-J333))*0.204)),0)+IF(F333="JEČ",IF(L333&gt;15,0,IF(J333&gt;15,(16-L333)*0.102,((16-L333)-(16-J333))*0.102)),0)+IF(F333="JEOF",IF(L333&gt;15,0,IF(J333&gt;15,(16-L333)*0.102,((16-L333)-(16-J333))*0.102)),0)+IF(F333="JnPČ",IF(L333&gt;15,0,IF(J333&gt;15,(16-L333)*0.153,((16-L333)-(16-J333))*0.153)),0)+IF(F333="JnEČ",IF(L333&gt;15,0,IF(J333&gt;15,(16-L333)*0.0765,((16-L333)-(16-J333))*0.0765)),0)+IF(F333="JčPČ",IF(L333&gt;15,0,IF(J333&gt;15,(16-L333)*0.06375,((16-L333)-(16-J333))*0.06375)),0)+IF(F333="JčEČ",IF(L333&gt;15,0,IF(J333&gt;15,(16-L333)*0.051,((16-L333)-(16-J333))*0.051)),0)+IF(F333="NEAK",IF(L333&gt;23,0,IF(J333&gt;23,(24-L333)*0.03444,((24-L333)-(24-J333))*0.03444)),0))</f>
        <v>0</v>
      </c>
      <c r="Q333" s="11">
        <f t="shared" ref="Q333" si="137">IF(ISERROR(P333*100/N333),0,(P333*100/N333))</f>
        <v>0</v>
      </c>
      <c r="R333" s="10">
        <f t="shared" ref="R333:R342" si="138">IF(Q333&lt;=30,O333+P333,O333+O333*0.3)*IF(G333=1,0.4,IF(G333=2,0.75,IF(G333="1 (kas 4 m. 1 k. nerengiamos)",0.52,1)))*IF(D333="olimpinė",1,IF(M333="Ne",0.5,1))*IF(OR(A$5="Lietuvos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federacija"),IF(OR(J333&lt;8,K333&lt;16),0,1),1)*E333*IF(I333&lt;=1,1,1/I333)*IF(OR(A$5="Lietuvos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33" s="8"/>
    </row>
    <row r="334" spans="1:19">
      <c r="A334" s="63">
        <v>2</v>
      </c>
      <c r="B334" s="63"/>
      <c r="C334" s="12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3">
        <f t="shared" si="134"/>
        <v>0</v>
      </c>
      <c r="O334" s="9">
        <f t="shared" si="135"/>
        <v>0</v>
      </c>
      <c r="P334" s="4">
        <f t="shared" ref="P334:P342" si="139">IF(O334=0,0,IF(F334="OŽ",IF(L334&gt;35,0,IF(J334&gt;35,(36-L334)*1.836,((36-L334)-(36-J334))*1.836)),0)+IF(F334="PČ",IF(L334&gt;31,0,IF(J334&gt;31,(32-L334)*1.347,((32-L334)-(32-J334))*1.347)),0)+ IF(F334="PČneol",IF(L334&gt;15,0,IF(J334&gt;15,(16-L334)*0.255,((16-L334)-(16-J334))*0.255)),0)+IF(F334="PŽ",IF(L334&gt;31,0,IF(J334&gt;31,(32-L334)*0.255,((32-L334)-(32-J334))*0.255)),0)+IF(F334="EČ",IF(L334&gt;23,0,IF(J334&gt;23,(24-L334)*0.612,((24-L334)-(24-J334))*0.612)),0)+IF(F334="EČneol",IF(L334&gt;7,0,IF(J334&gt;7,(8-L334)*0.204,((8-L334)-(8-J334))*0.204)),0)+IF(F334="EŽ",IF(L334&gt;23,0,IF(J334&gt;23,(24-L334)*0.204,((24-L334)-(24-J334))*0.204)),0)+IF(F334="PT",IF(L334&gt;31,0,IF(J334&gt;31,(32-L334)*0.204,((32-L334)-(32-J334))*0.204)),0)+IF(F334="JOŽ",IF(L334&gt;23,0,IF(J334&gt;23,(24-L334)*0.255,((24-L334)-(24-J334))*0.255)),0)+IF(F334="JPČ",IF(L334&gt;23,0,IF(J334&gt;23,(24-L334)*0.204,((24-L334)-(24-J334))*0.204)),0)+IF(F334="JEČ",IF(L334&gt;15,0,IF(J334&gt;15,(16-L334)*0.102,((16-L334)-(16-J334))*0.102)),0)+IF(F334="JEOF",IF(L334&gt;15,0,IF(J334&gt;15,(16-L334)*0.102,((16-L334)-(16-J334))*0.102)),0)+IF(F334="JnPČ",IF(L334&gt;15,0,IF(J334&gt;15,(16-L334)*0.153,((16-L334)-(16-J334))*0.153)),0)+IF(F334="JnEČ",IF(L334&gt;15,0,IF(J334&gt;15,(16-L334)*0.0765,((16-L334)-(16-J334))*0.0765)),0)+IF(F334="JčPČ",IF(L334&gt;15,0,IF(J334&gt;15,(16-L334)*0.06375,((16-L334)-(16-J334))*0.06375)),0)+IF(F334="JčEČ",IF(L334&gt;15,0,IF(J334&gt;15,(16-L334)*0.051,((16-L334)-(16-J334))*0.051)),0)+IF(F334="NEAK",IF(L334&gt;23,0,IF(J334&gt;23,(24-L334)*0.03444,((24-L334)-(24-J334))*0.03444)),0))</f>
        <v>0</v>
      </c>
      <c r="Q334" s="11">
        <f t="shared" ref="Q334:Q342" si="140">IF(ISERROR(P334*100/N334),0,(P334*100/N334))</f>
        <v>0</v>
      </c>
      <c r="R334" s="10">
        <f t="shared" si="138"/>
        <v>0</v>
      </c>
      <c r="S334" s="8"/>
    </row>
    <row r="335" spans="1:19">
      <c r="A335" s="63">
        <v>3</v>
      </c>
      <c r="B335" s="63"/>
      <c r="C335" s="12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3">
        <f t="shared" si="134"/>
        <v>0</v>
      </c>
      <c r="O335" s="9">
        <f t="shared" si="135"/>
        <v>0</v>
      </c>
      <c r="P335" s="4">
        <f t="shared" si="139"/>
        <v>0</v>
      </c>
      <c r="Q335" s="11">
        <f t="shared" si="140"/>
        <v>0</v>
      </c>
      <c r="R335" s="10">
        <f t="shared" si="138"/>
        <v>0</v>
      </c>
      <c r="S335" s="8"/>
    </row>
    <row r="336" spans="1:19">
      <c r="A336" s="63">
        <v>4</v>
      </c>
      <c r="B336" s="63"/>
      <c r="C336" s="12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3">
        <f t="shared" si="134"/>
        <v>0</v>
      </c>
      <c r="O336" s="9">
        <f t="shared" si="135"/>
        <v>0</v>
      </c>
      <c r="P336" s="4">
        <f t="shared" si="139"/>
        <v>0</v>
      </c>
      <c r="Q336" s="11">
        <f t="shared" si="140"/>
        <v>0</v>
      </c>
      <c r="R336" s="10">
        <f t="shared" si="138"/>
        <v>0</v>
      </c>
      <c r="S336" s="8"/>
    </row>
    <row r="337" spans="1:19">
      <c r="A337" s="63">
        <v>5</v>
      </c>
      <c r="B337" s="63"/>
      <c r="C337" s="12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3">
        <f t="shared" si="134"/>
        <v>0</v>
      </c>
      <c r="O337" s="9">
        <f t="shared" si="135"/>
        <v>0</v>
      </c>
      <c r="P337" s="4">
        <f t="shared" si="139"/>
        <v>0</v>
      </c>
      <c r="Q337" s="11">
        <f t="shared" si="140"/>
        <v>0</v>
      </c>
      <c r="R337" s="10">
        <f t="shared" si="138"/>
        <v>0</v>
      </c>
      <c r="S337" s="8"/>
    </row>
    <row r="338" spans="1:19">
      <c r="A338" s="63">
        <v>6</v>
      </c>
      <c r="B338" s="63"/>
      <c r="C338" s="12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3">
        <f t="shared" si="134"/>
        <v>0</v>
      </c>
      <c r="O338" s="9">
        <f t="shared" si="135"/>
        <v>0</v>
      </c>
      <c r="P338" s="4">
        <f t="shared" si="139"/>
        <v>0</v>
      </c>
      <c r="Q338" s="11">
        <f t="shared" si="140"/>
        <v>0</v>
      </c>
      <c r="R338" s="10">
        <f t="shared" si="138"/>
        <v>0</v>
      </c>
      <c r="S338" s="8"/>
    </row>
    <row r="339" spans="1:19">
      <c r="A339" s="63">
        <v>7</v>
      </c>
      <c r="B339" s="63"/>
      <c r="C339" s="12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3">
        <f t="shared" si="134"/>
        <v>0</v>
      </c>
      <c r="O339" s="9">
        <f t="shared" si="135"/>
        <v>0</v>
      </c>
      <c r="P339" s="4">
        <f t="shared" si="139"/>
        <v>0</v>
      </c>
      <c r="Q339" s="11">
        <f t="shared" si="140"/>
        <v>0</v>
      </c>
      <c r="R339" s="10">
        <f t="shared" si="138"/>
        <v>0</v>
      </c>
      <c r="S339" s="8"/>
    </row>
    <row r="340" spans="1:19">
      <c r="A340" s="63">
        <v>8</v>
      </c>
      <c r="B340" s="63"/>
      <c r="C340" s="12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3">
        <f t="shared" si="134"/>
        <v>0</v>
      </c>
      <c r="O340" s="9">
        <f t="shared" si="135"/>
        <v>0</v>
      </c>
      <c r="P340" s="4">
        <f t="shared" si="139"/>
        <v>0</v>
      </c>
      <c r="Q340" s="11">
        <f t="shared" si="140"/>
        <v>0</v>
      </c>
      <c r="R340" s="10">
        <f t="shared" si="138"/>
        <v>0</v>
      </c>
      <c r="S340" s="8"/>
    </row>
    <row r="341" spans="1:19">
      <c r="A341" s="63">
        <v>9</v>
      </c>
      <c r="B341" s="63"/>
      <c r="C341" s="12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3">
        <f t="shared" si="134"/>
        <v>0</v>
      </c>
      <c r="O341" s="9">
        <f t="shared" si="135"/>
        <v>0</v>
      </c>
      <c r="P341" s="4">
        <f t="shared" si="139"/>
        <v>0</v>
      </c>
      <c r="Q341" s="11">
        <f t="shared" si="140"/>
        <v>0</v>
      </c>
      <c r="R341" s="10">
        <f t="shared" si="138"/>
        <v>0</v>
      </c>
      <c r="S341" s="8"/>
    </row>
    <row r="342" spans="1:19">
      <c r="A342" s="63">
        <v>10</v>
      </c>
      <c r="B342" s="63"/>
      <c r="C342" s="12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3">
        <f t="shared" si="134"/>
        <v>0</v>
      </c>
      <c r="O342" s="9">
        <f t="shared" si="135"/>
        <v>0</v>
      </c>
      <c r="P342" s="4">
        <f t="shared" si="139"/>
        <v>0</v>
      </c>
      <c r="Q342" s="11">
        <f t="shared" si="140"/>
        <v>0</v>
      </c>
      <c r="R342" s="10">
        <f t="shared" si="138"/>
        <v>0</v>
      </c>
      <c r="S342" s="8"/>
    </row>
    <row r="343" spans="1:19">
      <c r="A343" s="66" t="s">
        <v>32</v>
      </c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8"/>
      <c r="R343" s="10">
        <f>SUM(R333:R342)</f>
        <v>0</v>
      </c>
      <c r="S343" s="8"/>
    </row>
    <row r="344" spans="1:19" ht="15.75">
      <c r="A344" s="24" t="s">
        <v>33</v>
      </c>
      <c r="B344" s="2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6"/>
      <c r="S344" s="8"/>
    </row>
    <row r="345" spans="1:19">
      <c r="A345" s="49" t="s">
        <v>43</v>
      </c>
      <c r="B345" s="49"/>
      <c r="C345" s="49"/>
      <c r="D345" s="49"/>
      <c r="E345" s="49"/>
      <c r="F345" s="49"/>
      <c r="G345" s="49"/>
      <c r="H345" s="49"/>
      <c r="I345" s="49"/>
      <c r="J345" s="15"/>
      <c r="K345" s="15"/>
      <c r="L345" s="15"/>
      <c r="M345" s="15"/>
      <c r="N345" s="15"/>
      <c r="O345" s="15"/>
      <c r="P345" s="15"/>
      <c r="Q345" s="15"/>
      <c r="R345" s="16"/>
      <c r="S345" s="8"/>
    </row>
    <row r="346" spans="1:19" s="8" customFormat="1">
      <c r="A346" s="49"/>
      <c r="B346" s="49"/>
      <c r="C346" s="49"/>
      <c r="D346" s="49"/>
      <c r="E346" s="49"/>
      <c r="F346" s="49"/>
      <c r="G346" s="49"/>
      <c r="H346" s="49"/>
      <c r="I346" s="49"/>
      <c r="J346" s="15"/>
      <c r="K346" s="15"/>
      <c r="L346" s="15"/>
      <c r="M346" s="15"/>
      <c r="N346" s="15"/>
      <c r="O346" s="15"/>
      <c r="P346" s="15"/>
      <c r="Q346" s="15"/>
      <c r="R346" s="16"/>
    </row>
    <row r="347" spans="1:19">
      <c r="A347" s="69" t="s">
        <v>89</v>
      </c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59"/>
      <c r="R347" s="8"/>
      <c r="S347" s="8"/>
    </row>
    <row r="348" spans="1:19" ht="18">
      <c r="A348" s="71" t="s">
        <v>27</v>
      </c>
      <c r="B348" s="72"/>
      <c r="C348" s="72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9"/>
      <c r="R348" s="8"/>
      <c r="S348" s="8"/>
    </row>
    <row r="349" spans="1:19">
      <c r="A349" s="69" t="s">
        <v>90</v>
      </c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59"/>
      <c r="R349" s="8"/>
      <c r="S349" s="8"/>
    </row>
    <row r="350" spans="1:19">
      <c r="A350" s="63">
        <v>1</v>
      </c>
      <c r="B350" s="63"/>
      <c r="C350" s="12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3">
        <f t="shared" ref="N350:N359" si="141">(IF(F350="OŽ",IF(L350=1,550.8,IF(L350=2,426.38,IF(L350=3,342.14,IF(L350=4,181.44,IF(L350=5,168.48,IF(L350=6,155.52,IF(L350=7,148.5,IF(L350=8,144,0))))))))+IF(L350&lt;=8,0,IF(L350&lt;=16,137.7,IF(L350&lt;=24,108,IF(L350&lt;=32,80.1,IF(L350&lt;=36,52.2,0)))))-IF(L350&lt;=8,0,IF(L350&lt;=16,(L350-9)*2.754,IF(L350&lt;=24,(L350-17)* 2.754,IF(L350&lt;=32,(L350-25)* 2.754,IF(L350&lt;=36,(L350-33)*2.754,0))))),0)+IF(F350="PČ",IF(L350=1,449,IF(L350=2,314.6,IF(L350=3,238,IF(L350=4,172,IF(L350=5,159,IF(L350=6,145,IF(L350=7,132,IF(L350=8,119,0))))))))+IF(L350&lt;=8,0,IF(L350&lt;=16,88,IF(L350&lt;=24,55,IF(L350&lt;=32,22,0))))-IF(L350&lt;=8,0,IF(L350&lt;=16,(L350-9)*2.245,IF(L350&lt;=24,(L350-17)*2.245,IF(L350&lt;=32,(L350-25)*2.245,0)))),0)+IF(F350="PČneol",IF(L350=1,85,IF(L350=2,64.61,IF(L350=3,50.76,IF(L350=4,16.25,IF(L350=5,15,IF(L350=6,13.75,IF(L350=7,12.5,IF(L350=8,11.25,0))))))))+IF(L350&lt;=8,0,IF(L350&lt;=16,9,0))-IF(L350&lt;=8,0,IF(L350&lt;=16,(L350-9)*0.425,0)),0)+IF(F350="PŽ",IF(L350=1,85,IF(L350=2,59.5,IF(L350=3,45,IF(L350=4,32.5,IF(L350=5,30,IF(L350=6,27.5,IF(L350=7,25,IF(L350=8,22.5,0))))))))+IF(L350&lt;=8,0,IF(L350&lt;=16,19,IF(L350&lt;=24,13,IF(L350&lt;=32,8,0))))-IF(L350&lt;=8,0,IF(L350&lt;=16,(L350-9)*0.425,IF(L350&lt;=24,(L350-17)*0.425,IF(L350&lt;=32,(L350-25)*0.425,0)))),0)+IF(F350="EČ",IF(L350=1,204,IF(L350=2,156.24,IF(L350=3,123.84,IF(L350=4,72,IF(L350=5,66,IF(L350=6,60,IF(L350=7,54,IF(L350=8,48,0))))))))+IF(L350&lt;=8,0,IF(L350&lt;=16,40,IF(L350&lt;=24,25,0)))-IF(L350&lt;=8,0,IF(L350&lt;=16,(L350-9)*1.02,IF(L350&lt;=24,(L350-17)*1.02,0))),0)+IF(F350="EČneol",IF(L350=1,68,IF(L350=2,51.69,IF(L350=3,40.61,IF(L350=4,13,IF(L350=5,12,IF(L350=6,11,IF(L350=7,10,IF(L350=8,9,0)))))))))+IF(F350="EŽ",IF(L350=1,68,IF(L350=2,47.6,IF(L350=3,36,IF(L350=4,18,IF(L350=5,16.5,IF(L350=6,15,IF(L350=7,13.5,IF(L350=8,12,0))))))))+IF(L350&lt;=8,0,IF(L350&lt;=16,10,IF(L350&lt;=24,6,0)))-IF(L350&lt;=8,0,IF(L350&lt;=16,(L350-9)*0.34,IF(L350&lt;=24,(L350-17)*0.34,0))),0)+IF(F350="PT",IF(L350=1,68,IF(L350=2,52.08,IF(L350=3,41.28,IF(L350=4,24,IF(L350=5,22,IF(L350=6,20,IF(L350=7,18,IF(L350=8,16,0))))))))+IF(L350&lt;=8,0,IF(L350&lt;=16,13,IF(L350&lt;=24,9,IF(L350&lt;=32,4,0))))-IF(L350&lt;=8,0,IF(L350&lt;=16,(L350-9)*0.34,IF(L350&lt;=24,(L350-17)*0.34,IF(L350&lt;=32,(L350-25)*0.34,0)))),0)+IF(F350="JOŽ",IF(L350=1,85,IF(L350=2,59.5,IF(L350=3,45,IF(L350=4,32.5,IF(L350=5,30,IF(L350=6,27.5,IF(L350=7,25,IF(L350=8,22.5,0))))))))+IF(L350&lt;=8,0,IF(L350&lt;=16,19,IF(L350&lt;=24,13,0)))-IF(L350&lt;=8,0,IF(L350&lt;=16,(L350-9)*0.425,IF(L350&lt;=24,(L350-17)*0.425,0))),0)+IF(F350="JPČ",IF(L350=1,68,IF(L350=2,47.6,IF(L350=3,36,IF(L350=4,26,IF(L350=5,24,IF(L350=6,22,IF(L350=7,20,IF(L350=8,18,0))))))))+IF(L350&lt;=8,0,IF(L350&lt;=16,13,IF(L350&lt;=24,9,0)))-IF(L350&lt;=8,0,IF(L350&lt;=16,(L350-9)*0.34,IF(L350&lt;=24,(L350-17)*0.34,0))),0)+IF(F350="JEČ",IF(L350=1,34,IF(L350=2,26.04,IF(L350=3,20.6,IF(L350=4,12,IF(L350=5,11,IF(L350=6,10,IF(L350=7,9,IF(L350=8,8,0))))))))+IF(L350&lt;=8,0,IF(L350&lt;=16,6,0))-IF(L350&lt;=8,0,IF(L350&lt;=16,(L350-9)*0.17,0)),0)+IF(F350="JEOF",IF(L350=1,34,IF(L350=2,26.04,IF(L350=3,20.6,IF(L350=4,12,IF(L350=5,11,IF(L350=6,10,IF(L350=7,9,IF(L350=8,8,0))))))))+IF(L350&lt;=8,0,IF(L350&lt;=16,6,0))-IF(L350&lt;=8,0,IF(L350&lt;=16,(L350-9)*0.17,0)),0)+IF(F350="JnPČ",IF(L350=1,51,IF(L350=2,35.7,IF(L350=3,27,IF(L350=4,19.5,IF(L350=5,18,IF(L350=6,16.5,IF(L350=7,15,IF(L350=8,13.5,0))))))))+IF(L350&lt;=8,0,IF(L350&lt;=16,10,0))-IF(L350&lt;=8,0,IF(L350&lt;=16,(L350-9)*0.255,0)),0)+IF(F350="JnEČ",IF(L350=1,25.5,IF(L350=2,19.53,IF(L350=3,15.48,IF(L350=4,9,IF(L350=5,8.25,IF(L350=6,7.5,IF(L350=7,6.75,IF(L350=8,6,0))))))))+IF(L350&lt;=8,0,IF(L350&lt;=16,5,0))-IF(L350&lt;=8,0,IF(L350&lt;=16,(L350-9)*0.1275,0)),0)+IF(F350="JčPČ",IF(L350=1,21.25,IF(L350=2,14.5,IF(L350=3,11.5,IF(L350=4,7,IF(L350=5,6.5,IF(L350=6,6,IF(L350=7,5.5,IF(L350=8,5,0))))))))+IF(L350&lt;=8,0,IF(L350&lt;=16,4,0))-IF(L350&lt;=8,0,IF(L350&lt;=16,(L350-9)*0.10625,0)),0)+IF(F350="JčEČ",IF(L350=1,17,IF(L350=2,13.02,IF(L350=3,10.32,IF(L350=4,6,IF(L350=5,5.5,IF(L350=6,5,IF(L350=7,4.5,IF(L350=8,4,0))))))))+IF(L350&lt;=8,0,IF(L350&lt;=16,3,0))-IF(L350&lt;=8,0,IF(L350&lt;=16,(L350-9)*0.085,0)),0)+IF(F350="NEAK",IF(L350=1,11.48,IF(L350=2,8.79,IF(L350=3,6.97,IF(L350=4,4.05,IF(L350=5,3.71,IF(L350=6,3.38,IF(L350=7,3.04,IF(L350=8,2.7,0))))))))+IF(L350&lt;=8,0,IF(L350&lt;=16,2,IF(L350&lt;=24,1.3,0)))-IF(L350&lt;=8,0,IF(L350&lt;=16,(L350-9)*0.0574,IF(L350&lt;=24,(L350-17)*0.0574,0))),0))*IF(L350&lt;0,1,IF(OR(F350="PČ",F350="PŽ",F350="PT"),IF(J350&lt;32,J350/32,1),1))* IF(L350&lt;0,1,IF(OR(F350="EČ",F350="EŽ",F350="JOŽ",F350="JPČ",F350="NEAK"),IF(J350&lt;24,J350/24,1),1))*IF(L350&lt;0,1,IF(OR(F350="PČneol",F350="JEČ",F350="JEOF",F350="JnPČ",F350="JnEČ",F350="JčPČ",F350="JčEČ"),IF(J350&lt;16,J350/16,1),1))*IF(L350&lt;0,1,IF(F350="EČneol",IF(J350&lt;8,J350/8,1),1))</f>
        <v>0</v>
      </c>
      <c r="O350" s="9">
        <f t="shared" ref="O350:O359" si="142">IF(F350="OŽ",N350,IF(H350="Ne",IF(J350*0.3&lt;J350-L350,N350,0),IF(J350*0.1&lt;J350-L350,N350,0)))</f>
        <v>0</v>
      </c>
      <c r="P350" s="4">
        <f t="shared" ref="P350" si="143">IF(O350=0,0,IF(F350="OŽ",IF(L350&gt;35,0,IF(J350&gt;35,(36-L350)*1.836,((36-L350)-(36-J350))*1.836)),0)+IF(F350="PČ",IF(L350&gt;31,0,IF(J350&gt;31,(32-L350)*1.347,((32-L350)-(32-J350))*1.347)),0)+ IF(F350="PČneol",IF(L350&gt;15,0,IF(J350&gt;15,(16-L350)*0.255,((16-L350)-(16-J350))*0.255)),0)+IF(F350="PŽ",IF(L350&gt;31,0,IF(J350&gt;31,(32-L350)*0.255,((32-L350)-(32-J350))*0.255)),0)+IF(F350="EČ",IF(L350&gt;23,0,IF(J350&gt;23,(24-L350)*0.612,((24-L350)-(24-J350))*0.612)),0)+IF(F350="EČneol",IF(L350&gt;7,0,IF(J350&gt;7,(8-L350)*0.204,((8-L350)-(8-J350))*0.204)),0)+IF(F350="EŽ",IF(L350&gt;23,0,IF(J350&gt;23,(24-L350)*0.204,((24-L350)-(24-J350))*0.204)),0)+IF(F350="PT",IF(L350&gt;31,0,IF(J350&gt;31,(32-L350)*0.204,((32-L350)-(32-J350))*0.204)),0)+IF(F350="JOŽ",IF(L350&gt;23,0,IF(J350&gt;23,(24-L350)*0.255,((24-L350)-(24-J350))*0.255)),0)+IF(F350="JPČ",IF(L350&gt;23,0,IF(J350&gt;23,(24-L350)*0.204,((24-L350)-(24-J350))*0.204)),0)+IF(F350="JEČ",IF(L350&gt;15,0,IF(J350&gt;15,(16-L350)*0.102,((16-L350)-(16-J350))*0.102)),0)+IF(F350="JEOF",IF(L350&gt;15,0,IF(J350&gt;15,(16-L350)*0.102,((16-L350)-(16-J350))*0.102)),0)+IF(F350="JnPČ",IF(L350&gt;15,0,IF(J350&gt;15,(16-L350)*0.153,((16-L350)-(16-J350))*0.153)),0)+IF(F350="JnEČ",IF(L350&gt;15,0,IF(J350&gt;15,(16-L350)*0.0765,((16-L350)-(16-J350))*0.0765)),0)+IF(F350="JčPČ",IF(L350&gt;15,0,IF(J350&gt;15,(16-L350)*0.06375,((16-L350)-(16-J350))*0.06375)),0)+IF(F350="JčEČ",IF(L350&gt;15,0,IF(J350&gt;15,(16-L350)*0.051,((16-L350)-(16-J350))*0.051)),0)+IF(F350="NEAK",IF(L350&gt;23,0,IF(J350&gt;23,(24-L350)*0.03444,((24-L350)-(24-J350))*0.03444)),0))</f>
        <v>0</v>
      </c>
      <c r="Q350" s="11">
        <f t="shared" ref="Q350" si="144">IF(ISERROR(P350*100/N350),0,(P350*100/N350))</f>
        <v>0</v>
      </c>
      <c r="R350" s="10">
        <f t="shared" ref="R350:R359" si="145">IF(Q350&lt;=30,O350+P350,O350+O350*0.3)*IF(G350=1,0.4,IF(G350=2,0.75,IF(G350="1 (kas 4 m. 1 k. nerengiamos)",0.52,1)))*IF(D350="olimpinė",1,IF(M350="Ne",0.5,1))*IF(OR(A$5="Lietuvos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federacija"),IF(OR(J350&lt;8,K350&lt;16),0,1),1)*E350*IF(I350&lt;=1,1,1/I350)*IF(OR(A$5="Lietuvos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50" s="8"/>
    </row>
    <row r="351" spans="1:19">
      <c r="A351" s="63">
        <v>2</v>
      </c>
      <c r="B351" s="63"/>
      <c r="C351" s="12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3">
        <f t="shared" si="141"/>
        <v>0</v>
      </c>
      <c r="O351" s="9">
        <f t="shared" si="142"/>
        <v>0</v>
      </c>
      <c r="P351" s="4">
        <f t="shared" ref="P351:P359" si="146">IF(O351=0,0,IF(F351="OŽ",IF(L351&gt;35,0,IF(J351&gt;35,(36-L351)*1.836,((36-L351)-(36-J351))*1.836)),0)+IF(F351="PČ",IF(L351&gt;31,0,IF(J351&gt;31,(32-L351)*1.347,((32-L351)-(32-J351))*1.347)),0)+ IF(F351="PČneol",IF(L351&gt;15,0,IF(J351&gt;15,(16-L351)*0.255,((16-L351)-(16-J351))*0.255)),0)+IF(F351="PŽ",IF(L351&gt;31,0,IF(J351&gt;31,(32-L351)*0.255,((32-L351)-(32-J351))*0.255)),0)+IF(F351="EČ",IF(L351&gt;23,0,IF(J351&gt;23,(24-L351)*0.612,((24-L351)-(24-J351))*0.612)),0)+IF(F351="EČneol",IF(L351&gt;7,0,IF(J351&gt;7,(8-L351)*0.204,((8-L351)-(8-J351))*0.204)),0)+IF(F351="EŽ",IF(L351&gt;23,0,IF(J351&gt;23,(24-L351)*0.204,((24-L351)-(24-J351))*0.204)),0)+IF(F351="PT",IF(L351&gt;31,0,IF(J351&gt;31,(32-L351)*0.204,((32-L351)-(32-J351))*0.204)),0)+IF(F351="JOŽ",IF(L351&gt;23,0,IF(J351&gt;23,(24-L351)*0.255,((24-L351)-(24-J351))*0.255)),0)+IF(F351="JPČ",IF(L351&gt;23,0,IF(J351&gt;23,(24-L351)*0.204,((24-L351)-(24-J351))*0.204)),0)+IF(F351="JEČ",IF(L351&gt;15,0,IF(J351&gt;15,(16-L351)*0.102,((16-L351)-(16-J351))*0.102)),0)+IF(F351="JEOF",IF(L351&gt;15,0,IF(J351&gt;15,(16-L351)*0.102,((16-L351)-(16-J351))*0.102)),0)+IF(F351="JnPČ",IF(L351&gt;15,0,IF(J351&gt;15,(16-L351)*0.153,((16-L351)-(16-J351))*0.153)),0)+IF(F351="JnEČ",IF(L351&gt;15,0,IF(J351&gt;15,(16-L351)*0.0765,((16-L351)-(16-J351))*0.0765)),0)+IF(F351="JčPČ",IF(L351&gt;15,0,IF(J351&gt;15,(16-L351)*0.06375,((16-L351)-(16-J351))*0.06375)),0)+IF(F351="JčEČ",IF(L351&gt;15,0,IF(J351&gt;15,(16-L351)*0.051,((16-L351)-(16-J351))*0.051)),0)+IF(F351="NEAK",IF(L351&gt;23,0,IF(J351&gt;23,(24-L351)*0.03444,((24-L351)-(24-J351))*0.03444)),0))</f>
        <v>0</v>
      </c>
      <c r="Q351" s="11">
        <f t="shared" ref="Q351:Q359" si="147">IF(ISERROR(P351*100/N351),0,(P351*100/N351))</f>
        <v>0</v>
      </c>
      <c r="R351" s="10">
        <f t="shared" si="145"/>
        <v>0</v>
      </c>
      <c r="S351" s="8"/>
    </row>
    <row r="352" spans="1:19">
      <c r="A352" s="63">
        <v>3</v>
      </c>
      <c r="B352" s="63"/>
      <c r="C352" s="12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3">
        <f t="shared" si="141"/>
        <v>0</v>
      </c>
      <c r="O352" s="9">
        <f t="shared" si="142"/>
        <v>0</v>
      </c>
      <c r="P352" s="4">
        <f t="shared" si="146"/>
        <v>0</v>
      </c>
      <c r="Q352" s="11">
        <f t="shared" si="147"/>
        <v>0</v>
      </c>
      <c r="R352" s="10">
        <f t="shared" si="145"/>
        <v>0</v>
      </c>
      <c r="S352" s="8"/>
    </row>
    <row r="353" spans="1:19">
      <c r="A353" s="63">
        <v>4</v>
      </c>
      <c r="B353" s="63"/>
      <c r="C353" s="12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3">
        <f t="shared" si="141"/>
        <v>0</v>
      </c>
      <c r="O353" s="9">
        <f t="shared" si="142"/>
        <v>0</v>
      </c>
      <c r="P353" s="4">
        <f t="shared" si="146"/>
        <v>0</v>
      </c>
      <c r="Q353" s="11">
        <f t="shared" si="147"/>
        <v>0</v>
      </c>
      <c r="R353" s="10">
        <f t="shared" si="145"/>
        <v>0</v>
      </c>
      <c r="S353" s="8"/>
    </row>
    <row r="354" spans="1:19">
      <c r="A354" s="63">
        <v>5</v>
      </c>
      <c r="B354" s="63"/>
      <c r="C354" s="12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3">
        <f t="shared" si="141"/>
        <v>0</v>
      </c>
      <c r="O354" s="9">
        <f t="shared" si="142"/>
        <v>0</v>
      </c>
      <c r="P354" s="4">
        <f t="shared" si="146"/>
        <v>0</v>
      </c>
      <c r="Q354" s="11">
        <f t="shared" si="147"/>
        <v>0</v>
      </c>
      <c r="R354" s="10">
        <f t="shared" si="145"/>
        <v>0</v>
      </c>
      <c r="S354" s="8"/>
    </row>
    <row r="355" spans="1:19">
      <c r="A355" s="63">
        <v>6</v>
      </c>
      <c r="B355" s="63"/>
      <c r="C355" s="12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3">
        <f t="shared" si="141"/>
        <v>0</v>
      </c>
      <c r="O355" s="9">
        <f t="shared" si="142"/>
        <v>0</v>
      </c>
      <c r="P355" s="4">
        <f t="shared" si="146"/>
        <v>0</v>
      </c>
      <c r="Q355" s="11">
        <f t="shared" si="147"/>
        <v>0</v>
      </c>
      <c r="R355" s="10">
        <f t="shared" si="145"/>
        <v>0</v>
      </c>
      <c r="S355" s="8"/>
    </row>
    <row r="356" spans="1:19">
      <c r="A356" s="63">
        <v>7</v>
      </c>
      <c r="B356" s="63"/>
      <c r="C356" s="12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3">
        <f t="shared" si="141"/>
        <v>0</v>
      </c>
      <c r="O356" s="9">
        <f t="shared" si="142"/>
        <v>0</v>
      </c>
      <c r="P356" s="4">
        <f t="shared" si="146"/>
        <v>0</v>
      </c>
      <c r="Q356" s="11">
        <f t="shared" si="147"/>
        <v>0</v>
      </c>
      <c r="R356" s="10">
        <f t="shared" si="145"/>
        <v>0</v>
      </c>
      <c r="S356" s="8"/>
    </row>
    <row r="357" spans="1:19">
      <c r="A357" s="63">
        <v>8</v>
      </c>
      <c r="B357" s="63"/>
      <c r="C357" s="12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3">
        <f t="shared" si="141"/>
        <v>0</v>
      </c>
      <c r="O357" s="9">
        <f t="shared" si="142"/>
        <v>0</v>
      </c>
      <c r="P357" s="4">
        <f t="shared" si="146"/>
        <v>0</v>
      </c>
      <c r="Q357" s="11">
        <f t="shared" si="147"/>
        <v>0</v>
      </c>
      <c r="R357" s="10">
        <f t="shared" si="145"/>
        <v>0</v>
      </c>
      <c r="S357" s="8"/>
    </row>
    <row r="358" spans="1:19">
      <c r="A358" s="63">
        <v>9</v>
      </c>
      <c r="B358" s="63"/>
      <c r="C358" s="12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3">
        <f t="shared" si="141"/>
        <v>0</v>
      </c>
      <c r="O358" s="9">
        <f t="shared" si="142"/>
        <v>0</v>
      </c>
      <c r="P358" s="4">
        <f t="shared" si="146"/>
        <v>0</v>
      </c>
      <c r="Q358" s="11">
        <f t="shared" si="147"/>
        <v>0</v>
      </c>
      <c r="R358" s="10">
        <f t="shared" si="145"/>
        <v>0</v>
      </c>
      <c r="S358" s="8"/>
    </row>
    <row r="359" spans="1:19">
      <c r="A359" s="63">
        <v>10</v>
      </c>
      <c r="B359" s="63"/>
      <c r="C359" s="12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3">
        <f t="shared" si="141"/>
        <v>0</v>
      </c>
      <c r="O359" s="9">
        <f t="shared" si="142"/>
        <v>0</v>
      </c>
      <c r="P359" s="4">
        <f t="shared" si="146"/>
        <v>0</v>
      </c>
      <c r="Q359" s="11">
        <f t="shared" si="147"/>
        <v>0</v>
      </c>
      <c r="R359" s="10">
        <f t="shared" si="145"/>
        <v>0</v>
      </c>
      <c r="S359" s="8"/>
    </row>
    <row r="360" spans="1:19">
      <c r="A360" s="66" t="s">
        <v>32</v>
      </c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8"/>
      <c r="R360" s="10">
        <f>SUM(R350:R359)</f>
        <v>0</v>
      </c>
      <c r="S360" s="8"/>
    </row>
    <row r="361" spans="1:19" ht="15.75">
      <c r="A361" s="24" t="s">
        <v>33</v>
      </c>
      <c r="B361" s="2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6"/>
      <c r="S361" s="8"/>
    </row>
    <row r="362" spans="1:19">
      <c r="A362" s="49" t="s">
        <v>43</v>
      </c>
      <c r="B362" s="49"/>
      <c r="C362" s="49"/>
      <c r="D362" s="49"/>
      <c r="E362" s="49"/>
      <c r="F362" s="49"/>
      <c r="G362" s="49"/>
      <c r="H362" s="49"/>
      <c r="I362" s="49"/>
      <c r="J362" s="15"/>
      <c r="K362" s="15"/>
      <c r="L362" s="15"/>
      <c r="M362" s="15"/>
      <c r="N362" s="15"/>
      <c r="O362" s="15"/>
      <c r="P362" s="15"/>
      <c r="Q362" s="15"/>
      <c r="R362" s="16"/>
      <c r="S362" s="8"/>
    </row>
    <row r="363" spans="1:19" s="8" customFormat="1">
      <c r="A363" s="49"/>
      <c r="B363" s="49"/>
      <c r="C363" s="49"/>
      <c r="D363" s="49"/>
      <c r="E363" s="49"/>
      <c r="F363" s="49"/>
      <c r="G363" s="49"/>
      <c r="H363" s="49"/>
      <c r="I363" s="49"/>
      <c r="J363" s="15"/>
      <c r="K363" s="15"/>
      <c r="L363" s="15"/>
      <c r="M363" s="15"/>
      <c r="N363" s="15"/>
      <c r="O363" s="15"/>
      <c r="P363" s="15"/>
      <c r="Q363" s="15"/>
      <c r="R363" s="16"/>
    </row>
    <row r="364" spans="1:19">
      <c r="A364" s="69" t="s">
        <v>89</v>
      </c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59"/>
      <c r="R364" s="8"/>
      <c r="S364" s="8"/>
    </row>
    <row r="365" spans="1:19" ht="18">
      <c r="A365" s="71" t="s">
        <v>27</v>
      </c>
      <c r="B365" s="72"/>
      <c r="C365" s="72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9"/>
      <c r="R365" s="8"/>
      <c r="S365" s="8"/>
    </row>
    <row r="366" spans="1:19">
      <c r="A366" s="69" t="s">
        <v>90</v>
      </c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59"/>
      <c r="R366" s="8"/>
      <c r="S366" s="8"/>
    </row>
    <row r="367" spans="1:19">
      <c r="A367" s="63">
        <v>1</v>
      </c>
      <c r="B367" s="63"/>
      <c r="C367" s="12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3">
        <f t="shared" ref="N367:N376" si="148">(IF(F367="OŽ",IF(L367=1,550.8,IF(L367=2,426.38,IF(L367=3,342.14,IF(L367=4,181.44,IF(L367=5,168.48,IF(L367=6,155.52,IF(L367=7,148.5,IF(L367=8,144,0))))))))+IF(L367&lt;=8,0,IF(L367&lt;=16,137.7,IF(L367&lt;=24,108,IF(L367&lt;=32,80.1,IF(L367&lt;=36,52.2,0)))))-IF(L367&lt;=8,0,IF(L367&lt;=16,(L367-9)*2.754,IF(L367&lt;=24,(L367-17)* 2.754,IF(L367&lt;=32,(L367-25)* 2.754,IF(L367&lt;=36,(L367-33)*2.754,0))))),0)+IF(F367="PČ",IF(L367=1,449,IF(L367=2,314.6,IF(L367=3,238,IF(L367=4,172,IF(L367=5,159,IF(L367=6,145,IF(L367=7,132,IF(L367=8,119,0))))))))+IF(L367&lt;=8,0,IF(L367&lt;=16,88,IF(L367&lt;=24,55,IF(L367&lt;=32,22,0))))-IF(L367&lt;=8,0,IF(L367&lt;=16,(L367-9)*2.245,IF(L367&lt;=24,(L367-17)*2.245,IF(L367&lt;=32,(L367-25)*2.245,0)))),0)+IF(F367="PČneol",IF(L367=1,85,IF(L367=2,64.61,IF(L367=3,50.76,IF(L367=4,16.25,IF(L367=5,15,IF(L367=6,13.75,IF(L367=7,12.5,IF(L367=8,11.25,0))))))))+IF(L367&lt;=8,0,IF(L367&lt;=16,9,0))-IF(L367&lt;=8,0,IF(L367&lt;=16,(L367-9)*0.425,0)),0)+IF(F367="PŽ",IF(L367=1,85,IF(L367=2,59.5,IF(L367=3,45,IF(L367=4,32.5,IF(L367=5,30,IF(L367=6,27.5,IF(L367=7,25,IF(L367=8,22.5,0))))))))+IF(L367&lt;=8,0,IF(L367&lt;=16,19,IF(L367&lt;=24,13,IF(L367&lt;=32,8,0))))-IF(L367&lt;=8,0,IF(L367&lt;=16,(L367-9)*0.425,IF(L367&lt;=24,(L367-17)*0.425,IF(L367&lt;=32,(L367-25)*0.425,0)))),0)+IF(F367="EČ",IF(L367=1,204,IF(L367=2,156.24,IF(L367=3,123.84,IF(L367=4,72,IF(L367=5,66,IF(L367=6,60,IF(L367=7,54,IF(L367=8,48,0))))))))+IF(L367&lt;=8,0,IF(L367&lt;=16,40,IF(L367&lt;=24,25,0)))-IF(L367&lt;=8,0,IF(L367&lt;=16,(L367-9)*1.02,IF(L367&lt;=24,(L367-17)*1.02,0))),0)+IF(F367="EČneol",IF(L367=1,68,IF(L367=2,51.69,IF(L367=3,40.61,IF(L367=4,13,IF(L367=5,12,IF(L367=6,11,IF(L367=7,10,IF(L367=8,9,0)))))))))+IF(F367="EŽ",IF(L367=1,68,IF(L367=2,47.6,IF(L367=3,36,IF(L367=4,18,IF(L367=5,16.5,IF(L367=6,15,IF(L367=7,13.5,IF(L367=8,12,0))))))))+IF(L367&lt;=8,0,IF(L367&lt;=16,10,IF(L367&lt;=24,6,0)))-IF(L367&lt;=8,0,IF(L367&lt;=16,(L367-9)*0.34,IF(L367&lt;=24,(L367-17)*0.34,0))),0)+IF(F367="PT",IF(L367=1,68,IF(L367=2,52.08,IF(L367=3,41.28,IF(L367=4,24,IF(L367=5,22,IF(L367=6,20,IF(L367=7,18,IF(L367=8,16,0))))))))+IF(L367&lt;=8,0,IF(L367&lt;=16,13,IF(L367&lt;=24,9,IF(L367&lt;=32,4,0))))-IF(L367&lt;=8,0,IF(L367&lt;=16,(L367-9)*0.34,IF(L367&lt;=24,(L367-17)*0.34,IF(L367&lt;=32,(L367-25)*0.34,0)))),0)+IF(F367="JOŽ",IF(L367=1,85,IF(L367=2,59.5,IF(L367=3,45,IF(L367=4,32.5,IF(L367=5,30,IF(L367=6,27.5,IF(L367=7,25,IF(L367=8,22.5,0))))))))+IF(L367&lt;=8,0,IF(L367&lt;=16,19,IF(L367&lt;=24,13,0)))-IF(L367&lt;=8,0,IF(L367&lt;=16,(L367-9)*0.425,IF(L367&lt;=24,(L367-17)*0.425,0))),0)+IF(F367="JPČ",IF(L367=1,68,IF(L367=2,47.6,IF(L367=3,36,IF(L367=4,26,IF(L367=5,24,IF(L367=6,22,IF(L367=7,20,IF(L367=8,18,0))))))))+IF(L367&lt;=8,0,IF(L367&lt;=16,13,IF(L367&lt;=24,9,0)))-IF(L367&lt;=8,0,IF(L367&lt;=16,(L367-9)*0.34,IF(L367&lt;=24,(L367-17)*0.34,0))),0)+IF(F367="JEČ",IF(L367=1,34,IF(L367=2,26.04,IF(L367=3,20.6,IF(L367=4,12,IF(L367=5,11,IF(L367=6,10,IF(L367=7,9,IF(L367=8,8,0))))))))+IF(L367&lt;=8,0,IF(L367&lt;=16,6,0))-IF(L367&lt;=8,0,IF(L367&lt;=16,(L367-9)*0.17,0)),0)+IF(F367="JEOF",IF(L367=1,34,IF(L367=2,26.04,IF(L367=3,20.6,IF(L367=4,12,IF(L367=5,11,IF(L367=6,10,IF(L367=7,9,IF(L367=8,8,0))))))))+IF(L367&lt;=8,0,IF(L367&lt;=16,6,0))-IF(L367&lt;=8,0,IF(L367&lt;=16,(L367-9)*0.17,0)),0)+IF(F367="JnPČ",IF(L367=1,51,IF(L367=2,35.7,IF(L367=3,27,IF(L367=4,19.5,IF(L367=5,18,IF(L367=6,16.5,IF(L367=7,15,IF(L367=8,13.5,0))))))))+IF(L367&lt;=8,0,IF(L367&lt;=16,10,0))-IF(L367&lt;=8,0,IF(L367&lt;=16,(L367-9)*0.255,0)),0)+IF(F367="JnEČ",IF(L367=1,25.5,IF(L367=2,19.53,IF(L367=3,15.48,IF(L367=4,9,IF(L367=5,8.25,IF(L367=6,7.5,IF(L367=7,6.75,IF(L367=8,6,0))))))))+IF(L367&lt;=8,0,IF(L367&lt;=16,5,0))-IF(L367&lt;=8,0,IF(L367&lt;=16,(L367-9)*0.1275,0)),0)+IF(F367="JčPČ",IF(L367=1,21.25,IF(L367=2,14.5,IF(L367=3,11.5,IF(L367=4,7,IF(L367=5,6.5,IF(L367=6,6,IF(L367=7,5.5,IF(L367=8,5,0))))))))+IF(L367&lt;=8,0,IF(L367&lt;=16,4,0))-IF(L367&lt;=8,0,IF(L367&lt;=16,(L367-9)*0.10625,0)),0)+IF(F367="JčEČ",IF(L367=1,17,IF(L367=2,13.02,IF(L367=3,10.32,IF(L367=4,6,IF(L367=5,5.5,IF(L367=6,5,IF(L367=7,4.5,IF(L367=8,4,0))))))))+IF(L367&lt;=8,0,IF(L367&lt;=16,3,0))-IF(L367&lt;=8,0,IF(L367&lt;=16,(L367-9)*0.085,0)),0)+IF(F367="NEAK",IF(L367=1,11.48,IF(L367=2,8.79,IF(L367=3,6.97,IF(L367=4,4.05,IF(L367=5,3.71,IF(L367=6,3.38,IF(L367=7,3.04,IF(L367=8,2.7,0))))))))+IF(L367&lt;=8,0,IF(L367&lt;=16,2,IF(L367&lt;=24,1.3,0)))-IF(L367&lt;=8,0,IF(L367&lt;=16,(L367-9)*0.0574,IF(L367&lt;=24,(L367-17)*0.0574,0))),0))*IF(L367&lt;0,1,IF(OR(F367="PČ",F367="PŽ",F367="PT"),IF(J367&lt;32,J367/32,1),1))* IF(L367&lt;0,1,IF(OR(F367="EČ",F367="EŽ",F367="JOŽ",F367="JPČ",F367="NEAK"),IF(J367&lt;24,J367/24,1),1))*IF(L367&lt;0,1,IF(OR(F367="PČneol",F367="JEČ",F367="JEOF",F367="JnPČ",F367="JnEČ",F367="JčPČ",F367="JčEČ"),IF(J367&lt;16,J367/16,1),1))*IF(L367&lt;0,1,IF(F367="EČneol",IF(J367&lt;8,J367/8,1),1))</f>
        <v>0</v>
      </c>
      <c r="O367" s="9">
        <f t="shared" ref="O367:O376" si="149">IF(F367="OŽ",N367,IF(H367="Ne",IF(J367*0.3&lt;J367-L367,N367,0),IF(J367*0.1&lt;J367-L367,N367,0)))</f>
        <v>0</v>
      </c>
      <c r="P367" s="4">
        <f t="shared" ref="P367" si="150">IF(O367=0,0,IF(F367="OŽ",IF(L367&gt;35,0,IF(J367&gt;35,(36-L367)*1.836,((36-L367)-(36-J367))*1.836)),0)+IF(F367="PČ",IF(L367&gt;31,0,IF(J367&gt;31,(32-L367)*1.347,((32-L367)-(32-J367))*1.347)),0)+ IF(F367="PČneol",IF(L367&gt;15,0,IF(J367&gt;15,(16-L367)*0.255,((16-L367)-(16-J367))*0.255)),0)+IF(F367="PŽ",IF(L367&gt;31,0,IF(J367&gt;31,(32-L367)*0.255,((32-L367)-(32-J367))*0.255)),0)+IF(F367="EČ",IF(L367&gt;23,0,IF(J367&gt;23,(24-L367)*0.612,((24-L367)-(24-J367))*0.612)),0)+IF(F367="EČneol",IF(L367&gt;7,0,IF(J367&gt;7,(8-L367)*0.204,((8-L367)-(8-J367))*0.204)),0)+IF(F367="EŽ",IF(L367&gt;23,0,IF(J367&gt;23,(24-L367)*0.204,((24-L367)-(24-J367))*0.204)),0)+IF(F367="PT",IF(L367&gt;31,0,IF(J367&gt;31,(32-L367)*0.204,((32-L367)-(32-J367))*0.204)),0)+IF(F367="JOŽ",IF(L367&gt;23,0,IF(J367&gt;23,(24-L367)*0.255,((24-L367)-(24-J367))*0.255)),0)+IF(F367="JPČ",IF(L367&gt;23,0,IF(J367&gt;23,(24-L367)*0.204,((24-L367)-(24-J367))*0.204)),0)+IF(F367="JEČ",IF(L367&gt;15,0,IF(J367&gt;15,(16-L367)*0.102,((16-L367)-(16-J367))*0.102)),0)+IF(F367="JEOF",IF(L367&gt;15,0,IF(J367&gt;15,(16-L367)*0.102,((16-L367)-(16-J367))*0.102)),0)+IF(F367="JnPČ",IF(L367&gt;15,0,IF(J367&gt;15,(16-L367)*0.153,((16-L367)-(16-J367))*0.153)),0)+IF(F367="JnEČ",IF(L367&gt;15,0,IF(J367&gt;15,(16-L367)*0.0765,((16-L367)-(16-J367))*0.0765)),0)+IF(F367="JčPČ",IF(L367&gt;15,0,IF(J367&gt;15,(16-L367)*0.06375,((16-L367)-(16-J367))*0.06375)),0)+IF(F367="JčEČ",IF(L367&gt;15,0,IF(J367&gt;15,(16-L367)*0.051,((16-L367)-(16-J367))*0.051)),0)+IF(F367="NEAK",IF(L367&gt;23,0,IF(J367&gt;23,(24-L367)*0.03444,((24-L367)-(24-J367))*0.03444)),0))</f>
        <v>0</v>
      </c>
      <c r="Q367" s="11">
        <f t="shared" ref="Q367" si="151">IF(ISERROR(P367*100/N367),0,(P367*100/N367))</f>
        <v>0</v>
      </c>
      <c r="R367" s="10">
        <f t="shared" ref="R367:R376" si="152">IF(Q367&lt;=30,O367+P367,O367+O367*0.3)*IF(G367=1,0.4,IF(G367=2,0.75,IF(G367="1 (kas 4 m. 1 k. nerengiamos)",0.52,1)))*IF(D367="olimpinė",1,IF(M367="Ne",0.5,1))*IF(OR(A$5="Lietuvos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federacija"),IF(OR(J367&lt;8,K367&lt;16),0,1),1)*E367*IF(I367&lt;=1,1,1/I367)*IF(OR(A$5="Lietuvos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7" s="8"/>
    </row>
    <row r="368" spans="1:19">
      <c r="A368" s="63">
        <v>2</v>
      </c>
      <c r="B368" s="63"/>
      <c r="C368" s="12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3">
        <f t="shared" si="148"/>
        <v>0</v>
      </c>
      <c r="O368" s="9">
        <f t="shared" si="149"/>
        <v>0</v>
      </c>
      <c r="P368" s="4">
        <f t="shared" ref="P368:P376" si="153">IF(O368=0,0,IF(F368="OŽ",IF(L368&gt;35,0,IF(J368&gt;35,(36-L368)*1.836,((36-L368)-(36-J368))*1.836)),0)+IF(F368="PČ",IF(L368&gt;31,0,IF(J368&gt;31,(32-L368)*1.347,((32-L368)-(32-J368))*1.347)),0)+ IF(F368="PČneol",IF(L368&gt;15,0,IF(J368&gt;15,(16-L368)*0.255,((16-L368)-(16-J368))*0.255)),0)+IF(F368="PŽ",IF(L368&gt;31,0,IF(J368&gt;31,(32-L368)*0.255,((32-L368)-(32-J368))*0.255)),0)+IF(F368="EČ",IF(L368&gt;23,0,IF(J368&gt;23,(24-L368)*0.612,((24-L368)-(24-J368))*0.612)),0)+IF(F368="EČneol",IF(L368&gt;7,0,IF(J368&gt;7,(8-L368)*0.204,((8-L368)-(8-J368))*0.204)),0)+IF(F368="EŽ",IF(L368&gt;23,0,IF(J368&gt;23,(24-L368)*0.204,((24-L368)-(24-J368))*0.204)),0)+IF(F368="PT",IF(L368&gt;31,0,IF(J368&gt;31,(32-L368)*0.204,((32-L368)-(32-J368))*0.204)),0)+IF(F368="JOŽ",IF(L368&gt;23,0,IF(J368&gt;23,(24-L368)*0.255,((24-L368)-(24-J368))*0.255)),0)+IF(F368="JPČ",IF(L368&gt;23,0,IF(J368&gt;23,(24-L368)*0.204,((24-L368)-(24-J368))*0.204)),0)+IF(F368="JEČ",IF(L368&gt;15,0,IF(J368&gt;15,(16-L368)*0.102,((16-L368)-(16-J368))*0.102)),0)+IF(F368="JEOF",IF(L368&gt;15,0,IF(J368&gt;15,(16-L368)*0.102,((16-L368)-(16-J368))*0.102)),0)+IF(F368="JnPČ",IF(L368&gt;15,0,IF(J368&gt;15,(16-L368)*0.153,((16-L368)-(16-J368))*0.153)),0)+IF(F368="JnEČ",IF(L368&gt;15,0,IF(J368&gt;15,(16-L368)*0.0765,((16-L368)-(16-J368))*0.0765)),0)+IF(F368="JčPČ",IF(L368&gt;15,0,IF(J368&gt;15,(16-L368)*0.06375,((16-L368)-(16-J368))*0.06375)),0)+IF(F368="JčEČ",IF(L368&gt;15,0,IF(J368&gt;15,(16-L368)*0.051,((16-L368)-(16-J368))*0.051)),0)+IF(F368="NEAK",IF(L368&gt;23,0,IF(J368&gt;23,(24-L368)*0.03444,((24-L368)-(24-J368))*0.03444)),0))</f>
        <v>0</v>
      </c>
      <c r="Q368" s="11">
        <f t="shared" ref="Q368:Q376" si="154">IF(ISERROR(P368*100/N368),0,(P368*100/N368))</f>
        <v>0</v>
      </c>
      <c r="R368" s="10">
        <f t="shared" si="152"/>
        <v>0</v>
      </c>
      <c r="S368" s="8"/>
    </row>
    <row r="369" spans="1:19">
      <c r="A369" s="63">
        <v>3</v>
      </c>
      <c r="B369" s="63"/>
      <c r="C369" s="12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3">
        <f t="shared" si="148"/>
        <v>0</v>
      </c>
      <c r="O369" s="9">
        <f t="shared" si="149"/>
        <v>0</v>
      </c>
      <c r="P369" s="4">
        <f t="shared" si="153"/>
        <v>0</v>
      </c>
      <c r="Q369" s="11">
        <f t="shared" si="154"/>
        <v>0</v>
      </c>
      <c r="R369" s="10">
        <f t="shared" si="152"/>
        <v>0</v>
      </c>
      <c r="S369" s="8"/>
    </row>
    <row r="370" spans="1:19">
      <c r="A370" s="63">
        <v>4</v>
      </c>
      <c r="B370" s="63"/>
      <c r="C370" s="12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3">
        <f t="shared" si="148"/>
        <v>0</v>
      </c>
      <c r="O370" s="9">
        <f t="shared" si="149"/>
        <v>0</v>
      </c>
      <c r="P370" s="4">
        <f t="shared" si="153"/>
        <v>0</v>
      </c>
      <c r="Q370" s="11">
        <f t="shared" si="154"/>
        <v>0</v>
      </c>
      <c r="R370" s="10">
        <f t="shared" si="152"/>
        <v>0</v>
      </c>
      <c r="S370" s="8"/>
    </row>
    <row r="371" spans="1:19">
      <c r="A371" s="63">
        <v>5</v>
      </c>
      <c r="B371" s="63"/>
      <c r="C371" s="12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3">
        <f t="shared" si="148"/>
        <v>0</v>
      </c>
      <c r="O371" s="9">
        <f t="shared" si="149"/>
        <v>0</v>
      </c>
      <c r="P371" s="4">
        <f t="shared" si="153"/>
        <v>0</v>
      </c>
      <c r="Q371" s="11">
        <f t="shared" si="154"/>
        <v>0</v>
      </c>
      <c r="R371" s="10">
        <f t="shared" si="152"/>
        <v>0</v>
      </c>
      <c r="S371" s="8"/>
    </row>
    <row r="372" spans="1:19">
      <c r="A372" s="63">
        <v>6</v>
      </c>
      <c r="B372" s="63"/>
      <c r="C372" s="12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3">
        <f t="shared" si="148"/>
        <v>0</v>
      </c>
      <c r="O372" s="9">
        <f t="shared" si="149"/>
        <v>0</v>
      </c>
      <c r="P372" s="4">
        <f t="shared" si="153"/>
        <v>0</v>
      </c>
      <c r="Q372" s="11">
        <f t="shared" si="154"/>
        <v>0</v>
      </c>
      <c r="R372" s="10">
        <f t="shared" si="152"/>
        <v>0</v>
      </c>
      <c r="S372" s="8"/>
    </row>
    <row r="373" spans="1:19">
      <c r="A373" s="63">
        <v>7</v>
      </c>
      <c r="B373" s="63"/>
      <c r="C373" s="12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3">
        <f t="shared" si="148"/>
        <v>0</v>
      </c>
      <c r="O373" s="9">
        <f t="shared" si="149"/>
        <v>0</v>
      </c>
      <c r="P373" s="4">
        <f t="shared" si="153"/>
        <v>0</v>
      </c>
      <c r="Q373" s="11">
        <f t="shared" si="154"/>
        <v>0</v>
      </c>
      <c r="R373" s="10">
        <f t="shared" si="152"/>
        <v>0</v>
      </c>
      <c r="S373" s="8"/>
    </row>
    <row r="374" spans="1:19">
      <c r="A374" s="63">
        <v>8</v>
      </c>
      <c r="B374" s="63"/>
      <c r="C374" s="12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3">
        <f t="shared" si="148"/>
        <v>0</v>
      </c>
      <c r="O374" s="9">
        <f t="shared" si="149"/>
        <v>0</v>
      </c>
      <c r="P374" s="4">
        <f t="shared" si="153"/>
        <v>0</v>
      </c>
      <c r="Q374" s="11">
        <f t="shared" si="154"/>
        <v>0</v>
      </c>
      <c r="R374" s="10">
        <f t="shared" si="152"/>
        <v>0</v>
      </c>
      <c r="S374" s="8"/>
    </row>
    <row r="375" spans="1:19">
      <c r="A375" s="63">
        <v>9</v>
      </c>
      <c r="B375" s="63"/>
      <c r="C375" s="12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3">
        <f t="shared" si="148"/>
        <v>0</v>
      </c>
      <c r="O375" s="9">
        <f t="shared" si="149"/>
        <v>0</v>
      </c>
      <c r="P375" s="4">
        <f t="shared" si="153"/>
        <v>0</v>
      </c>
      <c r="Q375" s="11">
        <f t="shared" si="154"/>
        <v>0</v>
      </c>
      <c r="R375" s="10">
        <f t="shared" si="152"/>
        <v>0</v>
      </c>
      <c r="S375" s="8"/>
    </row>
    <row r="376" spans="1:19">
      <c r="A376" s="63">
        <v>10</v>
      </c>
      <c r="B376" s="63"/>
      <c r="C376" s="12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3">
        <f t="shared" si="148"/>
        <v>0</v>
      </c>
      <c r="O376" s="9">
        <f t="shared" si="149"/>
        <v>0</v>
      </c>
      <c r="P376" s="4">
        <f t="shared" si="153"/>
        <v>0</v>
      </c>
      <c r="Q376" s="11">
        <f t="shared" si="154"/>
        <v>0</v>
      </c>
      <c r="R376" s="10">
        <f t="shared" si="152"/>
        <v>0</v>
      </c>
      <c r="S376" s="8"/>
    </row>
    <row r="377" spans="1:19">
      <c r="A377" s="66" t="s">
        <v>32</v>
      </c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8"/>
      <c r="R377" s="10">
        <f>SUM(R367:R376)</f>
        <v>0</v>
      </c>
      <c r="S377" s="8"/>
    </row>
    <row r="378" spans="1:19" ht="15.75">
      <c r="A378" s="24" t="s">
        <v>33</v>
      </c>
      <c r="B378" s="2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6"/>
      <c r="S378" s="8"/>
    </row>
    <row r="379" spans="1:19">
      <c r="A379" s="49" t="s">
        <v>43</v>
      </c>
      <c r="B379" s="49"/>
      <c r="C379" s="49"/>
      <c r="D379" s="49"/>
      <c r="E379" s="49"/>
      <c r="F379" s="49"/>
      <c r="G379" s="49"/>
      <c r="H379" s="49"/>
      <c r="I379" s="49"/>
      <c r="J379" s="15"/>
      <c r="K379" s="15"/>
      <c r="L379" s="15"/>
      <c r="M379" s="15"/>
      <c r="N379" s="15"/>
      <c r="O379" s="15"/>
      <c r="P379" s="15"/>
      <c r="Q379" s="15"/>
      <c r="R379" s="16"/>
      <c r="S379" s="8"/>
    </row>
    <row r="380" spans="1:19" s="8" customFormat="1">
      <c r="A380" s="49"/>
      <c r="B380" s="49"/>
      <c r="C380" s="49"/>
      <c r="D380" s="49"/>
      <c r="E380" s="49"/>
      <c r="F380" s="49"/>
      <c r="G380" s="49"/>
      <c r="H380" s="49"/>
      <c r="I380" s="49"/>
      <c r="J380" s="15"/>
      <c r="K380" s="15"/>
      <c r="L380" s="15"/>
      <c r="M380" s="15"/>
      <c r="N380" s="15"/>
      <c r="O380" s="15"/>
      <c r="P380" s="15"/>
      <c r="Q380" s="15"/>
      <c r="R380" s="16"/>
    </row>
    <row r="381" spans="1:19">
      <c r="A381" s="69" t="s">
        <v>89</v>
      </c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59"/>
      <c r="R381" s="8"/>
      <c r="S381" s="8"/>
    </row>
    <row r="382" spans="1:19" ht="18">
      <c r="A382" s="71" t="s">
        <v>27</v>
      </c>
      <c r="B382" s="72"/>
      <c r="C382" s="72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9"/>
      <c r="R382" s="8"/>
      <c r="S382" s="8"/>
    </row>
    <row r="383" spans="1:19">
      <c r="A383" s="69" t="s">
        <v>90</v>
      </c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59"/>
      <c r="R383" s="8"/>
      <c r="S383" s="8"/>
    </row>
    <row r="384" spans="1:19">
      <c r="A384" s="63">
        <v>1</v>
      </c>
      <c r="B384" s="63"/>
      <c r="C384" s="12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3">
        <f t="shared" ref="N384:N393" si="155">(IF(F384="OŽ",IF(L384=1,550.8,IF(L384=2,426.38,IF(L384=3,342.14,IF(L384=4,181.44,IF(L384=5,168.48,IF(L384=6,155.52,IF(L384=7,148.5,IF(L384=8,144,0))))))))+IF(L384&lt;=8,0,IF(L384&lt;=16,137.7,IF(L384&lt;=24,108,IF(L384&lt;=32,80.1,IF(L384&lt;=36,52.2,0)))))-IF(L384&lt;=8,0,IF(L384&lt;=16,(L384-9)*2.754,IF(L384&lt;=24,(L384-17)* 2.754,IF(L384&lt;=32,(L384-25)* 2.754,IF(L384&lt;=36,(L384-33)*2.754,0))))),0)+IF(F384="PČ",IF(L384=1,449,IF(L384=2,314.6,IF(L384=3,238,IF(L384=4,172,IF(L384=5,159,IF(L384=6,145,IF(L384=7,132,IF(L384=8,119,0))))))))+IF(L384&lt;=8,0,IF(L384&lt;=16,88,IF(L384&lt;=24,55,IF(L384&lt;=32,22,0))))-IF(L384&lt;=8,0,IF(L384&lt;=16,(L384-9)*2.245,IF(L384&lt;=24,(L384-17)*2.245,IF(L384&lt;=32,(L384-25)*2.245,0)))),0)+IF(F384="PČneol",IF(L384=1,85,IF(L384=2,64.61,IF(L384=3,50.76,IF(L384=4,16.25,IF(L384=5,15,IF(L384=6,13.75,IF(L384=7,12.5,IF(L384=8,11.25,0))))))))+IF(L384&lt;=8,0,IF(L384&lt;=16,9,0))-IF(L384&lt;=8,0,IF(L384&lt;=16,(L384-9)*0.425,0)),0)+IF(F384="PŽ",IF(L384=1,85,IF(L384=2,59.5,IF(L384=3,45,IF(L384=4,32.5,IF(L384=5,30,IF(L384=6,27.5,IF(L384=7,25,IF(L384=8,22.5,0))))))))+IF(L384&lt;=8,0,IF(L384&lt;=16,19,IF(L384&lt;=24,13,IF(L384&lt;=32,8,0))))-IF(L384&lt;=8,0,IF(L384&lt;=16,(L384-9)*0.425,IF(L384&lt;=24,(L384-17)*0.425,IF(L384&lt;=32,(L384-25)*0.425,0)))),0)+IF(F384="EČ",IF(L384=1,204,IF(L384=2,156.24,IF(L384=3,123.84,IF(L384=4,72,IF(L384=5,66,IF(L384=6,60,IF(L384=7,54,IF(L384=8,48,0))))))))+IF(L384&lt;=8,0,IF(L384&lt;=16,40,IF(L384&lt;=24,25,0)))-IF(L384&lt;=8,0,IF(L384&lt;=16,(L384-9)*1.02,IF(L384&lt;=24,(L384-17)*1.02,0))),0)+IF(F384="EČneol",IF(L384=1,68,IF(L384=2,51.69,IF(L384=3,40.61,IF(L384=4,13,IF(L384=5,12,IF(L384=6,11,IF(L384=7,10,IF(L384=8,9,0)))))))))+IF(F384="EŽ",IF(L384=1,68,IF(L384=2,47.6,IF(L384=3,36,IF(L384=4,18,IF(L384=5,16.5,IF(L384=6,15,IF(L384=7,13.5,IF(L384=8,12,0))))))))+IF(L384&lt;=8,0,IF(L384&lt;=16,10,IF(L384&lt;=24,6,0)))-IF(L384&lt;=8,0,IF(L384&lt;=16,(L384-9)*0.34,IF(L384&lt;=24,(L384-17)*0.34,0))),0)+IF(F384="PT",IF(L384=1,68,IF(L384=2,52.08,IF(L384=3,41.28,IF(L384=4,24,IF(L384=5,22,IF(L384=6,20,IF(L384=7,18,IF(L384=8,16,0))))))))+IF(L384&lt;=8,0,IF(L384&lt;=16,13,IF(L384&lt;=24,9,IF(L384&lt;=32,4,0))))-IF(L384&lt;=8,0,IF(L384&lt;=16,(L384-9)*0.34,IF(L384&lt;=24,(L384-17)*0.34,IF(L384&lt;=32,(L384-25)*0.34,0)))),0)+IF(F384="JOŽ",IF(L384=1,85,IF(L384=2,59.5,IF(L384=3,45,IF(L384=4,32.5,IF(L384=5,30,IF(L384=6,27.5,IF(L384=7,25,IF(L384=8,22.5,0))))))))+IF(L384&lt;=8,0,IF(L384&lt;=16,19,IF(L384&lt;=24,13,0)))-IF(L384&lt;=8,0,IF(L384&lt;=16,(L384-9)*0.425,IF(L384&lt;=24,(L384-17)*0.425,0))),0)+IF(F384="JPČ",IF(L384=1,68,IF(L384=2,47.6,IF(L384=3,36,IF(L384=4,26,IF(L384=5,24,IF(L384=6,22,IF(L384=7,20,IF(L384=8,18,0))))))))+IF(L384&lt;=8,0,IF(L384&lt;=16,13,IF(L384&lt;=24,9,0)))-IF(L384&lt;=8,0,IF(L384&lt;=16,(L384-9)*0.34,IF(L384&lt;=24,(L384-17)*0.34,0))),0)+IF(F384="JEČ",IF(L384=1,34,IF(L384=2,26.04,IF(L384=3,20.6,IF(L384=4,12,IF(L384=5,11,IF(L384=6,10,IF(L384=7,9,IF(L384=8,8,0))))))))+IF(L384&lt;=8,0,IF(L384&lt;=16,6,0))-IF(L384&lt;=8,0,IF(L384&lt;=16,(L384-9)*0.17,0)),0)+IF(F384="JEOF",IF(L384=1,34,IF(L384=2,26.04,IF(L384=3,20.6,IF(L384=4,12,IF(L384=5,11,IF(L384=6,10,IF(L384=7,9,IF(L384=8,8,0))))))))+IF(L384&lt;=8,0,IF(L384&lt;=16,6,0))-IF(L384&lt;=8,0,IF(L384&lt;=16,(L384-9)*0.17,0)),0)+IF(F384="JnPČ",IF(L384=1,51,IF(L384=2,35.7,IF(L384=3,27,IF(L384=4,19.5,IF(L384=5,18,IF(L384=6,16.5,IF(L384=7,15,IF(L384=8,13.5,0))))))))+IF(L384&lt;=8,0,IF(L384&lt;=16,10,0))-IF(L384&lt;=8,0,IF(L384&lt;=16,(L384-9)*0.255,0)),0)+IF(F384="JnEČ",IF(L384=1,25.5,IF(L384=2,19.53,IF(L384=3,15.48,IF(L384=4,9,IF(L384=5,8.25,IF(L384=6,7.5,IF(L384=7,6.75,IF(L384=8,6,0))))))))+IF(L384&lt;=8,0,IF(L384&lt;=16,5,0))-IF(L384&lt;=8,0,IF(L384&lt;=16,(L384-9)*0.1275,0)),0)+IF(F384="JčPČ",IF(L384=1,21.25,IF(L384=2,14.5,IF(L384=3,11.5,IF(L384=4,7,IF(L384=5,6.5,IF(L384=6,6,IF(L384=7,5.5,IF(L384=8,5,0))))))))+IF(L384&lt;=8,0,IF(L384&lt;=16,4,0))-IF(L384&lt;=8,0,IF(L384&lt;=16,(L384-9)*0.10625,0)),0)+IF(F384="JčEČ",IF(L384=1,17,IF(L384=2,13.02,IF(L384=3,10.32,IF(L384=4,6,IF(L384=5,5.5,IF(L384=6,5,IF(L384=7,4.5,IF(L384=8,4,0))))))))+IF(L384&lt;=8,0,IF(L384&lt;=16,3,0))-IF(L384&lt;=8,0,IF(L384&lt;=16,(L384-9)*0.085,0)),0)+IF(F384="NEAK",IF(L384=1,11.48,IF(L384=2,8.79,IF(L384=3,6.97,IF(L384=4,4.05,IF(L384=5,3.71,IF(L384=6,3.38,IF(L384=7,3.04,IF(L384=8,2.7,0))))))))+IF(L384&lt;=8,0,IF(L384&lt;=16,2,IF(L384&lt;=24,1.3,0)))-IF(L384&lt;=8,0,IF(L384&lt;=16,(L384-9)*0.0574,IF(L384&lt;=24,(L384-17)*0.0574,0))),0))*IF(L384&lt;0,1,IF(OR(F384="PČ",F384="PŽ",F384="PT"),IF(J384&lt;32,J384/32,1),1))* IF(L384&lt;0,1,IF(OR(F384="EČ",F384="EŽ",F384="JOŽ",F384="JPČ",F384="NEAK"),IF(J384&lt;24,J384/24,1),1))*IF(L384&lt;0,1,IF(OR(F384="PČneol",F384="JEČ",F384="JEOF",F384="JnPČ",F384="JnEČ",F384="JčPČ",F384="JčEČ"),IF(J384&lt;16,J384/16,1),1))*IF(L384&lt;0,1,IF(F384="EČneol",IF(J384&lt;8,J384/8,1),1))</f>
        <v>0</v>
      </c>
      <c r="O384" s="9">
        <f t="shared" ref="O384:O393" si="156">IF(F384="OŽ",N384,IF(H384="Ne",IF(J384*0.3&lt;J384-L384,N384,0),IF(J384*0.1&lt;J384-L384,N384,0)))</f>
        <v>0</v>
      </c>
      <c r="P384" s="4">
        <f t="shared" ref="P384" si="157">IF(O384=0,0,IF(F384="OŽ",IF(L384&gt;35,0,IF(J384&gt;35,(36-L384)*1.836,((36-L384)-(36-J384))*1.836)),0)+IF(F384="PČ",IF(L384&gt;31,0,IF(J384&gt;31,(32-L384)*1.347,((32-L384)-(32-J384))*1.347)),0)+ IF(F384="PČneol",IF(L384&gt;15,0,IF(J384&gt;15,(16-L384)*0.255,((16-L384)-(16-J384))*0.255)),0)+IF(F384="PŽ",IF(L384&gt;31,0,IF(J384&gt;31,(32-L384)*0.255,((32-L384)-(32-J384))*0.255)),0)+IF(F384="EČ",IF(L384&gt;23,0,IF(J384&gt;23,(24-L384)*0.612,((24-L384)-(24-J384))*0.612)),0)+IF(F384="EČneol",IF(L384&gt;7,0,IF(J384&gt;7,(8-L384)*0.204,((8-L384)-(8-J384))*0.204)),0)+IF(F384="EŽ",IF(L384&gt;23,0,IF(J384&gt;23,(24-L384)*0.204,((24-L384)-(24-J384))*0.204)),0)+IF(F384="PT",IF(L384&gt;31,0,IF(J384&gt;31,(32-L384)*0.204,((32-L384)-(32-J384))*0.204)),0)+IF(F384="JOŽ",IF(L384&gt;23,0,IF(J384&gt;23,(24-L384)*0.255,((24-L384)-(24-J384))*0.255)),0)+IF(F384="JPČ",IF(L384&gt;23,0,IF(J384&gt;23,(24-L384)*0.204,((24-L384)-(24-J384))*0.204)),0)+IF(F384="JEČ",IF(L384&gt;15,0,IF(J384&gt;15,(16-L384)*0.102,((16-L384)-(16-J384))*0.102)),0)+IF(F384="JEOF",IF(L384&gt;15,0,IF(J384&gt;15,(16-L384)*0.102,((16-L384)-(16-J384))*0.102)),0)+IF(F384="JnPČ",IF(L384&gt;15,0,IF(J384&gt;15,(16-L384)*0.153,((16-L384)-(16-J384))*0.153)),0)+IF(F384="JnEČ",IF(L384&gt;15,0,IF(J384&gt;15,(16-L384)*0.0765,((16-L384)-(16-J384))*0.0765)),0)+IF(F384="JčPČ",IF(L384&gt;15,0,IF(J384&gt;15,(16-L384)*0.06375,((16-L384)-(16-J384))*0.06375)),0)+IF(F384="JčEČ",IF(L384&gt;15,0,IF(J384&gt;15,(16-L384)*0.051,((16-L384)-(16-J384))*0.051)),0)+IF(F384="NEAK",IF(L384&gt;23,0,IF(J384&gt;23,(24-L384)*0.03444,((24-L384)-(24-J384))*0.03444)),0))</f>
        <v>0</v>
      </c>
      <c r="Q384" s="11">
        <f t="shared" ref="Q384" si="158">IF(ISERROR(P384*100/N384),0,(P384*100/N384))</f>
        <v>0</v>
      </c>
      <c r="R384" s="10">
        <f t="shared" ref="R384:R393" si="159">IF(Q384&lt;=30,O384+P384,O384+O384*0.3)*IF(G384=1,0.4,IF(G384=2,0.75,IF(G384="1 (kas 4 m. 1 k. nerengiamos)",0.52,1)))*IF(D384="olimpinė",1,IF(M384="Ne",0.5,1))*IF(OR(A$5="Lietuvos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federacija"),IF(OR(J384&lt;8,K384&lt;16),0,1),1)*E384*IF(I384&lt;=1,1,1/I384)*IF(OR(A$5="Lietuvos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84" s="8"/>
    </row>
    <row r="385" spans="1:19">
      <c r="A385" s="63">
        <v>2</v>
      </c>
      <c r="B385" s="63"/>
      <c r="C385" s="12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3">
        <f t="shared" si="155"/>
        <v>0</v>
      </c>
      <c r="O385" s="9">
        <f t="shared" si="156"/>
        <v>0</v>
      </c>
      <c r="P385" s="4">
        <f t="shared" ref="P385:P393" si="160">IF(O385=0,0,IF(F385="OŽ",IF(L385&gt;35,0,IF(J385&gt;35,(36-L385)*1.836,((36-L385)-(36-J385))*1.836)),0)+IF(F385="PČ",IF(L385&gt;31,0,IF(J385&gt;31,(32-L385)*1.347,((32-L385)-(32-J385))*1.347)),0)+ IF(F385="PČneol",IF(L385&gt;15,0,IF(J385&gt;15,(16-L385)*0.255,((16-L385)-(16-J385))*0.255)),0)+IF(F385="PŽ",IF(L385&gt;31,0,IF(J385&gt;31,(32-L385)*0.255,((32-L385)-(32-J385))*0.255)),0)+IF(F385="EČ",IF(L385&gt;23,0,IF(J385&gt;23,(24-L385)*0.612,((24-L385)-(24-J385))*0.612)),0)+IF(F385="EČneol",IF(L385&gt;7,0,IF(J385&gt;7,(8-L385)*0.204,((8-L385)-(8-J385))*0.204)),0)+IF(F385="EŽ",IF(L385&gt;23,0,IF(J385&gt;23,(24-L385)*0.204,((24-L385)-(24-J385))*0.204)),0)+IF(F385="PT",IF(L385&gt;31,0,IF(J385&gt;31,(32-L385)*0.204,((32-L385)-(32-J385))*0.204)),0)+IF(F385="JOŽ",IF(L385&gt;23,0,IF(J385&gt;23,(24-L385)*0.255,((24-L385)-(24-J385))*0.255)),0)+IF(F385="JPČ",IF(L385&gt;23,0,IF(J385&gt;23,(24-L385)*0.204,((24-L385)-(24-J385))*0.204)),0)+IF(F385="JEČ",IF(L385&gt;15,0,IF(J385&gt;15,(16-L385)*0.102,((16-L385)-(16-J385))*0.102)),0)+IF(F385="JEOF",IF(L385&gt;15,0,IF(J385&gt;15,(16-L385)*0.102,((16-L385)-(16-J385))*0.102)),0)+IF(F385="JnPČ",IF(L385&gt;15,0,IF(J385&gt;15,(16-L385)*0.153,((16-L385)-(16-J385))*0.153)),0)+IF(F385="JnEČ",IF(L385&gt;15,0,IF(J385&gt;15,(16-L385)*0.0765,((16-L385)-(16-J385))*0.0765)),0)+IF(F385="JčPČ",IF(L385&gt;15,0,IF(J385&gt;15,(16-L385)*0.06375,((16-L385)-(16-J385))*0.06375)),0)+IF(F385="JčEČ",IF(L385&gt;15,0,IF(J385&gt;15,(16-L385)*0.051,((16-L385)-(16-J385))*0.051)),0)+IF(F385="NEAK",IF(L385&gt;23,0,IF(J385&gt;23,(24-L385)*0.03444,((24-L385)-(24-J385))*0.03444)),0))</f>
        <v>0</v>
      </c>
      <c r="Q385" s="11">
        <f t="shared" ref="Q385:Q393" si="161">IF(ISERROR(P385*100/N385),0,(P385*100/N385))</f>
        <v>0</v>
      </c>
      <c r="R385" s="10">
        <f t="shared" si="159"/>
        <v>0</v>
      </c>
      <c r="S385" s="8"/>
    </row>
    <row r="386" spans="1:19">
      <c r="A386" s="63">
        <v>3</v>
      </c>
      <c r="B386" s="63"/>
      <c r="C386" s="12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3">
        <f t="shared" si="155"/>
        <v>0</v>
      </c>
      <c r="O386" s="9">
        <f t="shared" si="156"/>
        <v>0</v>
      </c>
      <c r="P386" s="4">
        <f t="shared" si="160"/>
        <v>0</v>
      </c>
      <c r="Q386" s="11">
        <f t="shared" si="161"/>
        <v>0</v>
      </c>
      <c r="R386" s="10">
        <f t="shared" si="159"/>
        <v>0</v>
      </c>
      <c r="S386" s="8"/>
    </row>
    <row r="387" spans="1:19">
      <c r="A387" s="63">
        <v>4</v>
      </c>
      <c r="B387" s="63"/>
      <c r="C387" s="12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3">
        <f t="shared" si="155"/>
        <v>0</v>
      </c>
      <c r="O387" s="9">
        <f t="shared" si="156"/>
        <v>0</v>
      </c>
      <c r="P387" s="4">
        <f t="shared" si="160"/>
        <v>0</v>
      </c>
      <c r="Q387" s="11">
        <f t="shared" si="161"/>
        <v>0</v>
      </c>
      <c r="R387" s="10">
        <f t="shared" si="159"/>
        <v>0</v>
      </c>
      <c r="S387" s="8"/>
    </row>
    <row r="388" spans="1:19">
      <c r="A388" s="63">
        <v>5</v>
      </c>
      <c r="B388" s="63"/>
      <c r="C388" s="12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3">
        <f t="shared" si="155"/>
        <v>0</v>
      </c>
      <c r="O388" s="9">
        <f t="shared" si="156"/>
        <v>0</v>
      </c>
      <c r="P388" s="4">
        <f t="shared" si="160"/>
        <v>0</v>
      </c>
      <c r="Q388" s="11">
        <f t="shared" si="161"/>
        <v>0</v>
      </c>
      <c r="R388" s="10">
        <f t="shared" si="159"/>
        <v>0</v>
      </c>
      <c r="S388" s="8"/>
    </row>
    <row r="389" spans="1:19">
      <c r="A389" s="63">
        <v>6</v>
      </c>
      <c r="B389" s="63"/>
      <c r="C389" s="12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3">
        <f t="shared" si="155"/>
        <v>0</v>
      </c>
      <c r="O389" s="9">
        <f t="shared" si="156"/>
        <v>0</v>
      </c>
      <c r="P389" s="4">
        <f t="shared" si="160"/>
        <v>0</v>
      </c>
      <c r="Q389" s="11">
        <f t="shared" si="161"/>
        <v>0</v>
      </c>
      <c r="R389" s="10">
        <f t="shared" si="159"/>
        <v>0</v>
      </c>
      <c r="S389" s="8"/>
    </row>
    <row r="390" spans="1:19">
      <c r="A390" s="63">
        <v>7</v>
      </c>
      <c r="B390" s="63"/>
      <c r="C390" s="12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3">
        <f t="shared" si="155"/>
        <v>0</v>
      </c>
      <c r="O390" s="9">
        <f t="shared" si="156"/>
        <v>0</v>
      </c>
      <c r="P390" s="4">
        <f t="shared" si="160"/>
        <v>0</v>
      </c>
      <c r="Q390" s="11">
        <f t="shared" si="161"/>
        <v>0</v>
      </c>
      <c r="R390" s="10">
        <f t="shared" si="159"/>
        <v>0</v>
      </c>
      <c r="S390" s="8"/>
    </row>
    <row r="391" spans="1:19">
      <c r="A391" s="63">
        <v>8</v>
      </c>
      <c r="B391" s="63"/>
      <c r="C391" s="12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3">
        <f t="shared" si="155"/>
        <v>0</v>
      </c>
      <c r="O391" s="9">
        <f t="shared" si="156"/>
        <v>0</v>
      </c>
      <c r="P391" s="4">
        <f t="shared" si="160"/>
        <v>0</v>
      </c>
      <c r="Q391" s="11">
        <f t="shared" si="161"/>
        <v>0</v>
      </c>
      <c r="R391" s="10">
        <f t="shared" si="159"/>
        <v>0</v>
      </c>
      <c r="S391" s="8"/>
    </row>
    <row r="392" spans="1:19">
      <c r="A392" s="63">
        <v>9</v>
      </c>
      <c r="B392" s="63"/>
      <c r="C392" s="12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3">
        <f t="shared" si="155"/>
        <v>0</v>
      </c>
      <c r="O392" s="9">
        <f t="shared" si="156"/>
        <v>0</v>
      </c>
      <c r="P392" s="4">
        <f t="shared" si="160"/>
        <v>0</v>
      </c>
      <c r="Q392" s="11">
        <f t="shared" si="161"/>
        <v>0</v>
      </c>
      <c r="R392" s="10">
        <f t="shared" si="159"/>
        <v>0</v>
      </c>
      <c r="S392" s="8"/>
    </row>
    <row r="393" spans="1:19">
      <c r="A393" s="63">
        <v>10</v>
      </c>
      <c r="B393" s="63"/>
      <c r="C393" s="12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3">
        <f t="shared" si="155"/>
        <v>0</v>
      </c>
      <c r="O393" s="9">
        <f t="shared" si="156"/>
        <v>0</v>
      </c>
      <c r="P393" s="4">
        <f t="shared" si="160"/>
        <v>0</v>
      </c>
      <c r="Q393" s="11">
        <f t="shared" si="161"/>
        <v>0</v>
      </c>
      <c r="R393" s="10">
        <f t="shared" si="159"/>
        <v>0</v>
      </c>
      <c r="S393" s="8"/>
    </row>
    <row r="394" spans="1:19">
      <c r="A394" s="66" t="s">
        <v>32</v>
      </c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8"/>
      <c r="R394" s="10">
        <f>SUM(R384:R393)</f>
        <v>0</v>
      </c>
      <c r="S394" s="8"/>
    </row>
    <row r="395" spans="1:19" ht="15.75">
      <c r="A395" s="24" t="s">
        <v>33</v>
      </c>
      <c r="B395" s="2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6"/>
      <c r="S395" s="8"/>
    </row>
    <row r="396" spans="1:19">
      <c r="A396" s="49" t="s">
        <v>43</v>
      </c>
      <c r="B396" s="49"/>
      <c r="C396" s="49"/>
      <c r="D396" s="49"/>
      <c r="E396" s="49"/>
      <c r="F396" s="49"/>
      <c r="G396" s="49"/>
      <c r="H396" s="49"/>
      <c r="I396" s="49"/>
      <c r="J396" s="15"/>
      <c r="K396" s="15"/>
      <c r="L396" s="15"/>
      <c r="M396" s="15"/>
      <c r="N396" s="15"/>
      <c r="O396" s="15"/>
      <c r="P396" s="15"/>
      <c r="Q396" s="15"/>
      <c r="R396" s="16"/>
      <c r="S396" s="8"/>
    </row>
    <row r="397" spans="1:19" s="8" customFormat="1">
      <c r="A397" s="49"/>
      <c r="B397" s="49"/>
      <c r="C397" s="49"/>
      <c r="D397" s="49"/>
      <c r="E397" s="49"/>
      <c r="F397" s="49"/>
      <c r="G397" s="49"/>
      <c r="H397" s="49"/>
      <c r="I397" s="49"/>
      <c r="J397" s="15"/>
      <c r="K397" s="15"/>
      <c r="L397" s="15"/>
      <c r="M397" s="15"/>
      <c r="N397" s="15"/>
      <c r="O397" s="15"/>
      <c r="P397" s="15"/>
      <c r="Q397" s="15"/>
      <c r="R397" s="16"/>
    </row>
    <row r="398" spans="1:19" ht="13.9" customHeight="1">
      <c r="A398" s="69" t="s">
        <v>89</v>
      </c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59"/>
      <c r="R398" s="8"/>
      <c r="S398" s="8"/>
    </row>
    <row r="399" spans="1:19" ht="16.899999999999999" customHeight="1">
      <c r="A399" s="71" t="s">
        <v>27</v>
      </c>
      <c r="B399" s="72"/>
      <c r="C399" s="72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9"/>
      <c r="R399" s="8"/>
      <c r="S399" s="8"/>
    </row>
    <row r="400" spans="1:19" ht="15.6" customHeight="1">
      <c r="A400" s="69" t="s">
        <v>90</v>
      </c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59"/>
      <c r="R400" s="8"/>
      <c r="S400" s="8"/>
    </row>
    <row r="401" spans="1:19" ht="13.9" customHeight="1">
      <c r="A401" s="63">
        <v>1</v>
      </c>
      <c r="B401" s="63"/>
      <c r="C401" s="12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3">
        <f t="shared" ref="N401:N410" si="162">(IF(F401="OŽ",IF(L401=1,550.8,IF(L401=2,426.38,IF(L401=3,342.14,IF(L401=4,181.44,IF(L401=5,168.48,IF(L401=6,155.52,IF(L401=7,148.5,IF(L401=8,144,0))))))))+IF(L401&lt;=8,0,IF(L401&lt;=16,137.7,IF(L401&lt;=24,108,IF(L401&lt;=32,80.1,IF(L401&lt;=36,52.2,0)))))-IF(L401&lt;=8,0,IF(L401&lt;=16,(L401-9)*2.754,IF(L401&lt;=24,(L401-17)* 2.754,IF(L401&lt;=32,(L401-25)* 2.754,IF(L401&lt;=36,(L401-33)*2.754,0))))),0)+IF(F401="PČ",IF(L401=1,449,IF(L401=2,314.6,IF(L401=3,238,IF(L401=4,172,IF(L401=5,159,IF(L401=6,145,IF(L401=7,132,IF(L401=8,119,0))))))))+IF(L401&lt;=8,0,IF(L401&lt;=16,88,IF(L401&lt;=24,55,IF(L401&lt;=32,22,0))))-IF(L401&lt;=8,0,IF(L401&lt;=16,(L401-9)*2.245,IF(L401&lt;=24,(L401-17)*2.245,IF(L401&lt;=32,(L401-25)*2.245,0)))),0)+IF(F401="PČneol",IF(L401=1,85,IF(L401=2,64.61,IF(L401=3,50.76,IF(L401=4,16.25,IF(L401=5,15,IF(L401=6,13.75,IF(L401=7,12.5,IF(L401=8,11.25,0))))))))+IF(L401&lt;=8,0,IF(L401&lt;=16,9,0))-IF(L401&lt;=8,0,IF(L401&lt;=16,(L401-9)*0.425,0)),0)+IF(F401="PŽ",IF(L401=1,85,IF(L401=2,59.5,IF(L401=3,45,IF(L401=4,32.5,IF(L401=5,30,IF(L401=6,27.5,IF(L401=7,25,IF(L401=8,22.5,0))))))))+IF(L401&lt;=8,0,IF(L401&lt;=16,19,IF(L401&lt;=24,13,IF(L401&lt;=32,8,0))))-IF(L401&lt;=8,0,IF(L401&lt;=16,(L401-9)*0.425,IF(L401&lt;=24,(L401-17)*0.425,IF(L401&lt;=32,(L401-25)*0.425,0)))),0)+IF(F401="EČ",IF(L401=1,204,IF(L401=2,156.24,IF(L401=3,123.84,IF(L401=4,72,IF(L401=5,66,IF(L401=6,60,IF(L401=7,54,IF(L401=8,48,0))))))))+IF(L401&lt;=8,0,IF(L401&lt;=16,40,IF(L401&lt;=24,25,0)))-IF(L401&lt;=8,0,IF(L401&lt;=16,(L401-9)*1.02,IF(L401&lt;=24,(L401-17)*1.02,0))),0)+IF(F401="EČneol",IF(L401=1,68,IF(L401=2,51.69,IF(L401=3,40.61,IF(L401=4,13,IF(L401=5,12,IF(L401=6,11,IF(L401=7,10,IF(L401=8,9,0)))))))))+IF(F401="EŽ",IF(L401=1,68,IF(L401=2,47.6,IF(L401=3,36,IF(L401=4,18,IF(L401=5,16.5,IF(L401=6,15,IF(L401=7,13.5,IF(L401=8,12,0))))))))+IF(L401&lt;=8,0,IF(L401&lt;=16,10,IF(L401&lt;=24,6,0)))-IF(L401&lt;=8,0,IF(L401&lt;=16,(L401-9)*0.34,IF(L401&lt;=24,(L401-17)*0.34,0))),0)+IF(F401="PT",IF(L401=1,68,IF(L401=2,52.08,IF(L401=3,41.28,IF(L401=4,24,IF(L401=5,22,IF(L401=6,20,IF(L401=7,18,IF(L401=8,16,0))))))))+IF(L401&lt;=8,0,IF(L401&lt;=16,13,IF(L401&lt;=24,9,IF(L401&lt;=32,4,0))))-IF(L401&lt;=8,0,IF(L401&lt;=16,(L401-9)*0.34,IF(L401&lt;=24,(L401-17)*0.34,IF(L401&lt;=32,(L401-25)*0.34,0)))),0)+IF(F401="JOŽ",IF(L401=1,85,IF(L401=2,59.5,IF(L401=3,45,IF(L401=4,32.5,IF(L401=5,30,IF(L401=6,27.5,IF(L401=7,25,IF(L401=8,22.5,0))))))))+IF(L401&lt;=8,0,IF(L401&lt;=16,19,IF(L401&lt;=24,13,0)))-IF(L401&lt;=8,0,IF(L401&lt;=16,(L401-9)*0.425,IF(L401&lt;=24,(L401-17)*0.425,0))),0)+IF(F401="JPČ",IF(L401=1,68,IF(L401=2,47.6,IF(L401=3,36,IF(L401=4,26,IF(L401=5,24,IF(L401=6,22,IF(L401=7,20,IF(L401=8,18,0))))))))+IF(L401&lt;=8,0,IF(L401&lt;=16,13,IF(L401&lt;=24,9,0)))-IF(L401&lt;=8,0,IF(L401&lt;=16,(L401-9)*0.34,IF(L401&lt;=24,(L401-17)*0.34,0))),0)+IF(F401="JEČ",IF(L401=1,34,IF(L401=2,26.04,IF(L401=3,20.6,IF(L401=4,12,IF(L401=5,11,IF(L401=6,10,IF(L401=7,9,IF(L401=8,8,0))))))))+IF(L401&lt;=8,0,IF(L401&lt;=16,6,0))-IF(L401&lt;=8,0,IF(L401&lt;=16,(L401-9)*0.17,0)),0)+IF(F401="JEOF",IF(L401=1,34,IF(L401=2,26.04,IF(L401=3,20.6,IF(L401=4,12,IF(L401=5,11,IF(L401=6,10,IF(L401=7,9,IF(L401=8,8,0))))))))+IF(L401&lt;=8,0,IF(L401&lt;=16,6,0))-IF(L401&lt;=8,0,IF(L401&lt;=16,(L401-9)*0.17,0)),0)+IF(F401="JnPČ",IF(L401=1,51,IF(L401=2,35.7,IF(L401=3,27,IF(L401=4,19.5,IF(L401=5,18,IF(L401=6,16.5,IF(L401=7,15,IF(L401=8,13.5,0))))))))+IF(L401&lt;=8,0,IF(L401&lt;=16,10,0))-IF(L401&lt;=8,0,IF(L401&lt;=16,(L401-9)*0.255,0)),0)+IF(F401="JnEČ",IF(L401=1,25.5,IF(L401=2,19.53,IF(L401=3,15.48,IF(L401=4,9,IF(L401=5,8.25,IF(L401=6,7.5,IF(L401=7,6.75,IF(L401=8,6,0))))))))+IF(L401&lt;=8,0,IF(L401&lt;=16,5,0))-IF(L401&lt;=8,0,IF(L401&lt;=16,(L401-9)*0.1275,0)),0)+IF(F401="JčPČ",IF(L401=1,21.25,IF(L401=2,14.5,IF(L401=3,11.5,IF(L401=4,7,IF(L401=5,6.5,IF(L401=6,6,IF(L401=7,5.5,IF(L401=8,5,0))))))))+IF(L401&lt;=8,0,IF(L401&lt;=16,4,0))-IF(L401&lt;=8,0,IF(L401&lt;=16,(L401-9)*0.10625,0)),0)+IF(F401="JčEČ",IF(L401=1,17,IF(L401=2,13.02,IF(L401=3,10.32,IF(L401=4,6,IF(L401=5,5.5,IF(L401=6,5,IF(L401=7,4.5,IF(L401=8,4,0))))))))+IF(L401&lt;=8,0,IF(L401&lt;=16,3,0))-IF(L401&lt;=8,0,IF(L401&lt;=16,(L401-9)*0.085,0)),0)+IF(F401="NEAK",IF(L401=1,11.48,IF(L401=2,8.79,IF(L401=3,6.97,IF(L401=4,4.05,IF(L401=5,3.71,IF(L401=6,3.38,IF(L401=7,3.04,IF(L401=8,2.7,0))))))))+IF(L401&lt;=8,0,IF(L401&lt;=16,2,IF(L401&lt;=24,1.3,0)))-IF(L401&lt;=8,0,IF(L401&lt;=16,(L401-9)*0.0574,IF(L401&lt;=24,(L401-17)*0.0574,0))),0))*IF(L401&lt;0,1,IF(OR(F401="PČ",F401="PŽ",F401="PT"),IF(J401&lt;32,J401/32,1),1))* IF(L401&lt;0,1,IF(OR(F401="EČ",F401="EŽ",F401="JOŽ",F401="JPČ",F401="NEAK"),IF(J401&lt;24,J401/24,1),1))*IF(L401&lt;0,1,IF(OR(F401="PČneol",F401="JEČ",F401="JEOF",F401="JnPČ",F401="JnEČ",F401="JčPČ",F401="JčEČ"),IF(J401&lt;16,J401/16,1),1))*IF(L401&lt;0,1,IF(F401="EČneol",IF(J401&lt;8,J401/8,1),1))</f>
        <v>0</v>
      </c>
      <c r="O401" s="9">
        <f t="shared" ref="O401:O410" si="163">IF(F401="OŽ",N401,IF(H401="Ne",IF(J401*0.3&lt;J401-L401,N401,0),IF(J401*0.1&lt;J401-L401,N401,0)))</f>
        <v>0</v>
      </c>
      <c r="P401" s="4">
        <f t="shared" ref="P401" si="164">IF(O401=0,0,IF(F401="OŽ",IF(L401&gt;35,0,IF(J401&gt;35,(36-L401)*1.836,((36-L401)-(36-J401))*1.836)),0)+IF(F401="PČ",IF(L401&gt;31,0,IF(J401&gt;31,(32-L401)*1.347,((32-L401)-(32-J401))*1.347)),0)+ IF(F401="PČneol",IF(L401&gt;15,0,IF(J401&gt;15,(16-L401)*0.255,((16-L401)-(16-J401))*0.255)),0)+IF(F401="PŽ",IF(L401&gt;31,0,IF(J401&gt;31,(32-L401)*0.255,((32-L401)-(32-J401))*0.255)),0)+IF(F401="EČ",IF(L401&gt;23,0,IF(J401&gt;23,(24-L401)*0.612,((24-L401)-(24-J401))*0.612)),0)+IF(F401="EČneol",IF(L401&gt;7,0,IF(J401&gt;7,(8-L401)*0.204,((8-L401)-(8-J401))*0.204)),0)+IF(F401="EŽ",IF(L401&gt;23,0,IF(J401&gt;23,(24-L401)*0.204,((24-L401)-(24-J401))*0.204)),0)+IF(F401="PT",IF(L401&gt;31,0,IF(J401&gt;31,(32-L401)*0.204,((32-L401)-(32-J401))*0.204)),0)+IF(F401="JOŽ",IF(L401&gt;23,0,IF(J401&gt;23,(24-L401)*0.255,((24-L401)-(24-J401))*0.255)),0)+IF(F401="JPČ",IF(L401&gt;23,0,IF(J401&gt;23,(24-L401)*0.204,((24-L401)-(24-J401))*0.204)),0)+IF(F401="JEČ",IF(L401&gt;15,0,IF(J401&gt;15,(16-L401)*0.102,((16-L401)-(16-J401))*0.102)),0)+IF(F401="JEOF",IF(L401&gt;15,0,IF(J401&gt;15,(16-L401)*0.102,((16-L401)-(16-J401))*0.102)),0)+IF(F401="JnPČ",IF(L401&gt;15,0,IF(J401&gt;15,(16-L401)*0.153,((16-L401)-(16-J401))*0.153)),0)+IF(F401="JnEČ",IF(L401&gt;15,0,IF(J401&gt;15,(16-L401)*0.0765,((16-L401)-(16-J401))*0.0765)),0)+IF(F401="JčPČ",IF(L401&gt;15,0,IF(J401&gt;15,(16-L401)*0.06375,((16-L401)-(16-J401))*0.06375)),0)+IF(F401="JčEČ",IF(L401&gt;15,0,IF(J401&gt;15,(16-L401)*0.051,((16-L401)-(16-J401))*0.051)),0)+IF(F401="NEAK",IF(L401&gt;23,0,IF(J401&gt;23,(24-L401)*0.03444,((24-L401)-(24-J401))*0.03444)),0))</f>
        <v>0</v>
      </c>
      <c r="Q401" s="11">
        <f t="shared" ref="Q401" si="165">IF(ISERROR(P401*100/N401),0,(P401*100/N401))</f>
        <v>0</v>
      </c>
      <c r="R401" s="10">
        <f t="shared" ref="R401:R410" si="166">IF(Q401&lt;=30,O401+P401,O401+O401*0.3)*IF(G401=1,0.4,IF(G401=2,0.75,IF(G401="1 (kas 4 m. 1 k. nerengiamos)",0.52,1)))*IF(D401="olimpinė",1,IF(M401="Ne",0.5,1))*IF(OR(A$5="Lietuvos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federacija"),IF(OR(J401&lt;8,K401&lt;16),0,1),1)*E401*IF(I401&lt;=1,1,1/I401)*IF(OR(A$5="Lietuvos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01" s="8"/>
    </row>
    <row r="402" spans="1:19">
      <c r="A402" s="63">
        <v>2</v>
      </c>
      <c r="B402" s="63"/>
      <c r="C402" s="12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3">
        <f t="shared" si="162"/>
        <v>0</v>
      </c>
      <c r="O402" s="9">
        <f t="shared" si="163"/>
        <v>0</v>
      </c>
      <c r="P402" s="4">
        <f t="shared" ref="P402:P410" si="167">IF(O402=0,0,IF(F402="OŽ",IF(L402&gt;35,0,IF(J402&gt;35,(36-L402)*1.836,((36-L402)-(36-J402))*1.836)),0)+IF(F402="PČ",IF(L402&gt;31,0,IF(J402&gt;31,(32-L402)*1.347,((32-L402)-(32-J402))*1.347)),0)+ IF(F402="PČneol",IF(L402&gt;15,0,IF(J402&gt;15,(16-L402)*0.255,((16-L402)-(16-J402))*0.255)),0)+IF(F402="PŽ",IF(L402&gt;31,0,IF(J402&gt;31,(32-L402)*0.255,((32-L402)-(32-J402))*0.255)),0)+IF(F402="EČ",IF(L402&gt;23,0,IF(J402&gt;23,(24-L402)*0.612,((24-L402)-(24-J402))*0.612)),0)+IF(F402="EČneol",IF(L402&gt;7,0,IF(J402&gt;7,(8-L402)*0.204,((8-L402)-(8-J402))*0.204)),0)+IF(F402="EŽ",IF(L402&gt;23,0,IF(J402&gt;23,(24-L402)*0.204,((24-L402)-(24-J402))*0.204)),0)+IF(F402="PT",IF(L402&gt;31,0,IF(J402&gt;31,(32-L402)*0.204,((32-L402)-(32-J402))*0.204)),0)+IF(F402="JOŽ",IF(L402&gt;23,0,IF(J402&gt;23,(24-L402)*0.255,((24-L402)-(24-J402))*0.255)),0)+IF(F402="JPČ",IF(L402&gt;23,0,IF(J402&gt;23,(24-L402)*0.204,((24-L402)-(24-J402))*0.204)),0)+IF(F402="JEČ",IF(L402&gt;15,0,IF(J402&gt;15,(16-L402)*0.102,((16-L402)-(16-J402))*0.102)),0)+IF(F402="JEOF",IF(L402&gt;15,0,IF(J402&gt;15,(16-L402)*0.102,((16-L402)-(16-J402))*0.102)),0)+IF(F402="JnPČ",IF(L402&gt;15,0,IF(J402&gt;15,(16-L402)*0.153,((16-L402)-(16-J402))*0.153)),0)+IF(F402="JnEČ",IF(L402&gt;15,0,IF(J402&gt;15,(16-L402)*0.0765,((16-L402)-(16-J402))*0.0765)),0)+IF(F402="JčPČ",IF(L402&gt;15,0,IF(J402&gt;15,(16-L402)*0.06375,((16-L402)-(16-J402))*0.06375)),0)+IF(F402="JčEČ",IF(L402&gt;15,0,IF(J402&gt;15,(16-L402)*0.051,((16-L402)-(16-J402))*0.051)),0)+IF(F402="NEAK",IF(L402&gt;23,0,IF(J402&gt;23,(24-L402)*0.03444,((24-L402)-(24-J402))*0.03444)),0))</f>
        <v>0</v>
      </c>
      <c r="Q402" s="11">
        <f t="shared" ref="Q402:Q410" si="168">IF(ISERROR(P402*100/N402),0,(P402*100/N402))</f>
        <v>0</v>
      </c>
      <c r="R402" s="10">
        <f t="shared" si="166"/>
        <v>0</v>
      </c>
      <c r="S402" s="8"/>
    </row>
    <row r="403" spans="1:19">
      <c r="A403" s="63">
        <v>3</v>
      </c>
      <c r="B403" s="63"/>
      <c r="C403" s="12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3">
        <f t="shared" si="162"/>
        <v>0</v>
      </c>
      <c r="O403" s="9">
        <f t="shared" si="163"/>
        <v>0</v>
      </c>
      <c r="P403" s="4">
        <f t="shared" si="167"/>
        <v>0</v>
      </c>
      <c r="Q403" s="11">
        <f t="shared" si="168"/>
        <v>0</v>
      </c>
      <c r="R403" s="10">
        <f t="shared" si="166"/>
        <v>0</v>
      </c>
      <c r="S403" s="8"/>
    </row>
    <row r="404" spans="1:19">
      <c r="A404" s="63">
        <v>4</v>
      </c>
      <c r="B404" s="63"/>
      <c r="C404" s="12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3">
        <f t="shared" si="162"/>
        <v>0</v>
      </c>
      <c r="O404" s="9">
        <f t="shared" si="163"/>
        <v>0</v>
      </c>
      <c r="P404" s="4">
        <f t="shared" si="167"/>
        <v>0</v>
      </c>
      <c r="Q404" s="11">
        <f t="shared" si="168"/>
        <v>0</v>
      </c>
      <c r="R404" s="10">
        <f t="shared" si="166"/>
        <v>0</v>
      </c>
      <c r="S404" s="8"/>
    </row>
    <row r="405" spans="1:19">
      <c r="A405" s="63">
        <v>5</v>
      </c>
      <c r="B405" s="63"/>
      <c r="C405" s="12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3">
        <f t="shared" si="162"/>
        <v>0</v>
      </c>
      <c r="O405" s="9">
        <f t="shared" si="163"/>
        <v>0</v>
      </c>
      <c r="P405" s="4">
        <f t="shared" si="167"/>
        <v>0</v>
      </c>
      <c r="Q405" s="11">
        <f t="shared" si="168"/>
        <v>0</v>
      </c>
      <c r="R405" s="10">
        <f t="shared" si="166"/>
        <v>0</v>
      </c>
      <c r="S405" s="8"/>
    </row>
    <row r="406" spans="1:19">
      <c r="A406" s="63">
        <v>6</v>
      </c>
      <c r="B406" s="63"/>
      <c r="C406" s="12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3">
        <f t="shared" si="162"/>
        <v>0</v>
      </c>
      <c r="O406" s="9">
        <f t="shared" si="163"/>
        <v>0</v>
      </c>
      <c r="P406" s="4">
        <f t="shared" si="167"/>
        <v>0</v>
      </c>
      <c r="Q406" s="11">
        <f t="shared" si="168"/>
        <v>0</v>
      </c>
      <c r="R406" s="10">
        <f t="shared" si="166"/>
        <v>0</v>
      </c>
      <c r="S406" s="8"/>
    </row>
    <row r="407" spans="1:19">
      <c r="A407" s="63">
        <v>7</v>
      </c>
      <c r="B407" s="63"/>
      <c r="C407" s="12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3">
        <f t="shared" si="162"/>
        <v>0</v>
      </c>
      <c r="O407" s="9">
        <f t="shared" si="163"/>
        <v>0</v>
      </c>
      <c r="P407" s="4">
        <f t="shared" si="167"/>
        <v>0</v>
      </c>
      <c r="Q407" s="11">
        <f t="shared" si="168"/>
        <v>0</v>
      </c>
      <c r="R407" s="10">
        <f t="shared" si="166"/>
        <v>0</v>
      </c>
      <c r="S407" s="8"/>
    </row>
    <row r="408" spans="1:19">
      <c r="A408" s="63">
        <v>8</v>
      </c>
      <c r="B408" s="63"/>
      <c r="C408" s="12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3">
        <f t="shared" si="162"/>
        <v>0</v>
      </c>
      <c r="O408" s="9">
        <f t="shared" si="163"/>
        <v>0</v>
      </c>
      <c r="P408" s="4">
        <f t="shared" si="167"/>
        <v>0</v>
      </c>
      <c r="Q408" s="11">
        <f t="shared" si="168"/>
        <v>0</v>
      </c>
      <c r="R408" s="10">
        <f t="shared" si="166"/>
        <v>0</v>
      </c>
      <c r="S408" s="8"/>
    </row>
    <row r="409" spans="1:19">
      <c r="A409" s="63">
        <v>9</v>
      </c>
      <c r="B409" s="63"/>
      <c r="C409" s="12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3">
        <f t="shared" si="162"/>
        <v>0</v>
      </c>
      <c r="O409" s="9">
        <f t="shared" si="163"/>
        <v>0</v>
      </c>
      <c r="P409" s="4">
        <f t="shared" si="167"/>
        <v>0</v>
      </c>
      <c r="Q409" s="11">
        <f t="shared" si="168"/>
        <v>0</v>
      </c>
      <c r="R409" s="10">
        <f t="shared" si="166"/>
        <v>0</v>
      </c>
      <c r="S409" s="8"/>
    </row>
    <row r="410" spans="1:19">
      <c r="A410" s="63">
        <v>10</v>
      </c>
      <c r="B410" s="63"/>
      <c r="C410" s="12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3">
        <f t="shared" si="162"/>
        <v>0</v>
      </c>
      <c r="O410" s="9">
        <f t="shared" si="163"/>
        <v>0</v>
      </c>
      <c r="P410" s="4">
        <f t="shared" si="167"/>
        <v>0</v>
      </c>
      <c r="Q410" s="11">
        <f t="shared" si="168"/>
        <v>0</v>
      </c>
      <c r="R410" s="10">
        <f t="shared" si="166"/>
        <v>0</v>
      </c>
      <c r="S410" s="8"/>
    </row>
    <row r="411" spans="1:19" ht="13.9" customHeight="1">
      <c r="A411" s="66" t="s">
        <v>32</v>
      </c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8"/>
      <c r="R411" s="10">
        <f>SUM(R401:R410)</f>
        <v>0</v>
      </c>
      <c r="S411" s="8"/>
    </row>
    <row r="412" spans="1:19" ht="15.75">
      <c r="A412" s="24" t="s">
        <v>33</v>
      </c>
      <c r="B412" s="2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6"/>
      <c r="S412" s="8"/>
    </row>
    <row r="413" spans="1:19">
      <c r="A413" s="49" t="s">
        <v>43</v>
      </c>
      <c r="B413" s="49"/>
      <c r="C413" s="49"/>
      <c r="D413" s="49"/>
      <c r="E413" s="49"/>
      <c r="F413" s="49"/>
      <c r="G413" s="49"/>
      <c r="H413" s="49"/>
      <c r="I413" s="49"/>
      <c r="J413" s="15"/>
      <c r="K413" s="15"/>
      <c r="L413" s="15"/>
      <c r="M413" s="15"/>
      <c r="N413" s="15"/>
      <c r="O413" s="15"/>
      <c r="P413" s="15"/>
      <c r="Q413" s="15"/>
      <c r="R413" s="16"/>
      <c r="S413" s="8"/>
    </row>
    <row r="414" spans="1:19">
      <c r="A414" s="49"/>
      <c r="B414" s="49"/>
      <c r="C414" s="49"/>
      <c r="D414" s="49"/>
      <c r="E414" s="49"/>
      <c r="F414" s="49"/>
      <c r="G414" s="49"/>
      <c r="H414" s="49"/>
      <c r="I414" s="49"/>
      <c r="J414" s="15"/>
      <c r="K414" s="15"/>
      <c r="L414" s="15"/>
      <c r="M414" s="15"/>
      <c r="N414" s="15"/>
      <c r="O414" s="15"/>
      <c r="P414" s="15"/>
      <c r="Q414" s="15"/>
      <c r="R414" s="16"/>
      <c r="S414" s="8"/>
    </row>
    <row r="415" spans="1:19">
      <c r="A415" s="69" t="s">
        <v>89</v>
      </c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59"/>
      <c r="R415" s="8"/>
      <c r="S415" s="8"/>
    </row>
    <row r="416" spans="1:19" ht="18">
      <c r="A416" s="71" t="s">
        <v>27</v>
      </c>
      <c r="B416" s="72"/>
      <c r="C416" s="72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9"/>
      <c r="R416" s="8"/>
      <c r="S416" s="8"/>
    </row>
    <row r="417" spans="1:19">
      <c r="A417" s="69" t="s">
        <v>90</v>
      </c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59"/>
      <c r="R417" s="8"/>
      <c r="S417" s="8"/>
    </row>
    <row r="418" spans="1:19">
      <c r="A418" s="63">
        <v>1</v>
      </c>
      <c r="B418" s="63"/>
      <c r="C418" s="12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3">
        <f t="shared" ref="N418:N427" si="169">(IF(F418="OŽ",IF(L418=1,550.8,IF(L418=2,426.38,IF(L418=3,342.14,IF(L418=4,181.44,IF(L418=5,168.48,IF(L418=6,155.52,IF(L418=7,148.5,IF(L418=8,144,0))))))))+IF(L418&lt;=8,0,IF(L418&lt;=16,137.7,IF(L418&lt;=24,108,IF(L418&lt;=32,80.1,IF(L418&lt;=36,52.2,0)))))-IF(L418&lt;=8,0,IF(L418&lt;=16,(L418-9)*2.754,IF(L418&lt;=24,(L418-17)* 2.754,IF(L418&lt;=32,(L418-25)* 2.754,IF(L418&lt;=36,(L418-33)*2.754,0))))),0)+IF(F418="PČ",IF(L418=1,449,IF(L418=2,314.6,IF(L418=3,238,IF(L418=4,172,IF(L418=5,159,IF(L418=6,145,IF(L418=7,132,IF(L418=8,119,0))))))))+IF(L418&lt;=8,0,IF(L418&lt;=16,88,IF(L418&lt;=24,55,IF(L418&lt;=32,22,0))))-IF(L418&lt;=8,0,IF(L418&lt;=16,(L418-9)*2.245,IF(L418&lt;=24,(L418-17)*2.245,IF(L418&lt;=32,(L418-25)*2.245,0)))),0)+IF(F418="PČneol",IF(L418=1,85,IF(L418=2,64.61,IF(L418=3,50.76,IF(L418=4,16.25,IF(L418=5,15,IF(L418=6,13.75,IF(L418=7,12.5,IF(L418=8,11.25,0))))))))+IF(L418&lt;=8,0,IF(L418&lt;=16,9,0))-IF(L418&lt;=8,0,IF(L418&lt;=16,(L418-9)*0.425,0)),0)+IF(F418="PŽ",IF(L418=1,85,IF(L418=2,59.5,IF(L418=3,45,IF(L418=4,32.5,IF(L418=5,30,IF(L418=6,27.5,IF(L418=7,25,IF(L418=8,22.5,0))))))))+IF(L418&lt;=8,0,IF(L418&lt;=16,19,IF(L418&lt;=24,13,IF(L418&lt;=32,8,0))))-IF(L418&lt;=8,0,IF(L418&lt;=16,(L418-9)*0.425,IF(L418&lt;=24,(L418-17)*0.425,IF(L418&lt;=32,(L418-25)*0.425,0)))),0)+IF(F418="EČ",IF(L418=1,204,IF(L418=2,156.24,IF(L418=3,123.84,IF(L418=4,72,IF(L418=5,66,IF(L418=6,60,IF(L418=7,54,IF(L418=8,48,0))))))))+IF(L418&lt;=8,0,IF(L418&lt;=16,40,IF(L418&lt;=24,25,0)))-IF(L418&lt;=8,0,IF(L418&lt;=16,(L418-9)*1.02,IF(L418&lt;=24,(L418-17)*1.02,0))),0)+IF(F418="EČneol",IF(L418=1,68,IF(L418=2,51.69,IF(L418=3,40.61,IF(L418=4,13,IF(L418=5,12,IF(L418=6,11,IF(L418=7,10,IF(L418=8,9,0)))))))))+IF(F418="EŽ",IF(L418=1,68,IF(L418=2,47.6,IF(L418=3,36,IF(L418=4,18,IF(L418=5,16.5,IF(L418=6,15,IF(L418=7,13.5,IF(L418=8,12,0))))))))+IF(L418&lt;=8,0,IF(L418&lt;=16,10,IF(L418&lt;=24,6,0)))-IF(L418&lt;=8,0,IF(L418&lt;=16,(L418-9)*0.34,IF(L418&lt;=24,(L418-17)*0.34,0))),0)+IF(F418="PT",IF(L418=1,68,IF(L418=2,52.08,IF(L418=3,41.28,IF(L418=4,24,IF(L418=5,22,IF(L418=6,20,IF(L418=7,18,IF(L418=8,16,0))))))))+IF(L418&lt;=8,0,IF(L418&lt;=16,13,IF(L418&lt;=24,9,IF(L418&lt;=32,4,0))))-IF(L418&lt;=8,0,IF(L418&lt;=16,(L418-9)*0.34,IF(L418&lt;=24,(L418-17)*0.34,IF(L418&lt;=32,(L418-25)*0.34,0)))),0)+IF(F418="JOŽ",IF(L418=1,85,IF(L418=2,59.5,IF(L418=3,45,IF(L418=4,32.5,IF(L418=5,30,IF(L418=6,27.5,IF(L418=7,25,IF(L418=8,22.5,0))))))))+IF(L418&lt;=8,0,IF(L418&lt;=16,19,IF(L418&lt;=24,13,0)))-IF(L418&lt;=8,0,IF(L418&lt;=16,(L418-9)*0.425,IF(L418&lt;=24,(L418-17)*0.425,0))),0)+IF(F418="JPČ",IF(L418=1,68,IF(L418=2,47.6,IF(L418=3,36,IF(L418=4,26,IF(L418=5,24,IF(L418=6,22,IF(L418=7,20,IF(L418=8,18,0))))))))+IF(L418&lt;=8,0,IF(L418&lt;=16,13,IF(L418&lt;=24,9,0)))-IF(L418&lt;=8,0,IF(L418&lt;=16,(L418-9)*0.34,IF(L418&lt;=24,(L418-17)*0.34,0))),0)+IF(F418="JEČ",IF(L418=1,34,IF(L418=2,26.04,IF(L418=3,20.6,IF(L418=4,12,IF(L418=5,11,IF(L418=6,10,IF(L418=7,9,IF(L418=8,8,0))))))))+IF(L418&lt;=8,0,IF(L418&lt;=16,6,0))-IF(L418&lt;=8,0,IF(L418&lt;=16,(L418-9)*0.17,0)),0)+IF(F418="JEOF",IF(L418=1,34,IF(L418=2,26.04,IF(L418=3,20.6,IF(L418=4,12,IF(L418=5,11,IF(L418=6,10,IF(L418=7,9,IF(L418=8,8,0))))))))+IF(L418&lt;=8,0,IF(L418&lt;=16,6,0))-IF(L418&lt;=8,0,IF(L418&lt;=16,(L418-9)*0.17,0)),0)+IF(F418="JnPČ",IF(L418=1,51,IF(L418=2,35.7,IF(L418=3,27,IF(L418=4,19.5,IF(L418=5,18,IF(L418=6,16.5,IF(L418=7,15,IF(L418=8,13.5,0))))))))+IF(L418&lt;=8,0,IF(L418&lt;=16,10,0))-IF(L418&lt;=8,0,IF(L418&lt;=16,(L418-9)*0.255,0)),0)+IF(F418="JnEČ",IF(L418=1,25.5,IF(L418=2,19.53,IF(L418=3,15.48,IF(L418=4,9,IF(L418=5,8.25,IF(L418=6,7.5,IF(L418=7,6.75,IF(L418=8,6,0))))))))+IF(L418&lt;=8,0,IF(L418&lt;=16,5,0))-IF(L418&lt;=8,0,IF(L418&lt;=16,(L418-9)*0.1275,0)),0)+IF(F418="JčPČ",IF(L418=1,21.25,IF(L418=2,14.5,IF(L418=3,11.5,IF(L418=4,7,IF(L418=5,6.5,IF(L418=6,6,IF(L418=7,5.5,IF(L418=8,5,0))))))))+IF(L418&lt;=8,0,IF(L418&lt;=16,4,0))-IF(L418&lt;=8,0,IF(L418&lt;=16,(L418-9)*0.10625,0)),0)+IF(F418="JčEČ",IF(L418=1,17,IF(L418=2,13.02,IF(L418=3,10.32,IF(L418=4,6,IF(L418=5,5.5,IF(L418=6,5,IF(L418=7,4.5,IF(L418=8,4,0))))))))+IF(L418&lt;=8,0,IF(L418&lt;=16,3,0))-IF(L418&lt;=8,0,IF(L418&lt;=16,(L418-9)*0.085,0)),0)+IF(F418="NEAK",IF(L418=1,11.48,IF(L418=2,8.79,IF(L418=3,6.97,IF(L418=4,4.05,IF(L418=5,3.71,IF(L418=6,3.38,IF(L418=7,3.04,IF(L418=8,2.7,0))))))))+IF(L418&lt;=8,0,IF(L418&lt;=16,2,IF(L418&lt;=24,1.3,0)))-IF(L418&lt;=8,0,IF(L418&lt;=16,(L418-9)*0.0574,IF(L418&lt;=24,(L418-17)*0.0574,0))),0))*IF(L418&lt;0,1,IF(OR(F418="PČ",F418="PŽ",F418="PT"),IF(J418&lt;32,J418/32,1),1))* IF(L418&lt;0,1,IF(OR(F418="EČ",F418="EŽ",F418="JOŽ",F418="JPČ",F418="NEAK"),IF(J418&lt;24,J418/24,1),1))*IF(L418&lt;0,1,IF(OR(F418="PČneol",F418="JEČ",F418="JEOF",F418="JnPČ",F418="JnEČ",F418="JčPČ",F418="JčEČ"),IF(J418&lt;16,J418/16,1),1))*IF(L418&lt;0,1,IF(F418="EČneol",IF(J418&lt;8,J418/8,1),1))</f>
        <v>0</v>
      </c>
      <c r="O418" s="9">
        <f t="shared" ref="O418:O427" si="170">IF(F418="OŽ",N418,IF(H418="Ne",IF(J418*0.3&lt;J418-L418,N418,0),IF(J418*0.1&lt;J418-L418,N418,0)))</f>
        <v>0</v>
      </c>
      <c r="P418" s="4">
        <f t="shared" ref="P418" si="171">IF(O418=0,0,IF(F418="OŽ",IF(L418&gt;35,0,IF(J418&gt;35,(36-L418)*1.836,((36-L418)-(36-J418))*1.836)),0)+IF(F418="PČ",IF(L418&gt;31,0,IF(J418&gt;31,(32-L418)*1.347,((32-L418)-(32-J418))*1.347)),0)+ IF(F418="PČneol",IF(L418&gt;15,0,IF(J418&gt;15,(16-L418)*0.255,((16-L418)-(16-J418))*0.255)),0)+IF(F418="PŽ",IF(L418&gt;31,0,IF(J418&gt;31,(32-L418)*0.255,((32-L418)-(32-J418))*0.255)),0)+IF(F418="EČ",IF(L418&gt;23,0,IF(J418&gt;23,(24-L418)*0.612,((24-L418)-(24-J418))*0.612)),0)+IF(F418="EČneol",IF(L418&gt;7,0,IF(J418&gt;7,(8-L418)*0.204,((8-L418)-(8-J418))*0.204)),0)+IF(F418="EŽ",IF(L418&gt;23,0,IF(J418&gt;23,(24-L418)*0.204,((24-L418)-(24-J418))*0.204)),0)+IF(F418="PT",IF(L418&gt;31,0,IF(J418&gt;31,(32-L418)*0.204,((32-L418)-(32-J418))*0.204)),0)+IF(F418="JOŽ",IF(L418&gt;23,0,IF(J418&gt;23,(24-L418)*0.255,((24-L418)-(24-J418))*0.255)),0)+IF(F418="JPČ",IF(L418&gt;23,0,IF(J418&gt;23,(24-L418)*0.204,((24-L418)-(24-J418))*0.204)),0)+IF(F418="JEČ",IF(L418&gt;15,0,IF(J418&gt;15,(16-L418)*0.102,((16-L418)-(16-J418))*0.102)),0)+IF(F418="JEOF",IF(L418&gt;15,0,IF(J418&gt;15,(16-L418)*0.102,((16-L418)-(16-J418))*0.102)),0)+IF(F418="JnPČ",IF(L418&gt;15,0,IF(J418&gt;15,(16-L418)*0.153,((16-L418)-(16-J418))*0.153)),0)+IF(F418="JnEČ",IF(L418&gt;15,0,IF(J418&gt;15,(16-L418)*0.0765,((16-L418)-(16-J418))*0.0765)),0)+IF(F418="JčPČ",IF(L418&gt;15,0,IF(J418&gt;15,(16-L418)*0.06375,((16-L418)-(16-J418))*0.06375)),0)+IF(F418="JčEČ",IF(L418&gt;15,0,IF(J418&gt;15,(16-L418)*0.051,((16-L418)-(16-J418))*0.051)),0)+IF(F418="NEAK",IF(L418&gt;23,0,IF(J418&gt;23,(24-L418)*0.03444,((24-L418)-(24-J418))*0.03444)),0))</f>
        <v>0</v>
      </c>
      <c r="Q418" s="11">
        <f t="shared" ref="Q418" si="172">IF(ISERROR(P418*100/N418),0,(P418*100/N418))</f>
        <v>0</v>
      </c>
      <c r="R418" s="10">
        <f t="shared" ref="R418:R427" si="173">IF(Q418&lt;=30,O418+P418,O418+O418*0.3)*IF(G418=1,0.4,IF(G418=2,0.75,IF(G418="1 (kas 4 m. 1 k. nerengiamos)",0.52,1)))*IF(D418="olimpinė",1,IF(M418="Ne",0.5,1))*IF(OR(A$5="Lietuvos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federacija"),IF(OR(J418&lt;8,K418&lt;16),0,1),1)*E418*IF(I418&lt;=1,1,1/I418)*IF(OR(A$5="Lietuvos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18" s="8"/>
    </row>
    <row r="419" spans="1:19">
      <c r="A419" s="63">
        <v>2</v>
      </c>
      <c r="B419" s="63"/>
      <c r="C419" s="12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3">
        <f t="shared" si="169"/>
        <v>0</v>
      </c>
      <c r="O419" s="9">
        <f t="shared" si="170"/>
        <v>0</v>
      </c>
      <c r="P419" s="4">
        <f t="shared" ref="P419:P427" si="174">IF(O419=0,0,IF(F419="OŽ",IF(L419&gt;35,0,IF(J419&gt;35,(36-L419)*1.836,((36-L419)-(36-J419))*1.836)),0)+IF(F419="PČ",IF(L419&gt;31,0,IF(J419&gt;31,(32-L419)*1.347,((32-L419)-(32-J419))*1.347)),0)+ IF(F419="PČneol",IF(L419&gt;15,0,IF(J419&gt;15,(16-L419)*0.255,((16-L419)-(16-J419))*0.255)),0)+IF(F419="PŽ",IF(L419&gt;31,0,IF(J419&gt;31,(32-L419)*0.255,((32-L419)-(32-J419))*0.255)),0)+IF(F419="EČ",IF(L419&gt;23,0,IF(J419&gt;23,(24-L419)*0.612,((24-L419)-(24-J419))*0.612)),0)+IF(F419="EČneol",IF(L419&gt;7,0,IF(J419&gt;7,(8-L419)*0.204,((8-L419)-(8-J419))*0.204)),0)+IF(F419="EŽ",IF(L419&gt;23,0,IF(J419&gt;23,(24-L419)*0.204,((24-L419)-(24-J419))*0.204)),0)+IF(F419="PT",IF(L419&gt;31,0,IF(J419&gt;31,(32-L419)*0.204,((32-L419)-(32-J419))*0.204)),0)+IF(F419="JOŽ",IF(L419&gt;23,0,IF(J419&gt;23,(24-L419)*0.255,((24-L419)-(24-J419))*0.255)),0)+IF(F419="JPČ",IF(L419&gt;23,0,IF(J419&gt;23,(24-L419)*0.204,((24-L419)-(24-J419))*0.204)),0)+IF(F419="JEČ",IF(L419&gt;15,0,IF(J419&gt;15,(16-L419)*0.102,((16-L419)-(16-J419))*0.102)),0)+IF(F419="JEOF",IF(L419&gt;15,0,IF(J419&gt;15,(16-L419)*0.102,((16-L419)-(16-J419))*0.102)),0)+IF(F419="JnPČ",IF(L419&gt;15,0,IF(J419&gt;15,(16-L419)*0.153,((16-L419)-(16-J419))*0.153)),0)+IF(F419="JnEČ",IF(L419&gt;15,0,IF(J419&gt;15,(16-L419)*0.0765,((16-L419)-(16-J419))*0.0765)),0)+IF(F419="JčPČ",IF(L419&gt;15,0,IF(J419&gt;15,(16-L419)*0.06375,((16-L419)-(16-J419))*0.06375)),0)+IF(F419="JčEČ",IF(L419&gt;15,0,IF(J419&gt;15,(16-L419)*0.051,((16-L419)-(16-J419))*0.051)),0)+IF(F419="NEAK",IF(L419&gt;23,0,IF(J419&gt;23,(24-L419)*0.03444,((24-L419)-(24-J419))*0.03444)),0))</f>
        <v>0</v>
      </c>
      <c r="Q419" s="11">
        <f t="shared" ref="Q419:Q427" si="175">IF(ISERROR(P419*100/N419),0,(P419*100/N419))</f>
        <v>0</v>
      </c>
      <c r="R419" s="10">
        <f t="shared" si="173"/>
        <v>0</v>
      </c>
      <c r="S419" s="8"/>
    </row>
    <row r="420" spans="1:19">
      <c r="A420" s="63">
        <v>3</v>
      </c>
      <c r="B420" s="63"/>
      <c r="C420" s="12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3">
        <f t="shared" si="169"/>
        <v>0</v>
      </c>
      <c r="O420" s="9">
        <f t="shared" si="170"/>
        <v>0</v>
      </c>
      <c r="P420" s="4">
        <f t="shared" si="174"/>
        <v>0</v>
      </c>
      <c r="Q420" s="11">
        <f t="shared" si="175"/>
        <v>0</v>
      </c>
      <c r="R420" s="10">
        <f t="shared" si="173"/>
        <v>0</v>
      </c>
      <c r="S420" s="8"/>
    </row>
    <row r="421" spans="1:19">
      <c r="A421" s="63">
        <v>4</v>
      </c>
      <c r="B421" s="63"/>
      <c r="C421" s="12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3">
        <f t="shared" si="169"/>
        <v>0</v>
      </c>
      <c r="O421" s="9">
        <f t="shared" si="170"/>
        <v>0</v>
      </c>
      <c r="P421" s="4">
        <f t="shared" si="174"/>
        <v>0</v>
      </c>
      <c r="Q421" s="11">
        <f t="shared" si="175"/>
        <v>0</v>
      </c>
      <c r="R421" s="10">
        <f t="shared" si="173"/>
        <v>0</v>
      </c>
      <c r="S421" s="8"/>
    </row>
    <row r="422" spans="1:19">
      <c r="A422" s="63">
        <v>5</v>
      </c>
      <c r="B422" s="63"/>
      <c r="C422" s="12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3">
        <f t="shared" si="169"/>
        <v>0</v>
      </c>
      <c r="O422" s="9">
        <f t="shared" si="170"/>
        <v>0</v>
      </c>
      <c r="P422" s="4">
        <f t="shared" si="174"/>
        <v>0</v>
      </c>
      <c r="Q422" s="11">
        <f t="shared" si="175"/>
        <v>0</v>
      </c>
      <c r="R422" s="10">
        <f t="shared" si="173"/>
        <v>0</v>
      </c>
      <c r="S422" s="8"/>
    </row>
    <row r="423" spans="1:19">
      <c r="A423" s="63">
        <v>6</v>
      </c>
      <c r="B423" s="63"/>
      <c r="C423" s="12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3">
        <f t="shared" si="169"/>
        <v>0</v>
      </c>
      <c r="O423" s="9">
        <f t="shared" si="170"/>
        <v>0</v>
      </c>
      <c r="P423" s="4">
        <f t="shared" si="174"/>
        <v>0</v>
      </c>
      <c r="Q423" s="11">
        <f t="shared" si="175"/>
        <v>0</v>
      </c>
      <c r="R423" s="10">
        <f t="shared" si="173"/>
        <v>0</v>
      </c>
      <c r="S423" s="8"/>
    </row>
    <row r="424" spans="1:19">
      <c r="A424" s="63">
        <v>7</v>
      </c>
      <c r="B424" s="63"/>
      <c r="C424" s="12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3">
        <f t="shared" si="169"/>
        <v>0</v>
      </c>
      <c r="O424" s="9">
        <f t="shared" si="170"/>
        <v>0</v>
      </c>
      <c r="P424" s="4">
        <f t="shared" si="174"/>
        <v>0</v>
      </c>
      <c r="Q424" s="11">
        <f t="shared" si="175"/>
        <v>0</v>
      </c>
      <c r="R424" s="10">
        <f t="shared" si="173"/>
        <v>0</v>
      </c>
      <c r="S424" s="8"/>
    </row>
    <row r="425" spans="1:19">
      <c r="A425" s="63">
        <v>8</v>
      </c>
      <c r="B425" s="63"/>
      <c r="C425" s="12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3">
        <f t="shared" si="169"/>
        <v>0</v>
      </c>
      <c r="O425" s="9">
        <f t="shared" si="170"/>
        <v>0</v>
      </c>
      <c r="P425" s="4">
        <f t="shared" si="174"/>
        <v>0</v>
      </c>
      <c r="Q425" s="11">
        <f t="shared" si="175"/>
        <v>0</v>
      </c>
      <c r="R425" s="10">
        <f t="shared" si="173"/>
        <v>0</v>
      </c>
      <c r="S425" s="8"/>
    </row>
    <row r="426" spans="1:19">
      <c r="A426" s="63">
        <v>9</v>
      </c>
      <c r="B426" s="63"/>
      <c r="C426" s="12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3">
        <f t="shared" si="169"/>
        <v>0</v>
      </c>
      <c r="O426" s="9">
        <f t="shared" si="170"/>
        <v>0</v>
      </c>
      <c r="P426" s="4">
        <f t="shared" si="174"/>
        <v>0</v>
      </c>
      <c r="Q426" s="11">
        <f t="shared" si="175"/>
        <v>0</v>
      </c>
      <c r="R426" s="10">
        <f t="shared" si="173"/>
        <v>0</v>
      </c>
      <c r="S426" s="8"/>
    </row>
    <row r="427" spans="1:19">
      <c r="A427" s="63">
        <v>10</v>
      </c>
      <c r="B427" s="63"/>
      <c r="C427" s="12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3">
        <f t="shared" si="169"/>
        <v>0</v>
      </c>
      <c r="O427" s="9">
        <f t="shared" si="170"/>
        <v>0</v>
      </c>
      <c r="P427" s="4">
        <f t="shared" si="174"/>
        <v>0</v>
      </c>
      <c r="Q427" s="11">
        <f t="shared" si="175"/>
        <v>0</v>
      </c>
      <c r="R427" s="10">
        <f t="shared" si="173"/>
        <v>0</v>
      </c>
      <c r="S427" s="8"/>
    </row>
    <row r="428" spans="1:19">
      <c r="A428" s="66" t="s">
        <v>32</v>
      </c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8"/>
      <c r="R428" s="10">
        <f>SUM(R418:R427)</f>
        <v>0</v>
      </c>
      <c r="S428" s="8"/>
    </row>
    <row r="429" spans="1:19" ht="15.75">
      <c r="A429" s="24" t="s">
        <v>33</v>
      </c>
      <c r="B429" s="2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6"/>
      <c r="S429" s="8"/>
    </row>
    <row r="430" spans="1:19">
      <c r="A430" s="49" t="s">
        <v>43</v>
      </c>
      <c r="B430" s="49"/>
      <c r="C430" s="49"/>
      <c r="D430" s="49"/>
      <c r="E430" s="49"/>
      <c r="F430" s="49"/>
      <c r="G430" s="49"/>
      <c r="H430" s="49"/>
      <c r="I430" s="49"/>
      <c r="J430" s="15"/>
      <c r="K430" s="15"/>
      <c r="L430" s="15"/>
      <c r="M430" s="15"/>
      <c r="N430" s="15"/>
      <c r="O430" s="15"/>
      <c r="P430" s="15"/>
      <c r="Q430" s="15"/>
      <c r="R430" s="16"/>
      <c r="S430" s="8"/>
    </row>
    <row r="431" spans="1:19" s="8" customFormat="1">
      <c r="A431" s="49"/>
      <c r="B431" s="49"/>
      <c r="C431" s="49"/>
      <c r="D431" s="49"/>
      <c r="E431" s="49"/>
      <c r="F431" s="49"/>
      <c r="G431" s="49"/>
      <c r="H431" s="49"/>
      <c r="I431" s="49"/>
      <c r="J431" s="15"/>
      <c r="K431" s="15"/>
      <c r="L431" s="15"/>
      <c r="M431" s="15"/>
      <c r="N431" s="15"/>
      <c r="O431" s="15"/>
      <c r="P431" s="15"/>
      <c r="Q431" s="15"/>
      <c r="R431" s="16"/>
    </row>
    <row r="432" spans="1:19">
      <c r="A432" s="69" t="s">
        <v>89</v>
      </c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59"/>
      <c r="R432" s="8"/>
      <c r="S432" s="8"/>
    </row>
    <row r="433" spans="1:19" ht="18">
      <c r="A433" s="71" t="s">
        <v>27</v>
      </c>
      <c r="B433" s="72"/>
      <c r="C433" s="72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9"/>
      <c r="R433" s="8"/>
      <c r="S433" s="8"/>
    </row>
    <row r="434" spans="1:19">
      <c r="A434" s="69" t="s">
        <v>90</v>
      </c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59"/>
      <c r="R434" s="8"/>
      <c r="S434" s="8"/>
    </row>
    <row r="435" spans="1:19">
      <c r="A435" s="63">
        <v>1</v>
      </c>
      <c r="B435" s="63"/>
      <c r="C435" s="12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3">
        <f t="shared" ref="N435:N444" si="176">(IF(F435="OŽ",IF(L435=1,550.8,IF(L435=2,426.38,IF(L435=3,342.14,IF(L435=4,181.44,IF(L435=5,168.48,IF(L435=6,155.52,IF(L435=7,148.5,IF(L435=8,144,0))))))))+IF(L435&lt;=8,0,IF(L435&lt;=16,137.7,IF(L435&lt;=24,108,IF(L435&lt;=32,80.1,IF(L435&lt;=36,52.2,0)))))-IF(L435&lt;=8,0,IF(L435&lt;=16,(L435-9)*2.754,IF(L435&lt;=24,(L435-17)* 2.754,IF(L435&lt;=32,(L435-25)* 2.754,IF(L435&lt;=36,(L435-33)*2.754,0))))),0)+IF(F435="PČ",IF(L435=1,449,IF(L435=2,314.6,IF(L435=3,238,IF(L435=4,172,IF(L435=5,159,IF(L435=6,145,IF(L435=7,132,IF(L435=8,119,0))))))))+IF(L435&lt;=8,0,IF(L435&lt;=16,88,IF(L435&lt;=24,55,IF(L435&lt;=32,22,0))))-IF(L435&lt;=8,0,IF(L435&lt;=16,(L435-9)*2.245,IF(L435&lt;=24,(L435-17)*2.245,IF(L435&lt;=32,(L435-25)*2.245,0)))),0)+IF(F435="PČneol",IF(L435=1,85,IF(L435=2,64.61,IF(L435=3,50.76,IF(L435=4,16.25,IF(L435=5,15,IF(L435=6,13.75,IF(L435=7,12.5,IF(L435=8,11.25,0))))))))+IF(L435&lt;=8,0,IF(L435&lt;=16,9,0))-IF(L435&lt;=8,0,IF(L435&lt;=16,(L435-9)*0.425,0)),0)+IF(F435="PŽ",IF(L435=1,85,IF(L435=2,59.5,IF(L435=3,45,IF(L435=4,32.5,IF(L435=5,30,IF(L435=6,27.5,IF(L435=7,25,IF(L435=8,22.5,0))))))))+IF(L435&lt;=8,0,IF(L435&lt;=16,19,IF(L435&lt;=24,13,IF(L435&lt;=32,8,0))))-IF(L435&lt;=8,0,IF(L435&lt;=16,(L435-9)*0.425,IF(L435&lt;=24,(L435-17)*0.425,IF(L435&lt;=32,(L435-25)*0.425,0)))),0)+IF(F435="EČ",IF(L435=1,204,IF(L435=2,156.24,IF(L435=3,123.84,IF(L435=4,72,IF(L435=5,66,IF(L435=6,60,IF(L435=7,54,IF(L435=8,48,0))))))))+IF(L435&lt;=8,0,IF(L435&lt;=16,40,IF(L435&lt;=24,25,0)))-IF(L435&lt;=8,0,IF(L435&lt;=16,(L435-9)*1.02,IF(L435&lt;=24,(L435-17)*1.02,0))),0)+IF(F435="EČneol",IF(L435=1,68,IF(L435=2,51.69,IF(L435=3,40.61,IF(L435=4,13,IF(L435=5,12,IF(L435=6,11,IF(L435=7,10,IF(L435=8,9,0)))))))))+IF(F435="EŽ",IF(L435=1,68,IF(L435=2,47.6,IF(L435=3,36,IF(L435=4,18,IF(L435=5,16.5,IF(L435=6,15,IF(L435=7,13.5,IF(L435=8,12,0))))))))+IF(L435&lt;=8,0,IF(L435&lt;=16,10,IF(L435&lt;=24,6,0)))-IF(L435&lt;=8,0,IF(L435&lt;=16,(L435-9)*0.34,IF(L435&lt;=24,(L435-17)*0.34,0))),0)+IF(F435="PT",IF(L435=1,68,IF(L435=2,52.08,IF(L435=3,41.28,IF(L435=4,24,IF(L435=5,22,IF(L435=6,20,IF(L435=7,18,IF(L435=8,16,0))))))))+IF(L435&lt;=8,0,IF(L435&lt;=16,13,IF(L435&lt;=24,9,IF(L435&lt;=32,4,0))))-IF(L435&lt;=8,0,IF(L435&lt;=16,(L435-9)*0.34,IF(L435&lt;=24,(L435-17)*0.34,IF(L435&lt;=32,(L435-25)*0.34,0)))),0)+IF(F435="JOŽ",IF(L435=1,85,IF(L435=2,59.5,IF(L435=3,45,IF(L435=4,32.5,IF(L435=5,30,IF(L435=6,27.5,IF(L435=7,25,IF(L435=8,22.5,0))))))))+IF(L435&lt;=8,0,IF(L435&lt;=16,19,IF(L435&lt;=24,13,0)))-IF(L435&lt;=8,0,IF(L435&lt;=16,(L435-9)*0.425,IF(L435&lt;=24,(L435-17)*0.425,0))),0)+IF(F435="JPČ",IF(L435=1,68,IF(L435=2,47.6,IF(L435=3,36,IF(L435=4,26,IF(L435=5,24,IF(L435=6,22,IF(L435=7,20,IF(L435=8,18,0))))))))+IF(L435&lt;=8,0,IF(L435&lt;=16,13,IF(L435&lt;=24,9,0)))-IF(L435&lt;=8,0,IF(L435&lt;=16,(L435-9)*0.34,IF(L435&lt;=24,(L435-17)*0.34,0))),0)+IF(F435="JEČ",IF(L435=1,34,IF(L435=2,26.04,IF(L435=3,20.6,IF(L435=4,12,IF(L435=5,11,IF(L435=6,10,IF(L435=7,9,IF(L435=8,8,0))))))))+IF(L435&lt;=8,0,IF(L435&lt;=16,6,0))-IF(L435&lt;=8,0,IF(L435&lt;=16,(L435-9)*0.17,0)),0)+IF(F435="JEOF",IF(L435=1,34,IF(L435=2,26.04,IF(L435=3,20.6,IF(L435=4,12,IF(L435=5,11,IF(L435=6,10,IF(L435=7,9,IF(L435=8,8,0))))))))+IF(L435&lt;=8,0,IF(L435&lt;=16,6,0))-IF(L435&lt;=8,0,IF(L435&lt;=16,(L435-9)*0.17,0)),0)+IF(F435="JnPČ",IF(L435=1,51,IF(L435=2,35.7,IF(L435=3,27,IF(L435=4,19.5,IF(L435=5,18,IF(L435=6,16.5,IF(L435=7,15,IF(L435=8,13.5,0))))))))+IF(L435&lt;=8,0,IF(L435&lt;=16,10,0))-IF(L435&lt;=8,0,IF(L435&lt;=16,(L435-9)*0.255,0)),0)+IF(F435="JnEČ",IF(L435=1,25.5,IF(L435=2,19.53,IF(L435=3,15.48,IF(L435=4,9,IF(L435=5,8.25,IF(L435=6,7.5,IF(L435=7,6.75,IF(L435=8,6,0))))))))+IF(L435&lt;=8,0,IF(L435&lt;=16,5,0))-IF(L435&lt;=8,0,IF(L435&lt;=16,(L435-9)*0.1275,0)),0)+IF(F435="JčPČ",IF(L435=1,21.25,IF(L435=2,14.5,IF(L435=3,11.5,IF(L435=4,7,IF(L435=5,6.5,IF(L435=6,6,IF(L435=7,5.5,IF(L435=8,5,0))))))))+IF(L435&lt;=8,0,IF(L435&lt;=16,4,0))-IF(L435&lt;=8,0,IF(L435&lt;=16,(L435-9)*0.10625,0)),0)+IF(F435="JčEČ",IF(L435=1,17,IF(L435=2,13.02,IF(L435=3,10.32,IF(L435=4,6,IF(L435=5,5.5,IF(L435=6,5,IF(L435=7,4.5,IF(L435=8,4,0))))))))+IF(L435&lt;=8,0,IF(L435&lt;=16,3,0))-IF(L435&lt;=8,0,IF(L435&lt;=16,(L435-9)*0.085,0)),0)+IF(F435="NEAK",IF(L435=1,11.48,IF(L435=2,8.79,IF(L435=3,6.97,IF(L435=4,4.05,IF(L435=5,3.71,IF(L435=6,3.38,IF(L435=7,3.04,IF(L435=8,2.7,0))))))))+IF(L435&lt;=8,0,IF(L435&lt;=16,2,IF(L435&lt;=24,1.3,0)))-IF(L435&lt;=8,0,IF(L435&lt;=16,(L435-9)*0.0574,IF(L435&lt;=24,(L435-17)*0.0574,0))),0))*IF(L435&lt;0,1,IF(OR(F435="PČ",F435="PŽ",F435="PT"),IF(J435&lt;32,J435/32,1),1))* IF(L435&lt;0,1,IF(OR(F435="EČ",F435="EŽ",F435="JOŽ",F435="JPČ",F435="NEAK"),IF(J435&lt;24,J435/24,1),1))*IF(L435&lt;0,1,IF(OR(F435="PČneol",F435="JEČ",F435="JEOF",F435="JnPČ",F435="JnEČ",F435="JčPČ",F435="JčEČ"),IF(J435&lt;16,J435/16,1),1))*IF(L435&lt;0,1,IF(F435="EČneol",IF(J435&lt;8,J435/8,1),1))</f>
        <v>0</v>
      </c>
      <c r="O435" s="9">
        <f t="shared" ref="O435:O444" si="177">IF(F435="OŽ",N435,IF(H435="Ne",IF(J435*0.3&lt;J435-L435,N435,0),IF(J435*0.1&lt;J435-L435,N435,0)))</f>
        <v>0</v>
      </c>
      <c r="P435" s="4">
        <f t="shared" ref="P435" si="178">IF(O435=0,0,IF(F435="OŽ",IF(L435&gt;35,0,IF(J435&gt;35,(36-L435)*1.836,((36-L435)-(36-J435))*1.836)),0)+IF(F435="PČ",IF(L435&gt;31,0,IF(J435&gt;31,(32-L435)*1.347,((32-L435)-(32-J435))*1.347)),0)+ IF(F435="PČneol",IF(L435&gt;15,0,IF(J435&gt;15,(16-L435)*0.255,((16-L435)-(16-J435))*0.255)),0)+IF(F435="PŽ",IF(L435&gt;31,0,IF(J435&gt;31,(32-L435)*0.255,((32-L435)-(32-J435))*0.255)),0)+IF(F435="EČ",IF(L435&gt;23,0,IF(J435&gt;23,(24-L435)*0.612,((24-L435)-(24-J435))*0.612)),0)+IF(F435="EČneol",IF(L435&gt;7,0,IF(J435&gt;7,(8-L435)*0.204,((8-L435)-(8-J435))*0.204)),0)+IF(F435="EŽ",IF(L435&gt;23,0,IF(J435&gt;23,(24-L435)*0.204,((24-L435)-(24-J435))*0.204)),0)+IF(F435="PT",IF(L435&gt;31,0,IF(J435&gt;31,(32-L435)*0.204,((32-L435)-(32-J435))*0.204)),0)+IF(F435="JOŽ",IF(L435&gt;23,0,IF(J435&gt;23,(24-L435)*0.255,((24-L435)-(24-J435))*0.255)),0)+IF(F435="JPČ",IF(L435&gt;23,0,IF(J435&gt;23,(24-L435)*0.204,((24-L435)-(24-J435))*0.204)),0)+IF(F435="JEČ",IF(L435&gt;15,0,IF(J435&gt;15,(16-L435)*0.102,((16-L435)-(16-J435))*0.102)),0)+IF(F435="JEOF",IF(L435&gt;15,0,IF(J435&gt;15,(16-L435)*0.102,((16-L435)-(16-J435))*0.102)),0)+IF(F435="JnPČ",IF(L435&gt;15,0,IF(J435&gt;15,(16-L435)*0.153,((16-L435)-(16-J435))*0.153)),0)+IF(F435="JnEČ",IF(L435&gt;15,0,IF(J435&gt;15,(16-L435)*0.0765,((16-L435)-(16-J435))*0.0765)),0)+IF(F435="JčPČ",IF(L435&gt;15,0,IF(J435&gt;15,(16-L435)*0.06375,((16-L435)-(16-J435))*0.06375)),0)+IF(F435="JčEČ",IF(L435&gt;15,0,IF(J435&gt;15,(16-L435)*0.051,((16-L435)-(16-J435))*0.051)),0)+IF(F435="NEAK",IF(L435&gt;23,0,IF(J435&gt;23,(24-L435)*0.03444,((24-L435)-(24-J435))*0.03444)),0))</f>
        <v>0</v>
      </c>
      <c r="Q435" s="11">
        <f t="shared" ref="Q435" si="179">IF(ISERROR(P435*100/N435),0,(P435*100/N435))</f>
        <v>0</v>
      </c>
      <c r="R435" s="10">
        <f t="shared" ref="R435:R444" si="180">IF(Q435&lt;=30,O435+P435,O435+O435*0.3)*IF(G435=1,0.4,IF(G435=2,0.75,IF(G435="1 (kas 4 m. 1 k. nerengiamos)",0.52,1)))*IF(D435="olimpinė",1,IF(M435="Ne",0.5,1))*IF(OR(A$5="Lietuvos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federacija"),IF(OR(J435&lt;8,K435&lt;16),0,1),1)*E435*IF(I435&lt;=1,1,1/I435)*IF(OR(A$5="Lietuvos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35" s="8"/>
    </row>
    <row r="436" spans="1:19">
      <c r="A436" s="63">
        <v>2</v>
      </c>
      <c r="B436" s="63"/>
      <c r="C436" s="12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3">
        <f t="shared" si="176"/>
        <v>0</v>
      </c>
      <c r="O436" s="9">
        <f t="shared" si="177"/>
        <v>0</v>
      </c>
      <c r="P436" s="4">
        <f t="shared" ref="P436:P444" si="181">IF(O436=0,0,IF(F436="OŽ",IF(L436&gt;35,0,IF(J436&gt;35,(36-L436)*1.836,((36-L436)-(36-J436))*1.836)),0)+IF(F436="PČ",IF(L436&gt;31,0,IF(J436&gt;31,(32-L436)*1.347,((32-L436)-(32-J436))*1.347)),0)+ IF(F436="PČneol",IF(L436&gt;15,0,IF(J436&gt;15,(16-L436)*0.255,((16-L436)-(16-J436))*0.255)),0)+IF(F436="PŽ",IF(L436&gt;31,0,IF(J436&gt;31,(32-L436)*0.255,((32-L436)-(32-J436))*0.255)),0)+IF(F436="EČ",IF(L436&gt;23,0,IF(J436&gt;23,(24-L436)*0.612,((24-L436)-(24-J436))*0.612)),0)+IF(F436="EČneol",IF(L436&gt;7,0,IF(J436&gt;7,(8-L436)*0.204,((8-L436)-(8-J436))*0.204)),0)+IF(F436="EŽ",IF(L436&gt;23,0,IF(J436&gt;23,(24-L436)*0.204,((24-L436)-(24-J436))*0.204)),0)+IF(F436="PT",IF(L436&gt;31,0,IF(J436&gt;31,(32-L436)*0.204,((32-L436)-(32-J436))*0.204)),0)+IF(F436="JOŽ",IF(L436&gt;23,0,IF(J436&gt;23,(24-L436)*0.255,((24-L436)-(24-J436))*0.255)),0)+IF(F436="JPČ",IF(L436&gt;23,0,IF(J436&gt;23,(24-L436)*0.204,((24-L436)-(24-J436))*0.204)),0)+IF(F436="JEČ",IF(L436&gt;15,0,IF(J436&gt;15,(16-L436)*0.102,((16-L436)-(16-J436))*0.102)),0)+IF(F436="JEOF",IF(L436&gt;15,0,IF(J436&gt;15,(16-L436)*0.102,((16-L436)-(16-J436))*0.102)),0)+IF(F436="JnPČ",IF(L436&gt;15,0,IF(J436&gt;15,(16-L436)*0.153,((16-L436)-(16-J436))*0.153)),0)+IF(F436="JnEČ",IF(L436&gt;15,0,IF(J436&gt;15,(16-L436)*0.0765,((16-L436)-(16-J436))*0.0765)),0)+IF(F436="JčPČ",IF(L436&gt;15,0,IF(J436&gt;15,(16-L436)*0.06375,((16-L436)-(16-J436))*0.06375)),0)+IF(F436="JčEČ",IF(L436&gt;15,0,IF(J436&gt;15,(16-L436)*0.051,((16-L436)-(16-J436))*0.051)),0)+IF(F436="NEAK",IF(L436&gt;23,0,IF(J436&gt;23,(24-L436)*0.03444,((24-L436)-(24-J436))*0.03444)),0))</f>
        <v>0</v>
      </c>
      <c r="Q436" s="11">
        <f t="shared" ref="Q436:Q444" si="182">IF(ISERROR(P436*100/N436),0,(P436*100/N436))</f>
        <v>0</v>
      </c>
      <c r="R436" s="10">
        <f t="shared" si="180"/>
        <v>0</v>
      </c>
      <c r="S436" s="8"/>
    </row>
    <row r="437" spans="1:19">
      <c r="A437" s="63">
        <v>3</v>
      </c>
      <c r="B437" s="63"/>
      <c r="C437" s="12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3">
        <f t="shared" si="176"/>
        <v>0</v>
      </c>
      <c r="O437" s="9">
        <f t="shared" si="177"/>
        <v>0</v>
      </c>
      <c r="P437" s="4">
        <f t="shared" si="181"/>
        <v>0</v>
      </c>
      <c r="Q437" s="11">
        <f t="shared" si="182"/>
        <v>0</v>
      </c>
      <c r="R437" s="10">
        <f t="shared" si="180"/>
        <v>0</v>
      </c>
      <c r="S437" s="8"/>
    </row>
    <row r="438" spans="1:19">
      <c r="A438" s="63">
        <v>4</v>
      </c>
      <c r="B438" s="63"/>
      <c r="C438" s="12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3">
        <f t="shared" si="176"/>
        <v>0</v>
      </c>
      <c r="O438" s="9">
        <f t="shared" si="177"/>
        <v>0</v>
      </c>
      <c r="P438" s="4">
        <f t="shared" si="181"/>
        <v>0</v>
      </c>
      <c r="Q438" s="11">
        <f t="shared" si="182"/>
        <v>0</v>
      </c>
      <c r="R438" s="10">
        <f t="shared" si="180"/>
        <v>0</v>
      </c>
      <c r="S438" s="8"/>
    </row>
    <row r="439" spans="1:19">
      <c r="A439" s="63">
        <v>5</v>
      </c>
      <c r="B439" s="63"/>
      <c r="C439" s="12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3">
        <f t="shared" si="176"/>
        <v>0</v>
      </c>
      <c r="O439" s="9">
        <f t="shared" si="177"/>
        <v>0</v>
      </c>
      <c r="P439" s="4">
        <f t="shared" si="181"/>
        <v>0</v>
      </c>
      <c r="Q439" s="11">
        <f t="shared" si="182"/>
        <v>0</v>
      </c>
      <c r="R439" s="10">
        <f t="shared" si="180"/>
        <v>0</v>
      </c>
      <c r="S439" s="8"/>
    </row>
    <row r="440" spans="1:19">
      <c r="A440" s="63">
        <v>6</v>
      </c>
      <c r="B440" s="63"/>
      <c r="C440" s="12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3">
        <f t="shared" si="176"/>
        <v>0</v>
      </c>
      <c r="O440" s="9">
        <f t="shared" si="177"/>
        <v>0</v>
      </c>
      <c r="P440" s="4">
        <f t="shared" si="181"/>
        <v>0</v>
      </c>
      <c r="Q440" s="11">
        <f t="shared" si="182"/>
        <v>0</v>
      </c>
      <c r="R440" s="10">
        <f t="shared" si="180"/>
        <v>0</v>
      </c>
      <c r="S440" s="8"/>
    </row>
    <row r="441" spans="1:19">
      <c r="A441" s="63">
        <v>7</v>
      </c>
      <c r="B441" s="63"/>
      <c r="C441" s="12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3">
        <f t="shared" si="176"/>
        <v>0</v>
      </c>
      <c r="O441" s="9">
        <f t="shared" si="177"/>
        <v>0</v>
      </c>
      <c r="P441" s="4">
        <f t="shared" si="181"/>
        <v>0</v>
      </c>
      <c r="Q441" s="11">
        <f t="shared" si="182"/>
        <v>0</v>
      </c>
      <c r="R441" s="10">
        <f t="shared" si="180"/>
        <v>0</v>
      </c>
      <c r="S441" s="8"/>
    </row>
    <row r="442" spans="1:19">
      <c r="A442" s="63">
        <v>8</v>
      </c>
      <c r="B442" s="63"/>
      <c r="C442" s="12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3">
        <f t="shared" si="176"/>
        <v>0</v>
      </c>
      <c r="O442" s="9">
        <f t="shared" si="177"/>
        <v>0</v>
      </c>
      <c r="P442" s="4">
        <f t="shared" si="181"/>
        <v>0</v>
      </c>
      <c r="Q442" s="11">
        <f t="shared" si="182"/>
        <v>0</v>
      </c>
      <c r="R442" s="10">
        <f t="shared" si="180"/>
        <v>0</v>
      </c>
      <c r="S442" s="8"/>
    </row>
    <row r="443" spans="1:19">
      <c r="A443" s="63">
        <v>9</v>
      </c>
      <c r="B443" s="63"/>
      <c r="C443" s="12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3">
        <f t="shared" si="176"/>
        <v>0</v>
      </c>
      <c r="O443" s="9">
        <f t="shared" si="177"/>
        <v>0</v>
      </c>
      <c r="P443" s="4">
        <f t="shared" si="181"/>
        <v>0</v>
      </c>
      <c r="Q443" s="11">
        <f t="shared" si="182"/>
        <v>0</v>
      </c>
      <c r="R443" s="10">
        <f t="shared" si="180"/>
        <v>0</v>
      </c>
      <c r="S443" s="8"/>
    </row>
    <row r="444" spans="1:19">
      <c r="A444" s="63">
        <v>10</v>
      </c>
      <c r="B444" s="63"/>
      <c r="C444" s="12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3">
        <f t="shared" si="176"/>
        <v>0</v>
      </c>
      <c r="O444" s="9">
        <f t="shared" si="177"/>
        <v>0</v>
      </c>
      <c r="P444" s="4">
        <f t="shared" si="181"/>
        <v>0</v>
      </c>
      <c r="Q444" s="11">
        <f t="shared" si="182"/>
        <v>0</v>
      </c>
      <c r="R444" s="10">
        <f t="shared" si="180"/>
        <v>0</v>
      </c>
      <c r="S444" s="8"/>
    </row>
    <row r="445" spans="1:19">
      <c r="A445" s="66" t="s">
        <v>32</v>
      </c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8"/>
      <c r="R445" s="10">
        <f>SUM(R435:R444)</f>
        <v>0</v>
      </c>
      <c r="S445" s="8"/>
    </row>
    <row r="446" spans="1:19" ht="15.75">
      <c r="A446" s="24" t="s">
        <v>33</v>
      </c>
      <c r="B446" s="24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6"/>
      <c r="S446" s="8"/>
    </row>
    <row r="447" spans="1:19">
      <c r="A447" s="49" t="s">
        <v>43</v>
      </c>
      <c r="B447" s="49"/>
      <c r="C447" s="49"/>
      <c r="D447" s="49"/>
      <c r="E447" s="49"/>
      <c r="F447" s="49"/>
      <c r="G447" s="49"/>
      <c r="H447" s="49"/>
      <c r="I447" s="49"/>
      <c r="J447" s="15"/>
      <c r="K447" s="15"/>
      <c r="L447" s="15"/>
      <c r="M447" s="15"/>
      <c r="N447" s="15"/>
      <c r="O447" s="15"/>
      <c r="P447" s="15"/>
      <c r="Q447" s="15"/>
      <c r="R447" s="16"/>
      <c r="S447" s="8"/>
    </row>
    <row r="448" spans="1:19" s="8" customFormat="1">
      <c r="A448" s="49"/>
      <c r="B448" s="49"/>
      <c r="C448" s="49"/>
      <c r="D448" s="49"/>
      <c r="E448" s="49"/>
      <c r="F448" s="49"/>
      <c r="G448" s="49"/>
      <c r="H448" s="49"/>
      <c r="I448" s="49"/>
      <c r="J448" s="15"/>
      <c r="K448" s="15"/>
      <c r="L448" s="15"/>
      <c r="M448" s="15"/>
      <c r="N448" s="15"/>
      <c r="O448" s="15"/>
      <c r="P448" s="15"/>
      <c r="Q448" s="15"/>
      <c r="R448" s="16"/>
    </row>
    <row r="449" spans="1:19">
      <c r="A449" s="69" t="s">
        <v>89</v>
      </c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59"/>
      <c r="R449" s="8"/>
      <c r="S449" s="8"/>
    </row>
    <row r="450" spans="1:19" ht="18">
      <c r="A450" s="71" t="s">
        <v>27</v>
      </c>
      <c r="B450" s="72"/>
      <c r="C450" s="72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9"/>
      <c r="R450" s="8"/>
      <c r="S450" s="8"/>
    </row>
    <row r="451" spans="1:19">
      <c r="A451" s="69" t="s">
        <v>90</v>
      </c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59"/>
      <c r="R451" s="8"/>
      <c r="S451" s="8"/>
    </row>
    <row r="452" spans="1:19">
      <c r="A452" s="63">
        <v>1</v>
      </c>
      <c r="B452" s="63"/>
      <c r="C452" s="12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3">
        <f t="shared" ref="N452:N461" si="183">(IF(F452="OŽ",IF(L452=1,550.8,IF(L452=2,426.38,IF(L452=3,342.14,IF(L452=4,181.44,IF(L452=5,168.48,IF(L452=6,155.52,IF(L452=7,148.5,IF(L452=8,144,0))))))))+IF(L452&lt;=8,0,IF(L452&lt;=16,137.7,IF(L452&lt;=24,108,IF(L452&lt;=32,80.1,IF(L452&lt;=36,52.2,0)))))-IF(L452&lt;=8,0,IF(L452&lt;=16,(L452-9)*2.754,IF(L452&lt;=24,(L452-17)* 2.754,IF(L452&lt;=32,(L452-25)* 2.754,IF(L452&lt;=36,(L452-33)*2.754,0))))),0)+IF(F452="PČ",IF(L452=1,449,IF(L452=2,314.6,IF(L452=3,238,IF(L452=4,172,IF(L452=5,159,IF(L452=6,145,IF(L452=7,132,IF(L452=8,119,0))))))))+IF(L452&lt;=8,0,IF(L452&lt;=16,88,IF(L452&lt;=24,55,IF(L452&lt;=32,22,0))))-IF(L452&lt;=8,0,IF(L452&lt;=16,(L452-9)*2.245,IF(L452&lt;=24,(L452-17)*2.245,IF(L452&lt;=32,(L452-25)*2.245,0)))),0)+IF(F452="PČneol",IF(L452=1,85,IF(L452=2,64.61,IF(L452=3,50.76,IF(L452=4,16.25,IF(L452=5,15,IF(L452=6,13.75,IF(L452=7,12.5,IF(L452=8,11.25,0))))))))+IF(L452&lt;=8,0,IF(L452&lt;=16,9,0))-IF(L452&lt;=8,0,IF(L452&lt;=16,(L452-9)*0.425,0)),0)+IF(F452="PŽ",IF(L452=1,85,IF(L452=2,59.5,IF(L452=3,45,IF(L452=4,32.5,IF(L452=5,30,IF(L452=6,27.5,IF(L452=7,25,IF(L452=8,22.5,0))))))))+IF(L452&lt;=8,0,IF(L452&lt;=16,19,IF(L452&lt;=24,13,IF(L452&lt;=32,8,0))))-IF(L452&lt;=8,0,IF(L452&lt;=16,(L452-9)*0.425,IF(L452&lt;=24,(L452-17)*0.425,IF(L452&lt;=32,(L452-25)*0.425,0)))),0)+IF(F452="EČ",IF(L452=1,204,IF(L452=2,156.24,IF(L452=3,123.84,IF(L452=4,72,IF(L452=5,66,IF(L452=6,60,IF(L452=7,54,IF(L452=8,48,0))))))))+IF(L452&lt;=8,0,IF(L452&lt;=16,40,IF(L452&lt;=24,25,0)))-IF(L452&lt;=8,0,IF(L452&lt;=16,(L452-9)*1.02,IF(L452&lt;=24,(L452-17)*1.02,0))),0)+IF(F452="EČneol",IF(L452=1,68,IF(L452=2,51.69,IF(L452=3,40.61,IF(L452=4,13,IF(L452=5,12,IF(L452=6,11,IF(L452=7,10,IF(L452=8,9,0)))))))))+IF(F452="EŽ",IF(L452=1,68,IF(L452=2,47.6,IF(L452=3,36,IF(L452=4,18,IF(L452=5,16.5,IF(L452=6,15,IF(L452=7,13.5,IF(L452=8,12,0))))))))+IF(L452&lt;=8,0,IF(L452&lt;=16,10,IF(L452&lt;=24,6,0)))-IF(L452&lt;=8,0,IF(L452&lt;=16,(L452-9)*0.34,IF(L452&lt;=24,(L452-17)*0.34,0))),0)+IF(F452="PT",IF(L452=1,68,IF(L452=2,52.08,IF(L452=3,41.28,IF(L452=4,24,IF(L452=5,22,IF(L452=6,20,IF(L452=7,18,IF(L452=8,16,0))))))))+IF(L452&lt;=8,0,IF(L452&lt;=16,13,IF(L452&lt;=24,9,IF(L452&lt;=32,4,0))))-IF(L452&lt;=8,0,IF(L452&lt;=16,(L452-9)*0.34,IF(L452&lt;=24,(L452-17)*0.34,IF(L452&lt;=32,(L452-25)*0.34,0)))),0)+IF(F452="JOŽ",IF(L452=1,85,IF(L452=2,59.5,IF(L452=3,45,IF(L452=4,32.5,IF(L452=5,30,IF(L452=6,27.5,IF(L452=7,25,IF(L452=8,22.5,0))))))))+IF(L452&lt;=8,0,IF(L452&lt;=16,19,IF(L452&lt;=24,13,0)))-IF(L452&lt;=8,0,IF(L452&lt;=16,(L452-9)*0.425,IF(L452&lt;=24,(L452-17)*0.425,0))),0)+IF(F452="JPČ",IF(L452=1,68,IF(L452=2,47.6,IF(L452=3,36,IF(L452=4,26,IF(L452=5,24,IF(L452=6,22,IF(L452=7,20,IF(L452=8,18,0))))))))+IF(L452&lt;=8,0,IF(L452&lt;=16,13,IF(L452&lt;=24,9,0)))-IF(L452&lt;=8,0,IF(L452&lt;=16,(L452-9)*0.34,IF(L452&lt;=24,(L452-17)*0.34,0))),0)+IF(F452="JEČ",IF(L452=1,34,IF(L452=2,26.04,IF(L452=3,20.6,IF(L452=4,12,IF(L452=5,11,IF(L452=6,10,IF(L452=7,9,IF(L452=8,8,0))))))))+IF(L452&lt;=8,0,IF(L452&lt;=16,6,0))-IF(L452&lt;=8,0,IF(L452&lt;=16,(L452-9)*0.17,0)),0)+IF(F452="JEOF",IF(L452=1,34,IF(L452=2,26.04,IF(L452=3,20.6,IF(L452=4,12,IF(L452=5,11,IF(L452=6,10,IF(L452=7,9,IF(L452=8,8,0))))))))+IF(L452&lt;=8,0,IF(L452&lt;=16,6,0))-IF(L452&lt;=8,0,IF(L452&lt;=16,(L452-9)*0.17,0)),0)+IF(F452="JnPČ",IF(L452=1,51,IF(L452=2,35.7,IF(L452=3,27,IF(L452=4,19.5,IF(L452=5,18,IF(L452=6,16.5,IF(L452=7,15,IF(L452=8,13.5,0))))))))+IF(L452&lt;=8,0,IF(L452&lt;=16,10,0))-IF(L452&lt;=8,0,IF(L452&lt;=16,(L452-9)*0.255,0)),0)+IF(F452="JnEČ",IF(L452=1,25.5,IF(L452=2,19.53,IF(L452=3,15.48,IF(L452=4,9,IF(L452=5,8.25,IF(L452=6,7.5,IF(L452=7,6.75,IF(L452=8,6,0))))))))+IF(L452&lt;=8,0,IF(L452&lt;=16,5,0))-IF(L452&lt;=8,0,IF(L452&lt;=16,(L452-9)*0.1275,0)),0)+IF(F452="JčPČ",IF(L452=1,21.25,IF(L452=2,14.5,IF(L452=3,11.5,IF(L452=4,7,IF(L452=5,6.5,IF(L452=6,6,IF(L452=7,5.5,IF(L452=8,5,0))))))))+IF(L452&lt;=8,0,IF(L452&lt;=16,4,0))-IF(L452&lt;=8,0,IF(L452&lt;=16,(L452-9)*0.10625,0)),0)+IF(F452="JčEČ",IF(L452=1,17,IF(L452=2,13.02,IF(L452=3,10.32,IF(L452=4,6,IF(L452=5,5.5,IF(L452=6,5,IF(L452=7,4.5,IF(L452=8,4,0))))))))+IF(L452&lt;=8,0,IF(L452&lt;=16,3,0))-IF(L452&lt;=8,0,IF(L452&lt;=16,(L452-9)*0.085,0)),0)+IF(F452="NEAK",IF(L452=1,11.48,IF(L452=2,8.79,IF(L452=3,6.97,IF(L452=4,4.05,IF(L452=5,3.71,IF(L452=6,3.38,IF(L452=7,3.04,IF(L452=8,2.7,0))))))))+IF(L452&lt;=8,0,IF(L452&lt;=16,2,IF(L452&lt;=24,1.3,0)))-IF(L452&lt;=8,0,IF(L452&lt;=16,(L452-9)*0.0574,IF(L452&lt;=24,(L452-17)*0.0574,0))),0))*IF(L452&lt;0,1,IF(OR(F452="PČ",F452="PŽ",F452="PT"),IF(J452&lt;32,J452/32,1),1))* IF(L452&lt;0,1,IF(OR(F452="EČ",F452="EŽ",F452="JOŽ",F452="JPČ",F452="NEAK"),IF(J452&lt;24,J452/24,1),1))*IF(L452&lt;0,1,IF(OR(F452="PČneol",F452="JEČ",F452="JEOF",F452="JnPČ",F452="JnEČ",F452="JčPČ",F452="JčEČ"),IF(J452&lt;16,J452/16,1),1))*IF(L452&lt;0,1,IF(F452="EČneol",IF(J452&lt;8,J452/8,1),1))</f>
        <v>0</v>
      </c>
      <c r="O452" s="9">
        <f t="shared" ref="O452:O461" si="184">IF(F452="OŽ",N452,IF(H452="Ne",IF(J452*0.3&lt;J452-L452,N452,0),IF(J452*0.1&lt;J452-L452,N452,0)))</f>
        <v>0</v>
      </c>
      <c r="P452" s="4">
        <f t="shared" ref="P452" si="185">IF(O452=0,0,IF(F452="OŽ",IF(L452&gt;35,0,IF(J452&gt;35,(36-L452)*1.836,((36-L452)-(36-J452))*1.836)),0)+IF(F452="PČ",IF(L452&gt;31,0,IF(J452&gt;31,(32-L452)*1.347,((32-L452)-(32-J452))*1.347)),0)+ IF(F452="PČneol",IF(L452&gt;15,0,IF(J452&gt;15,(16-L452)*0.255,((16-L452)-(16-J452))*0.255)),0)+IF(F452="PŽ",IF(L452&gt;31,0,IF(J452&gt;31,(32-L452)*0.255,((32-L452)-(32-J452))*0.255)),0)+IF(F452="EČ",IF(L452&gt;23,0,IF(J452&gt;23,(24-L452)*0.612,((24-L452)-(24-J452))*0.612)),0)+IF(F452="EČneol",IF(L452&gt;7,0,IF(J452&gt;7,(8-L452)*0.204,((8-L452)-(8-J452))*0.204)),0)+IF(F452="EŽ",IF(L452&gt;23,0,IF(J452&gt;23,(24-L452)*0.204,((24-L452)-(24-J452))*0.204)),0)+IF(F452="PT",IF(L452&gt;31,0,IF(J452&gt;31,(32-L452)*0.204,((32-L452)-(32-J452))*0.204)),0)+IF(F452="JOŽ",IF(L452&gt;23,0,IF(J452&gt;23,(24-L452)*0.255,((24-L452)-(24-J452))*0.255)),0)+IF(F452="JPČ",IF(L452&gt;23,0,IF(J452&gt;23,(24-L452)*0.204,((24-L452)-(24-J452))*0.204)),0)+IF(F452="JEČ",IF(L452&gt;15,0,IF(J452&gt;15,(16-L452)*0.102,((16-L452)-(16-J452))*0.102)),0)+IF(F452="JEOF",IF(L452&gt;15,0,IF(J452&gt;15,(16-L452)*0.102,((16-L452)-(16-J452))*0.102)),0)+IF(F452="JnPČ",IF(L452&gt;15,0,IF(J452&gt;15,(16-L452)*0.153,((16-L452)-(16-J452))*0.153)),0)+IF(F452="JnEČ",IF(L452&gt;15,0,IF(J452&gt;15,(16-L452)*0.0765,((16-L452)-(16-J452))*0.0765)),0)+IF(F452="JčPČ",IF(L452&gt;15,0,IF(J452&gt;15,(16-L452)*0.06375,((16-L452)-(16-J452))*0.06375)),0)+IF(F452="JčEČ",IF(L452&gt;15,0,IF(J452&gt;15,(16-L452)*0.051,((16-L452)-(16-J452))*0.051)),0)+IF(F452="NEAK",IF(L452&gt;23,0,IF(J452&gt;23,(24-L452)*0.03444,((24-L452)-(24-J452))*0.03444)),0))</f>
        <v>0</v>
      </c>
      <c r="Q452" s="11">
        <f t="shared" ref="Q452" si="186">IF(ISERROR(P452*100/N452),0,(P452*100/N452))</f>
        <v>0</v>
      </c>
      <c r="R452" s="10">
        <f t="shared" ref="R452:R461" si="187">IF(Q452&lt;=30,O452+P452,O452+O452*0.3)*IF(G452=1,0.4,IF(G452=2,0.75,IF(G452="1 (kas 4 m. 1 k. nerengiamos)",0.52,1)))*IF(D452="olimpinė",1,IF(M452="Ne",0.5,1))*IF(OR(A$5="Lietuvos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federacija"),IF(OR(J452&lt;8,K452&lt;16),0,1),1)*E452*IF(I452&lt;=1,1,1/I452)*IF(OR(A$5="Lietuvos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52" s="8"/>
    </row>
    <row r="453" spans="1:19">
      <c r="A453" s="63">
        <v>2</v>
      </c>
      <c r="B453" s="63"/>
      <c r="C453" s="12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3">
        <f t="shared" si="183"/>
        <v>0</v>
      </c>
      <c r="O453" s="9">
        <f t="shared" si="184"/>
        <v>0</v>
      </c>
      <c r="P453" s="4">
        <f t="shared" ref="P453:P461" si="188">IF(O453=0,0,IF(F453="OŽ",IF(L453&gt;35,0,IF(J453&gt;35,(36-L453)*1.836,((36-L453)-(36-J453))*1.836)),0)+IF(F453="PČ",IF(L453&gt;31,0,IF(J453&gt;31,(32-L453)*1.347,((32-L453)-(32-J453))*1.347)),0)+ IF(F453="PČneol",IF(L453&gt;15,0,IF(J453&gt;15,(16-L453)*0.255,((16-L453)-(16-J453))*0.255)),0)+IF(F453="PŽ",IF(L453&gt;31,0,IF(J453&gt;31,(32-L453)*0.255,((32-L453)-(32-J453))*0.255)),0)+IF(F453="EČ",IF(L453&gt;23,0,IF(J453&gt;23,(24-L453)*0.612,((24-L453)-(24-J453))*0.612)),0)+IF(F453="EČneol",IF(L453&gt;7,0,IF(J453&gt;7,(8-L453)*0.204,((8-L453)-(8-J453))*0.204)),0)+IF(F453="EŽ",IF(L453&gt;23,0,IF(J453&gt;23,(24-L453)*0.204,((24-L453)-(24-J453))*0.204)),0)+IF(F453="PT",IF(L453&gt;31,0,IF(J453&gt;31,(32-L453)*0.204,((32-L453)-(32-J453))*0.204)),0)+IF(F453="JOŽ",IF(L453&gt;23,0,IF(J453&gt;23,(24-L453)*0.255,((24-L453)-(24-J453))*0.255)),0)+IF(F453="JPČ",IF(L453&gt;23,0,IF(J453&gt;23,(24-L453)*0.204,((24-L453)-(24-J453))*0.204)),0)+IF(F453="JEČ",IF(L453&gt;15,0,IF(J453&gt;15,(16-L453)*0.102,((16-L453)-(16-J453))*0.102)),0)+IF(F453="JEOF",IF(L453&gt;15,0,IF(J453&gt;15,(16-L453)*0.102,((16-L453)-(16-J453))*0.102)),0)+IF(F453="JnPČ",IF(L453&gt;15,0,IF(J453&gt;15,(16-L453)*0.153,((16-L453)-(16-J453))*0.153)),0)+IF(F453="JnEČ",IF(L453&gt;15,0,IF(J453&gt;15,(16-L453)*0.0765,((16-L453)-(16-J453))*0.0765)),0)+IF(F453="JčPČ",IF(L453&gt;15,0,IF(J453&gt;15,(16-L453)*0.06375,((16-L453)-(16-J453))*0.06375)),0)+IF(F453="JčEČ",IF(L453&gt;15,0,IF(J453&gt;15,(16-L453)*0.051,((16-L453)-(16-J453))*0.051)),0)+IF(F453="NEAK",IF(L453&gt;23,0,IF(J453&gt;23,(24-L453)*0.03444,((24-L453)-(24-J453))*0.03444)),0))</f>
        <v>0</v>
      </c>
      <c r="Q453" s="11">
        <f t="shared" ref="Q453:Q461" si="189">IF(ISERROR(P453*100/N453),0,(P453*100/N453))</f>
        <v>0</v>
      </c>
      <c r="R453" s="10">
        <f t="shared" si="187"/>
        <v>0</v>
      </c>
      <c r="S453" s="8"/>
    </row>
    <row r="454" spans="1:19">
      <c r="A454" s="63">
        <v>3</v>
      </c>
      <c r="B454" s="63"/>
      <c r="C454" s="12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3">
        <f t="shared" si="183"/>
        <v>0</v>
      </c>
      <c r="O454" s="9">
        <f t="shared" si="184"/>
        <v>0</v>
      </c>
      <c r="P454" s="4">
        <f t="shared" si="188"/>
        <v>0</v>
      </c>
      <c r="Q454" s="11">
        <f t="shared" si="189"/>
        <v>0</v>
      </c>
      <c r="R454" s="10">
        <f t="shared" si="187"/>
        <v>0</v>
      </c>
      <c r="S454" s="8"/>
    </row>
    <row r="455" spans="1:19">
      <c r="A455" s="63">
        <v>4</v>
      </c>
      <c r="B455" s="63"/>
      <c r="C455" s="12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3">
        <f t="shared" si="183"/>
        <v>0</v>
      </c>
      <c r="O455" s="9">
        <f t="shared" si="184"/>
        <v>0</v>
      </c>
      <c r="P455" s="4">
        <f t="shared" si="188"/>
        <v>0</v>
      </c>
      <c r="Q455" s="11">
        <f t="shared" si="189"/>
        <v>0</v>
      </c>
      <c r="R455" s="10">
        <f t="shared" si="187"/>
        <v>0</v>
      </c>
      <c r="S455" s="8"/>
    </row>
    <row r="456" spans="1:19">
      <c r="A456" s="63">
        <v>5</v>
      </c>
      <c r="B456" s="63"/>
      <c r="C456" s="12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3">
        <f t="shared" si="183"/>
        <v>0</v>
      </c>
      <c r="O456" s="9">
        <f t="shared" si="184"/>
        <v>0</v>
      </c>
      <c r="P456" s="4">
        <f t="shared" si="188"/>
        <v>0</v>
      </c>
      <c r="Q456" s="11">
        <f t="shared" si="189"/>
        <v>0</v>
      </c>
      <c r="R456" s="10">
        <f t="shared" si="187"/>
        <v>0</v>
      </c>
      <c r="S456" s="8"/>
    </row>
    <row r="457" spans="1:19">
      <c r="A457" s="63">
        <v>6</v>
      </c>
      <c r="B457" s="63"/>
      <c r="C457" s="12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3">
        <f t="shared" si="183"/>
        <v>0</v>
      </c>
      <c r="O457" s="9">
        <f t="shared" si="184"/>
        <v>0</v>
      </c>
      <c r="P457" s="4">
        <f t="shared" si="188"/>
        <v>0</v>
      </c>
      <c r="Q457" s="11">
        <f t="shared" si="189"/>
        <v>0</v>
      </c>
      <c r="R457" s="10">
        <f t="shared" si="187"/>
        <v>0</v>
      </c>
      <c r="S457" s="8"/>
    </row>
    <row r="458" spans="1:19">
      <c r="A458" s="63">
        <v>7</v>
      </c>
      <c r="B458" s="63"/>
      <c r="C458" s="12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3">
        <f t="shared" si="183"/>
        <v>0</v>
      </c>
      <c r="O458" s="9">
        <f t="shared" si="184"/>
        <v>0</v>
      </c>
      <c r="P458" s="4">
        <f t="shared" si="188"/>
        <v>0</v>
      </c>
      <c r="Q458" s="11">
        <f t="shared" si="189"/>
        <v>0</v>
      </c>
      <c r="R458" s="10">
        <f t="shared" si="187"/>
        <v>0</v>
      </c>
      <c r="S458" s="8"/>
    </row>
    <row r="459" spans="1:19">
      <c r="A459" s="63">
        <v>8</v>
      </c>
      <c r="B459" s="63"/>
      <c r="C459" s="12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3">
        <f t="shared" si="183"/>
        <v>0</v>
      </c>
      <c r="O459" s="9">
        <f t="shared" si="184"/>
        <v>0</v>
      </c>
      <c r="P459" s="4">
        <f t="shared" si="188"/>
        <v>0</v>
      </c>
      <c r="Q459" s="11">
        <f t="shared" si="189"/>
        <v>0</v>
      </c>
      <c r="R459" s="10">
        <f t="shared" si="187"/>
        <v>0</v>
      </c>
      <c r="S459" s="8"/>
    </row>
    <row r="460" spans="1:19">
      <c r="A460" s="63">
        <v>9</v>
      </c>
      <c r="B460" s="63"/>
      <c r="C460" s="12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3">
        <f t="shared" si="183"/>
        <v>0</v>
      </c>
      <c r="O460" s="9">
        <f t="shared" si="184"/>
        <v>0</v>
      </c>
      <c r="P460" s="4">
        <f t="shared" si="188"/>
        <v>0</v>
      </c>
      <c r="Q460" s="11">
        <f t="shared" si="189"/>
        <v>0</v>
      </c>
      <c r="R460" s="10">
        <f t="shared" si="187"/>
        <v>0</v>
      </c>
      <c r="S460" s="8"/>
    </row>
    <row r="461" spans="1:19">
      <c r="A461" s="63">
        <v>10</v>
      </c>
      <c r="B461" s="63"/>
      <c r="C461" s="12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3">
        <f t="shared" si="183"/>
        <v>0</v>
      </c>
      <c r="O461" s="9">
        <f t="shared" si="184"/>
        <v>0</v>
      </c>
      <c r="P461" s="4">
        <f t="shared" si="188"/>
        <v>0</v>
      </c>
      <c r="Q461" s="11">
        <f t="shared" si="189"/>
        <v>0</v>
      </c>
      <c r="R461" s="10">
        <f t="shared" si="187"/>
        <v>0</v>
      </c>
      <c r="S461" s="8"/>
    </row>
    <row r="462" spans="1:19">
      <c r="A462" s="66" t="s">
        <v>32</v>
      </c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8"/>
      <c r="R462" s="10">
        <f>SUM(R452:R461)</f>
        <v>0</v>
      </c>
      <c r="S462" s="8"/>
    </row>
    <row r="463" spans="1:19" ht="15.75">
      <c r="A463" s="24" t="s">
        <v>33</v>
      </c>
      <c r="B463" s="2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6"/>
      <c r="S463" s="8"/>
    </row>
    <row r="464" spans="1:19">
      <c r="A464" s="49" t="s">
        <v>43</v>
      </c>
      <c r="B464" s="49"/>
      <c r="C464" s="49"/>
      <c r="D464" s="49"/>
      <c r="E464" s="49"/>
      <c r="F464" s="49"/>
      <c r="G464" s="49"/>
      <c r="H464" s="49"/>
      <c r="I464" s="49"/>
      <c r="J464" s="15"/>
      <c r="K464" s="15"/>
      <c r="L464" s="15"/>
      <c r="M464" s="15"/>
      <c r="N464" s="15"/>
      <c r="O464" s="15"/>
      <c r="P464" s="15"/>
      <c r="Q464" s="15"/>
      <c r="R464" s="16"/>
      <c r="S464" s="8"/>
    </row>
    <row r="465" spans="1:19" s="8" customFormat="1">
      <c r="A465" s="49"/>
      <c r="B465" s="49"/>
      <c r="C465" s="49"/>
      <c r="D465" s="49"/>
      <c r="E465" s="49"/>
      <c r="F465" s="49"/>
      <c r="G465" s="49"/>
      <c r="H465" s="49"/>
      <c r="I465" s="49"/>
      <c r="J465" s="15"/>
      <c r="K465" s="15"/>
      <c r="L465" s="15"/>
      <c r="M465" s="15"/>
      <c r="N465" s="15"/>
      <c r="O465" s="15"/>
      <c r="P465" s="15"/>
      <c r="Q465" s="15"/>
      <c r="R465" s="16"/>
    </row>
    <row r="466" spans="1:19">
      <c r="A466" s="69" t="s">
        <v>89</v>
      </c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59"/>
      <c r="R466" s="8"/>
      <c r="S466" s="8"/>
    </row>
    <row r="467" spans="1:19" ht="18">
      <c r="A467" s="71" t="s">
        <v>27</v>
      </c>
      <c r="B467" s="72"/>
      <c r="C467" s="72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9"/>
      <c r="R467" s="8"/>
      <c r="S467" s="8"/>
    </row>
    <row r="468" spans="1:19">
      <c r="A468" s="69" t="s">
        <v>90</v>
      </c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59"/>
      <c r="R468" s="8"/>
      <c r="S468" s="8"/>
    </row>
    <row r="469" spans="1:19">
      <c r="A469" s="63">
        <v>1</v>
      </c>
      <c r="B469" s="63"/>
      <c r="C469" s="12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3">
        <f t="shared" ref="N469:N478" si="190">(IF(F469="OŽ",IF(L469=1,550.8,IF(L469=2,426.38,IF(L469=3,342.14,IF(L469=4,181.44,IF(L469=5,168.48,IF(L469=6,155.52,IF(L469=7,148.5,IF(L469=8,144,0))))))))+IF(L469&lt;=8,0,IF(L469&lt;=16,137.7,IF(L469&lt;=24,108,IF(L469&lt;=32,80.1,IF(L469&lt;=36,52.2,0)))))-IF(L469&lt;=8,0,IF(L469&lt;=16,(L469-9)*2.754,IF(L469&lt;=24,(L469-17)* 2.754,IF(L469&lt;=32,(L469-25)* 2.754,IF(L469&lt;=36,(L469-33)*2.754,0))))),0)+IF(F469="PČ",IF(L469=1,449,IF(L469=2,314.6,IF(L469=3,238,IF(L469=4,172,IF(L469=5,159,IF(L469=6,145,IF(L469=7,132,IF(L469=8,119,0))))))))+IF(L469&lt;=8,0,IF(L469&lt;=16,88,IF(L469&lt;=24,55,IF(L469&lt;=32,22,0))))-IF(L469&lt;=8,0,IF(L469&lt;=16,(L469-9)*2.245,IF(L469&lt;=24,(L469-17)*2.245,IF(L469&lt;=32,(L469-25)*2.245,0)))),0)+IF(F469="PČneol",IF(L469=1,85,IF(L469=2,64.61,IF(L469=3,50.76,IF(L469=4,16.25,IF(L469=5,15,IF(L469=6,13.75,IF(L469=7,12.5,IF(L469=8,11.25,0))))))))+IF(L469&lt;=8,0,IF(L469&lt;=16,9,0))-IF(L469&lt;=8,0,IF(L469&lt;=16,(L469-9)*0.425,0)),0)+IF(F469="PŽ",IF(L469=1,85,IF(L469=2,59.5,IF(L469=3,45,IF(L469=4,32.5,IF(L469=5,30,IF(L469=6,27.5,IF(L469=7,25,IF(L469=8,22.5,0))))))))+IF(L469&lt;=8,0,IF(L469&lt;=16,19,IF(L469&lt;=24,13,IF(L469&lt;=32,8,0))))-IF(L469&lt;=8,0,IF(L469&lt;=16,(L469-9)*0.425,IF(L469&lt;=24,(L469-17)*0.425,IF(L469&lt;=32,(L469-25)*0.425,0)))),0)+IF(F469="EČ",IF(L469=1,204,IF(L469=2,156.24,IF(L469=3,123.84,IF(L469=4,72,IF(L469=5,66,IF(L469=6,60,IF(L469=7,54,IF(L469=8,48,0))))))))+IF(L469&lt;=8,0,IF(L469&lt;=16,40,IF(L469&lt;=24,25,0)))-IF(L469&lt;=8,0,IF(L469&lt;=16,(L469-9)*1.02,IF(L469&lt;=24,(L469-17)*1.02,0))),0)+IF(F469="EČneol",IF(L469=1,68,IF(L469=2,51.69,IF(L469=3,40.61,IF(L469=4,13,IF(L469=5,12,IF(L469=6,11,IF(L469=7,10,IF(L469=8,9,0)))))))))+IF(F469="EŽ",IF(L469=1,68,IF(L469=2,47.6,IF(L469=3,36,IF(L469=4,18,IF(L469=5,16.5,IF(L469=6,15,IF(L469=7,13.5,IF(L469=8,12,0))))))))+IF(L469&lt;=8,0,IF(L469&lt;=16,10,IF(L469&lt;=24,6,0)))-IF(L469&lt;=8,0,IF(L469&lt;=16,(L469-9)*0.34,IF(L469&lt;=24,(L469-17)*0.34,0))),0)+IF(F469="PT",IF(L469=1,68,IF(L469=2,52.08,IF(L469=3,41.28,IF(L469=4,24,IF(L469=5,22,IF(L469=6,20,IF(L469=7,18,IF(L469=8,16,0))))))))+IF(L469&lt;=8,0,IF(L469&lt;=16,13,IF(L469&lt;=24,9,IF(L469&lt;=32,4,0))))-IF(L469&lt;=8,0,IF(L469&lt;=16,(L469-9)*0.34,IF(L469&lt;=24,(L469-17)*0.34,IF(L469&lt;=32,(L469-25)*0.34,0)))),0)+IF(F469="JOŽ",IF(L469=1,85,IF(L469=2,59.5,IF(L469=3,45,IF(L469=4,32.5,IF(L469=5,30,IF(L469=6,27.5,IF(L469=7,25,IF(L469=8,22.5,0))))))))+IF(L469&lt;=8,0,IF(L469&lt;=16,19,IF(L469&lt;=24,13,0)))-IF(L469&lt;=8,0,IF(L469&lt;=16,(L469-9)*0.425,IF(L469&lt;=24,(L469-17)*0.425,0))),0)+IF(F469="JPČ",IF(L469=1,68,IF(L469=2,47.6,IF(L469=3,36,IF(L469=4,26,IF(L469=5,24,IF(L469=6,22,IF(L469=7,20,IF(L469=8,18,0))))))))+IF(L469&lt;=8,0,IF(L469&lt;=16,13,IF(L469&lt;=24,9,0)))-IF(L469&lt;=8,0,IF(L469&lt;=16,(L469-9)*0.34,IF(L469&lt;=24,(L469-17)*0.34,0))),0)+IF(F469="JEČ",IF(L469=1,34,IF(L469=2,26.04,IF(L469=3,20.6,IF(L469=4,12,IF(L469=5,11,IF(L469=6,10,IF(L469=7,9,IF(L469=8,8,0))))))))+IF(L469&lt;=8,0,IF(L469&lt;=16,6,0))-IF(L469&lt;=8,0,IF(L469&lt;=16,(L469-9)*0.17,0)),0)+IF(F469="JEOF",IF(L469=1,34,IF(L469=2,26.04,IF(L469=3,20.6,IF(L469=4,12,IF(L469=5,11,IF(L469=6,10,IF(L469=7,9,IF(L469=8,8,0))))))))+IF(L469&lt;=8,0,IF(L469&lt;=16,6,0))-IF(L469&lt;=8,0,IF(L469&lt;=16,(L469-9)*0.17,0)),0)+IF(F469="JnPČ",IF(L469=1,51,IF(L469=2,35.7,IF(L469=3,27,IF(L469=4,19.5,IF(L469=5,18,IF(L469=6,16.5,IF(L469=7,15,IF(L469=8,13.5,0))))))))+IF(L469&lt;=8,0,IF(L469&lt;=16,10,0))-IF(L469&lt;=8,0,IF(L469&lt;=16,(L469-9)*0.255,0)),0)+IF(F469="JnEČ",IF(L469=1,25.5,IF(L469=2,19.53,IF(L469=3,15.48,IF(L469=4,9,IF(L469=5,8.25,IF(L469=6,7.5,IF(L469=7,6.75,IF(L469=8,6,0))))))))+IF(L469&lt;=8,0,IF(L469&lt;=16,5,0))-IF(L469&lt;=8,0,IF(L469&lt;=16,(L469-9)*0.1275,0)),0)+IF(F469="JčPČ",IF(L469=1,21.25,IF(L469=2,14.5,IF(L469=3,11.5,IF(L469=4,7,IF(L469=5,6.5,IF(L469=6,6,IF(L469=7,5.5,IF(L469=8,5,0))))))))+IF(L469&lt;=8,0,IF(L469&lt;=16,4,0))-IF(L469&lt;=8,0,IF(L469&lt;=16,(L469-9)*0.10625,0)),0)+IF(F469="JčEČ",IF(L469=1,17,IF(L469=2,13.02,IF(L469=3,10.32,IF(L469=4,6,IF(L469=5,5.5,IF(L469=6,5,IF(L469=7,4.5,IF(L469=8,4,0))))))))+IF(L469&lt;=8,0,IF(L469&lt;=16,3,0))-IF(L469&lt;=8,0,IF(L469&lt;=16,(L469-9)*0.085,0)),0)+IF(F469="NEAK",IF(L469=1,11.48,IF(L469=2,8.79,IF(L469=3,6.97,IF(L469=4,4.05,IF(L469=5,3.71,IF(L469=6,3.38,IF(L469=7,3.04,IF(L469=8,2.7,0))))))))+IF(L469&lt;=8,0,IF(L469&lt;=16,2,IF(L469&lt;=24,1.3,0)))-IF(L469&lt;=8,0,IF(L469&lt;=16,(L469-9)*0.0574,IF(L469&lt;=24,(L469-17)*0.0574,0))),0))*IF(L469&lt;0,1,IF(OR(F469="PČ",F469="PŽ",F469="PT"),IF(J469&lt;32,J469/32,1),1))* IF(L469&lt;0,1,IF(OR(F469="EČ",F469="EŽ",F469="JOŽ",F469="JPČ",F469="NEAK"),IF(J469&lt;24,J469/24,1),1))*IF(L469&lt;0,1,IF(OR(F469="PČneol",F469="JEČ",F469="JEOF",F469="JnPČ",F469="JnEČ",F469="JčPČ",F469="JčEČ"),IF(J469&lt;16,J469/16,1),1))*IF(L469&lt;0,1,IF(F469="EČneol",IF(J469&lt;8,J469/8,1),1))</f>
        <v>0</v>
      </c>
      <c r="O469" s="9">
        <f t="shared" ref="O469:O478" si="191">IF(F469="OŽ",N469,IF(H469="Ne",IF(J469*0.3&lt;J469-L469,N469,0),IF(J469*0.1&lt;J469-L469,N469,0)))</f>
        <v>0</v>
      </c>
      <c r="P469" s="4">
        <f t="shared" ref="P469" si="192">IF(O469=0,0,IF(F469="OŽ",IF(L469&gt;35,0,IF(J469&gt;35,(36-L469)*1.836,((36-L469)-(36-J469))*1.836)),0)+IF(F469="PČ",IF(L469&gt;31,0,IF(J469&gt;31,(32-L469)*1.347,((32-L469)-(32-J469))*1.347)),0)+ IF(F469="PČneol",IF(L469&gt;15,0,IF(J469&gt;15,(16-L469)*0.255,((16-L469)-(16-J469))*0.255)),0)+IF(F469="PŽ",IF(L469&gt;31,0,IF(J469&gt;31,(32-L469)*0.255,((32-L469)-(32-J469))*0.255)),0)+IF(F469="EČ",IF(L469&gt;23,0,IF(J469&gt;23,(24-L469)*0.612,((24-L469)-(24-J469))*0.612)),0)+IF(F469="EČneol",IF(L469&gt;7,0,IF(J469&gt;7,(8-L469)*0.204,((8-L469)-(8-J469))*0.204)),0)+IF(F469="EŽ",IF(L469&gt;23,0,IF(J469&gt;23,(24-L469)*0.204,((24-L469)-(24-J469))*0.204)),0)+IF(F469="PT",IF(L469&gt;31,0,IF(J469&gt;31,(32-L469)*0.204,((32-L469)-(32-J469))*0.204)),0)+IF(F469="JOŽ",IF(L469&gt;23,0,IF(J469&gt;23,(24-L469)*0.255,((24-L469)-(24-J469))*0.255)),0)+IF(F469="JPČ",IF(L469&gt;23,0,IF(J469&gt;23,(24-L469)*0.204,((24-L469)-(24-J469))*0.204)),0)+IF(F469="JEČ",IF(L469&gt;15,0,IF(J469&gt;15,(16-L469)*0.102,((16-L469)-(16-J469))*0.102)),0)+IF(F469="JEOF",IF(L469&gt;15,0,IF(J469&gt;15,(16-L469)*0.102,((16-L469)-(16-J469))*0.102)),0)+IF(F469="JnPČ",IF(L469&gt;15,0,IF(J469&gt;15,(16-L469)*0.153,((16-L469)-(16-J469))*0.153)),0)+IF(F469="JnEČ",IF(L469&gt;15,0,IF(J469&gt;15,(16-L469)*0.0765,((16-L469)-(16-J469))*0.0765)),0)+IF(F469="JčPČ",IF(L469&gt;15,0,IF(J469&gt;15,(16-L469)*0.06375,((16-L469)-(16-J469))*0.06375)),0)+IF(F469="JčEČ",IF(L469&gt;15,0,IF(J469&gt;15,(16-L469)*0.051,((16-L469)-(16-J469))*0.051)),0)+IF(F469="NEAK",IF(L469&gt;23,0,IF(J469&gt;23,(24-L469)*0.03444,((24-L469)-(24-J469))*0.03444)),0))</f>
        <v>0</v>
      </c>
      <c r="Q469" s="11">
        <f t="shared" ref="Q469" si="193">IF(ISERROR(P469*100/N469),0,(P469*100/N469))</f>
        <v>0</v>
      </c>
      <c r="R469" s="10">
        <f t="shared" ref="R469:R478" si="194">IF(Q469&lt;=30,O469+P469,O469+O469*0.3)*IF(G469=1,0.4,IF(G469=2,0.75,IF(G469="1 (kas 4 m. 1 k. nerengiamos)",0.52,1)))*IF(D469="olimpinė",1,IF(M469="Ne",0.5,1))*IF(OR(A$5="Lietuvos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federacija"),IF(OR(J469&lt;8,K469&lt;16),0,1),1)*E469*IF(I469&lt;=1,1,1/I469)*IF(OR(A$5="Lietuvos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69" s="8"/>
    </row>
    <row r="470" spans="1:19">
      <c r="A470" s="63">
        <v>2</v>
      </c>
      <c r="B470" s="63"/>
      <c r="C470" s="12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3">
        <f t="shared" si="190"/>
        <v>0</v>
      </c>
      <c r="O470" s="9">
        <f t="shared" si="191"/>
        <v>0</v>
      </c>
      <c r="P470" s="4">
        <f t="shared" ref="P470:P478" si="195">IF(O470=0,0,IF(F470="OŽ",IF(L470&gt;35,0,IF(J470&gt;35,(36-L470)*1.836,((36-L470)-(36-J470))*1.836)),0)+IF(F470="PČ",IF(L470&gt;31,0,IF(J470&gt;31,(32-L470)*1.347,((32-L470)-(32-J470))*1.347)),0)+ IF(F470="PČneol",IF(L470&gt;15,0,IF(J470&gt;15,(16-L470)*0.255,((16-L470)-(16-J470))*0.255)),0)+IF(F470="PŽ",IF(L470&gt;31,0,IF(J470&gt;31,(32-L470)*0.255,((32-L470)-(32-J470))*0.255)),0)+IF(F470="EČ",IF(L470&gt;23,0,IF(J470&gt;23,(24-L470)*0.612,((24-L470)-(24-J470))*0.612)),0)+IF(F470="EČneol",IF(L470&gt;7,0,IF(J470&gt;7,(8-L470)*0.204,((8-L470)-(8-J470))*0.204)),0)+IF(F470="EŽ",IF(L470&gt;23,0,IF(J470&gt;23,(24-L470)*0.204,((24-L470)-(24-J470))*0.204)),0)+IF(F470="PT",IF(L470&gt;31,0,IF(J470&gt;31,(32-L470)*0.204,((32-L470)-(32-J470))*0.204)),0)+IF(F470="JOŽ",IF(L470&gt;23,0,IF(J470&gt;23,(24-L470)*0.255,((24-L470)-(24-J470))*0.255)),0)+IF(F470="JPČ",IF(L470&gt;23,0,IF(J470&gt;23,(24-L470)*0.204,((24-L470)-(24-J470))*0.204)),0)+IF(F470="JEČ",IF(L470&gt;15,0,IF(J470&gt;15,(16-L470)*0.102,((16-L470)-(16-J470))*0.102)),0)+IF(F470="JEOF",IF(L470&gt;15,0,IF(J470&gt;15,(16-L470)*0.102,((16-L470)-(16-J470))*0.102)),0)+IF(F470="JnPČ",IF(L470&gt;15,0,IF(J470&gt;15,(16-L470)*0.153,((16-L470)-(16-J470))*0.153)),0)+IF(F470="JnEČ",IF(L470&gt;15,0,IF(J470&gt;15,(16-L470)*0.0765,((16-L470)-(16-J470))*0.0765)),0)+IF(F470="JčPČ",IF(L470&gt;15,0,IF(J470&gt;15,(16-L470)*0.06375,((16-L470)-(16-J470))*0.06375)),0)+IF(F470="JčEČ",IF(L470&gt;15,0,IF(J470&gt;15,(16-L470)*0.051,((16-L470)-(16-J470))*0.051)),0)+IF(F470="NEAK",IF(L470&gt;23,0,IF(J470&gt;23,(24-L470)*0.03444,((24-L470)-(24-J470))*0.03444)),0))</f>
        <v>0</v>
      </c>
      <c r="Q470" s="11">
        <f t="shared" ref="Q470:Q478" si="196">IF(ISERROR(P470*100/N470),0,(P470*100/N470))</f>
        <v>0</v>
      </c>
      <c r="R470" s="10">
        <f t="shared" si="194"/>
        <v>0</v>
      </c>
      <c r="S470" s="8"/>
    </row>
    <row r="471" spans="1:19">
      <c r="A471" s="63">
        <v>3</v>
      </c>
      <c r="B471" s="63"/>
      <c r="C471" s="12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3">
        <f t="shared" si="190"/>
        <v>0</v>
      </c>
      <c r="O471" s="9">
        <f t="shared" si="191"/>
        <v>0</v>
      </c>
      <c r="P471" s="4">
        <f t="shared" si="195"/>
        <v>0</v>
      </c>
      <c r="Q471" s="11">
        <f t="shared" si="196"/>
        <v>0</v>
      </c>
      <c r="R471" s="10">
        <f t="shared" si="194"/>
        <v>0</v>
      </c>
      <c r="S471" s="8"/>
    </row>
    <row r="472" spans="1:19">
      <c r="A472" s="63">
        <v>4</v>
      </c>
      <c r="B472" s="63"/>
      <c r="C472" s="12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3">
        <f t="shared" si="190"/>
        <v>0</v>
      </c>
      <c r="O472" s="9">
        <f t="shared" si="191"/>
        <v>0</v>
      </c>
      <c r="P472" s="4">
        <f t="shared" si="195"/>
        <v>0</v>
      </c>
      <c r="Q472" s="11">
        <f t="shared" si="196"/>
        <v>0</v>
      </c>
      <c r="R472" s="10">
        <f t="shared" si="194"/>
        <v>0</v>
      </c>
      <c r="S472" s="8"/>
    </row>
    <row r="473" spans="1:19">
      <c r="A473" s="63">
        <v>5</v>
      </c>
      <c r="B473" s="63"/>
      <c r="C473" s="12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3">
        <f t="shared" si="190"/>
        <v>0</v>
      </c>
      <c r="O473" s="9">
        <f t="shared" si="191"/>
        <v>0</v>
      </c>
      <c r="P473" s="4">
        <f t="shared" si="195"/>
        <v>0</v>
      </c>
      <c r="Q473" s="11">
        <f t="shared" si="196"/>
        <v>0</v>
      </c>
      <c r="R473" s="10">
        <f t="shared" si="194"/>
        <v>0</v>
      </c>
      <c r="S473" s="8"/>
    </row>
    <row r="474" spans="1:19">
      <c r="A474" s="63">
        <v>6</v>
      </c>
      <c r="B474" s="63"/>
      <c r="C474" s="12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3">
        <f t="shared" si="190"/>
        <v>0</v>
      </c>
      <c r="O474" s="9">
        <f t="shared" si="191"/>
        <v>0</v>
      </c>
      <c r="P474" s="4">
        <f t="shared" si="195"/>
        <v>0</v>
      </c>
      <c r="Q474" s="11">
        <f t="shared" si="196"/>
        <v>0</v>
      </c>
      <c r="R474" s="10">
        <f t="shared" si="194"/>
        <v>0</v>
      </c>
      <c r="S474" s="8"/>
    </row>
    <row r="475" spans="1:19">
      <c r="A475" s="63">
        <v>7</v>
      </c>
      <c r="B475" s="63"/>
      <c r="C475" s="12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3">
        <f t="shared" si="190"/>
        <v>0</v>
      </c>
      <c r="O475" s="9">
        <f t="shared" si="191"/>
        <v>0</v>
      </c>
      <c r="P475" s="4">
        <f t="shared" si="195"/>
        <v>0</v>
      </c>
      <c r="Q475" s="11">
        <f t="shared" si="196"/>
        <v>0</v>
      </c>
      <c r="R475" s="10">
        <f t="shared" si="194"/>
        <v>0</v>
      </c>
      <c r="S475" s="8"/>
    </row>
    <row r="476" spans="1:19">
      <c r="A476" s="63">
        <v>8</v>
      </c>
      <c r="B476" s="63"/>
      <c r="C476" s="12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3">
        <f t="shared" si="190"/>
        <v>0</v>
      </c>
      <c r="O476" s="9">
        <f t="shared" si="191"/>
        <v>0</v>
      </c>
      <c r="P476" s="4">
        <f t="shared" si="195"/>
        <v>0</v>
      </c>
      <c r="Q476" s="11">
        <f t="shared" si="196"/>
        <v>0</v>
      </c>
      <c r="R476" s="10">
        <f t="shared" si="194"/>
        <v>0</v>
      </c>
      <c r="S476" s="8"/>
    </row>
    <row r="477" spans="1:19">
      <c r="A477" s="63">
        <v>9</v>
      </c>
      <c r="B477" s="63"/>
      <c r="C477" s="12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3">
        <f t="shared" si="190"/>
        <v>0</v>
      </c>
      <c r="O477" s="9">
        <f t="shared" si="191"/>
        <v>0</v>
      </c>
      <c r="P477" s="4">
        <f t="shared" si="195"/>
        <v>0</v>
      </c>
      <c r="Q477" s="11">
        <f t="shared" si="196"/>
        <v>0</v>
      </c>
      <c r="R477" s="10">
        <f t="shared" si="194"/>
        <v>0</v>
      </c>
      <c r="S477" s="8"/>
    </row>
    <row r="478" spans="1:19">
      <c r="A478" s="63">
        <v>10</v>
      </c>
      <c r="B478" s="63"/>
      <c r="C478" s="12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3">
        <f t="shared" si="190"/>
        <v>0</v>
      </c>
      <c r="O478" s="9">
        <f t="shared" si="191"/>
        <v>0</v>
      </c>
      <c r="P478" s="4">
        <f t="shared" si="195"/>
        <v>0</v>
      </c>
      <c r="Q478" s="11">
        <f t="shared" si="196"/>
        <v>0</v>
      </c>
      <c r="R478" s="10">
        <f t="shared" si="194"/>
        <v>0</v>
      </c>
      <c r="S478" s="8"/>
    </row>
    <row r="479" spans="1:19">
      <c r="A479" s="66" t="s">
        <v>32</v>
      </c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8"/>
      <c r="R479" s="10">
        <f>SUM(R469:R478)</f>
        <v>0</v>
      </c>
      <c r="S479" s="8"/>
    </row>
    <row r="480" spans="1:19" ht="15.75">
      <c r="A480" s="24" t="s">
        <v>33</v>
      </c>
      <c r="B480" s="24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6"/>
      <c r="S480" s="8"/>
    </row>
    <row r="481" spans="1:19">
      <c r="A481" s="49" t="s">
        <v>43</v>
      </c>
      <c r="B481" s="49"/>
      <c r="C481" s="49"/>
      <c r="D481" s="49"/>
      <c r="E481" s="49"/>
      <c r="F481" s="49"/>
      <c r="G481" s="49"/>
      <c r="H481" s="49"/>
      <c r="I481" s="49"/>
      <c r="J481" s="15"/>
      <c r="K481" s="15"/>
      <c r="L481" s="15"/>
      <c r="M481" s="15"/>
      <c r="N481" s="15"/>
      <c r="O481" s="15"/>
      <c r="P481" s="15"/>
      <c r="Q481" s="15"/>
      <c r="R481" s="16"/>
      <c r="S481" s="8"/>
    </row>
    <row r="482" spans="1:19" s="8" customFormat="1">
      <c r="A482" s="49"/>
      <c r="B482" s="49"/>
      <c r="C482" s="49"/>
      <c r="D482" s="49"/>
      <c r="E482" s="49"/>
      <c r="F482" s="49"/>
      <c r="G482" s="49"/>
      <c r="H482" s="49"/>
      <c r="I482" s="49"/>
      <c r="J482" s="15"/>
      <c r="K482" s="15"/>
      <c r="L482" s="15"/>
      <c r="M482" s="15"/>
      <c r="N482" s="15"/>
      <c r="O482" s="15"/>
      <c r="P482" s="15"/>
      <c r="Q482" s="15"/>
      <c r="R482" s="16"/>
    </row>
    <row r="483" spans="1:19">
      <c r="A483" s="69" t="s">
        <v>89</v>
      </c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59"/>
      <c r="R483" s="8"/>
      <c r="S483" s="8"/>
    </row>
    <row r="484" spans="1:19" ht="18">
      <c r="A484" s="71" t="s">
        <v>27</v>
      </c>
      <c r="B484" s="72"/>
      <c r="C484" s="72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9"/>
      <c r="R484" s="8"/>
      <c r="S484" s="8"/>
    </row>
    <row r="485" spans="1:19">
      <c r="A485" s="69" t="s">
        <v>90</v>
      </c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59"/>
      <c r="R485" s="8"/>
      <c r="S485" s="8"/>
    </row>
    <row r="486" spans="1:19">
      <c r="A486" s="63">
        <v>1</v>
      </c>
      <c r="B486" s="63"/>
      <c r="C486" s="12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3">
        <f t="shared" ref="N486:N495" si="197">(IF(F486="OŽ",IF(L486=1,550.8,IF(L486=2,426.38,IF(L486=3,342.14,IF(L486=4,181.44,IF(L486=5,168.48,IF(L486=6,155.52,IF(L486=7,148.5,IF(L486=8,144,0))))))))+IF(L486&lt;=8,0,IF(L486&lt;=16,137.7,IF(L486&lt;=24,108,IF(L486&lt;=32,80.1,IF(L486&lt;=36,52.2,0)))))-IF(L486&lt;=8,0,IF(L486&lt;=16,(L486-9)*2.754,IF(L486&lt;=24,(L486-17)* 2.754,IF(L486&lt;=32,(L486-25)* 2.754,IF(L486&lt;=36,(L486-33)*2.754,0))))),0)+IF(F486="PČ",IF(L486=1,449,IF(L486=2,314.6,IF(L486=3,238,IF(L486=4,172,IF(L486=5,159,IF(L486=6,145,IF(L486=7,132,IF(L486=8,119,0))))))))+IF(L486&lt;=8,0,IF(L486&lt;=16,88,IF(L486&lt;=24,55,IF(L486&lt;=32,22,0))))-IF(L486&lt;=8,0,IF(L486&lt;=16,(L486-9)*2.245,IF(L486&lt;=24,(L486-17)*2.245,IF(L486&lt;=32,(L486-25)*2.245,0)))),0)+IF(F486="PČneol",IF(L486=1,85,IF(L486=2,64.61,IF(L486=3,50.76,IF(L486=4,16.25,IF(L486=5,15,IF(L486=6,13.75,IF(L486=7,12.5,IF(L486=8,11.25,0))))))))+IF(L486&lt;=8,0,IF(L486&lt;=16,9,0))-IF(L486&lt;=8,0,IF(L486&lt;=16,(L486-9)*0.425,0)),0)+IF(F486="PŽ",IF(L486=1,85,IF(L486=2,59.5,IF(L486=3,45,IF(L486=4,32.5,IF(L486=5,30,IF(L486=6,27.5,IF(L486=7,25,IF(L486=8,22.5,0))))))))+IF(L486&lt;=8,0,IF(L486&lt;=16,19,IF(L486&lt;=24,13,IF(L486&lt;=32,8,0))))-IF(L486&lt;=8,0,IF(L486&lt;=16,(L486-9)*0.425,IF(L486&lt;=24,(L486-17)*0.425,IF(L486&lt;=32,(L486-25)*0.425,0)))),0)+IF(F486="EČ",IF(L486=1,204,IF(L486=2,156.24,IF(L486=3,123.84,IF(L486=4,72,IF(L486=5,66,IF(L486=6,60,IF(L486=7,54,IF(L486=8,48,0))))))))+IF(L486&lt;=8,0,IF(L486&lt;=16,40,IF(L486&lt;=24,25,0)))-IF(L486&lt;=8,0,IF(L486&lt;=16,(L486-9)*1.02,IF(L486&lt;=24,(L486-17)*1.02,0))),0)+IF(F486="EČneol",IF(L486=1,68,IF(L486=2,51.69,IF(L486=3,40.61,IF(L486=4,13,IF(L486=5,12,IF(L486=6,11,IF(L486=7,10,IF(L486=8,9,0)))))))))+IF(F486="EŽ",IF(L486=1,68,IF(L486=2,47.6,IF(L486=3,36,IF(L486=4,18,IF(L486=5,16.5,IF(L486=6,15,IF(L486=7,13.5,IF(L486=8,12,0))))))))+IF(L486&lt;=8,0,IF(L486&lt;=16,10,IF(L486&lt;=24,6,0)))-IF(L486&lt;=8,0,IF(L486&lt;=16,(L486-9)*0.34,IF(L486&lt;=24,(L486-17)*0.34,0))),0)+IF(F486="PT",IF(L486=1,68,IF(L486=2,52.08,IF(L486=3,41.28,IF(L486=4,24,IF(L486=5,22,IF(L486=6,20,IF(L486=7,18,IF(L486=8,16,0))))))))+IF(L486&lt;=8,0,IF(L486&lt;=16,13,IF(L486&lt;=24,9,IF(L486&lt;=32,4,0))))-IF(L486&lt;=8,0,IF(L486&lt;=16,(L486-9)*0.34,IF(L486&lt;=24,(L486-17)*0.34,IF(L486&lt;=32,(L486-25)*0.34,0)))),0)+IF(F486="JOŽ",IF(L486=1,85,IF(L486=2,59.5,IF(L486=3,45,IF(L486=4,32.5,IF(L486=5,30,IF(L486=6,27.5,IF(L486=7,25,IF(L486=8,22.5,0))))))))+IF(L486&lt;=8,0,IF(L486&lt;=16,19,IF(L486&lt;=24,13,0)))-IF(L486&lt;=8,0,IF(L486&lt;=16,(L486-9)*0.425,IF(L486&lt;=24,(L486-17)*0.425,0))),0)+IF(F486="JPČ",IF(L486=1,68,IF(L486=2,47.6,IF(L486=3,36,IF(L486=4,26,IF(L486=5,24,IF(L486=6,22,IF(L486=7,20,IF(L486=8,18,0))))))))+IF(L486&lt;=8,0,IF(L486&lt;=16,13,IF(L486&lt;=24,9,0)))-IF(L486&lt;=8,0,IF(L486&lt;=16,(L486-9)*0.34,IF(L486&lt;=24,(L486-17)*0.34,0))),0)+IF(F486="JEČ",IF(L486=1,34,IF(L486=2,26.04,IF(L486=3,20.6,IF(L486=4,12,IF(L486=5,11,IF(L486=6,10,IF(L486=7,9,IF(L486=8,8,0))))))))+IF(L486&lt;=8,0,IF(L486&lt;=16,6,0))-IF(L486&lt;=8,0,IF(L486&lt;=16,(L486-9)*0.17,0)),0)+IF(F486="JEOF",IF(L486=1,34,IF(L486=2,26.04,IF(L486=3,20.6,IF(L486=4,12,IF(L486=5,11,IF(L486=6,10,IF(L486=7,9,IF(L486=8,8,0))))))))+IF(L486&lt;=8,0,IF(L486&lt;=16,6,0))-IF(L486&lt;=8,0,IF(L486&lt;=16,(L486-9)*0.17,0)),0)+IF(F486="JnPČ",IF(L486=1,51,IF(L486=2,35.7,IF(L486=3,27,IF(L486=4,19.5,IF(L486=5,18,IF(L486=6,16.5,IF(L486=7,15,IF(L486=8,13.5,0))))))))+IF(L486&lt;=8,0,IF(L486&lt;=16,10,0))-IF(L486&lt;=8,0,IF(L486&lt;=16,(L486-9)*0.255,0)),0)+IF(F486="JnEČ",IF(L486=1,25.5,IF(L486=2,19.53,IF(L486=3,15.48,IF(L486=4,9,IF(L486=5,8.25,IF(L486=6,7.5,IF(L486=7,6.75,IF(L486=8,6,0))))))))+IF(L486&lt;=8,0,IF(L486&lt;=16,5,0))-IF(L486&lt;=8,0,IF(L486&lt;=16,(L486-9)*0.1275,0)),0)+IF(F486="JčPČ",IF(L486=1,21.25,IF(L486=2,14.5,IF(L486=3,11.5,IF(L486=4,7,IF(L486=5,6.5,IF(L486=6,6,IF(L486=7,5.5,IF(L486=8,5,0))))))))+IF(L486&lt;=8,0,IF(L486&lt;=16,4,0))-IF(L486&lt;=8,0,IF(L486&lt;=16,(L486-9)*0.10625,0)),0)+IF(F486="JčEČ",IF(L486=1,17,IF(L486=2,13.02,IF(L486=3,10.32,IF(L486=4,6,IF(L486=5,5.5,IF(L486=6,5,IF(L486=7,4.5,IF(L486=8,4,0))))))))+IF(L486&lt;=8,0,IF(L486&lt;=16,3,0))-IF(L486&lt;=8,0,IF(L486&lt;=16,(L486-9)*0.085,0)),0)+IF(F486="NEAK",IF(L486=1,11.48,IF(L486=2,8.79,IF(L486=3,6.97,IF(L486=4,4.05,IF(L486=5,3.71,IF(L486=6,3.38,IF(L486=7,3.04,IF(L486=8,2.7,0))))))))+IF(L486&lt;=8,0,IF(L486&lt;=16,2,IF(L486&lt;=24,1.3,0)))-IF(L486&lt;=8,0,IF(L486&lt;=16,(L486-9)*0.0574,IF(L486&lt;=24,(L486-17)*0.0574,0))),0))*IF(L486&lt;0,1,IF(OR(F486="PČ",F486="PŽ",F486="PT"),IF(J486&lt;32,J486/32,1),1))* IF(L486&lt;0,1,IF(OR(F486="EČ",F486="EŽ",F486="JOŽ",F486="JPČ",F486="NEAK"),IF(J486&lt;24,J486/24,1),1))*IF(L486&lt;0,1,IF(OR(F486="PČneol",F486="JEČ",F486="JEOF",F486="JnPČ",F486="JnEČ",F486="JčPČ",F486="JčEČ"),IF(J486&lt;16,J486/16,1),1))*IF(L486&lt;0,1,IF(F486="EČneol",IF(J486&lt;8,J486/8,1),1))</f>
        <v>0</v>
      </c>
      <c r="O486" s="9">
        <f t="shared" ref="O486:O495" si="198">IF(F486="OŽ",N486,IF(H486="Ne",IF(J486*0.3&lt;J486-L486,N486,0),IF(J486*0.1&lt;J486-L486,N486,0)))</f>
        <v>0</v>
      </c>
      <c r="P486" s="4">
        <f t="shared" ref="P486" si="199">IF(O486=0,0,IF(F486="OŽ",IF(L486&gt;35,0,IF(J486&gt;35,(36-L486)*1.836,((36-L486)-(36-J486))*1.836)),0)+IF(F486="PČ",IF(L486&gt;31,0,IF(J486&gt;31,(32-L486)*1.347,((32-L486)-(32-J486))*1.347)),0)+ IF(F486="PČneol",IF(L486&gt;15,0,IF(J486&gt;15,(16-L486)*0.255,((16-L486)-(16-J486))*0.255)),0)+IF(F486="PŽ",IF(L486&gt;31,0,IF(J486&gt;31,(32-L486)*0.255,((32-L486)-(32-J486))*0.255)),0)+IF(F486="EČ",IF(L486&gt;23,0,IF(J486&gt;23,(24-L486)*0.612,((24-L486)-(24-J486))*0.612)),0)+IF(F486="EČneol",IF(L486&gt;7,0,IF(J486&gt;7,(8-L486)*0.204,((8-L486)-(8-J486))*0.204)),0)+IF(F486="EŽ",IF(L486&gt;23,0,IF(J486&gt;23,(24-L486)*0.204,((24-L486)-(24-J486))*0.204)),0)+IF(F486="PT",IF(L486&gt;31,0,IF(J486&gt;31,(32-L486)*0.204,((32-L486)-(32-J486))*0.204)),0)+IF(F486="JOŽ",IF(L486&gt;23,0,IF(J486&gt;23,(24-L486)*0.255,((24-L486)-(24-J486))*0.255)),0)+IF(F486="JPČ",IF(L486&gt;23,0,IF(J486&gt;23,(24-L486)*0.204,((24-L486)-(24-J486))*0.204)),0)+IF(F486="JEČ",IF(L486&gt;15,0,IF(J486&gt;15,(16-L486)*0.102,((16-L486)-(16-J486))*0.102)),0)+IF(F486="JEOF",IF(L486&gt;15,0,IF(J486&gt;15,(16-L486)*0.102,((16-L486)-(16-J486))*0.102)),0)+IF(F486="JnPČ",IF(L486&gt;15,0,IF(J486&gt;15,(16-L486)*0.153,((16-L486)-(16-J486))*0.153)),0)+IF(F486="JnEČ",IF(L486&gt;15,0,IF(J486&gt;15,(16-L486)*0.0765,((16-L486)-(16-J486))*0.0765)),0)+IF(F486="JčPČ",IF(L486&gt;15,0,IF(J486&gt;15,(16-L486)*0.06375,((16-L486)-(16-J486))*0.06375)),0)+IF(F486="JčEČ",IF(L486&gt;15,0,IF(J486&gt;15,(16-L486)*0.051,((16-L486)-(16-J486))*0.051)),0)+IF(F486="NEAK",IF(L486&gt;23,0,IF(J486&gt;23,(24-L486)*0.03444,((24-L486)-(24-J486))*0.03444)),0))</f>
        <v>0</v>
      </c>
      <c r="Q486" s="11">
        <f t="shared" ref="Q486" si="200">IF(ISERROR(P486*100/N486),0,(P486*100/N486))</f>
        <v>0</v>
      </c>
      <c r="R486" s="10">
        <f t="shared" ref="R486:R495" si="201">IF(Q486&lt;=30,O486+P486,O486+O486*0.3)*IF(G486=1,0.4,IF(G486=2,0.75,IF(G486="1 (kas 4 m. 1 k. nerengiamos)",0.52,1)))*IF(D486="olimpinė",1,IF(M486="Ne",0.5,1))*IF(OR(A$5="Lietuvos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federacija"),IF(OR(J486&lt;8,K486&lt;16),0,1),1)*E486*IF(I486&lt;=1,1,1/I486)*IF(OR(A$5="Lietuvos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86" s="8"/>
    </row>
    <row r="487" spans="1:19">
      <c r="A487" s="63">
        <v>2</v>
      </c>
      <c r="B487" s="63"/>
      <c r="C487" s="12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3">
        <f t="shared" si="197"/>
        <v>0</v>
      </c>
      <c r="O487" s="9">
        <f t="shared" si="198"/>
        <v>0</v>
      </c>
      <c r="P487" s="4">
        <f t="shared" ref="P487:P495" si="202">IF(O487=0,0,IF(F487="OŽ",IF(L487&gt;35,0,IF(J487&gt;35,(36-L487)*1.836,((36-L487)-(36-J487))*1.836)),0)+IF(F487="PČ",IF(L487&gt;31,0,IF(J487&gt;31,(32-L487)*1.347,((32-L487)-(32-J487))*1.347)),0)+ IF(F487="PČneol",IF(L487&gt;15,0,IF(J487&gt;15,(16-L487)*0.255,((16-L487)-(16-J487))*0.255)),0)+IF(F487="PŽ",IF(L487&gt;31,0,IF(J487&gt;31,(32-L487)*0.255,((32-L487)-(32-J487))*0.255)),0)+IF(F487="EČ",IF(L487&gt;23,0,IF(J487&gt;23,(24-L487)*0.612,((24-L487)-(24-J487))*0.612)),0)+IF(F487="EČneol",IF(L487&gt;7,0,IF(J487&gt;7,(8-L487)*0.204,((8-L487)-(8-J487))*0.204)),0)+IF(F487="EŽ",IF(L487&gt;23,0,IF(J487&gt;23,(24-L487)*0.204,((24-L487)-(24-J487))*0.204)),0)+IF(F487="PT",IF(L487&gt;31,0,IF(J487&gt;31,(32-L487)*0.204,((32-L487)-(32-J487))*0.204)),0)+IF(F487="JOŽ",IF(L487&gt;23,0,IF(J487&gt;23,(24-L487)*0.255,((24-L487)-(24-J487))*0.255)),0)+IF(F487="JPČ",IF(L487&gt;23,0,IF(J487&gt;23,(24-L487)*0.204,((24-L487)-(24-J487))*0.204)),0)+IF(F487="JEČ",IF(L487&gt;15,0,IF(J487&gt;15,(16-L487)*0.102,((16-L487)-(16-J487))*0.102)),0)+IF(F487="JEOF",IF(L487&gt;15,0,IF(J487&gt;15,(16-L487)*0.102,((16-L487)-(16-J487))*0.102)),0)+IF(F487="JnPČ",IF(L487&gt;15,0,IF(J487&gt;15,(16-L487)*0.153,((16-L487)-(16-J487))*0.153)),0)+IF(F487="JnEČ",IF(L487&gt;15,0,IF(J487&gt;15,(16-L487)*0.0765,((16-L487)-(16-J487))*0.0765)),0)+IF(F487="JčPČ",IF(L487&gt;15,0,IF(J487&gt;15,(16-L487)*0.06375,((16-L487)-(16-J487))*0.06375)),0)+IF(F487="JčEČ",IF(L487&gt;15,0,IF(J487&gt;15,(16-L487)*0.051,((16-L487)-(16-J487))*0.051)),0)+IF(F487="NEAK",IF(L487&gt;23,0,IF(J487&gt;23,(24-L487)*0.03444,((24-L487)-(24-J487))*0.03444)),0))</f>
        <v>0</v>
      </c>
      <c r="Q487" s="11">
        <f t="shared" ref="Q487:Q495" si="203">IF(ISERROR(P487*100/N487),0,(P487*100/N487))</f>
        <v>0</v>
      </c>
      <c r="R487" s="10">
        <f t="shared" si="201"/>
        <v>0</v>
      </c>
      <c r="S487" s="8"/>
    </row>
    <row r="488" spans="1:19">
      <c r="A488" s="63">
        <v>3</v>
      </c>
      <c r="B488" s="63"/>
      <c r="C488" s="12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3">
        <f t="shared" si="197"/>
        <v>0</v>
      </c>
      <c r="O488" s="9">
        <f t="shared" si="198"/>
        <v>0</v>
      </c>
      <c r="P488" s="4">
        <f t="shared" si="202"/>
        <v>0</v>
      </c>
      <c r="Q488" s="11">
        <f t="shared" si="203"/>
        <v>0</v>
      </c>
      <c r="R488" s="10">
        <f t="shared" si="201"/>
        <v>0</v>
      </c>
      <c r="S488" s="8"/>
    </row>
    <row r="489" spans="1:19">
      <c r="A489" s="63">
        <v>4</v>
      </c>
      <c r="B489" s="63"/>
      <c r="C489" s="12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3">
        <f t="shared" si="197"/>
        <v>0</v>
      </c>
      <c r="O489" s="9">
        <f t="shared" si="198"/>
        <v>0</v>
      </c>
      <c r="P489" s="4">
        <f t="shared" si="202"/>
        <v>0</v>
      </c>
      <c r="Q489" s="11">
        <f t="shared" si="203"/>
        <v>0</v>
      </c>
      <c r="R489" s="10">
        <f t="shared" si="201"/>
        <v>0</v>
      </c>
      <c r="S489" s="8"/>
    </row>
    <row r="490" spans="1:19">
      <c r="A490" s="63">
        <v>5</v>
      </c>
      <c r="B490" s="63"/>
      <c r="C490" s="12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3">
        <f t="shared" si="197"/>
        <v>0</v>
      </c>
      <c r="O490" s="9">
        <f t="shared" si="198"/>
        <v>0</v>
      </c>
      <c r="P490" s="4">
        <f t="shared" si="202"/>
        <v>0</v>
      </c>
      <c r="Q490" s="11">
        <f t="shared" si="203"/>
        <v>0</v>
      </c>
      <c r="R490" s="10">
        <f t="shared" si="201"/>
        <v>0</v>
      </c>
      <c r="S490" s="8"/>
    </row>
    <row r="491" spans="1:19">
      <c r="A491" s="63">
        <v>6</v>
      </c>
      <c r="B491" s="63"/>
      <c r="C491" s="12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3">
        <f t="shared" si="197"/>
        <v>0</v>
      </c>
      <c r="O491" s="9">
        <f t="shared" si="198"/>
        <v>0</v>
      </c>
      <c r="P491" s="4">
        <f t="shared" si="202"/>
        <v>0</v>
      </c>
      <c r="Q491" s="11">
        <f t="shared" si="203"/>
        <v>0</v>
      </c>
      <c r="R491" s="10">
        <f t="shared" si="201"/>
        <v>0</v>
      </c>
      <c r="S491" s="8"/>
    </row>
    <row r="492" spans="1:19">
      <c r="A492" s="63">
        <v>7</v>
      </c>
      <c r="B492" s="63"/>
      <c r="C492" s="12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3">
        <f t="shared" si="197"/>
        <v>0</v>
      </c>
      <c r="O492" s="9">
        <f t="shared" si="198"/>
        <v>0</v>
      </c>
      <c r="P492" s="4">
        <f t="shared" si="202"/>
        <v>0</v>
      </c>
      <c r="Q492" s="11">
        <f t="shared" si="203"/>
        <v>0</v>
      </c>
      <c r="R492" s="10">
        <f t="shared" si="201"/>
        <v>0</v>
      </c>
      <c r="S492" s="8"/>
    </row>
    <row r="493" spans="1:19">
      <c r="A493" s="63">
        <v>8</v>
      </c>
      <c r="B493" s="63"/>
      <c r="C493" s="12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3">
        <f t="shared" si="197"/>
        <v>0</v>
      </c>
      <c r="O493" s="9">
        <f t="shared" si="198"/>
        <v>0</v>
      </c>
      <c r="P493" s="4">
        <f t="shared" si="202"/>
        <v>0</v>
      </c>
      <c r="Q493" s="11">
        <f t="shared" si="203"/>
        <v>0</v>
      </c>
      <c r="R493" s="10">
        <f t="shared" si="201"/>
        <v>0</v>
      </c>
      <c r="S493" s="8"/>
    </row>
    <row r="494" spans="1:19">
      <c r="A494" s="63">
        <v>9</v>
      </c>
      <c r="B494" s="63"/>
      <c r="C494" s="12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3">
        <f t="shared" si="197"/>
        <v>0</v>
      </c>
      <c r="O494" s="9">
        <f t="shared" si="198"/>
        <v>0</v>
      </c>
      <c r="P494" s="4">
        <f t="shared" si="202"/>
        <v>0</v>
      </c>
      <c r="Q494" s="11">
        <f t="shared" si="203"/>
        <v>0</v>
      </c>
      <c r="R494" s="10">
        <f t="shared" si="201"/>
        <v>0</v>
      </c>
      <c r="S494" s="8"/>
    </row>
    <row r="495" spans="1:19">
      <c r="A495" s="63">
        <v>10</v>
      </c>
      <c r="B495" s="63"/>
      <c r="C495" s="12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3">
        <f t="shared" si="197"/>
        <v>0</v>
      </c>
      <c r="O495" s="9">
        <f t="shared" si="198"/>
        <v>0</v>
      </c>
      <c r="P495" s="4">
        <f t="shared" si="202"/>
        <v>0</v>
      </c>
      <c r="Q495" s="11">
        <f t="shared" si="203"/>
        <v>0</v>
      </c>
      <c r="R495" s="10">
        <f t="shared" si="201"/>
        <v>0</v>
      </c>
      <c r="S495" s="8"/>
    </row>
    <row r="496" spans="1:19">
      <c r="A496" s="66" t="s">
        <v>32</v>
      </c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8"/>
      <c r="R496" s="10">
        <f>SUM(R486:R495)</f>
        <v>0</v>
      </c>
      <c r="S496" s="8"/>
    </row>
    <row r="497" spans="1:19" ht="15.75">
      <c r="A497" s="24" t="s">
        <v>33</v>
      </c>
      <c r="B497" s="24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6"/>
      <c r="S497" s="8"/>
    </row>
    <row r="498" spans="1:19">
      <c r="A498" s="49" t="s">
        <v>43</v>
      </c>
      <c r="B498" s="49"/>
      <c r="C498" s="49"/>
      <c r="D498" s="49"/>
      <c r="E498" s="49"/>
      <c r="F498" s="49"/>
      <c r="G498" s="49"/>
      <c r="H498" s="49"/>
      <c r="I498" s="49"/>
      <c r="J498" s="15"/>
      <c r="K498" s="15"/>
      <c r="L498" s="15"/>
      <c r="M498" s="15"/>
      <c r="N498" s="15"/>
      <c r="O498" s="15"/>
      <c r="P498" s="15"/>
      <c r="Q498" s="15"/>
      <c r="R498" s="16"/>
      <c r="S498" s="8"/>
    </row>
    <row r="499" spans="1:19" s="8" customFormat="1">
      <c r="A499" s="49"/>
      <c r="B499" s="49"/>
      <c r="C499" s="49"/>
      <c r="D499" s="49"/>
      <c r="E499" s="49"/>
      <c r="F499" s="49"/>
      <c r="G499" s="49"/>
      <c r="H499" s="49"/>
      <c r="I499" s="49"/>
      <c r="J499" s="15"/>
      <c r="K499" s="15"/>
      <c r="L499" s="15"/>
      <c r="M499" s="15"/>
      <c r="N499" s="15"/>
      <c r="O499" s="15"/>
      <c r="P499" s="15"/>
      <c r="Q499" s="15"/>
      <c r="R499" s="16"/>
    </row>
    <row r="500" spans="1:19">
      <c r="A500" s="69" t="s">
        <v>89</v>
      </c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59"/>
      <c r="R500" s="8"/>
      <c r="S500" s="8"/>
    </row>
    <row r="501" spans="1:19" ht="18">
      <c r="A501" s="71" t="s">
        <v>27</v>
      </c>
      <c r="B501" s="72"/>
      <c r="C501" s="72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9"/>
      <c r="R501" s="8"/>
      <c r="S501" s="8"/>
    </row>
    <row r="502" spans="1:19">
      <c r="A502" s="69" t="s">
        <v>90</v>
      </c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59"/>
      <c r="R502" s="8"/>
      <c r="S502" s="8"/>
    </row>
    <row r="503" spans="1:19">
      <c r="A503" s="63">
        <v>1</v>
      </c>
      <c r="B503" s="63"/>
      <c r="C503" s="12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3">
        <f t="shared" ref="N503:N512" si="204">(IF(F503="OŽ",IF(L503=1,550.8,IF(L503=2,426.38,IF(L503=3,342.14,IF(L503=4,181.44,IF(L503=5,168.48,IF(L503=6,155.52,IF(L503=7,148.5,IF(L503=8,144,0))))))))+IF(L503&lt;=8,0,IF(L503&lt;=16,137.7,IF(L503&lt;=24,108,IF(L503&lt;=32,80.1,IF(L503&lt;=36,52.2,0)))))-IF(L503&lt;=8,0,IF(L503&lt;=16,(L503-9)*2.754,IF(L503&lt;=24,(L503-17)* 2.754,IF(L503&lt;=32,(L503-25)* 2.754,IF(L503&lt;=36,(L503-33)*2.754,0))))),0)+IF(F503="PČ",IF(L503=1,449,IF(L503=2,314.6,IF(L503=3,238,IF(L503=4,172,IF(L503=5,159,IF(L503=6,145,IF(L503=7,132,IF(L503=8,119,0))))))))+IF(L503&lt;=8,0,IF(L503&lt;=16,88,IF(L503&lt;=24,55,IF(L503&lt;=32,22,0))))-IF(L503&lt;=8,0,IF(L503&lt;=16,(L503-9)*2.245,IF(L503&lt;=24,(L503-17)*2.245,IF(L503&lt;=32,(L503-25)*2.245,0)))),0)+IF(F503="PČneol",IF(L503=1,85,IF(L503=2,64.61,IF(L503=3,50.76,IF(L503=4,16.25,IF(L503=5,15,IF(L503=6,13.75,IF(L503=7,12.5,IF(L503=8,11.25,0))))))))+IF(L503&lt;=8,0,IF(L503&lt;=16,9,0))-IF(L503&lt;=8,0,IF(L503&lt;=16,(L503-9)*0.425,0)),0)+IF(F503="PŽ",IF(L503=1,85,IF(L503=2,59.5,IF(L503=3,45,IF(L503=4,32.5,IF(L503=5,30,IF(L503=6,27.5,IF(L503=7,25,IF(L503=8,22.5,0))))))))+IF(L503&lt;=8,0,IF(L503&lt;=16,19,IF(L503&lt;=24,13,IF(L503&lt;=32,8,0))))-IF(L503&lt;=8,0,IF(L503&lt;=16,(L503-9)*0.425,IF(L503&lt;=24,(L503-17)*0.425,IF(L503&lt;=32,(L503-25)*0.425,0)))),0)+IF(F503="EČ",IF(L503=1,204,IF(L503=2,156.24,IF(L503=3,123.84,IF(L503=4,72,IF(L503=5,66,IF(L503=6,60,IF(L503=7,54,IF(L503=8,48,0))))))))+IF(L503&lt;=8,0,IF(L503&lt;=16,40,IF(L503&lt;=24,25,0)))-IF(L503&lt;=8,0,IF(L503&lt;=16,(L503-9)*1.02,IF(L503&lt;=24,(L503-17)*1.02,0))),0)+IF(F503="EČneol",IF(L503=1,68,IF(L503=2,51.69,IF(L503=3,40.61,IF(L503=4,13,IF(L503=5,12,IF(L503=6,11,IF(L503=7,10,IF(L503=8,9,0)))))))))+IF(F503="EŽ",IF(L503=1,68,IF(L503=2,47.6,IF(L503=3,36,IF(L503=4,18,IF(L503=5,16.5,IF(L503=6,15,IF(L503=7,13.5,IF(L503=8,12,0))))))))+IF(L503&lt;=8,0,IF(L503&lt;=16,10,IF(L503&lt;=24,6,0)))-IF(L503&lt;=8,0,IF(L503&lt;=16,(L503-9)*0.34,IF(L503&lt;=24,(L503-17)*0.34,0))),0)+IF(F503="PT",IF(L503=1,68,IF(L503=2,52.08,IF(L503=3,41.28,IF(L503=4,24,IF(L503=5,22,IF(L503=6,20,IF(L503=7,18,IF(L503=8,16,0))))))))+IF(L503&lt;=8,0,IF(L503&lt;=16,13,IF(L503&lt;=24,9,IF(L503&lt;=32,4,0))))-IF(L503&lt;=8,0,IF(L503&lt;=16,(L503-9)*0.34,IF(L503&lt;=24,(L503-17)*0.34,IF(L503&lt;=32,(L503-25)*0.34,0)))),0)+IF(F503="JOŽ",IF(L503=1,85,IF(L503=2,59.5,IF(L503=3,45,IF(L503=4,32.5,IF(L503=5,30,IF(L503=6,27.5,IF(L503=7,25,IF(L503=8,22.5,0))))))))+IF(L503&lt;=8,0,IF(L503&lt;=16,19,IF(L503&lt;=24,13,0)))-IF(L503&lt;=8,0,IF(L503&lt;=16,(L503-9)*0.425,IF(L503&lt;=24,(L503-17)*0.425,0))),0)+IF(F503="JPČ",IF(L503=1,68,IF(L503=2,47.6,IF(L503=3,36,IF(L503=4,26,IF(L503=5,24,IF(L503=6,22,IF(L503=7,20,IF(L503=8,18,0))))))))+IF(L503&lt;=8,0,IF(L503&lt;=16,13,IF(L503&lt;=24,9,0)))-IF(L503&lt;=8,0,IF(L503&lt;=16,(L503-9)*0.34,IF(L503&lt;=24,(L503-17)*0.34,0))),0)+IF(F503="JEČ",IF(L503=1,34,IF(L503=2,26.04,IF(L503=3,20.6,IF(L503=4,12,IF(L503=5,11,IF(L503=6,10,IF(L503=7,9,IF(L503=8,8,0))))))))+IF(L503&lt;=8,0,IF(L503&lt;=16,6,0))-IF(L503&lt;=8,0,IF(L503&lt;=16,(L503-9)*0.17,0)),0)+IF(F503="JEOF",IF(L503=1,34,IF(L503=2,26.04,IF(L503=3,20.6,IF(L503=4,12,IF(L503=5,11,IF(L503=6,10,IF(L503=7,9,IF(L503=8,8,0))))))))+IF(L503&lt;=8,0,IF(L503&lt;=16,6,0))-IF(L503&lt;=8,0,IF(L503&lt;=16,(L503-9)*0.17,0)),0)+IF(F503="JnPČ",IF(L503=1,51,IF(L503=2,35.7,IF(L503=3,27,IF(L503=4,19.5,IF(L503=5,18,IF(L503=6,16.5,IF(L503=7,15,IF(L503=8,13.5,0))))))))+IF(L503&lt;=8,0,IF(L503&lt;=16,10,0))-IF(L503&lt;=8,0,IF(L503&lt;=16,(L503-9)*0.255,0)),0)+IF(F503="JnEČ",IF(L503=1,25.5,IF(L503=2,19.53,IF(L503=3,15.48,IF(L503=4,9,IF(L503=5,8.25,IF(L503=6,7.5,IF(L503=7,6.75,IF(L503=8,6,0))))))))+IF(L503&lt;=8,0,IF(L503&lt;=16,5,0))-IF(L503&lt;=8,0,IF(L503&lt;=16,(L503-9)*0.1275,0)),0)+IF(F503="JčPČ",IF(L503=1,21.25,IF(L503=2,14.5,IF(L503=3,11.5,IF(L503=4,7,IF(L503=5,6.5,IF(L503=6,6,IF(L503=7,5.5,IF(L503=8,5,0))))))))+IF(L503&lt;=8,0,IF(L503&lt;=16,4,0))-IF(L503&lt;=8,0,IF(L503&lt;=16,(L503-9)*0.10625,0)),0)+IF(F503="JčEČ",IF(L503=1,17,IF(L503=2,13.02,IF(L503=3,10.32,IF(L503=4,6,IF(L503=5,5.5,IF(L503=6,5,IF(L503=7,4.5,IF(L503=8,4,0))))))))+IF(L503&lt;=8,0,IF(L503&lt;=16,3,0))-IF(L503&lt;=8,0,IF(L503&lt;=16,(L503-9)*0.085,0)),0)+IF(F503="NEAK",IF(L503=1,11.48,IF(L503=2,8.79,IF(L503=3,6.97,IF(L503=4,4.05,IF(L503=5,3.71,IF(L503=6,3.38,IF(L503=7,3.04,IF(L503=8,2.7,0))))))))+IF(L503&lt;=8,0,IF(L503&lt;=16,2,IF(L503&lt;=24,1.3,0)))-IF(L503&lt;=8,0,IF(L503&lt;=16,(L503-9)*0.0574,IF(L503&lt;=24,(L503-17)*0.0574,0))),0))*IF(L503&lt;0,1,IF(OR(F503="PČ",F503="PŽ",F503="PT"),IF(J503&lt;32,J503/32,1),1))* IF(L503&lt;0,1,IF(OR(F503="EČ",F503="EŽ",F503="JOŽ",F503="JPČ",F503="NEAK"),IF(J503&lt;24,J503/24,1),1))*IF(L503&lt;0,1,IF(OR(F503="PČneol",F503="JEČ",F503="JEOF",F503="JnPČ",F503="JnEČ",F503="JčPČ",F503="JčEČ"),IF(J503&lt;16,J503/16,1),1))*IF(L503&lt;0,1,IF(F503="EČneol",IF(J503&lt;8,J503/8,1),1))</f>
        <v>0</v>
      </c>
      <c r="O503" s="9">
        <f t="shared" ref="O503:O512" si="205">IF(F503="OŽ",N503,IF(H503="Ne",IF(J503*0.3&lt;J503-L503,N503,0),IF(J503*0.1&lt;J503-L503,N503,0)))</f>
        <v>0</v>
      </c>
      <c r="P503" s="4">
        <f t="shared" ref="P503" si="206">IF(O503=0,0,IF(F503="OŽ",IF(L503&gt;35,0,IF(J503&gt;35,(36-L503)*1.836,((36-L503)-(36-J503))*1.836)),0)+IF(F503="PČ",IF(L503&gt;31,0,IF(J503&gt;31,(32-L503)*1.347,((32-L503)-(32-J503))*1.347)),0)+ IF(F503="PČneol",IF(L503&gt;15,0,IF(J503&gt;15,(16-L503)*0.255,((16-L503)-(16-J503))*0.255)),0)+IF(F503="PŽ",IF(L503&gt;31,0,IF(J503&gt;31,(32-L503)*0.255,((32-L503)-(32-J503))*0.255)),0)+IF(F503="EČ",IF(L503&gt;23,0,IF(J503&gt;23,(24-L503)*0.612,((24-L503)-(24-J503))*0.612)),0)+IF(F503="EČneol",IF(L503&gt;7,0,IF(J503&gt;7,(8-L503)*0.204,((8-L503)-(8-J503))*0.204)),0)+IF(F503="EŽ",IF(L503&gt;23,0,IF(J503&gt;23,(24-L503)*0.204,((24-L503)-(24-J503))*0.204)),0)+IF(F503="PT",IF(L503&gt;31,0,IF(J503&gt;31,(32-L503)*0.204,((32-L503)-(32-J503))*0.204)),0)+IF(F503="JOŽ",IF(L503&gt;23,0,IF(J503&gt;23,(24-L503)*0.255,((24-L503)-(24-J503))*0.255)),0)+IF(F503="JPČ",IF(L503&gt;23,0,IF(J503&gt;23,(24-L503)*0.204,((24-L503)-(24-J503))*0.204)),0)+IF(F503="JEČ",IF(L503&gt;15,0,IF(J503&gt;15,(16-L503)*0.102,((16-L503)-(16-J503))*0.102)),0)+IF(F503="JEOF",IF(L503&gt;15,0,IF(J503&gt;15,(16-L503)*0.102,((16-L503)-(16-J503))*0.102)),0)+IF(F503="JnPČ",IF(L503&gt;15,0,IF(J503&gt;15,(16-L503)*0.153,((16-L503)-(16-J503))*0.153)),0)+IF(F503="JnEČ",IF(L503&gt;15,0,IF(J503&gt;15,(16-L503)*0.0765,((16-L503)-(16-J503))*0.0765)),0)+IF(F503="JčPČ",IF(L503&gt;15,0,IF(J503&gt;15,(16-L503)*0.06375,((16-L503)-(16-J503))*0.06375)),0)+IF(F503="JčEČ",IF(L503&gt;15,0,IF(J503&gt;15,(16-L503)*0.051,((16-L503)-(16-J503))*0.051)),0)+IF(F503="NEAK",IF(L503&gt;23,0,IF(J503&gt;23,(24-L503)*0.03444,((24-L503)-(24-J503))*0.03444)),0))</f>
        <v>0</v>
      </c>
      <c r="Q503" s="11">
        <f t="shared" ref="Q503" si="207">IF(ISERROR(P503*100/N503),0,(P503*100/N503))</f>
        <v>0</v>
      </c>
      <c r="R503" s="10">
        <f t="shared" ref="R503:R512" si="208">IF(Q503&lt;=30,O503+P503,O503+O503*0.3)*IF(G503=1,0.4,IF(G503=2,0.75,IF(G503="1 (kas 4 m. 1 k. nerengiamos)",0.52,1)))*IF(D503="olimpinė",1,IF(M503="Ne",0.5,1))*IF(OR(A$5="Lietuvos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federacija"),IF(OR(J503&lt;8,K503&lt;16),0,1),1)*E503*IF(I503&lt;=1,1,1/I503)*IF(OR(A$5="Lietuvos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03" s="8"/>
    </row>
    <row r="504" spans="1:19">
      <c r="A504" s="63">
        <v>2</v>
      </c>
      <c r="B504" s="63"/>
      <c r="C504" s="12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3">
        <f t="shared" si="204"/>
        <v>0</v>
      </c>
      <c r="O504" s="9">
        <f t="shared" si="205"/>
        <v>0</v>
      </c>
      <c r="P504" s="4">
        <f t="shared" ref="P504:P512" si="209">IF(O504=0,0,IF(F504="OŽ",IF(L504&gt;35,0,IF(J504&gt;35,(36-L504)*1.836,((36-L504)-(36-J504))*1.836)),0)+IF(F504="PČ",IF(L504&gt;31,0,IF(J504&gt;31,(32-L504)*1.347,((32-L504)-(32-J504))*1.347)),0)+ IF(F504="PČneol",IF(L504&gt;15,0,IF(J504&gt;15,(16-L504)*0.255,((16-L504)-(16-J504))*0.255)),0)+IF(F504="PŽ",IF(L504&gt;31,0,IF(J504&gt;31,(32-L504)*0.255,((32-L504)-(32-J504))*0.255)),0)+IF(F504="EČ",IF(L504&gt;23,0,IF(J504&gt;23,(24-L504)*0.612,((24-L504)-(24-J504))*0.612)),0)+IF(F504="EČneol",IF(L504&gt;7,0,IF(J504&gt;7,(8-L504)*0.204,((8-L504)-(8-J504))*0.204)),0)+IF(F504="EŽ",IF(L504&gt;23,0,IF(J504&gt;23,(24-L504)*0.204,((24-L504)-(24-J504))*0.204)),0)+IF(F504="PT",IF(L504&gt;31,0,IF(J504&gt;31,(32-L504)*0.204,((32-L504)-(32-J504))*0.204)),0)+IF(F504="JOŽ",IF(L504&gt;23,0,IF(J504&gt;23,(24-L504)*0.255,((24-L504)-(24-J504))*0.255)),0)+IF(F504="JPČ",IF(L504&gt;23,0,IF(J504&gt;23,(24-L504)*0.204,((24-L504)-(24-J504))*0.204)),0)+IF(F504="JEČ",IF(L504&gt;15,0,IF(J504&gt;15,(16-L504)*0.102,((16-L504)-(16-J504))*0.102)),0)+IF(F504="JEOF",IF(L504&gt;15,0,IF(J504&gt;15,(16-L504)*0.102,((16-L504)-(16-J504))*0.102)),0)+IF(F504="JnPČ",IF(L504&gt;15,0,IF(J504&gt;15,(16-L504)*0.153,((16-L504)-(16-J504))*0.153)),0)+IF(F504="JnEČ",IF(L504&gt;15,0,IF(J504&gt;15,(16-L504)*0.0765,((16-L504)-(16-J504))*0.0765)),0)+IF(F504="JčPČ",IF(L504&gt;15,0,IF(J504&gt;15,(16-L504)*0.06375,((16-L504)-(16-J504))*0.06375)),0)+IF(F504="JčEČ",IF(L504&gt;15,0,IF(J504&gt;15,(16-L504)*0.051,((16-L504)-(16-J504))*0.051)),0)+IF(F504="NEAK",IF(L504&gt;23,0,IF(J504&gt;23,(24-L504)*0.03444,((24-L504)-(24-J504))*0.03444)),0))</f>
        <v>0</v>
      </c>
      <c r="Q504" s="11">
        <f t="shared" ref="Q504:Q512" si="210">IF(ISERROR(P504*100/N504),0,(P504*100/N504))</f>
        <v>0</v>
      </c>
      <c r="R504" s="10">
        <f t="shared" si="208"/>
        <v>0</v>
      </c>
      <c r="S504" s="8"/>
    </row>
    <row r="505" spans="1:19">
      <c r="A505" s="63">
        <v>3</v>
      </c>
      <c r="B505" s="63"/>
      <c r="C505" s="12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3">
        <f t="shared" si="204"/>
        <v>0</v>
      </c>
      <c r="O505" s="9">
        <f t="shared" si="205"/>
        <v>0</v>
      </c>
      <c r="P505" s="4">
        <f t="shared" si="209"/>
        <v>0</v>
      </c>
      <c r="Q505" s="11">
        <f t="shared" si="210"/>
        <v>0</v>
      </c>
      <c r="R505" s="10">
        <f t="shared" si="208"/>
        <v>0</v>
      </c>
      <c r="S505" s="8"/>
    </row>
    <row r="506" spans="1:19">
      <c r="A506" s="63">
        <v>4</v>
      </c>
      <c r="B506" s="63"/>
      <c r="C506" s="12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3">
        <f t="shared" si="204"/>
        <v>0</v>
      </c>
      <c r="O506" s="9">
        <f t="shared" si="205"/>
        <v>0</v>
      </c>
      <c r="P506" s="4">
        <f t="shared" si="209"/>
        <v>0</v>
      </c>
      <c r="Q506" s="11">
        <f t="shared" si="210"/>
        <v>0</v>
      </c>
      <c r="R506" s="10">
        <f t="shared" si="208"/>
        <v>0</v>
      </c>
      <c r="S506" s="8"/>
    </row>
    <row r="507" spans="1:19">
      <c r="A507" s="63">
        <v>5</v>
      </c>
      <c r="B507" s="63"/>
      <c r="C507" s="12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3">
        <f t="shared" si="204"/>
        <v>0</v>
      </c>
      <c r="O507" s="9">
        <f t="shared" si="205"/>
        <v>0</v>
      </c>
      <c r="P507" s="4">
        <f t="shared" si="209"/>
        <v>0</v>
      </c>
      <c r="Q507" s="11">
        <f t="shared" si="210"/>
        <v>0</v>
      </c>
      <c r="R507" s="10">
        <f t="shared" si="208"/>
        <v>0</v>
      </c>
      <c r="S507" s="8"/>
    </row>
    <row r="508" spans="1:19">
      <c r="A508" s="63">
        <v>6</v>
      </c>
      <c r="B508" s="63"/>
      <c r="C508" s="12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3">
        <f t="shared" si="204"/>
        <v>0</v>
      </c>
      <c r="O508" s="9">
        <f t="shared" si="205"/>
        <v>0</v>
      </c>
      <c r="P508" s="4">
        <f t="shared" si="209"/>
        <v>0</v>
      </c>
      <c r="Q508" s="11">
        <f t="shared" si="210"/>
        <v>0</v>
      </c>
      <c r="R508" s="10">
        <f t="shared" si="208"/>
        <v>0</v>
      </c>
      <c r="S508" s="8"/>
    </row>
    <row r="509" spans="1:19">
      <c r="A509" s="63">
        <v>7</v>
      </c>
      <c r="B509" s="63"/>
      <c r="C509" s="12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3">
        <f t="shared" si="204"/>
        <v>0</v>
      </c>
      <c r="O509" s="9">
        <f t="shared" si="205"/>
        <v>0</v>
      </c>
      <c r="P509" s="4">
        <f t="shared" si="209"/>
        <v>0</v>
      </c>
      <c r="Q509" s="11">
        <f t="shared" si="210"/>
        <v>0</v>
      </c>
      <c r="R509" s="10">
        <f t="shared" si="208"/>
        <v>0</v>
      </c>
      <c r="S509" s="8"/>
    </row>
    <row r="510" spans="1:19">
      <c r="A510" s="63">
        <v>8</v>
      </c>
      <c r="B510" s="63"/>
      <c r="C510" s="12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3">
        <f t="shared" si="204"/>
        <v>0</v>
      </c>
      <c r="O510" s="9">
        <f t="shared" si="205"/>
        <v>0</v>
      </c>
      <c r="P510" s="4">
        <f t="shared" si="209"/>
        <v>0</v>
      </c>
      <c r="Q510" s="11">
        <f t="shared" si="210"/>
        <v>0</v>
      </c>
      <c r="R510" s="10">
        <f t="shared" si="208"/>
        <v>0</v>
      </c>
      <c r="S510" s="8"/>
    </row>
    <row r="511" spans="1:19">
      <c r="A511" s="63">
        <v>9</v>
      </c>
      <c r="B511" s="63"/>
      <c r="C511" s="12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3">
        <f t="shared" si="204"/>
        <v>0</v>
      </c>
      <c r="O511" s="9">
        <f t="shared" si="205"/>
        <v>0</v>
      </c>
      <c r="P511" s="4">
        <f t="shared" si="209"/>
        <v>0</v>
      </c>
      <c r="Q511" s="11">
        <f t="shared" si="210"/>
        <v>0</v>
      </c>
      <c r="R511" s="10">
        <f t="shared" si="208"/>
        <v>0</v>
      </c>
      <c r="S511" s="8"/>
    </row>
    <row r="512" spans="1:19">
      <c r="A512" s="63">
        <v>10</v>
      </c>
      <c r="B512" s="63"/>
      <c r="C512" s="12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3">
        <f t="shared" si="204"/>
        <v>0</v>
      </c>
      <c r="O512" s="9">
        <f t="shared" si="205"/>
        <v>0</v>
      </c>
      <c r="P512" s="4">
        <f t="shared" si="209"/>
        <v>0</v>
      </c>
      <c r="Q512" s="11">
        <f t="shared" si="210"/>
        <v>0</v>
      </c>
      <c r="R512" s="10">
        <f t="shared" si="208"/>
        <v>0</v>
      </c>
      <c r="S512" s="8"/>
    </row>
    <row r="513" spans="1:19">
      <c r="A513" s="66" t="s">
        <v>32</v>
      </c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8"/>
      <c r="R513" s="10">
        <f>SUM(R503:R512)</f>
        <v>0</v>
      </c>
      <c r="S513" s="8"/>
    </row>
    <row r="514" spans="1:19" ht="15.75">
      <c r="A514" s="24" t="s">
        <v>33</v>
      </c>
      <c r="B514" s="24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6"/>
      <c r="S514" s="8"/>
    </row>
    <row r="515" spans="1:19">
      <c r="A515" s="49" t="s">
        <v>43</v>
      </c>
      <c r="B515" s="49"/>
      <c r="C515" s="49"/>
      <c r="D515" s="49"/>
      <c r="E515" s="49"/>
      <c r="F515" s="49"/>
      <c r="G515" s="49"/>
      <c r="H515" s="49"/>
      <c r="I515" s="49"/>
      <c r="J515" s="15"/>
      <c r="K515" s="15"/>
      <c r="L515" s="15"/>
      <c r="M515" s="15"/>
      <c r="N515" s="15"/>
      <c r="O515" s="15"/>
      <c r="P515" s="15"/>
      <c r="Q515" s="15"/>
      <c r="R515" s="16"/>
      <c r="S515" s="8"/>
    </row>
    <row r="516" spans="1:19" s="8" customFormat="1">
      <c r="A516" s="49"/>
      <c r="B516" s="49"/>
      <c r="C516" s="49"/>
      <c r="D516" s="49"/>
      <c r="E516" s="49"/>
      <c r="F516" s="49"/>
      <c r="G516" s="49"/>
      <c r="H516" s="49"/>
      <c r="I516" s="49"/>
      <c r="J516" s="15"/>
      <c r="K516" s="15"/>
      <c r="L516" s="15"/>
      <c r="M516" s="15"/>
      <c r="N516" s="15"/>
      <c r="O516" s="15"/>
      <c r="P516" s="15"/>
      <c r="Q516" s="15"/>
      <c r="R516" s="16"/>
    </row>
    <row r="517" spans="1:19">
      <c r="A517" s="69" t="s">
        <v>89</v>
      </c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59"/>
      <c r="R517" s="8"/>
      <c r="S517" s="8"/>
    </row>
    <row r="518" spans="1:19" ht="18">
      <c r="A518" s="71" t="s">
        <v>27</v>
      </c>
      <c r="B518" s="72"/>
      <c r="C518" s="72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9"/>
      <c r="R518" s="8"/>
      <c r="S518" s="8"/>
    </row>
    <row r="519" spans="1:19">
      <c r="A519" s="69" t="s">
        <v>90</v>
      </c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59"/>
      <c r="R519" s="8"/>
      <c r="S519" s="8"/>
    </row>
    <row r="520" spans="1:19">
      <c r="A520" s="63">
        <v>1</v>
      </c>
      <c r="B520" s="63"/>
      <c r="C520" s="12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3">
        <f t="shared" ref="N520:N529" si="211">(IF(F520="OŽ",IF(L520=1,550.8,IF(L520=2,426.38,IF(L520=3,342.14,IF(L520=4,181.44,IF(L520=5,168.48,IF(L520=6,155.52,IF(L520=7,148.5,IF(L520=8,144,0))))))))+IF(L520&lt;=8,0,IF(L520&lt;=16,137.7,IF(L520&lt;=24,108,IF(L520&lt;=32,80.1,IF(L520&lt;=36,52.2,0)))))-IF(L520&lt;=8,0,IF(L520&lt;=16,(L520-9)*2.754,IF(L520&lt;=24,(L520-17)* 2.754,IF(L520&lt;=32,(L520-25)* 2.754,IF(L520&lt;=36,(L520-33)*2.754,0))))),0)+IF(F520="PČ",IF(L520=1,449,IF(L520=2,314.6,IF(L520=3,238,IF(L520=4,172,IF(L520=5,159,IF(L520=6,145,IF(L520=7,132,IF(L520=8,119,0))))))))+IF(L520&lt;=8,0,IF(L520&lt;=16,88,IF(L520&lt;=24,55,IF(L520&lt;=32,22,0))))-IF(L520&lt;=8,0,IF(L520&lt;=16,(L520-9)*2.245,IF(L520&lt;=24,(L520-17)*2.245,IF(L520&lt;=32,(L520-25)*2.245,0)))),0)+IF(F520="PČneol",IF(L520=1,85,IF(L520=2,64.61,IF(L520=3,50.76,IF(L520=4,16.25,IF(L520=5,15,IF(L520=6,13.75,IF(L520=7,12.5,IF(L520=8,11.25,0))))))))+IF(L520&lt;=8,0,IF(L520&lt;=16,9,0))-IF(L520&lt;=8,0,IF(L520&lt;=16,(L520-9)*0.425,0)),0)+IF(F520="PŽ",IF(L520=1,85,IF(L520=2,59.5,IF(L520=3,45,IF(L520=4,32.5,IF(L520=5,30,IF(L520=6,27.5,IF(L520=7,25,IF(L520=8,22.5,0))))))))+IF(L520&lt;=8,0,IF(L520&lt;=16,19,IF(L520&lt;=24,13,IF(L520&lt;=32,8,0))))-IF(L520&lt;=8,0,IF(L520&lt;=16,(L520-9)*0.425,IF(L520&lt;=24,(L520-17)*0.425,IF(L520&lt;=32,(L520-25)*0.425,0)))),0)+IF(F520="EČ",IF(L520=1,204,IF(L520=2,156.24,IF(L520=3,123.84,IF(L520=4,72,IF(L520=5,66,IF(L520=6,60,IF(L520=7,54,IF(L520=8,48,0))))))))+IF(L520&lt;=8,0,IF(L520&lt;=16,40,IF(L520&lt;=24,25,0)))-IF(L520&lt;=8,0,IF(L520&lt;=16,(L520-9)*1.02,IF(L520&lt;=24,(L520-17)*1.02,0))),0)+IF(F520="EČneol",IF(L520=1,68,IF(L520=2,51.69,IF(L520=3,40.61,IF(L520=4,13,IF(L520=5,12,IF(L520=6,11,IF(L520=7,10,IF(L520=8,9,0)))))))))+IF(F520="EŽ",IF(L520=1,68,IF(L520=2,47.6,IF(L520=3,36,IF(L520=4,18,IF(L520=5,16.5,IF(L520=6,15,IF(L520=7,13.5,IF(L520=8,12,0))))))))+IF(L520&lt;=8,0,IF(L520&lt;=16,10,IF(L520&lt;=24,6,0)))-IF(L520&lt;=8,0,IF(L520&lt;=16,(L520-9)*0.34,IF(L520&lt;=24,(L520-17)*0.34,0))),0)+IF(F520="PT",IF(L520=1,68,IF(L520=2,52.08,IF(L520=3,41.28,IF(L520=4,24,IF(L520=5,22,IF(L520=6,20,IF(L520=7,18,IF(L520=8,16,0))))))))+IF(L520&lt;=8,0,IF(L520&lt;=16,13,IF(L520&lt;=24,9,IF(L520&lt;=32,4,0))))-IF(L520&lt;=8,0,IF(L520&lt;=16,(L520-9)*0.34,IF(L520&lt;=24,(L520-17)*0.34,IF(L520&lt;=32,(L520-25)*0.34,0)))),0)+IF(F520="JOŽ",IF(L520=1,85,IF(L520=2,59.5,IF(L520=3,45,IF(L520=4,32.5,IF(L520=5,30,IF(L520=6,27.5,IF(L520=7,25,IF(L520=8,22.5,0))))))))+IF(L520&lt;=8,0,IF(L520&lt;=16,19,IF(L520&lt;=24,13,0)))-IF(L520&lt;=8,0,IF(L520&lt;=16,(L520-9)*0.425,IF(L520&lt;=24,(L520-17)*0.425,0))),0)+IF(F520="JPČ",IF(L520=1,68,IF(L520=2,47.6,IF(L520=3,36,IF(L520=4,26,IF(L520=5,24,IF(L520=6,22,IF(L520=7,20,IF(L520=8,18,0))))))))+IF(L520&lt;=8,0,IF(L520&lt;=16,13,IF(L520&lt;=24,9,0)))-IF(L520&lt;=8,0,IF(L520&lt;=16,(L520-9)*0.34,IF(L520&lt;=24,(L520-17)*0.34,0))),0)+IF(F520="JEČ",IF(L520=1,34,IF(L520=2,26.04,IF(L520=3,20.6,IF(L520=4,12,IF(L520=5,11,IF(L520=6,10,IF(L520=7,9,IF(L520=8,8,0))))))))+IF(L520&lt;=8,0,IF(L520&lt;=16,6,0))-IF(L520&lt;=8,0,IF(L520&lt;=16,(L520-9)*0.17,0)),0)+IF(F520="JEOF",IF(L520=1,34,IF(L520=2,26.04,IF(L520=3,20.6,IF(L520=4,12,IF(L520=5,11,IF(L520=6,10,IF(L520=7,9,IF(L520=8,8,0))))))))+IF(L520&lt;=8,0,IF(L520&lt;=16,6,0))-IF(L520&lt;=8,0,IF(L520&lt;=16,(L520-9)*0.17,0)),0)+IF(F520="JnPČ",IF(L520=1,51,IF(L520=2,35.7,IF(L520=3,27,IF(L520=4,19.5,IF(L520=5,18,IF(L520=6,16.5,IF(L520=7,15,IF(L520=8,13.5,0))))))))+IF(L520&lt;=8,0,IF(L520&lt;=16,10,0))-IF(L520&lt;=8,0,IF(L520&lt;=16,(L520-9)*0.255,0)),0)+IF(F520="JnEČ",IF(L520=1,25.5,IF(L520=2,19.53,IF(L520=3,15.48,IF(L520=4,9,IF(L520=5,8.25,IF(L520=6,7.5,IF(L520=7,6.75,IF(L520=8,6,0))))))))+IF(L520&lt;=8,0,IF(L520&lt;=16,5,0))-IF(L520&lt;=8,0,IF(L520&lt;=16,(L520-9)*0.1275,0)),0)+IF(F520="JčPČ",IF(L520=1,21.25,IF(L520=2,14.5,IF(L520=3,11.5,IF(L520=4,7,IF(L520=5,6.5,IF(L520=6,6,IF(L520=7,5.5,IF(L520=8,5,0))))))))+IF(L520&lt;=8,0,IF(L520&lt;=16,4,0))-IF(L520&lt;=8,0,IF(L520&lt;=16,(L520-9)*0.10625,0)),0)+IF(F520="JčEČ",IF(L520=1,17,IF(L520=2,13.02,IF(L520=3,10.32,IF(L520=4,6,IF(L520=5,5.5,IF(L520=6,5,IF(L520=7,4.5,IF(L520=8,4,0))))))))+IF(L520&lt;=8,0,IF(L520&lt;=16,3,0))-IF(L520&lt;=8,0,IF(L520&lt;=16,(L520-9)*0.085,0)),0)+IF(F520="NEAK",IF(L520=1,11.48,IF(L520=2,8.79,IF(L520=3,6.97,IF(L520=4,4.05,IF(L520=5,3.71,IF(L520=6,3.38,IF(L520=7,3.04,IF(L520=8,2.7,0))))))))+IF(L520&lt;=8,0,IF(L520&lt;=16,2,IF(L520&lt;=24,1.3,0)))-IF(L520&lt;=8,0,IF(L520&lt;=16,(L520-9)*0.0574,IF(L520&lt;=24,(L520-17)*0.0574,0))),0))*IF(L520&lt;0,1,IF(OR(F520="PČ",F520="PŽ",F520="PT"),IF(J520&lt;32,J520/32,1),1))* IF(L520&lt;0,1,IF(OR(F520="EČ",F520="EŽ",F520="JOŽ",F520="JPČ",F520="NEAK"),IF(J520&lt;24,J520/24,1),1))*IF(L520&lt;0,1,IF(OR(F520="PČneol",F520="JEČ",F520="JEOF",F520="JnPČ",F520="JnEČ",F520="JčPČ",F520="JčEČ"),IF(J520&lt;16,J520/16,1),1))*IF(L520&lt;0,1,IF(F520="EČneol",IF(J520&lt;8,J520/8,1),1))</f>
        <v>0</v>
      </c>
      <c r="O520" s="9">
        <f t="shared" ref="O520:O529" si="212">IF(F520="OŽ",N520,IF(H520="Ne",IF(J520*0.3&lt;J520-L520,N520,0),IF(J520*0.1&lt;J520-L520,N520,0)))</f>
        <v>0</v>
      </c>
      <c r="P520" s="4">
        <f t="shared" ref="P520" si="213">IF(O520=0,0,IF(F520="OŽ",IF(L520&gt;35,0,IF(J520&gt;35,(36-L520)*1.836,((36-L520)-(36-J520))*1.836)),0)+IF(F520="PČ",IF(L520&gt;31,0,IF(J520&gt;31,(32-L520)*1.347,((32-L520)-(32-J520))*1.347)),0)+ IF(F520="PČneol",IF(L520&gt;15,0,IF(J520&gt;15,(16-L520)*0.255,((16-L520)-(16-J520))*0.255)),0)+IF(F520="PŽ",IF(L520&gt;31,0,IF(J520&gt;31,(32-L520)*0.255,((32-L520)-(32-J520))*0.255)),0)+IF(F520="EČ",IF(L520&gt;23,0,IF(J520&gt;23,(24-L520)*0.612,((24-L520)-(24-J520))*0.612)),0)+IF(F520="EČneol",IF(L520&gt;7,0,IF(J520&gt;7,(8-L520)*0.204,((8-L520)-(8-J520))*0.204)),0)+IF(F520="EŽ",IF(L520&gt;23,0,IF(J520&gt;23,(24-L520)*0.204,((24-L520)-(24-J520))*0.204)),0)+IF(F520="PT",IF(L520&gt;31,0,IF(J520&gt;31,(32-L520)*0.204,((32-L520)-(32-J520))*0.204)),0)+IF(F520="JOŽ",IF(L520&gt;23,0,IF(J520&gt;23,(24-L520)*0.255,((24-L520)-(24-J520))*0.255)),0)+IF(F520="JPČ",IF(L520&gt;23,0,IF(J520&gt;23,(24-L520)*0.204,((24-L520)-(24-J520))*0.204)),0)+IF(F520="JEČ",IF(L520&gt;15,0,IF(J520&gt;15,(16-L520)*0.102,((16-L520)-(16-J520))*0.102)),0)+IF(F520="JEOF",IF(L520&gt;15,0,IF(J520&gt;15,(16-L520)*0.102,((16-L520)-(16-J520))*0.102)),0)+IF(F520="JnPČ",IF(L520&gt;15,0,IF(J520&gt;15,(16-L520)*0.153,((16-L520)-(16-J520))*0.153)),0)+IF(F520="JnEČ",IF(L520&gt;15,0,IF(J520&gt;15,(16-L520)*0.0765,((16-L520)-(16-J520))*0.0765)),0)+IF(F520="JčPČ",IF(L520&gt;15,0,IF(J520&gt;15,(16-L520)*0.06375,((16-L520)-(16-J520))*0.06375)),0)+IF(F520="JčEČ",IF(L520&gt;15,0,IF(J520&gt;15,(16-L520)*0.051,((16-L520)-(16-J520))*0.051)),0)+IF(F520="NEAK",IF(L520&gt;23,0,IF(J520&gt;23,(24-L520)*0.03444,((24-L520)-(24-J520))*0.03444)),0))</f>
        <v>0</v>
      </c>
      <c r="Q520" s="11">
        <f t="shared" ref="Q520" si="214">IF(ISERROR(P520*100/N520),0,(P520*100/N520))</f>
        <v>0</v>
      </c>
      <c r="R520" s="10">
        <f t="shared" ref="R520:R529" si="215">IF(Q520&lt;=30,O520+P520,O520+O520*0.3)*IF(G520=1,0.4,IF(G520=2,0.75,IF(G520="1 (kas 4 m. 1 k. nerengiamos)",0.52,1)))*IF(D520="olimpinė",1,IF(M520="Ne",0.5,1))*IF(OR(A$5="Lietuvos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federacija"),IF(OR(J520&lt;8,K520&lt;16),0,1),1)*E520*IF(I520&lt;=1,1,1/I520)*IF(OR(A$5="Lietuvos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20" s="8"/>
    </row>
    <row r="521" spans="1:19">
      <c r="A521" s="63">
        <v>2</v>
      </c>
      <c r="B521" s="63"/>
      <c r="C521" s="12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3">
        <f t="shared" si="211"/>
        <v>0</v>
      </c>
      <c r="O521" s="9">
        <f t="shared" si="212"/>
        <v>0</v>
      </c>
      <c r="P521" s="4">
        <f t="shared" ref="P521:P529" si="216">IF(O521=0,0,IF(F521="OŽ",IF(L521&gt;35,0,IF(J521&gt;35,(36-L521)*1.836,((36-L521)-(36-J521))*1.836)),0)+IF(F521="PČ",IF(L521&gt;31,0,IF(J521&gt;31,(32-L521)*1.347,((32-L521)-(32-J521))*1.347)),0)+ IF(F521="PČneol",IF(L521&gt;15,0,IF(J521&gt;15,(16-L521)*0.255,((16-L521)-(16-J521))*0.255)),0)+IF(F521="PŽ",IF(L521&gt;31,0,IF(J521&gt;31,(32-L521)*0.255,((32-L521)-(32-J521))*0.255)),0)+IF(F521="EČ",IF(L521&gt;23,0,IF(J521&gt;23,(24-L521)*0.612,((24-L521)-(24-J521))*0.612)),0)+IF(F521="EČneol",IF(L521&gt;7,0,IF(J521&gt;7,(8-L521)*0.204,((8-L521)-(8-J521))*0.204)),0)+IF(F521="EŽ",IF(L521&gt;23,0,IF(J521&gt;23,(24-L521)*0.204,((24-L521)-(24-J521))*0.204)),0)+IF(F521="PT",IF(L521&gt;31,0,IF(J521&gt;31,(32-L521)*0.204,((32-L521)-(32-J521))*0.204)),0)+IF(F521="JOŽ",IF(L521&gt;23,0,IF(J521&gt;23,(24-L521)*0.255,((24-L521)-(24-J521))*0.255)),0)+IF(F521="JPČ",IF(L521&gt;23,0,IF(J521&gt;23,(24-L521)*0.204,((24-L521)-(24-J521))*0.204)),0)+IF(F521="JEČ",IF(L521&gt;15,0,IF(J521&gt;15,(16-L521)*0.102,((16-L521)-(16-J521))*0.102)),0)+IF(F521="JEOF",IF(L521&gt;15,0,IF(J521&gt;15,(16-L521)*0.102,((16-L521)-(16-J521))*0.102)),0)+IF(F521="JnPČ",IF(L521&gt;15,0,IF(J521&gt;15,(16-L521)*0.153,((16-L521)-(16-J521))*0.153)),0)+IF(F521="JnEČ",IF(L521&gt;15,0,IF(J521&gt;15,(16-L521)*0.0765,((16-L521)-(16-J521))*0.0765)),0)+IF(F521="JčPČ",IF(L521&gt;15,0,IF(J521&gt;15,(16-L521)*0.06375,((16-L521)-(16-J521))*0.06375)),0)+IF(F521="JčEČ",IF(L521&gt;15,0,IF(J521&gt;15,(16-L521)*0.051,((16-L521)-(16-J521))*0.051)),0)+IF(F521="NEAK",IF(L521&gt;23,0,IF(J521&gt;23,(24-L521)*0.03444,((24-L521)-(24-J521))*0.03444)),0))</f>
        <v>0</v>
      </c>
      <c r="Q521" s="11">
        <f t="shared" ref="Q521:Q529" si="217">IF(ISERROR(P521*100/N521),0,(P521*100/N521))</f>
        <v>0</v>
      </c>
      <c r="R521" s="10">
        <f t="shared" si="215"/>
        <v>0</v>
      </c>
      <c r="S521" s="8"/>
    </row>
    <row r="522" spans="1:19">
      <c r="A522" s="63">
        <v>3</v>
      </c>
      <c r="B522" s="63"/>
      <c r="C522" s="12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3">
        <f t="shared" si="211"/>
        <v>0</v>
      </c>
      <c r="O522" s="9">
        <f t="shared" si="212"/>
        <v>0</v>
      </c>
      <c r="P522" s="4">
        <f t="shared" si="216"/>
        <v>0</v>
      </c>
      <c r="Q522" s="11">
        <f t="shared" si="217"/>
        <v>0</v>
      </c>
      <c r="R522" s="10">
        <f t="shared" si="215"/>
        <v>0</v>
      </c>
      <c r="S522" s="8"/>
    </row>
    <row r="523" spans="1:19">
      <c r="A523" s="63">
        <v>4</v>
      </c>
      <c r="B523" s="63"/>
      <c r="C523" s="12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3">
        <f t="shared" si="211"/>
        <v>0</v>
      </c>
      <c r="O523" s="9">
        <f t="shared" si="212"/>
        <v>0</v>
      </c>
      <c r="P523" s="4">
        <f t="shared" si="216"/>
        <v>0</v>
      </c>
      <c r="Q523" s="11">
        <f t="shared" si="217"/>
        <v>0</v>
      </c>
      <c r="R523" s="10">
        <f t="shared" si="215"/>
        <v>0</v>
      </c>
      <c r="S523" s="8"/>
    </row>
    <row r="524" spans="1:19">
      <c r="A524" s="63">
        <v>5</v>
      </c>
      <c r="B524" s="63"/>
      <c r="C524" s="12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3">
        <f t="shared" si="211"/>
        <v>0</v>
      </c>
      <c r="O524" s="9">
        <f t="shared" si="212"/>
        <v>0</v>
      </c>
      <c r="P524" s="4">
        <f t="shared" si="216"/>
        <v>0</v>
      </c>
      <c r="Q524" s="11">
        <f t="shared" si="217"/>
        <v>0</v>
      </c>
      <c r="R524" s="10">
        <f t="shared" si="215"/>
        <v>0</v>
      </c>
      <c r="S524" s="8"/>
    </row>
    <row r="525" spans="1:19">
      <c r="A525" s="63">
        <v>6</v>
      </c>
      <c r="B525" s="63"/>
      <c r="C525" s="12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3">
        <f t="shared" si="211"/>
        <v>0</v>
      </c>
      <c r="O525" s="9">
        <f t="shared" si="212"/>
        <v>0</v>
      </c>
      <c r="P525" s="4">
        <f t="shared" si="216"/>
        <v>0</v>
      </c>
      <c r="Q525" s="11">
        <f t="shared" si="217"/>
        <v>0</v>
      </c>
      <c r="R525" s="10">
        <f t="shared" si="215"/>
        <v>0</v>
      </c>
      <c r="S525" s="8"/>
    </row>
    <row r="526" spans="1:19">
      <c r="A526" s="63">
        <v>7</v>
      </c>
      <c r="B526" s="63"/>
      <c r="C526" s="12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3">
        <f t="shared" si="211"/>
        <v>0</v>
      </c>
      <c r="O526" s="9">
        <f t="shared" si="212"/>
        <v>0</v>
      </c>
      <c r="P526" s="4">
        <f t="shared" si="216"/>
        <v>0</v>
      </c>
      <c r="Q526" s="11">
        <f t="shared" si="217"/>
        <v>0</v>
      </c>
      <c r="R526" s="10">
        <f t="shared" si="215"/>
        <v>0</v>
      </c>
      <c r="S526" s="8"/>
    </row>
    <row r="527" spans="1:19">
      <c r="A527" s="63">
        <v>8</v>
      </c>
      <c r="B527" s="63"/>
      <c r="C527" s="12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3">
        <f t="shared" si="211"/>
        <v>0</v>
      </c>
      <c r="O527" s="9">
        <f t="shared" si="212"/>
        <v>0</v>
      </c>
      <c r="P527" s="4">
        <f t="shared" si="216"/>
        <v>0</v>
      </c>
      <c r="Q527" s="11">
        <f t="shared" si="217"/>
        <v>0</v>
      </c>
      <c r="R527" s="10">
        <f t="shared" si="215"/>
        <v>0</v>
      </c>
      <c r="S527" s="8"/>
    </row>
    <row r="528" spans="1:19">
      <c r="A528" s="63">
        <v>9</v>
      </c>
      <c r="B528" s="63"/>
      <c r="C528" s="12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3">
        <f t="shared" si="211"/>
        <v>0</v>
      </c>
      <c r="O528" s="9">
        <f t="shared" si="212"/>
        <v>0</v>
      </c>
      <c r="P528" s="4">
        <f t="shared" si="216"/>
        <v>0</v>
      </c>
      <c r="Q528" s="11">
        <f t="shared" si="217"/>
        <v>0</v>
      </c>
      <c r="R528" s="10">
        <f t="shared" si="215"/>
        <v>0</v>
      </c>
      <c r="S528" s="8"/>
    </row>
    <row r="529" spans="1:19">
      <c r="A529" s="63">
        <v>10</v>
      </c>
      <c r="B529" s="63"/>
      <c r="C529" s="12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3">
        <f t="shared" si="211"/>
        <v>0</v>
      </c>
      <c r="O529" s="9">
        <f t="shared" si="212"/>
        <v>0</v>
      </c>
      <c r="P529" s="4">
        <f t="shared" si="216"/>
        <v>0</v>
      </c>
      <c r="Q529" s="11">
        <f t="shared" si="217"/>
        <v>0</v>
      </c>
      <c r="R529" s="10">
        <f t="shared" si="215"/>
        <v>0</v>
      </c>
      <c r="S529" s="8"/>
    </row>
    <row r="530" spans="1:19">
      <c r="A530" s="66" t="s">
        <v>32</v>
      </c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8"/>
      <c r="R530" s="10">
        <f>SUM(R520:R529)</f>
        <v>0</v>
      </c>
      <c r="S530" s="8"/>
    </row>
    <row r="531" spans="1:19" ht="15.75">
      <c r="A531" s="24" t="s">
        <v>33</v>
      </c>
      <c r="B531" s="2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6"/>
      <c r="S531" s="8"/>
    </row>
    <row r="532" spans="1:19">
      <c r="A532" s="49" t="s">
        <v>43</v>
      </c>
      <c r="B532" s="49"/>
      <c r="C532" s="49"/>
      <c r="D532" s="49"/>
      <c r="E532" s="49"/>
      <c r="F532" s="49"/>
      <c r="G532" s="49"/>
      <c r="H532" s="49"/>
      <c r="I532" s="49"/>
      <c r="J532" s="15"/>
      <c r="K532" s="15"/>
      <c r="L532" s="15"/>
      <c r="M532" s="15"/>
      <c r="N532" s="15"/>
      <c r="O532" s="15"/>
      <c r="P532" s="15"/>
      <c r="Q532" s="15"/>
      <c r="R532" s="16"/>
      <c r="S532" s="8"/>
    </row>
    <row r="533" spans="1:19" s="8" customFormat="1">
      <c r="A533" s="49"/>
      <c r="B533" s="49"/>
      <c r="C533" s="49"/>
      <c r="D533" s="49"/>
      <c r="E533" s="49"/>
      <c r="F533" s="49"/>
      <c r="G533" s="49"/>
      <c r="H533" s="49"/>
      <c r="I533" s="49"/>
      <c r="J533" s="15"/>
      <c r="K533" s="15"/>
      <c r="L533" s="15"/>
      <c r="M533" s="15"/>
      <c r="N533" s="15"/>
      <c r="O533" s="15"/>
      <c r="P533" s="15"/>
      <c r="Q533" s="15"/>
      <c r="R533" s="16"/>
    </row>
    <row r="534" spans="1:19">
      <c r="A534" s="69" t="s">
        <v>89</v>
      </c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59"/>
      <c r="R534" s="8"/>
      <c r="S534" s="8"/>
    </row>
    <row r="535" spans="1:19" ht="18">
      <c r="A535" s="71" t="s">
        <v>27</v>
      </c>
      <c r="B535" s="72"/>
      <c r="C535" s="72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9"/>
      <c r="R535" s="8"/>
      <c r="S535" s="8"/>
    </row>
    <row r="536" spans="1:19">
      <c r="A536" s="69" t="s">
        <v>90</v>
      </c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59"/>
      <c r="R536" s="8"/>
      <c r="S536" s="8"/>
    </row>
    <row r="537" spans="1:19">
      <c r="A537" s="63">
        <v>1</v>
      </c>
      <c r="B537" s="63"/>
      <c r="C537" s="12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3">
        <f t="shared" ref="N537:N546" si="218">(IF(F537="OŽ",IF(L537=1,550.8,IF(L537=2,426.38,IF(L537=3,342.14,IF(L537=4,181.44,IF(L537=5,168.48,IF(L537=6,155.52,IF(L537=7,148.5,IF(L537=8,144,0))))))))+IF(L537&lt;=8,0,IF(L537&lt;=16,137.7,IF(L537&lt;=24,108,IF(L537&lt;=32,80.1,IF(L537&lt;=36,52.2,0)))))-IF(L537&lt;=8,0,IF(L537&lt;=16,(L537-9)*2.754,IF(L537&lt;=24,(L537-17)* 2.754,IF(L537&lt;=32,(L537-25)* 2.754,IF(L537&lt;=36,(L537-33)*2.754,0))))),0)+IF(F537="PČ",IF(L537=1,449,IF(L537=2,314.6,IF(L537=3,238,IF(L537=4,172,IF(L537=5,159,IF(L537=6,145,IF(L537=7,132,IF(L537=8,119,0))))))))+IF(L537&lt;=8,0,IF(L537&lt;=16,88,IF(L537&lt;=24,55,IF(L537&lt;=32,22,0))))-IF(L537&lt;=8,0,IF(L537&lt;=16,(L537-9)*2.245,IF(L537&lt;=24,(L537-17)*2.245,IF(L537&lt;=32,(L537-25)*2.245,0)))),0)+IF(F537="PČneol",IF(L537=1,85,IF(L537=2,64.61,IF(L537=3,50.76,IF(L537=4,16.25,IF(L537=5,15,IF(L537=6,13.75,IF(L537=7,12.5,IF(L537=8,11.25,0))))))))+IF(L537&lt;=8,0,IF(L537&lt;=16,9,0))-IF(L537&lt;=8,0,IF(L537&lt;=16,(L537-9)*0.425,0)),0)+IF(F537="PŽ",IF(L537=1,85,IF(L537=2,59.5,IF(L537=3,45,IF(L537=4,32.5,IF(L537=5,30,IF(L537=6,27.5,IF(L537=7,25,IF(L537=8,22.5,0))))))))+IF(L537&lt;=8,0,IF(L537&lt;=16,19,IF(L537&lt;=24,13,IF(L537&lt;=32,8,0))))-IF(L537&lt;=8,0,IF(L537&lt;=16,(L537-9)*0.425,IF(L537&lt;=24,(L537-17)*0.425,IF(L537&lt;=32,(L537-25)*0.425,0)))),0)+IF(F537="EČ",IF(L537=1,204,IF(L537=2,156.24,IF(L537=3,123.84,IF(L537=4,72,IF(L537=5,66,IF(L537=6,60,IF(L537=7,54,IF(L537=8,48,0))))))))+IF(L537&lt;=8,0,IF(L537&lt;=16,40,IF(L537&lt;=24,25,0)))-IF(L537&lt;=8,0,IF(L537&lt;=16,(L537-9)*1.02,IF(L537&lt;=24,(L537-17)*1.02,0))),0)+IF(F537="EČneol",IF(L537=1,68,IF(L537=2,51.69,IF(L537=3,40.61,IF(L537=4,13,IF(L537=5,12,IF(L537=6,11,IF(L537=7,10,IF(L537=8,9,0)))))))))+IF(F537="EŽ",IF(L537=1,68,IF(L537=2,47.6,IF(L537=3,36,IF(L537=4,18,IF(L537=5,16.5,IF(L537=6,15,IF(L537=7,13.5,IF(L537=8,12,0))))))))+IF(L537&lt;=8,0,IF(L537&lt;=16,10,IF(L537&lt;=24,6,0)))-IF(L537&lt;=8,0,IF(L537&lt;=16,(L537-9)*0.34,IF(L537&lt;=24,(L537-17)*0.34,0))),0)+IF(F537="PT",IF(L537=1,68,IF(L537=2,52.08,IF(L537=3,41.28,IF(L537=4,24,IF(L537=5,22,IF(L537=6,20,IF(L537=7,18,IF(L537=8,16,0))))))))+IF(L537&lt;=8,0,IF(L537&lt;=16,13,IF(L537&lt;=24,9,IF(L537&lt;=32,4,0))))-IF(L537&lt;=8,0,IF(L537&lt;=16,(L537-9)*0.34,IF(L537&lt;=24,(L537-17)*0.34,IF(L537&lt;=32,(L537-25)*0.34,0)))),0)+IF(F537="JOŽ",IF(L537=1,85,IF(L537=2,59.5,IF(L537=3,45,IF(L537=4,32.5,IF(L537=5,30,IF(L537=6,27.5,IF(L537=7,25,IF(L537=8,22.5,0))))))))+IF(L537&lt;=8,0,IF(L537&lt;=16,19,IF(L537&lt;=24,13,0)))-IF(L537&lt;=8,0,IF(L537&lt;=16,(L537-9)*0.425,IF(L537&lt;=24,(L537-17)*0.425,0))),0)+IF(F537="JPČ",IF(L537=1,68,IF(L537=2,47.6,IF(L537=3,36,IF(L537=4,26,IF(L537=5,24,IF(L537=6,22,IF(L537=7,20,IF(L537=8,18,0))))))))+IF(L537&lt;=8,0,IF(L537&lt;=16,13,IF(L537&lt;=24,9,0)))-IF(L537&lt;=8,0,IF(L537&lt;=16,(L537-9)*0.34,IF(L537&lt;=24,(L537-17)*0.34,0))),0)+IF(F537="JEČ",IF(L537=1,34,IF(L537=2,26.04,IF(L537=3,20.6,IF(L537=4,12,IF(L537=5,11,IF(L537=6,10,IF(L537=7,9,IF(L537=8,8,0))))))))+IF(L537&lt;=8,0,IF(L537&lt;=16,6,0))-IF(L537&lt;=8,0,IF(L537&lt;=16,(L537-9)*0.17,0)),0)+IF(F537="JEOF",IF(L537=1,34,IF(L537=2,26.04,IF(L537=3,20.6,IF(L537=4,12,IF(L537=5,11,IF(L537=6,10,IF(L537=7,9,IF(L537=8,8,0))))))))+IF(L537&lt;=8,0,IF(L537&lt;=16,6,0))-IF(L537&lt;=8,0,IF(L537&lt;=16,(L537-9)*0.17,0)),0)+IF(F537="JnPČ",IF(L537=1,51,IF(L537=2,35.7,IF(L537=3,27,IF(L537=4,19.5,IF(L537=5,18,IF(L537=6,16.5,IF(L537=7,15,IF(L537=8,13.5,0))))))))+IF(L537&lt;=8,0,IF(L537&lt;=16,10,0))-IF(L537&lt;=8,0,IF(L537&lt;=16,(L537-9)*0.255,0)),0)+IF(F537="JnEČ",IF(L537=1,25.5,IF(L537=2,19.53,IF(L537=3,15.48,IF(L537=4,9,IF(L537=5,8.25,IF(L537=6,7.5,IF(L537=7,6.75,IF(L537=8,6,0))))))))+IF(L537&lt;=8,0,IF(L537&lt;=16,5,0))-IF(L537&lt;=8,0,IF(L537&lt;=16,(L537-9)*0.1275,0)),0)+IF(F537="JčPČ",IF(L537=1,21.25,IF(L537=2,14.5,IF(L537=3,11.5,IF(L537=4,7,IF(L537=5,6.5,IF(L537=6,6,IF(L537=7,5.5,IF(L537=8,5,0))))))))+IF(L537&lt;=8,0,IF(L537&lt;=16,4,0))-IF(L537&lt;=8,0,IF(L537&lt;=16,(L537-9)*0.10625,0)),0)+IF(F537="JčEČ",IF(L537=1,17,IF(L537=2,13.02,IF(L537=3,10.32,IF(L537=4,6,IF(L537=5,5.5,IF(L537=6,5,IF(L537=7,4.5,IF(L537=8,4,0))))))))+IF(L537&lt;=8,0,IF(L537&lt;=16,3,0))-IF(L537&lt;=8,0,IF(L537&lt;=16,(L537-9)*0.085,0)),0)+IF(F537="NEAK",IF(L537=1,11.48,IF(L537=2,8.79,IF(L537=3,6.97,IF(L537=4,4.05,IF(L537=5,3.71,IF(L537=6,3.38,IF(L537=7,3.04,IF(L537=8,2.7,0))))))))+IF(L537&lt;=8,0,IF(L537&lt;=16,2,IF(L537&lt;=24,1.3,0)))-IF(L537&lt;=8,0,IF(L537&lt;=16,(L537-9)*0.0574,IF(L537&lt;=24,(L537-17)*0.0574,0))),0))*IF(L537&lt;0,1,IF(OR(F537="PČ",F537="PŽ",F537="PT"),IF(J537&lt;32,J537/32,1),1))* IF(L537&lt;0,1,IF(OR(F537="EČ",F537="EŽ",F537="JOŽ",F537="JPČ",F537="NEAK"),IF(J537&lt;24,J537/24,1),1))*IF(L537&lt;0,1,IF(OR(F537="PČneol",F537="JEČ",F537="JEOF",F537="JnPČ",F537="JnEČ",F537="JčPČ",F537="JčEČ"),IF(J537&lt;16,J537/16,1),1))*IF(L537&lt;0,1,IF(F537="EČneol",IF(J537&lt;8,J537/8,1),1))</f>
        <v>0</v>
      </c>
      <c r="O537" s="9">
        <f t="shared" ref="O537:O546" si="219">IF(F537="OŽ",N537,IF(H537="Ne",IF(J537*0.3&lt;J537-L537,N537,0),IF(J537*0.1&lt;J537-L537,N537,0)))</f>
        <v>0</v>
      </c>
      <c r="P537" s="4">
        <f t="shared" ref="P537" si="220">IF(O537=0,0,IF(F537="OŽ",IF(L537&gt;35,0,IF(J537&gt;35,(36-L537)*1.836,((36-L537)-(36-J537))*1.836)),0)+IF(F537="PČ",IF(L537&gt;31,0,IF(J537&gt;31,(32-L537)*1.347,((32-L537)-(32-J537))*1.347)),0)+ IF(F537="PČneol",IF(L537&gt;15,0,IF(J537&gt;15,(16-L537)*0.255,((16-L537)-(16-J537))*0.255)),0)+IF(F537="PŽ",IF(L537&gt;31,0,IF(J537&gt;31,(32-L537)*0.255,((32-L537)-(32-J537))*0.255)),0)+IF(F537="EČ",IF(L537&gt;23,0,IF(J537&gt;23,(24-L537)*0.612,((24-L537)-(24-J537))*0.612)),0)+IF(F537="EČneol",IF(L537&gt;7,0,IF(J537&gt;7,(8-L537)*0.204,((8-L537)-(8-J537))*0.204)),0)+IF(F537="EŽ",IF(L537&gt;23,0,IF(J537&gt;23,(24-L537)*0.204,((24-L537)-(24-J537))*0.204)),0)+IF(F537="PT",IF(L537&gt;31,0,IF(J537&gt;31,(32-L537)*0.204,((32-L537)-(32-J537))*0.204)),0)+IF(F537="JOŽ",IF(L537&gt;23,0,IF(J537&gt;23,(24-L537)*0.255,((24-L537)-(24-J537))*0.255)),0)+IF(F537="JPČ",IF(L537&gt;23,0,IF(J537&gt;23,(24-L537)*0.204,((24-L537)-(24-J537))*0.204)),0)+IF(F537="JEČ",IF(L537&gt;15,0,IF(J537&gt;15,(16-L537)*0.102,((16-L537)-(16-J537))*0.102)),0)+IF(F537="JEOF",IF(L537&gt;15,0,IF(J537&gt;15,(16-L537)*0.102,((16-L537)-(16-J537))*0.102)),0)+IF(F537="JnPČ",IF(L537&gt;15,0,IF(J537&gt;15,(16-L537)*0.153,((16-L537)-(16-J537))*0.153)),0)+IF(F537="JnEČ",IF(L537&gt;15,0,IF(J537&gt;15,(16-L537)*0.0765,((16-L537)-(16-J537))*0.0765)),0)+IF(F537="JčPČ",IF(L537&gt;15,0,IF(J537&gt;15,(16-L537)*0.06375,((16-L537)-(16-J537))*0.06375)),0)+IF(F537="JčEČ",IF(L537&gt;15,0,IF(J537&gt;15,(16-L537)*0.051,((16-L537)-(16-J537))*0.051)),0)+IF(F537="NEAK",IF(L537&gt;23,0,IF(J537&gt;23,(24-L537)*0.03444,((24-L537)-(24-J537))*0.03444)),0))</f>
        <v>0</v>
      </c>
      <c r="Q537" s="11">
        <f t="shared" ref="Q537" si="221">IF(ISERROR(P537*100/N537),0,(P537*100/N537))</f>
        <v>0</v>
      </c>
      <c r="R537" s="10">
        <f t="shared" ref="R537:R546" si="222">IF(Q537&lt;=30,O537+P537,O537+O537*0.3)*IF(G537=1,0.4,IF(G537=2,0.75,IF(G537="1 (kas 4 m. 1 k. nerengiamos)",0.52,1)))*IF(D537="olimpinė",1,IF(M537="Ne",0.5,1))*IF(OR(A$5="Lietuvos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federacija"),IF(OR(J537&lt;8,K537&lt;16),0,1),1)*E537*IF(I537&lt;=1,1,1/I537)*IF(OR(A$5="Lietuvos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37" s="8"/>
    </row>
    <row r="538" spans="1:19">
      <c r="A538" s="63">
        <v>2</v>
      </c>
      <c r="B538" s="63"/>
      <c r="C538" s="12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3">
        <f t="shared" si="218"/>
        <v>0</v>
      </c>
      <c r="O538" s="9">
        <f t="shared" si="219"/>
        <v>0</v>
      </c>
      <c r="P538" s="4">
        <f t="shared" ref="P538:P546" si="223">IF(O538=0,0,IF(F538="OŽ",IF(L538&gt;35,0,IF(J538&gt;35,(36-L538)*1.836,((36-L538)-(36-J538))*1.836)),0)+IF(F538="PČ",IF(L538&gt;31,0,IF(J538&gt;31,(32-L538)*1.347,((32-L538)-(32-J538))*1.347)),0)+ IF(F538="PČneol",IF(L538&gt;15,0,IF(J538&gt;15,(16-L538)*0.255,((16-L538)-(16-J538))*0.255)),0)+IF(F538="PŽ",IF(L538&gt;31,0,IF(J538&gt;31,(32-L538)*0.255,((32-L538)-(32-J538))*0.255)),0)+IF(F538="EČ",IF(L538&gt;23,0,IF(J538&gt;23,(24-L538)*0.612,((24-L538)-(24-J538))*0.612)),0)+IF(F538="EČneol",IF(L538&gt;7,0,IF(J538&gt;7,(8-L538)*0.204,((8-L538)-(8-J538))*0.204)),0)+IF(F538="EŽ",IF(L538&gt;23,0,IF(J538&gt;23,(24-L538)*0.204,((24-L538)-(24-J538))*0.204)),0)+IF(F538="PT",IF(L538&gt;31,0,IF(J538&gt;31,(32-L538)*0.204,((32-L538)-(32-J538))*0.204)),0)+IF(F538="JOŽ",IF(L538&gt;23,0,IF(J538&gt;23,(24-L538)*0.255,((24-L538)-(24-J538))*0.255)),0)+IF(F538="JPČ",IF(L538&gt;23,0,IF(J538&gt;23,(24-L538)*0.204,((24-L538)-(24-J538))*0.204)),0)+IF(F538="JEČ",IF(L538&gt;15,0,IF(J538&gt;15,(16-L538)*0.102,((16-L538)-(16-J538))*0.102)),0)+IF(F538="JEOF",IF(L538&gt;15,0,IF(J538&gt;15,(16-L538)*0.102,((16-L538)-(16-J538))*0.102)),0)+IF(F538="JnPČ",IF(L538&gt;15,0,IF(J538&gt;15,(16-L538)*0.153,((16-L538)-(16-J538))*0.153)),0)+IF(F538="JnEČ",IF(L538&gt;15,0,IF(J538&gt;15,(16-L538)*0.0765,((16-L538)-(16-J538))*0.0765)),0)+IF(F538="JčPČ",IF(L538&gt;15,0,IF(J538&gt;15,(16-L538)*0.06375,((16-L538)-(16-J538))*0.06375)),0)+IF(F538="JčEČ",IF(L538&gt;15,0,IF(J538&gt;15,(16-L538)*0.051,((16-L538)-(16-J538))*0.051)),0)+IF(F538="NEAK",IF(L538&gt;23,0,IF(J538&gt;23,(24-L538)*0.03444,((24-L538)-(24-J538))*0.03444)),0))</f>
        <v>0</v>
      </c>
      <c r="Q538" s="11">
        <f t="shared" ref="Q538:Q546" si="224">IF(ISERROR(P538*100/N538),0,(P538*100/N538))</f>
        <v>0</v>
      </c>
      <c r="R538" s="10">
        <f t="shared" si="222"/>
        <v>0</v>
      </c>
      <c r="S538" s="8"/>
    </row>
    <row r="539" spans="1:19">
      <c r="A539" s="63">
        <v>3</v>
      </c>
      <c r="B539" s="63"/>
      <c r="C539" s="12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3">
        <f t="shared" si="218"/>
        <v>0</v>
      </c>
      <c r="O539" s="9">
        <f t="shared" si="219"/>
        <v>0</v>
      </c>
      <c r="P539" s="4">
        <f t="shared" si="223"/>
        <v>0</v>
      </c>
      <c r="Q539" s="11">
        <f t="shared" si="224"/>
        <v>0</v>
      </c>
      <c r="R539" s="10">
        <f t="shared" si="222"/>
        <v>0</v>
      </c>
      <c r="S539" s="8"/>
    </row>
    <row r="540" spans="1:19">
      <c r="A540" s="63">
        <v>4</v>
      </c>
      <c r="B540" s="63"/>
      <c r="C540" s="12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3">
        <f t="shared" si="218"/>
        <v>0</v>
      </c>
      <c r="O540" s="9">
        <f t="shared" si="219"/>
        <v>0</v>
      </c>
      <c r="P540" s="4">
        <f t="shared" si="223"/>
        <v>0</v>
      </c>
      <c r="Q540" s="11">
        <f t="shared" si="224"/>
        <v>0</v>
      </c>
      <c r="R540" s="10">
        <f t="shared" si="222"/>
        <v>0</v>
      </c>
      <c r="S540" s="8"/>
    </row>
    <row r="541" spans="1:19">
      <c r="A541" s="63">
        <v>5</v>
      </c>
      <c r="B541" s="63"/>
      <c r="C541" s="12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3">
        <f t="shared" si="218"/>
        <v>0</v>
      </c>
      <c r="O541" s="9">
        <f t="shared" si="219"/>
        <v>0</v>
      </c>
      <c r="P541" s="4">
        <f t="shared" si="223"/>
        <v>0</v>
      </c>
      <c r="Q541" s="11">
        <f t="shared" si="224"/>
        <v>0</v>
      </c>
      <c r="R541" s="10">
        <f t="shared" si="222"/>
        <v>0</v>
      </c>
      <c r="S541" s="8"/>
    </row>
    <row r="542" spans="1:19">
      <c r="A542" s="63">
        <v>6</v>
      </c>
      <c r="B542" s="63"/>
      <c r="C542" s="12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3">
        <f t="shared" si="218"/>
        <v>0</v>
      </c>
      <c r="O542" s="9">
        <f t="shared" si="219"/>
        <v>0</v>
      </c>
      <c r="P542" s="4">
        <f t="shared" si="223"/>
        <v>0</v>
      </c>
      <c r="Q542" s="11">
        <f t="shared" si="224"/>
        <v>0</v>
      </c>
      <c r="R542" s="10">
        <f t="shared" si="222"/>
        <v>0</v>
      </c>
      <c r="S542" s="8"/>
    </row>
    <row r="543" spans="1:19">
      <c r="A543" s="63">
        <v>7</v>
      </c>
      <c r="B543" s="63"/>
      <c r="C543" s="12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3">
        <f t="shared" si="218"/>
        <v>0</v>
      </c>
      <c r="O543" s="9">
        <f t="shared" si="219"/>
        <v>0</v>
      </c>
      <c r="P543" s="4">
        <f t="shared" si="223"/>
        <v>0</v>
      </c>
      <c r="Q543" s="11">
        <f t="shared" si="224"/>
        <v>0</v>
      </c>
      <c r="R543" s="10">
        <f t="shared" si="222"/>
        <v>0</v>
      </c>
      <c r="S543" s="8"/>
    </row>
    <row r="544" spans="1:19">
      <c r="A544" s="63">
        <v>8</v>
      </c>
      <c r="B544" s="63"/>
      <c r="C544" s="12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3">
        <f t="shared" si="218"/>
        <v>0</v>
      </c>
      <c r="O544" s="9">
        <f t="shared" si="219"/>
        <v>0</v>
      </c>
      <c r="P544" s="4">
        <f t="shared" si="223"/>
        <v>0</v>
      </c>
      <c r="Q544" s="11">
        <f t="shared" si="224"/>
        <v>0</v>
      </c>
      <c r="R544" s="10">
        <f t="shared" si="222"/>
        <v>0</v>
      </c>
      <c r="S544" s="8"/>
    </row>
    <row r="545" spans="1:19">
      <c r="A545" s="63">
        <v>9</v>
      </c>
      <c r="B545" s="63"/>
      <c r="C545" s="12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3">
        <f t="shared" si="218"/>
        <v>0</v>
      </c>
      <c r="O545" s="9">
        <f t="shared" si="219"/>
        <v>0</v>
      </c>
      <c r="P545" s="4">
        <f t="shared" si="223"/>
        <v>0</v>
      </c>
      <c r="Q545" s="11">
        <f t="shared" si="224"/>
        <v>0</v>
      </c>
      <c r="R545" s="10">
        <f t="shared" si="222"/>
        <v>0</v>
      </c>
      <c r="S545" s="8"/>
    </row>
    <row r="546" spans="1:19">
      <c r="A546" s="63">
        <v>10</v>
      </c>
      <c r="B546" s="63"/>
      <c r="C546" s="12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3">
        <f t="shared" si="218"/>
        <v>0</v>
      </c>
      <c r="O546" s="9">
        <f t="shared" si="219"/>
        <v>0</v>
      </c>
      <c r="P546" s="4">
        <f t="shared" si="223"/>
        <v>0</v>
      </c>
      <c r="Q546" s="11">
        <f t="shared" si="224"/>
        <v>0</v>
      </c>
      <c r="R546" s="10">
        <f t="shared" si="222"/>
        <v>0</v>
      </c>
      <c r="S546" s="8"/>
    </row>
    <row r="547" spans="1:19">
      <c r="A547" s="66" t="s">
        <v>32</v>
      </c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8"/>
      <c r="R547" s="10">
        <f>SUM(R537:R546)</f>
        <v>0</v>
      </c>
      <c r="S547" s="8"/>
    </row>
    <row r="548" spans="1:19" ht="15.75">
      <c r="A548" s="24" t="s">
        <v>33</v>
      </c>
      <c r="B548" s="24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6"/>
      <c r="S548" s="8"/>
    </row>
    <row r="549" spans="1:19">
      <c r="A549" s="49" t="s">
        <v>43</v>
      </c>
      <c r="B549" s="49"/>
      <c r="C549" s="49"/>
      <c r="D549" s="49"/>
      <c r="E549" s="49"/>
      <c r="F549" s="49"/>
      <c r="G549" s="49"/>
      <c r="H549" s="49"/>
      <c r="I549" s="49"/>
      <c r="J549" s="15"/>
      <c r="K549" s="15"/>
      <c r="L549" s="15"/>
      <c r="M549" s="15"/>
      <c r="N549" s="15"/>
      <c r="O549" s="15"/>
      <c r="P549" s="15"/>
      <c r="Q549" s="15"/>
      <c r="R549" s="16"/>
      <c r="S549" s="8"/>
    </row>
    <row r="550" spans="1:19" s="8" customFormat="1">
      <c r="A550" s="49"/>
      <c r="B550" s="49"/>
      <c r="C550" s="49"/>
      <c r="D550" s="49"/>
      <c r="E550" s="49"/>
      <c r="F550" s="49"/>
      <c r="G550" s="49"/>
      <c r="H550" s="49"/>
      <c r="I550" s="49"/>
      <c r="J550" s="15"/>
      <c r="K550" s="15"/>
      <c r="L550" s="15"/>
      <c r="M550" s="15"/>
      <c r="N550" s="15"/>
      <c r="O550" s="15"/>
      <c r="P550" s="15"/>
      <c r="Q550" s="15"/>
      <c r="R550" s="16"/>
    </row>
    <row r="551" spans="1:19">
      <c r="A551" s="69" t="s">
        <v>89</v>
      </c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59"/>
      <c r="R551" s="8"/>
      <c r="S551" s="8"/>
    </row>
    <row r="552" spans="1:19" ht="18">
      <c r="A552" s="71" t="s">
        <v>27</v>
      </c>
      <c r="B552" s="72"/>
      <c r="C552" s="72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9"/>
      <c r="R552" s="8"/>
      <c r="S552" s="8"/>
    </row>
    <row r="553" spans="1:19">
      <c r="A553" s="69" t="s">
        <v>90</v>
      </c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59"/>
      <c r="R553" s="8"/>
      <c r="S553" s="8"/>
    </row>
    <row r="554" spans="1:19">
      <c r="A554" s="63">
        <v>1</v>
      </c>
      <c r="B554" s="63"/>
      <c r="C554" s="12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3">
        <f t="shared" ref="N554:N563" si="225">(IF(F554="OŽ",IF(L554=1,550.8,IF(L554=2,426.38,IF(L554=3,342.14,IF(L554=4,181.44,IF(L554=5,168.48,IF(L554=6,155.52,IF(L554=7,148.5,IF(L554=8,144,0))))))))+IF(L554&lt;=8,0,IF(L554&lt;=16,137.7,IF(L554&lt;=24,108,IF(L554&lt;=32,80.1,IF(L554&lt;=36,52.2,0)))))-IF(L554&lt;=8,0,IF(L554&lt;=16,(L554-9)*2.754,IF(L554&lt;=24,(L554-17)* 2.754,IF(L554&lt;=32,(L554-25)* 2.754,IF(L554&lt;=36,(L554-33)*2.754,0))))),0)+IF(F554="PČ",IF(L554=1,449,IF(L554=2,314.6,IF(L554=3,238,IF(L554=4,172,IF(L554=5,159,IF(L554=6,145,IF(L554=7,132,IF(L554=8,119,0))))))))+IF(L554&lt;=8,0,IF(L554&lt;=16,88,IF(L554&lt;=24,55,IF(L554&lt;=32,22,0))))-IF(L554&lt;=8,0,IF(L554&lt;=16,(L554-9)*2.245,IF(L554&lt;=24,(L554-17)*2.245,IF(L554&lt;=32,(L554-25)*2.245,0)))),0)+IF(F554="PČneol",IF(L554=1,85,IF(L554=2,64.61,IF(L554=3,50.76,IF(L554=4,16.25,IF(L554=5,15,IF(L554=6,13.75,IF(L554=7,12.5,IF(L554=8,11.25,0))))))))+IF(L554&lt;=8,0,IF(L554&lt;=16,9,0))-IF(L554&lt;=8,0,IF(L554&lt;=16,(L554-9)*0.425,0)),0)+IF(F554="PŽ",IF(L554=1,85,IF(L554=2,59.5,IF(L554=3,45,IF(L554=4,32.5,IF(L554=5,30,IF(L554=6,27.5,IF(L554=7,25,IF(L554=8,22.5,0))))))))+IF(L554&lt;=8,0,IF(L554&lt;=16,19,IF(L554&lt;=24,13,IF(L554&lt;=32,8,0))))-IF(L554&lt;=8,0,IF(L554&lt;=16,(L554-9)*0.425,IF(L554&lt;=24,(L554-17)*0.425,IF(L554&lt;=32,(L554-25)*0.425,0)))),0)+IF(F554="EČ",IF(L554=1,204,IF(L554=2,156.24,IF(L554=3,123.84,IF(L554=4,72,IF(L554=5,66,IF(L554=6,60,IF(L554=7,54,IF(L554=8,48,0))))))))+IF(L554&lt;=8,0,IF(L554&lt;=16,40,IF(L554&lt;=24,25,0)))-IF(L554&lt;=8,0,IF(L554&lt;=16,(L554-9)*1.02,IF(L554&lt;=24,(L554-17)*1.02,0))),0)+IF(F554="EČneol",IF(L554=1,68,IF(L554=2,51.69,IF(L554=3,40.61,IF(L554=4,13,IF(L554=5,12,IF(L554=6,11,IF(L554=7,10,IF(L554=8,9,0)))))))))+IF(F554="EŽ",IF(L554=1,68,IF(L554=2,47.6,IF(L554=3,36,IF(L554=4,18,IF(L554=5,16.5,IF(L554=6,15,IF(L554=7,13.5,IF(L554=8,12,0))))))))+IF(L554&lt;=8,0,IF(L554&lt;=16,10,IF(L554&lt;=24,6,0)))-IF(L554&lt;=8,0,IF(L554&lt;=16,(L554-9)*0.34,IF(L554&lt;=24,(L554-17)*0.34,0))),0)+IF(F554="PT",IF(L554=1,68,IF(L554=2,52.08,IF(L554=3,41.28,IF(L554=4,24,IF(L554=5,22,IF(L554=6,20,IF(L554=7,18,IF(L554=8,16,0))))))))+IF(L554&lt;=8,0,IF(L554&lt;=16,13,IF(L554&lt;=24,9,IF(L554&lt;=32,4,0))))-IF(L554&lt;=8,0,IF(L554&lt;=16,(L554-9)*0.34,IF(L554&lt;=24,(L554-17)*0.34,IF(L554&lt;=32,(L554-25)*0.34,0)))),0)+IF(F554="JOŽ",IF(L554=1,85,IF(L554=2,59.5,IF(L554=3,45,IF(L554=4,32.5,IF(L554=5,30,IF(L554=6,27.5,IF(L554=7,25,IF(L554=8,22.5,0))))))))+IF(L554&lt;=8,0,IF(L554&lt;=16,19,IF(L554&lt;=24,13,0)))-IF(L554&lt;=8,0,IF(L554&lt;=16,(L554-9)*0.425,IF(L554&lt;=24,(L554-17)*0.425,0))),0)+IF(F554="JPČ",IF(L554=1,68,IF(L554=2,47.6,IF(L554=3,36,IF(L554=4,26,IF(L554=5,24,IF(L554=6,22,IF(L554=7,20,IF(L554=8,18,0))))))))+IF(L554&lt;=8,0,IF(L554&lt;=16,13,IF(L554&lt;=24,9,0)))-IF(L554&lt;=8,0,IF(L554&lt;=16,(L554-9)*0.34,IF(L554&lt;=24,(L554-17)*0.34,0))),0)+IF(F554="JEČ",IF(L554=1,34,IF(L554=2,26.04,IF(L554=3,20.6,IF(L554=4,12,IF(L554=5,11,IF(L554=6,10,IF(L554=7,9,IF(L554=8,8,0))))))))+IF(L554&lt;=8,0,IF(L554&lt;=16,6,0))-IF(L554&lt;=8,0,IF(L554&lt;=16,(L554-9)*0.17,0)),0)+IF(F554="JEOF",IF(L554=1,34,IF(L554=2,26.04,IF(L554=3,20.6,IF(L554=4,12,IF(L554=5,11,IF(L554=6,10,IF(L554=7,9,IF(L554=8,8,0))))))))+IF(L554&lt;=8,0,IF(L554&lt;=16,6,0))-IF(L554&lt;=8,0,IF(L554&lt;=16,(L554-9)*0.17,0)),0)+IF(F554="JnPČ",IF(L554=1,51,IF(L554=2,35.7,IF(L554=3,27,IF(L554=4,19.5,IF(L554=5,18,IF(L554=6,16.5,IF(L554=7,15,IF(L554=8,13.5,0))))))))+IF(L554&lt;=8,0,IF(L554&lt;=16,10,0))-IF(L554&lt;=8,0,IF(L554&lt;=16,(L554-9)*0.255,0)),0)+IF(F554="JnEČ",IF(L554=1,25.5,IF(L554=2,19.53,IF(L554=3,15.48,IF(L554=4,9,IF(L554=5,8.25,IF(L554=6,7.5,IF(L554=7,6.75,IF(L554=8,6,0))))))))+IF(L554&lt;=8,0,IF(L554&lt;=16,5,0))-IF(L554&lt;=8,0,IF(L554&lt;=16,(L554-9)*0.1275,0)),0)+IF(F554="JčPČ",IF(L554=1,21.25,IF(L554=2,14.5,IF(L554=3,11.5,IF(L554=4,7,IF(L554=5,6.5,IF(L554=6,6,IF(L554=7,5.5,IF(L554=8,5,0))))))))+IF(L554&lt;=8,0,IF(L554&lt;=16,4,0))-IF(L554&lt;=8,0,IF(L554&lt;=16,(L554-9)*0.10625,0)),0)+IF(F554="JčEČ",IF(L554=1,17,IF(L554=2,13.02,IF(L554=3,10.32,IF(L554=4,6,IF(L554=5,5.5,IF(L554=6,5,IF(L554=7,4.5,IF(L554=8,4,0))))))))+IF(L554&lt;=8,0,IF(L554&lt;=16,3,0))-IF(L554&lt;=8,0,IF(L554&lt;=16,(L554-9)*0.085,0)),0)+IF(F554="NEAK",IF(L554=1,11.48,IF(L554=2,8.79,IF(L554=3,6.97,IF(L554=4,4.05,IF(L554=5,3.71,IF(L554=6,3.38,IF(L554=7,3.04,IF(L554=8,2.7,0))))))))+IF(L554&lt;=8,0,IF(L554&lt;=16,2,IF(L554&lt;=24,1.3,0)))-IF(L554&lt;=8,0,IF(L554&lt;=16,(L554-9)*0.0574,IF(L554&lt;=24,(L554-17)*0.0574,0))),0))*IF(L554&lt;0,1,IF(OR(F554="PČ",F554="PŽ",F554="PT"),IF(J554&lt;32,J554/32,1),1))* IF(L554&lt;0,1,IF(OR(F554="EČ",F554="EŽ",F554="JOŽ",F554="JPČ",F554="NEAK"),IF(J554&lt;24,J554/24,1),1))*IF(L554&lt;0,1,IF(OR(F554="PČneol",F554="JEČ",F554="JEOF",F554="JnPČ",F554="JnEČ",F554="JčPČ",F554="JčEČ"),IF(J554&lt;16,J554/16,1),1))*IF(L554&lt;0,1,IF(F554="EČneol",IF(J554&lt;8,J554/8,1),1))</f>
        <v>0</v>
      </c>
      <c r="O554" s="9">
        <f t="shared" ref="O554:O563" si="226">IF(F554="OŽ",N554,IF(H554="Ne",IF(J554*0.3&lt;J554-L554,N554,0),IF(J554*0.1&lt;J554-L554,N554,0)))</f>
        <v>0</v>
      </c>
      <c r="P554" s="4">
        <f t="shared" ref="P554" si="227">IF(O554=0,0,IF(F554="OŽ",IF(L554&gt;35,0,IF(J554&gt;35,(36-L554)*1.836,((36-L554)-(36-J554))*1.836)),0)+IF(F554="PČ",IF(L554&gt;31,0,IF(J554&gt;31,(32-L554)*1.347,((32-L554)-(32-J554))*1.347)),0)+ IF(F554="PČneol",IF(L554&gt;15,0,IF(J554&gt;15,(16-L554)*0.255,((16-L554)-(16-J554))*0.255)),0)+IF(F554="PŽ",IF(L554&gt;31,0,IF(J554&gt;31,(32-L554)*0.255,((32-L554)-(32-J554))*0.255)),0)+IF(F554="EČ",IF(L554&gt;23,0,IF(J554&gt;23,(24-L554)*0.612,((24-L554)-(24-J554))*0.612)),0)+IF(F554="EČneol",IF(L554&gt;7,0,IF(J554&gt;7,(8-L554)*0.204,((8-L554)-(8-J554))*0.204)),0)+IF(F554="EŽ",IF(L554&gt;23,0,IF(J554&gt;23,(24-L554)*0.204,((24-L554)-(24-J554))*0.204)),0)+IF(F554="PT",IF(L554&gt;31,0,IF(J554&gt;31,(32-L554)*0.204,((32-L554)-(32-J554))*0.204)),0)+IF(F554="JOŽ",IF(L554&gt;23,0,IF(J554&gt;23,(24-L554)*0.255,((24-L554)-(24-J554))*0.255)),0)+IF(F554="JPČ",IF(L554&gt;23,0,IF(J554&gt;23,(24-L554)*0.204,((24-L554)-(24-J554))*0.204)),0)+IF(F554="JEČ",IF(L554&gt;15,0,IF(J554&gt;15,(16-L554)*0.102,((16-L554)-(16-J554))*0.102)),0)+IF(F554="JEOF",IF(L554&gt;15,0,IF(J554&gt;15,(16-L554)*0.102,((16-L554)-(16-J554))*0.102)),0)+IF(F554="JnPČ",IF(L554&gt;15,0,IF(J554&gt;15,(16-L554)*0.153,((16-L554)-(16-J554))*0.153)),0)+IF(F554="JnEČ",IF(L554&gt;15,0,IF(J554&gt;15,(16-L554)*0.0765,((16-L554)-(16-J554))*0.0765)),0)+IF(F554="JčPČ",IF(L554&gt;15,0,IF(J554&gt;15,(16-L554)*0.06375,((16-L554)-(16-J554))*0.06375)),0)+IF(F554="JčEČ",IF(L554&gt;15,0,IF(J554&gt;15,(16-L554)*0.051,((16-L554)-(16-J554))*0.051)),0)+IF(F554="NEAK",IF(L554&gt;23,0,IF(J554&gt;23,(24-L554)*0.03444,((24-L554)-(24-J554))*0.03444)),0))</f>
        <v>0</v>
      </c>
      <c r="Q554" s="11">
        <f t="shared" ref="Q554" si="228">IF(ISERROR(P554*100/N554),0,(P554*100/N554))</f>
        <v>0</v>
      </c>
      <c r="R554" s="10">
        <f t="shared" ref="R554:R563" si="229">IF(Q554&lt;=30,O554+P554,O554+O554*0.3)*IF(G554=1,0.4,IF(G554=2,0.75,IF(G554="1 (kas 4 m. 1 k. nerengiamos)",0.52,1)))*IF(D554="olimpinė",1,IF(M554="Ne",0.5,1))*IF(OR(A$5="Lietuvos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federacija"),IF(OR(J554&lt;8,K554&lt;16),0,1),1)*E554*IF(I554&lt;=1,1,1/I554)*IF(OR(A$5="Lietuvos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54" s="8"/>
    </row>
    <row r="555" spans="1:19">
      <c r="A555" s="63">
        <v>2</v>
      </c>
      <c r="B555" s="63"/>
      <c r="C555" s="12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3">
        <f t="shared" si="225"/>
        <v>0</v>
      </c>
      <c r="O555" s="9">
        <f t="shared" si="226"/>
        <v>0</v>
      </c>
      <c r="P555" s="4">
        <f t="shared" ref="P555:P563" si="230">IF(O555=0,0,IF(F555="OŽ",IF(L555&gt;35,0,IF(J555&gt;35,(36-L555)*1.836,((36-L555)-(36-J555))*1.836)),0)+IF(F555="PČ",IF(L555&gt;31,0,IF(J555&gt;31,(32-L555)*1.347,((32-L555)-(32-J555))*1.347)),0)+ IF(F555="PČneol",IF(L555&gt;15,0,IF(J555&gt;15,(16-L555)*0.255,((16-L555)-(16-J555))*0.255)),0)+IF(F555="PŽ",IF(L555&gt;31,0,IF(J555&gt;31,(32-L555)*0.255,((32-L555)-(32-J555))*0.255)),0)+IF(F555="EČ",IF(L555&gt;23,0,IF(J555&gt;23,(24-L555)*0.612,((24-L555)-(24-J555))*0.612)),0)+IF(F555="EČneol",IF(L555&gt;7,0,IF(J555&gt;7,(8-L555)*0.204,((8-L555)-(8-J555))*0.204)),0)+IF(F555="EŽ",IF(L555&gt;23,0,IF(J555&gt;23,(24-L555)*0.204,((24-L555)-(24-J555))*0.204)),0)+IF(F555="PT",IF(L555&gt;31,0,IF(J555&gt;31,(32-L555)*0.204,((32-L555)-(32-J555))*0.204)),0)+IF(F555="JOŽ",IF(L555&gt;23,0,IF(J555&gt;23,(24-L555)*0.255,((24-L555)-(24-J555))*0.255)),0)+IF(F555="JPČ",IF(L555&gt;23,0,IF(J555&gt;23,(24-L555)*0.204,((24-L555)-(24-J555))*0.204)),0)+IF(F555="JEČ",IF(L555&gt;15,0,IF(J555&gt;15,(16-L555)*0.102,((16-L555)-(16-J555))*0.102)),0)+IF(F555="JEOF",IF(L555&gt;15,0,IF(J555&gt;15,(16-L555)*0.102,((16-L555)-(16-J555))*0.102)),0)+IF(F555="JnPČ",IF(L555&gt;15,0,IF(J555&gt;15,(16-L555)*0.153,((16-L555)-(16-J555))*0.153)),0)+IF(F555="JnEČ",IF(L555&gt;15,0,IF(J555&gt;15,(16-L555)*0.0765,((16-L555)-(16-J555))*0.0765)),0)+IF(F555="JčPČ",IF(L555&gt;15,0,IF(J555&gt;15,(16-L555)*0.06375,((16-L555)-(16-J555))*0.06375)),0)+IF(F555="JčEČ",IF(L555&gt;15,0,IF(J555&gt;15,(16-L555)*0.051,((16-L555)-(16-J555))*0.051)),0)+IF(F555="NEAK",IF(L555&gt;23,0,IF(J555&gt;23,(24-L555)*0.03444,((24-L555)-(24-J555))*0.03444)),0))</f>
        <v>0</v>
      </c>
      <c r="Q555" s="11">
        <f t="shared" ref="Q555:Q563" si="231">IF(ISERROR(P555*100/N555),0,(P555*100/N555))</f>
        <v>0</v>
      </c>
      <c r="R555" s="10">
        <f t="shared" si="229"/>
        <v>0</v>
      </c>
      <c r="S555" s="8"/>
    </row>
    <row r="556" spans="1:19">
      <c r="A556" s="63">
        <v>3</v>
      </c>
      <c r="B556" s="63"/>
      <c r="C556" s="12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3">
        <f t="shared" si="225"/>
        <v>0</v>
      </c>
      <c r="O556" s="9">
        <f t="shared" si="226"/>
        <v>0</v>
      </c>
      <c r="P556" s="4">
        <f t="shared" si="230"/>
        <v>0</v>
      </c>
      <c r="Q556" s="11">
        <f t="shared" si="231"/>
        <v>0</v>
      </c>
      <c r="R556" s="10">
        <f t="shared" si="229"/>
        <v>0</v>
      </c>
      <c r="S556" s="8"/>
    </row>
    <row r="557" spans="1:19">
      <c r="A557" s="63">
        <v>4</v>
      </c>
      <c r="B557" s="63"/>
      <c r="C557" s="12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3">
        <f t="shared" si="225"/>
        <v>0</v>
      </c>
      <c r="O557" s="9">
        <f t="shared" si="226"/>
        <v>0</v>
      </c>
      <c r="P557" s="4">
        <f t="shared" si="230"/>
        <v>0</v>
      </c>
      <c r="Q557" s="11">
        <f t="shared" si="231"/>
        <v>0</v>
      </c>
      <c r="R557" s="10">
        <f t="shared" si="229"/>
        <v>0</v>
      </c>
      <c r="S557" s="8"/>
    </row>
    <row r="558" spans="1:19">
      <c r="A558" s="63">
        <v>5</v>
      </c>
      <c r="B558" s="63"/>
      <c r="C558" s="12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3">
        <f t="shared" si="225"/>
        <v>0</v>
      </c>
      <c r="O558" s="9">
        <f t="shared" si="226"/>
        <v>0</v>
      </c>
      <c r="P558" s="4">
        <f t="shared" si="230"/>
        <v>0</v>
      </c>
      <c r="Q558" s="11">
        <f t="shared" si="231"/>
        <v>0</v>
      </c>
      <c r="R558" s="10">
        <f t="shared" si="229"/>
        <v>0</v>
      </c>
      <c r="S558" s="8"/>
    </row>
    <row r="559" spans="1:19">
      <c r="A559" s="63">
        <v>6</v>
      </c>
      <c r="B559" s="63"/>
      <c r="C559" s="12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3">
        <f t="shared" si="225"/>
        <v>0</v>
      </c>
      <c r="O559" s="9">
        <f t="shared" si="226"/>
        <v>0</v>
      </c>
      <c r="P559" s="4">
        <f t="shared" si="230"/>
        <v>0</v>
      </c>
      <c r="Q559" s="11">
        <f t="shared" si="231"/>
        <v>0</v>
      </c>
      <c r="R559" s="10">
        <f t="shared" si="229"/>
        <v>0</v>
      </c>
      <c r="S559" s="8"/>
    </row>
    <row r="560" spans="1:19">
      <c r="A560" s="63">
        <v>7</v>
      </c>
      <c r="B560" s="63"/>
      <c r="C560" s="12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3">
        <f t="shared" si="225"/>
        <v>0</v>
      </c>
      <c r="O560" s="9">
        <f t="shared" si="226"/>
        <v>0</v>
      </c>
      <c r="P560" s="4">
        <f t="shared" si="230"/>
        <v>0</v>
      </c>
      <c r="Q560" s="11">
        <f t="shared" si="231"/>
        <v>0</v>
      </c>
      <c r="R560" s="10">
        <f t="shared" si="229"/>
        <v>0</v>
      </c>
      <c r="S560" s="8"/>
    </row>
    <row r="561" spans="1:19">
      <c r="A561" s="63">
        <v>8</v>
      </c>
      <c r="B561" s="63"/>
      <c r="C561" s="12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3">
        <f t="shared" si="225"/>
        <v>0</v>
      </c>
      <c r="O561" s="9">
        <f t="shared" si="226"/>
        <v>0</v>
      </c>
      <c r="P561" s="4">
        <f t="shared" si="230"/>
        <v>0</v>
      </c>
      <c r="Q561" s="11">
        <f t="shared" si="231"/>
        <v>0</v>
      </c>
      <c r="R561" s="10">
        <f t="shared" si="229"/>
        <v>0</v>
      </c>
      <c r="S561" s="8"/>
    </row>
    <row r="562" spans="1:19">
      <c r="A562" s="63">
        <v>9</v>
      </c>
      <c r="B562" s="63"/>
      <c r="C562" s="12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3">
        <f t="shared" si="225"/>
        <v>0</v>
      </c>
      <c r="O562" s="9">
        <f t="shared" si="226"/>
        <v>0</v>
      </c>
      <c r="P562" s="4">
        <f t="shared" si="230"/>
        <v>0</v>
      </c>
      <c r="Q562" s="11">
        <f t="shared" si="231"/>
        <v>0</v>
      </c>
      <c r="R562" s="10">
        <f t="shared" si="229"/>
        <v>0</v>
      </c>
      <c r="S562" s="8"/>
    </row>
    <row r="563" spans="1:19">
      <c r="A563" s="63">
        <v>10</v>
      </c>
      <c r="B563" s="63"/>
      <c r="C563" s="12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3">
        <f t="shared" si="225"/>
        <v>0</v>
      </c>
      <c r="O563" s="9">
        <f t="shared" si="226"/>
        <v>0</v>
      </c>
      <c r="P563" s="4">
        <f t="shared" si="230"/>
        <v>0</v>
      </c>
      <c r="Q563" s="11">
        <f t="shared" si="231"/>
        <v>0</v>
      </c>
      <c r="R563" s="10">
        <f t="shared" si="229"/>
        <v>0</v>
      </c>
      <c r="S563" s="8"/>
    </row>
    <row r="564" spans="1:19">
      <c r="A564" s="66" t="s">
        <v>32</v>
      </c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8"/>
      <c r="R564" s="10">
        <f>SUM(R554:R563)</f>
        <v>0</v>
      </c>
      <c r="S564" s="8"/>
    </row>
    <row r="565" spans="1:19" ht="15.75">
      <c r="A565" s="24" t="s">
        <v>33</v>
      </c>
      <c r="B565" s="24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6"/>
      <c r="S565" s="8"/>
    </row>
    <row r="566" spans="1:19">
      <c r="A566" s="49" t="s">
        <v>43</v>
      </c>
      <c r="B566" s="49"/>
      <c r="C566" s="49"/>
      <c r="D566" s="49"/>
      <c r="E566" s="49"/>
      <c r="F566" s="49"/>
      <c r="G566" s="49"/>
      <c r="H566" s="49"/>
      <c r="I566" s="49"/>
      <c r="J566" s="15"/>
      <c r="K566" s="15"/>
      <c r="L566" s="15"/>
      <c r="M566" s="15"/>
      <c r="N566" s="15"/>
      <c r="O566" s="15"/>
      <c r="P566" s="15"/>
      <c r="Q566" s="15"/>
      <c r="R566" s="16"/>
      <c r="S566" s="8"/>
    </row>
    <row r="567" spans="1:19" s="8" customFormat="1">
      <c r="A567" s="49"/>
      <c r="B567" s="49"/>
      <c r="C567" s="49"/>
      <c r="D567" s="49"/>
      <c r="E567" s="49"/>
      <c r="F567" s="49"/>
      <c r="G567" s="49"/>
      <c r="H567" s="49"/>
      <c r="I567" s="49"/>
      <c r="J567" s="15"/>
      <c r="K567" s="15"/>
      <c r="L567" s="15"/>
      <c r="M567" s="15"/>
      <c r="N567" s="15"/>
      <c r="O567" s="15"/>
      <c r="P567" s="15"/>
      <c r="Q567" s="15"/>
      <c r="R567" s="16"/>
    </row>
    <row r="568" spans="1:19" ht="13.9" customHeight="1">
      <c r="A568" s="69" t="s">
        <v>89</v>
      </c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59"/>
      <c r="R568" s="8"/>
      <c r="S568" s="8"/>
    </row>
    <row r="569" spans="1:19" ht="15.6" customHeight="1">
      <c r="A569" s="71" t="s">
        <v>27</v>
      </c>
      <c r="B569" s="72"/>
      <c r="C569" s="72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9"/>
      <c r="R569" s="8"/>
      <c r="S569" s="8"/>
    </row>
    <row r="570" spans="1:19" ht="13.9" customHeight="1">
      <c r="A570" s="69" t="s">
        <v>90</v>
      </c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59"/>
      <c r="R570" s="8"/>
      <c r="S570" s="8"/>
    </row>
    <row r="571" spans="1:19">
      <c r="A571" s="63">
        <v>1</v>
      </c>
      <c r="B571" s="63"/>
      <c r="C571" s="12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3">
        <f t="shared" ref="N571:N580" si="232">(IF(F571="OŽ",IF(L571=1,550.8,IF(L571=2,426.38,IF(L571=3,342.14,IF(L571=4,181.44,IF(L571=5,168.48,IF(L571=6,155.52,IF(L571=7,148.5,IF(L571=8,144,0))))))))+IF(L571&lt;=8,0,IF(L571&lt;=16,137.7,IF(L571&lt;=24,108,IF(L571&lt;=32,80.1,IF(L571&lt;=36,52.2,0)))))-IF(L571&lt;=8,0,IF(L571&lt;=16,(L571-9)*2.754,IF(L571&lt;=24,(L571-17)* 2.754,IF(L571&lt;=32,(L571-25)* 2.754,IF(L571&lt;=36,(L571-33)*2.754,0))))),0)+IF(F571="PČ",IF(L571=1,449,IF(L571=2,314.6,IF(L571=3,238,IF(L571=4,172,IF(L571=5,159,IF(L571=6,145,IF(L571=7,132,IF(L571=8,119,0))))))))+IF(L571&lt;=8,0,IF(L571&lt;=16,88,IF(L571&lt;=24,55,IF(L571&lt;=32,22,0))))-IF(L571&lt;=8,0,IF(L571&lt;=16,(L571-9)*2.245,IF(L571&lt;=24,(L571-17)*2.245,IF(L571&lt;=32,(L571-25)*2.245,0)))),0)+IF(F571="PČneol",IF(L571=1,85,IF(L571=2,64.61,IF(L571=3,50.76,IF(L571=4,16.25,IF(L571=5,15,IF(L571=6,13.75,IF(L571=7,12.5,IF(L571=8,11.25,0))))))))+IF(L571&lt;=8,0,IF(L571&lt;=16,9,0))-IF(L571&lt;=8,0,IF(L571&lt;=16,(L571-9)*0.425,0)),0)+IF(F571="PŽ",IF(L571=1,85,IF(L571=2,59.5,IF(L571=3,45,IF(L571=4,32.5,IF(L571=5,30,IF(L571=6,27.5,IF(L571=7,25,IF(L571=8,22.5,0))))))))+IF(L571&lt;=8,0,IF(L571&lt;=16,19,IF(L571&lt;=24,13,IF(L571&lt;=32,8,0))))-IF(L571&lt;=8,0,IF(L571&lt;=16,(L571-9)*0.425,IF(L571&lt;=24,(L571-17)*0.425,IF(L571&lt;=32,(L571-25)*0.425,0)))),0)+IF(F571="EČ",IF(L571=1,204,IF(L571=2,156.24,IF(L571=3,123.84,IF(L571=4,72,IF(L571=5,66,IF(L571=6,60,IF(L571=7,54,IF(L571=8,48,0))))))))+IF(L571&lt;=8,0,IF(L571&lt;=16,40,IF(L571&lt;=24,25,0)))-IF(L571&lt;=8,0,IF(L571&lt;=16,(L571-9)*1.02,IF(L571&lt;=24,(L571-17)*1.02,0))),0)+IF(F571="EČneol",IF(L571=1,68,IF(L571=2,51.69,IF(L571=3,40.61,IF(L571=4,13,IF(L571=5,12,IF(L571=6,11,IF(L571=7,10,IF(L571=8,9,0)))))))))+IF(F571="EŽ",IF(L571=1,68,IF(L571=2,47.6,IF(L571=3,36,IF(L571=4,18,IF(L571=5,16.5,IF(L571=6,15,IF(L571=7,13.5,IF(L571=8,12,0))))))))+IF(L571&lt;=8,0,IF(L571&lt;=16,10,IF(L571&lt;=24,6,0)))-IF(L571&lt;=8,0,IF(L571&lt;=16,(L571-9)*0.34,IF(L571&lt;=24,(L571-17)*0.34,0))),0)+IF(F571="PT",IF(L571=1,68,IF(L571=2,52.08,IF(L571=3,41.28,IF(L571=4,24,IF(L571=5,22,IF(L571=6,20,IF(L571=7,18,IF(L571=8,16,0))))))))+IF(L571&lt;=8,0,IF(L571&lt;=16,13,IF(L571&lt;=24,9,IF(L571&lt;=32,4,0))))-IF(L571&lt;=8,0,IF(L571&lt;=16,(L571-9)*0.34,IF(L571&lt;=24,(L571-17)*0.34,IF(L571&lt;=32,(L571-25)*0.34,0)))),0)+IF(F571="JOŽ",IF(L571=1,85,IF(L571=2,59.5,IF(L571=3,45,IF(L571=4,32.5,IF(L571=5,30,IF(L571=6,27.5,IF(L571=7,25,IF(L571=8,22.5,0))))))))+IF(L571&lt;=8,0,IF(L571&lt;=16,19,IF(L571&lt;=24,13,0)))-IF(L571&lt;=8,0,IF(L571&lt;=16,(L571-9)*0.425,IF(L571&lt;=24,(L571-17)*0.425,0))),0)+IF(F571="JPČ",IF(L571=1,68,IF(L571=2,47.6,IF(L571=3,36,IF(L571=4,26,IF(L571=5,24,IF(L571=6,22,IF(L571=7,20,IF(L571=8,18,0))))))))+IF(L571&lt;=8,0,IF(L571&lt;=16,13,IF(L571&lt;=24,9,0)))-IF(L571&lt;=8,0,IF(L571&lt;=16,(L571-9)*0.34,IF(L571&lt;=24,(L571-17)*0.34,0))),0)+IF(F571="JEČ",IF(L571=1,34,IF(L571=2,26.04,IF(L571=3,20.6,IF(L571=4,12,IF(L571=5,11,IF(L571=6,10,IF(L571=7,9,IF(L571=8,8,0))))))))+IF(L571&lt;=8,0,IF(L571&lt;=16,6,0))-IF(L571&lt;=8,0,IF(L571&lt;=16,(L571-9)*0.17,0)),0)+IF(F571="JEOF",IF(L571=1,34,IF(L571=2,26.04,IF(L571=3,20.6,IF(L571=4,12,IF(L571=5,11,IF(L571=6,10,IF(L571=7,9,IF(L571=8,8,0))))))))+IF(L571&lt;=8,0,IF(L571&lt;=16,6,0))-IF(L571&lt;=8,0,IF(L571&lt;=16,(L571-9)*0.17,0)),0)+IF(F571="JnPČ",IF(L571=1,51,IF(L571=2,35.7,IF(L571=3,27,IF(L571=4,19.5,IF(L571=5,18,IF(L571=6,16.5,IF(L571=7,15,IF(L571=8,13.5,0))))))))+IF(L571&lt;=8,0,IF(L571&lt;=16,10,0))-IF(L571&lt;=8,0,IF(L571&lt;=16,(L571-9)*0.255,0)),0)+IF(F571="JnEČ",IF(L571=1,25.5,IF(L571=2,19.53,IF(L571=3,15.48,IF(L571=4,9,IF(L571=5,8.25,IF(L571=6,7.5,IF(L571=7,6.75,IF(L571=8,6,0))))))))+IF(L571&lt;=8,0,IF(L571&lt;=16,5,0))-IF(L571&lt;=8,0,IF(L571&lt;=16,(L571-9)*0.1275,0)),0)+IF(F571="JčPČ",IF(L571=1,21.25,IF(L571=2,14.5,IF(L571=3,11.5,IF(L571=4,7,IF(L571=5,6.5,IF(L571=6,6,IF(L571=7,5.5,IF(L571=8,5,0))))))))+IF(L571&lt;=8,0,IF(L571&lt;=16,4,0))-IF(L571&lt;=8,0,IF(L571&lt;=16,(L571-9)*0.10625,0)),0)+IF(F571="JčEČ",IF(L571=1,17,IF(L571=2,13.02,IF(L571=3,10.32,IF(L571=4,6,IF(L571=5,5.5,IF(L571=6,5,IF(L571=7,4.5,IF(L571=8,4,0))))))))+IF(L571&lt;=8,0,IF(L571&lt;=16,3,0))-IF(L571&lt;=8,0,IF(L571&lt;=16,(L571-9)*0.085,0)),0)+IF(F571="NEAK",IF(L571=1,11.48,IF(L571=2,8.79,IF(L571=3,6.97,IF(L571=4,4.05,IF(L571=5,3.71,IF(L571=6,3.38,IF(L571=7,3.04,IF(L571=8,2.7,0))))))))+IF(L571&lt;=8,0,IF(L571&lt;=16,2,IF(L571&lt;=24,1.3,0)))-IF(L571&lt;=8,0,IF(L571&lt;=16,(L571-9)*0.0574,IF(L571&lt;=24,(L571-17)*0.0574,0))),0))*IF(L571&lt;0,1,IF(OR(F571="PČ",F571="PŽ",F571="PT"),IF(J571&lt;32,J571/32,1),1))* IF(L571&lt;0,1,IF(OR(F571="EČ",F571="EŽ",F571="JOŽ",F571="JPČ",F571="NEAK"),IF(J571&lt;24,J571/24,1),1))*IF(L571&lt;0,1,IF(OR(F571="PČneol",F571="JEČ",F571="JEOF",F571="JnPČ",F571="JnEČ",F571="JčPČ",F571="JčEČ"),IF(J571&lt;16,J571/16,1),1))*IF(L571&lt;0,1,IF(F571="EČneol",IF(J571&lt;8,J571/8,1),1))</f>
        <v>0</v>
      </c>
      <c r="O571" s="9">
        <f t="shared" ref="O571:O580" si="233">IF(F571="OŽ",N571,IF(H571="Ne",IF(J571*0.3&lt;J571-L571,N571,0),IF(J571*0.1&lt;J571-L571,N571,0)))</f>
        <v>0</v>
      </c>
      <c r="P571" s="4">
        <f t="shared" ref="P571" si="234">IF(O571=0,0,IF(F571="OŽ",IF(L571&gt;35,0,IF(J571&gt;35,(36-L571)*1.836,((36-L571)-(36-J571))*1.836)),0)+IF(F571="PČ",IF(L571&gt;31,0,IF(J571&gt;31,(32-L571)*1.347,((32-L571)-(32-J571))*1.347)),0)+ IF(F571="PČneol",IF(L571&gt;15,0,IF(J571&gt;15,(16-L571)*0.255,((16-L571)-(16-J571))*0.255)),0)+IF(F571="PŽ",IF(L571&gt;31,0,IF(J571&gt;31,(32-L571)*0.255,((32-L571)-(32-J571))*0.255)),0)+IF(F571="EČ",IF(L571&gt;23,0,IF(J571&gt;23,(24-L571)*0.612,((24-L571)-(24-J571))*0.612)),0)+IF(F571="EČneol",IF(L571&gt;7,0,IF(J571&gt;7,(8-L571)*0.204,((8-L571)-(8-J571))*0.204)),0)+IF(F571="EŽ",IF(L571&gt;23,0,IF(J571&gt;23,(24-L571)*0.204,((24-L571)-(24-J571))*0.204)),0)+IF(F571="PT",IF(L571&gt;31,0,IF(J571&gt;31,(32-L571)*0.204,((32-L571)-(32-J571))*0.204)),0)+IF(F571="JOŽ",IF(L571&gt;23,0,IF(J571&gt;23,(24-L571)*0.255,((24-L571)-(24-J571))*0.255)),0)+IF(F571="JPČ",IF(L571&gt;23,0,IF(J571&gt;23,(24-L571)*0.204,((24-L571)-(24-J571))*0.204)),0)+IF(F571="JEČ",IF(L571&gt;15,0,IF(J571&gt;15,(16-L571)*0.102,((16-L571)-(16-J571))*0.102)),0)+IF(F571="JEOF",IF(L571&gt;15,0,IF(J571&gt;15,(16-L571)*0.102,((16-L571)-(16-J571))*0.102)),0)+IF(F571="JnPČ",IF(L571&gt;15,0,IF(J571&gt;15,(16-L571)*0.153,((16-L571)-(16-J571))*0.153)),0)+IF(F571="JnEČ",IF(L571&gt;15,0,IF(J571&gt;15,(16-L571)*0.0765,((16-L571)-(16-J571))*0.0765)),0)+IF(F571="JčPČ",IF(L571&gt;15,0,IF(J571&gt;15,(16-L571)*0.06375,((16-L571)-(16-J571))*0.06375)),0)+IF(F571="JčEČ",IF(L571&gt;15,0,IF(J571&gt;15,(16-L571)*0.051,((16-L571)-(16-J571))*0.051)),0)+IF(F571="NEAK",IF(L571&gt;23,0,IF(J571&gt;23,(24-L571)*0.03444,((24-L571)-(24-J571))*0.03444)),0))</f>
        <v>0</v>
      </c>
      <c r="Q571" s="11">
        <f t="shared" ref="Q571" si="235">IF(ISERROR(P571*100/N571),0,(P571*100/N571))</f>
        <v>0</v>
      </c>
      <c r="R571" s="10">
        <f t="shared" ref="R571:R580" si="236">IF(Q571&lt;=30,O571+P571,O571+O571*0.3)*IF(G571=1,0.4,IF(G571=2,0.75,IF(G571="1 (kas 4 m. 1 k. nerengiamos)",0.52,1)))*IF(D571="olimpinė",1,IF(M571="Ne",0.5,1))*IF(OR(A$5="Lietuvos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federacija"),IF(OR(J571&lt;8,K571&lt;16),0,1),1)*E571*IF(I571&lt;=1,1,1/I571)*IF(OR(A$5="Lietuvos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71" s="8"/>
    </row>
    <row r="572" spans="1:19">
      <c r="A572" s="63">
        <v>2</v>
      </c>
      <c r="B572" s="63"/>
      <c r="C572" s="12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3">
        <f t="shared" si="232"/>
        <v>0</v>
      </c>
      <c r="O572" s="9">
        <f t="shared" si="233"/>
        <v>0</v>
      </c>
      <c r="P572" s="4">
        <f t="shared" ref="P572:P580" si="237">IF(O572=0,0,IF(F572="OŽ",IF(L572&gt;35,0,IF(J572&gt;35,(36-L572)*1.836,((36-L572)-(36-J572))*1.836)),0)+IF(F572="PČ",IF(L572&gt;31,0,IF(J572&gt;31,(32-L572)*1.347,((32-L572)-(32-J572))*1.347)),0)+ IF(F572="PČneol",IF(L572&gt;15,0,IF(J572&gt;15,(16-L572)*0.255,((16-L572)-(16-J572))*0.255)),0)+IF(F572="PŽ",IF(L572&gt;31,0,IF(J572&gt;31,(32-L572)*0.255,((32-L572)-(32-J572))*0.255)),0)+IF(F572="EČ",IF(L572&gt;23,0,IF(J572&gt;23,(24-L572)*0.612,((24-L572)-(24-J572))*0.612)),0)+IF(F572="EČneol",IF(L572&gt;7,0,IF(J572&gt;7,(8-L572)*0.204,((8-L572)-(8-J572))*0.204)),0)+IF(F572="EŽ",IF(L572&gt;23,0,IF(J572&gt;23,(24-L572)*0.204,((24-L572)-(24-J572))*0.204)),0)+IF(F572="PT",IF(L572&gt;31,0,IF(J572&gt;31,(32-L572)*0.204,((32-L572)-(32-J572))*0.204)),0)+IF(F572="JOŽ",IF(L572&gt;23,0,IF(J572&gt;23,(24-L572)*0.255,((24-L572)-(24-J572))*0.255)),0)+IF(F572="JPČ",IF(L572&gt;23,0,IF(J572&gt;23,(24-L572)*0.204,((24-L572)-(24-J572))*0.204)),0)+IF(F572="JEČ",IF(L572&gt;15,0,IF(J572&gt;15,(16-L572)*0.102,((16-L572)-(16-J572))*0.102)),0)+IF(F572="JEOF",IF(L572&gt;15,0,IF(J572&gt;15,(16-L572)*0.102,((16-L572)-(16-J572))*0.102)),0)+IF(F572="JnPČ",IF(L572&gt;15,0,IF(J572&gt;15,(16-L572)*0.153,((16-L572)-(16-J572))*0.153)),0)+IF(F572="JnEČ",IF(L572&gt;15,0,IF(J572&gt;15,(16-L572)*0.0765,((16-L572)-(16-J572))*0.0765)),0)+IF(F572="JčPČ",IF(L572&gt;15,0,IF(J572&gt;15,(16-L572)*0.06375,((16-L572)-(16-J572))*0.06375)),0)+IF(F572="JčEČ",IF(L572&gt;15,0,IF(J572&gt;15,(16-L572)*0.051,((16-L572)-(16-J572))*0.051)),0)+IF(F572="NEAK",IF(L572&gt;23,0,IF(J572&gt;23,(24-L572)*0.03444,((24-L572)-(24-J572))*0.03444)),0))</f>
        <v>0</v>
      </c>
      <c r="Q572" s="11">
        <f t="shared" ref="Q572:Q580" si="238">IF(ISERROR(P572*100/N572),0,(P572*100/N572))</f>
        <v>0</v>
      </c>
      <c r="R572" s="10">
        <f t="shared" si="236"/>
        <v>0</v>
      </c>
      <c r="S572" s="8"/>
    </row>
    <row r="573" spans="1:19">
      <c r="A573" s="63">
        <v>3</v>
      </c>
      <c r="B573" s="63"/>
      <c r="C573" s="12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3">
        <f t="shared" si="232"/>
        <v>0</v>
      </c>
      <c r="O573" s="9">
        <f t="shared" si="233"/>
        <v>0</v>
      </c>
      <c r="P573" s="4">
        <f t="shared" si="237"/>
        <v>0</v>
      </c>
      <c r="Q573" s="11">
        <f t="shared" si="238"/>
        <v>0</v>
      </c>
      <c r="R573" s="10">
        <f t="shared" si="236"/>
        <v>0</v>
      </c>
      <c r="S573" s="8"/>
    </row>
    <row r="574" spans="1:19">
      <c r="A574" s="63">
        <v>4</v>
      </c>
      <c r="B574" s="63"/>
      <c r="C574" s="12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3">
        <f t="shared" si="232"/>
        <v>0</v>
      </c>
      <c r="O574" s="9">
        <f t="shared" si="233"/>
        <v>0</v>
      </c>
      <c r="P574" s="4">
        <f t="shared" si="237"/>
        <v>0</v>
      </c>
      <c r="Q574" s="11">
        <f t="shared" si="238"/>
        <v>0</v>
      </c>
      <c r="R574" s="10">
        <f t="shared" si="236"/>
        <v>0</v>
      </c>
      <c r="S574" s="8"/>
    </row>
    <row r="575" spans="1:19">
      <c r="A575" s="63">
        <v>5</v>
      </c>
      <c r="B575" s="63"/>
      <c r="C575" s="12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3">
        <f t="shared" si="232"/>
        <v>0</v>
      </c>
      <c r="O575" s="9">
        <f t="shared" si="233"/>
        <v>0</v>
      </c>
      <c r="P575" s="4">
        <f t="shared" si="237"/>
        <v>0</v>
      </c>
      <c r="Q575" s="11">
        <f t="shared" si="238"/>
        <v>0</v>
      </c>
      <c r="R575" s="10">
        <f t="shared" si="236"/>
        <v>0</v>
      </c>
      <c r="S575" s="8"/>
    </row>
    <row r="576" spans="1:19">
      <c r="A576" s="63">
        <v>6</v>
      </c>
      <c r="B576" s="63"/>
      <c r="C576" s="12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3">
        <f t="shared" si="232"/>
        <v>0</v>
      </c>
      <c r="O576" s="9">
        <f t="shared" si="233"/>
        <v>0</v>
      </c>
      <c r="P576" s="4">
        <f t="shared" si="237"/>
        <v>0</v>
      </c>
      <c r="Q576" s="11">
        <f t="shared" si="238"/>
        <v>0</v>
      </c>
      <c r="R576" s="10">
        <f t="shared" si="236"/>
        <v>0</v>
      </c>
      <c r="S576" s="8"/>
    </row>
    <row r="577" spans="1:19">
      <c r="A577" s="63">
        <v>7</v>
      </c>
      <c r="B577" s="63"/>
      <c r="C577" s="12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3">
        <f t="shared" si="232"/>
        <v>0</v>
      </c>
      <c r="O577" s="9">
        <f t="shared" si="233"/>
        <v>0</v>
      </c>
      <c r="P577" s="4">
        <f t="shared" si="237"/>
        <v>0</v>
      </c>
      <c r="Q577" s="11">
        <f t="shared" si="238"/>
        <v>0</v>
      </c>
      <c r="R577" s="10">
        <f t="shared" si="236"/>
        <v>0</v>
      </c>
      <c r="S577" s="8"/>
    </row>
    <row r="578" spans="1:19">
      <c r="A578" s="63">
        <v>8</v>
      </c>
      <c r="B578" s="63"/>
      <c r="C578" s="12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3">
        <f t="shared" si="232"/>
        <v>0</v>
      </c>
      <c r="O578" s="9">
        <f t="shared" si="233"/>
        <v>0</v>
      </c>
      <c r="P578" s="4">
        <f t="shared" si="237"/>
        <v>0</v>
      </c>
      <c r="Q578" s="11">
        <f t="shared" si="238"/>
        <v>0</v>
      </c>
      <c r="R578" s="10">
        <f t="shared" si="236"/>
        <v>0</v>
      </c>
      <c r="S578" s="8"/>
    </row>
    <row r="579" spans="1:19">
      <c r="A579" s="63">
        <v>9</v>
      </c>
      <c r="B579" s="63"/>
      <c r="C579" s="12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3">
        <f t="shared" si="232"/>
        <v>0</v>
      </c>
      <c r="O579" s="9">
        <f t="shared" si="233"/>
        <v>0</v>
      </c>
      <c r="P579" s="4">
        <f t="shared" si="237"/>
        <v>0</v>
      </c>
      <c r="Q579" s="11">
        <f t="shared" si="238"/>
        <v>0</v>
      </c>
      <c r="R579" s="10">
        <f t="shared" si="236"/>
        <v>0</v>
      </c>
      <c r="S579" s="8"/>
    </row>
    <row r="580" spans="1:19">
      <c r="A580" s="63">
        <v>10</v>
      </c>
      <c r="B580" s="63"/>
      <c r="C580" s="12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3">
        <f t="shared" si="232"/>
        <v>0</v>
      </c>
      <c r="O580" s="9">
        <f t="shared" si="233"/>
        <v>0</v>
      </c>
      <c r="P580" s="4">
        <f t="shared" si="237"/>
        <v>0</v>
      </c>
      <c r="Q580" s="11">
        <f t="shared" si="238"/>
        <v>0</v>
      </c>
      <c r="R580" s="10">
        <f t="shared" si="236"/>
        <v>0</v>
      </c>
      <c r="S580" s="8"/>
    </row>
    <row r="581" spans="1:19" ht="13.9" customHeight="1">
      <c r="A581" s="66" t="s">
        <v>32</v>
      </c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8"/>
      <c r="R581" s="10">
        <f>SUM(R571:R580)</f>
        <v>0</v>
      </c>
      <c r="S581" s="8"/>
    </row>
    <row r="582" spans="1:19" ht="15.75">
      <c r="A582" s="24" t="s">
        <v>33</v>
      </c>
      <c r="B582" s="24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6"/>
      <c r="S582" s="8"/>
    </row>
    <row r="583" spans="1:19">
      <c r="A583" s="49" t="s">
        <v>43</v>
      </c>
      <c r="B583" s="49"/>
      <c r="C583" s="49"/>
      <c r="D583" s="49"/>
      <c r="E583" s="49"/>
      <c r="F583" s="49"/>
      <c r="G583" s="49"/>
      <c r="H583" s="49"/>
      <c r="I583" s="49"/>
      <c r="J583" s="15"/>
      <c r="K583" s="15"/>
      <c r="L583" s="15"/>
      <c r="M583" s="15"/>
      <c r="N583" s="15"/>
      <c r="O583" s="15"/>
      <c r="P583" s="15"/>
      <c r="Q583" s="15"/>
      <c r="R583" s="16"/>
      <c r="S583" s="8"/>
    </row>
    <row r="584" spans="1:19" s="8" customFormat="1">
      <c r="A584" s="49"/>
      <c r="B584" s="49"/>
      <c r="C584" s="49"/>
      <c r="D584" s="49"/>
      <c r="E584" s="49"/>
      <c r="F584" s="49"/>
      <c r="G584" s="49"/>
      <c r="H584" s="49"/>
      <c r="I584" s="49"/>
      <c r="J584" s="15"/>
      <c r="K584" s="15"/>
      <c r="L584" s="15"/>
      <c r="M584" s="15"/>
      <c r="N584" s="15"/>
      <c r="O584" s="15"/>
      <c r="P584" s="15"/>
      <c r="Q584" s="15"/>
      <c r="R584" s="16"/>
    </row>
    <row r="585" spans="1:19">
      <c r="A585" s="69" t="s">
        <v>89</v>
      </c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59"/>
      <c r="R585" s="8"/>
      <c r="S585" s="8"/>
    </row>
    <row r="586" spans="1:19" ht="18">
      <c r="A586" s="71" t="s">
        <v>27</v>
      </c>
      <c r="B586" s="72"/>
      <c r="C586" s="72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9"/>
      <c r="R586" s="8"/>
      <c r="S586" s="8"/>
    </row>
    <row r="587" spans="1:19">
      <c r="A587" s="69" t="s">
        <v>90</v>
      </c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59"/>
      <c r="R587" s="8"/>
      <c r="S587" s="8"/>
    </row>
    <row r="588" spans="1:19">
      <c r="A588" s="63">
        <v>1</v>
      </c>
      <c r="B588" s="63"/>
      <c r="C588" s="12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3">
        <f t="shared" ref="N588:N597" si="239">(IF(F588="OŽ",IF(L588=1,550.8,IF(L588=2,426.38,IF(L588=3,342.14,IF(L588=4,181.44,IF(L588=5,168.48,IF(L588=6,155.52,IF(L588=7,148.5,IF(L588=8,144,0))))))))+IF(L588&lt;=8,0,IF(L588&lt;=16,137.7,IF(L588&lt;=24,108,IF(L588&lt;=32,80.1,IF(L588&lt;=36,52.2,0)))))-IF(L588&lt;=8,0,IF(L588&lt;=16,(L588-9)*2.754,IF(L588&lt;=24,(L588-17)* 2.754,IF(L588&lt;=32,(L588-25)* 2.754,IF(L588&lt;=36,(L588-33)*2.754,0))))),0)+IF(F588="PČ",IF(L588=1,449,IF(L588=2,314.6,IF(L588=3,238,IF(L588=4,172,IF(L588=5,159,IF(L588=6,145,IF(L588=7,132,IF(L588=8,119,0))))))))+IF(L588&lt;=8,0,IF(L588&lt;=16,88,IF(L588&lt;=24,55,IF(L588&lt;=32,22,0))))-IF(L588&lt;=8,0,IF(L588&lt;=16,(L588-9)*2.245,IF(L588&lt;=24,(L588-17)*2.245,IF(L588&lt;=32,(L588-25)*2.245,0)))),0)+IF(F588="PČneol",IF(L588=1,85,IF(L588=2,64.61,IF(L588=3,50.76,IF(L588=4,16.25,IF(L588=5,15,IF(L588=6,13.75,IF(L588=7,12.5,IF(L588=8,11.25,0))))))))+IF(L588&lt;=8,0,IF(L588&lt;=16,9,0))-IF(L588&lt;=8,0,IF(L588&lt;=16,(L588-9)*0.425,0)),0)+IF(F588="PŽ",IF(L588=1,85,IF(L588=2,59.5,IF(L588=3,45,IF(L588=4,32.5,IF(L588=5,30,IF(L588=6,27.5,IF(L588=7,25,IF(L588=8,22.5,0))))))))+IF(L588&lt;=8,0,IF(L588&lt;=16,19,IF(L588&lt;=24,13,IF(L588&lt;=32,8,0))))-IF(L588&lt;=8,0,IF(L588&lt;=16,(L588-9)*0.425,IF(L588&lt;=24,(L588-17)*0.425,IF(L588&lt;=32,(L588-25)*0.425,0)))),0)+IF(F588="EČ",IF(L588=1,204,IF(L588=2,156.24,IF(L588=3,123.84,IF(L588=4,72,IF(L588=5,66,IF(L588=6,60,IF(L588=7,54,IF(L588=8,48,0))))))))+IF(L588&lt;=8,0,IF(L588&lt;=16,40,IF(L588&lt;=24,25,0)))-IF(L588&lt;=8,0,IF(L588&lt;=16,(L588-9)*1.02,IF(L588&lt;=24,(L588-17)*1.02,0))),0)+IF(F588="EČneol",IF(L588=1,68,IF(L588=2,51.69,IF(L588=3,40.61,IF(L588=4,13,IF(L588=5,12,IF(L588=6,11,IF(L588=7,10,IF(L588=8,9,0)))))))))+IF(F588="EŽ",IF(L588=1,68,IF(L588=2,47.6,IF(L588=3,36,IF(L588=4,18,IF(L588=5,16.5,IF(L588=6,15,IF(L588=7,13.5,IF(L588=8,12,0))))))))+IF(L588&lt;=8,0,IF(L588&lt;=16,10,IF(L588&lt;=24,6,0)))-IF(L588&lt;=8,0,IF(L588&lt;=16,(L588-9)*0.34,IF(L588&lt;=24,(L588-17)*0.34,0))),0)+IF(F588="PT",IF(L588=1,68,IF(L588=2,52.08,IF(L588=3,41.28,IF(L588=4,24,IF(L588=5,22,IF(L588=6,20,IF(L588=7,18,IF(L588=8,16,0))))))))+IF(L588&lt;=8,0,IF(L588&lt;=16,13,IF(L588&lt;=24,9,IF(L588&lt;=32,4,0))))-IF(L588&lt;=8,0,IF(L588&lt;=16,(L588-9)*0.34,IF(L588&lt;=24,(L588-17)*0.34,IF(L588&lt;=32,(L588-25)*0.34,0)))),0)+IF(F588="JOŽ",IF(L588=1,85,IF(L588=2,59.5,IF(L588=3,45,IF(L588=4,32.5,IF(L588=5,30,IF(L588=6,27.5,IF(L588=7,25,IF(L588=8,22.5,0))))))))+IF(L588&lt;=8,0,IF(L588&lt;=16,19,IF(L588&lt;=24,13,0)))-IF(L588&lt;=8,0,IF(L588&lt;=16,(L588-9)*0.425,IF(L588&lt;=24,(L588-17)*0.425,0))),0)+IF(F588="JPČ",IF(L588=1,68,IF(L588=2,47.6,IF(L588=3,36,IF(L588=4,26,IF(L588=5,24,IF(L588=6,22,IF(L588=7,20,IF(L588=8,18,0))))))))+IF(L588&lt;=8,0,IF(L588&lt;=16,13,IF(L588&lt;=24,9,0)))-IF(L588&lt;=8,0,IF(L588&lt;=16,(L588-9)*0.34,IF(L588&lt;=24,(L588-17)*0.34,0))),0)+IF(F588="JEČ",IF(L588=1,34,IF(L588=2,26.04,IF(L588=3,20.6,IF(L588=4,12,IF(L588=5,11,IF(L588=6,10,IF(L588=7,9,IF(L588=8,8,0))))))))+IF(L588&lt;=8,0,IF(L588&lt;=16,6,0))-IF(L588&lt;=8,0,IF(L588&lt;=16,(L588-9)*0.17,0)),0)+IF(F588="JEOF",IF(L588=1,34,IF(L588=2,26.04,IF(L588=3,20.6,IF(L588=4,12,IF(L588=5,11,IF(L588=6,10,IF(L588=7,9,IF(L588=8,8,0))))))))+IF(L588&lt;=8,0,IF(L588&lt;=16,6,0))-IF(L588&lt;=8,0,IF(L588&lt;=16,(L588-9)*0.17,0)),0)+IF(F588="JnPČ",IF(L588=1,51,IF(L588=2,35.7,IF(L588=3,27,IF(L588=4,19.5,IF(L588=5,18,IF(L588=6,16.5,IF(L588=7,15,IF(L588=8,13.5,0))))))))+IF(L588&lt;=8,0,IF(L588&lt;=16,10,0))-IF(L588&lt;=8,0,IF(L588&lt;=16,(L588-9)*0.255,0)),0)+IF(F588="JnEČ",IF(L588=1,25.5,IF(L588=2,19.53,IF(L588=3,15.48,IF(L588=4,9,IF(L588=5,8.25,IF(L588=6,7.5,IF(L588=7,6.75,IF(L588=8,6,0))))))))+IF(L588&lt;=8,0,IF(L588&lt;=16,5,0))-IF(L588&lt;=8,0,IF(L588&lt;=16,(L588-9)*0.1275,0)),0)+IF(F588="JčPČ",IF(L588=1,21.25,IF(L588=2,14.5,IF(L588=3,11.5,IF(L588=4,7,IF(L588=5,6.5,IF(L588=6,6,IF(L588=7,5.5,IF(L588=8,5,0))))))))+IF(L588&lt;=8,0,IF(L588&lt;=16,4,0))-IF(L588&lt;=8,0,IF(L588&lt;=16,(L588-9)*0.10625,0)),0)+IF(F588="JčEČ",IF(L588=1,17,IF(L588=2,13.02,IF(L588=3,10.32,IF(L588=4,6,IF(L588=5,5.5,IF(L588=6,5,IF(L588=7,4.5,IF(L588=8,4,0))))))))+IF(L588&lt;=8,0,IF(L588&lt;=16,3,0))-IF(L588&lt;=8,0,IF(L588&lt;=16,(L588-9)*0.085,0)),0)+IF(F588="NEAK",IF(L588=1,11.48,IF(L588=2,8.79,IF(L588=3,6.97,IF(L588=4,4.05,IF(L588=5,3.71,IF(L588=6,3.38,IF(L588=7,3.04,IF(L588=8,2.7,0))))))))+IF(L588&lt;=8,0,IF(L588&lt;=16,2,IF(L588&lt;=24,1.3,0)))-IF(L588&lt;=8,0,IF(L588&lt;=16,(L588-9)*0.0574,IF(L588&lt;=24,(L588-17)*0.0574,0))),0))*IF(L588&lt;0,1,IF(OR(F588="PČ",F588="PŽ",F588="PT"),IF(J588&lt;32,J588/32,1),1))* IF(L588&lt;0,1,IF(OR(F588="EČ",F588="EŽ",F588="JOŽ",F588="JPČ",F588="NEAK"),IF(J588&lt;24,J588/24,1),1))*IF(L588&lt;0,1,IF(OR(F588="PČneol",F588="JEČ",F588="JEOF",F588="JnPČ",F588="JnEČ",F588="JčPČ",F588="JčEČ"),IF(J588&lt;16,J588/16,1),1))*IF(L588&lt;0,1,IF(F588="EČneol",IF(J588&lt;8,J588/8,1),1))</f>
        <v>0</v>
      </c>
      <c r="O588" s="9">
        <f t="shared" ref="O588:O597" si="240">IF(F588="OŽ",N588,IF(H588="Ne",IF(J588*0.3&lt;J588-L588,N588,0),IF(J588*0.1&lt;J588-L588,N588,0)))</f>
        <v>0</v>
      </c>
      <c r="P588" s="4">
        <f t="shared" ref="P588" si="241">IF(O588=0,0,IF(F588="OŽ",IF(L588&gt;35,0,IF(J588&gt;35,(36-L588)*1.836,((36-L588)-(36-J588))*1.836)),0)+IF(F588="PČ",IF(L588&gt;31,0,IF(J588&gt;31,(32-L588)*1.347,((32-L588)-(32-J588))*1.347)),0)+ IF(F588="PČneol",IF(L588&gt;15,0,IF(J588&gt;15,(16-L588)*0.255,((16-L588)-(16-J588))*0.255)),0)+IF(F588="PŽ",IF(L588&gt;31,0,IF(J588&gt;31,(32-L588)*0.255,((32-L588)-(32-J588))*0.255)),0)+IF(F588="EČ",IF(L588&gt;23,0,IF(J588&gt;23,(24-L588)*0.612,((24-L588)-(24-J588))*0.612)),0)+IF(F588="EČneol",IF(L588&gt;7,0,IF(J588&gt;7,(8-L588)*0.204,((8-L588)-(8-J588))*0.204)),0)+IF(F588="EŽ",IF(L588&gt;23,0,IF(J588&gt;23,(24-L588)*0.204,((24-L588)-(24-J588))*0.204)),0)+IF(F588="PT",IF(L588&gt;31,0,IF(J588&gt;31,(32-L588)*0.204,((32-L588)-(32-J588))*0.204)),0)+IF(F588="JOŽ",IF(L588&gt;23,0,IF(J588&gt;23,(24-L588)*0.255,((24-L588)-(24-J588))*0.255)),0)+IF(F588="JPČ",IF(L588&gt;23,0,IF(J588&gt;23,(24-L588)*0.204,((24-L588)-(24-J588))*0.204)),0)+IF(F588="JEČ",IF(L588&gt;15,0,IF(J588&gt;15,(16-L588)*0.102,((16-L588)-(16-J588))*0.102)),0)+IF(F588="JEOF",IF(L588&gt;15,0,IF(J588&gt;15,(16-L588)*0.102,((16-L588)-(16-J588))*0.102)),0)+IF(F588="JnPČ",IF(L588&gt;15,0,IF(J588&gt;15,(16-L588)*0.153,((16-L588)-(16-J588))*0.153)),0)+IF(F588="JnEČ",IF(L588&gt;15,0,IF(J588&gt;15,(16-L588)*0.0765,((16-L588)-(16-J588))*0.0765)),0)+IF(F588="JčPČ",IF(L588&gt;15,0,IF(J588&gt;15,(16-L588)*0.06375,((16-L588)-(16-J588))*0.06375)),0)+IF(F588="JčEČ",IF(L588&gt;15,0,IF(J588&gt;15,(16-L588)*0.051,((16-L588)-(16-J588))*0.051)),0)+IF(F588="NEAK",IF(L588&gt;23,0,IF(J588&gt;23,(24-L588)*0.03444,((24-L588)-(24-J588))*0.03444)),0))</f>
        <v>0</v>
      </c>
      <c r="Q588" s="11">
        <f t="shared" ref="Q588" si="242">IF(ISERROR(P588*100/N588),0,(P588*100/N588))</f>
        <v>0</v>
      </c>
      <c r="R588" s="10">
        <f t="shared" ref="R588:R597" si="243">IF(Q588&lt;=30,O588+P588,O588+O588*0.3)*IF(G588=1,0.4,IF(G588=2,0.75,IF(G588="1 (kas 4 m. 1 k. nerengiamos)",0.52,1)))*IF(D588="olimpinė",1,IF(M588="Ne",0.5,1))*IF(OR(A$5="Lietuvos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federacija"),IF(OR(J588&lt;8,K588&lt;16),0,1),1)*E588*IF(I588&lt;=1,1,1/I588)*IF(OR(A$5="Lietuvos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88" s="8"/>
    </row>
    <row r="589" spans="1:19">
      <c r="A589" s="63">
        <v>2</v>
      </c>
      <c r="B589" s="63"/>
      <c r="C589" s="12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3">
        <f t="shared" si="239"/>
        <v>0</v>
      </c>
      <c r="O589" s="9">
        <f t="shared" si="240"/>
        <v>0</v>
      </c>
      <c r="P589" s="4">
        <f t="shared" ref="P589:P597" si="244">IF(O589=0,0,IF(F589="OŽ",IF(L589&gt;35,0,IF(J589&gt;35,(36-L589)*1.836,((36-L589)-(36-J589))*1.836)),0)+IF(F589="PČ",IF(L589&gt;31,0,IF(J589&gt;31,(32-L589)*1.347,((32-L589)-(32-J589))*1.347)),0)+ IF(F589="PČneol",IF(L589&gt;15,0,IF(J589&gt;15,(16-L589)*0.255,((16-L589)-(16-J589))*0.255)),0)+IF(F589="PŽ",IF(L589&gt;31,0,IF(J589&gt;31,(32-L589)*0.255,((32-L589)-(32-J589))*0.255)),0)+IF(F589="EČ",IF(L589&gt;23,0,IF(J589&gt;23,(24-L589)*0.612,((24-L589)-(24-J589))*0.612)),0)+IF(F589="EČneol",IF(L589&gt;7,0,IF(J589&gt;7,(8-L589)*0.204,((8-L589)-(8-J589))*0.204)),0)+IF(F589="EŽ",IF(L589&gt;23,0,IF(J589&gt;23,(24-L589)*0.204,((24-L589)-(24-J589))*0.204)),0)+IF(F589="PT",IF(L589&gt;31,0,IF(J589&gt;31,(32-L589)*0.204,((32-L589)-(32-J589))*0.204)),0)+IF(F589="JOŽ",IF(L589&gt;23,0,IF(J589&gt;23,(24-L589)*0.255,((24-L589)-(24-J589))*0.255)),0)+IF(F589="JPČ",IF(L589&gt;23,0,IF(J589&gt;23,(24-L589)*0.204,((24-L589)-(24-J589))*0.204)),0)+IF(F589="JEČ",IF(L589&gt;15,0,IF(J589&gt;15,(16-L589)*0.102,((16-L589)-(16-J589))*0.102)),0)+IF(F589="JEOF",IF(L589&gt;15,0,IF(J589&gt;15,(16-L589)*0.102,((16-L589)-(16-J589))*0.102)),0)+IF(F589="JnPČ",IF(L589&gt;15,0,IF(J589&gt;15,(16-L589)*0.153,((16-L589)-(16-J589))*0.153)),0)+IF(F589="JnEČ",IF(L589&gt;15,0,IF(J589&gt;15,(16-L589)*0.0765,((16-L589)-(16-J589))*0.0765)),0)+IF(F589="JčPČ",IF(L589&gt;15,0,IF(J589&gt;15,(16-L589)*0.06375,((16-L589)-(16-J589))*0.06375)),0)+IF(F589="JčEČ",IF(L589&gt;15,0,IF(J589&gt;15,(16-L589)*0.051,((16-L589)-(16-J589))*0.051)),0)+IF(F589="NEAK",IF(L589&gt;23,0,IF(J589&gt;23,(24-L589)*0.03444,((24-L589)-(24-J589))*0.03444)),0))</f>
        <v>0</v>
      </c>
      <c r="Q589" s="11">
        <f t="shared" ref="Q589:Q597" si="245">IF(ISERROR(P589*100/N589),0,(P589*100/N589))</f>
        <v>0</v>
      </c>
      <c r="R589" s="10">
        <f t="shared" si="243"/>
        <v>0</v>
      </c>
      <c r="S589" s="8"/>
    </row>
    <row r="590" spans="1:19">
      <c r="A590" s="63">
        <v>3</v>
      </c>
      <c r="B590" s="63"/>
      <c r="C590" s="12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3">
        <f t="shared" si="239"/>
        <v>0</v>
      </c>
      <c r="O590" s="9">
        <f t="shared" si="240"/>
        <v>0</v>
      </c>
      <c r="P590" s="4">
        <f t="shared" si="244"/>
        <v>0</v>
      </c>
      <c r="Q590" s="11">
        <f t="shared" si="245"/>
        <v>0</v>
      </c>
      <c r="R590" s="10">
        <f t="shared" si="243"/>
        <v>0</v>
      </c>
      <c r="S590" s="8"/>
    </row>
    <row r="591" spans="1:19">
      <c r="A591" s="63">
        <v>4</v>
      </c>
      <c r="B591" s="63"/>
      <c r="C591" s="12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3">
        <f t="shared" si="239"/>
        <v>0</v>
      </c>
      <c r="O591" s="9">
        <f t="shared" si="240"/>
        <v>0</v>
      </c>
      <c r="P591" s="4">
        <f t="shared" si="244"/>
        <v>0</v>
      </c>
      <c r="Q591" s="11">
        <f t="shared" si="245"/>
        <v>0</v>
      </c>
      <c r="R591" s="10">
        <f t="shared" si="243"/>
        <v>0</v>
      </c>
      <c r="S591" s="8"/>
    </row>
    <row r="592" spans="1:19">
      <c r="A592" s="63">
        <v>5</v>
      </c>
      <c r="B592" s="63"/>
      <c r="C592" s="12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3">
        <f t="shared" si="239"/>
        <v>0</v>
      </c>
      <c r="O592" s="9">
        <f t="shared" si="240"/>
        <v>0</v>
      </c>
      <c r="P592" s="4">
        <f t="shared" si="244"/>
        <v>0</v>
      </c>
      <c r="Q592" s="11">
        <f t="shared" si="245"/>
        <v>0</v>
      </c>
      <c r="R592" s="10">
        <f t="shared" si="243"/>
        <v>0</v>
      </c>
      <c r="S592" s="8"/>
    </row>
    <row r="593" spans="1:19">
      <c r="A593" s="63">
        <v>6</v>
      </c>
      <c r="B593" s="63"/>
      <c r="C593" s="12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3">
        <f t="shared" si="239"/>
        <v>0</v>
      </c>
      <c r="O593" s="9">
        <f t="shared" si="240"/>
        <v>0</v>
      </c>
      <c r="P593" s="4">
        <f t="shared" si="244"/>
        <v>0</v>
      </c>
      <c r="Q593" s="11">
        <f t="shared" si="245"/>
        <v>0</v>
      </c>
      <c r="R593" s="10">
        <f t="shared" si="243"/>
        <v>0</v>
      </c>
      <c r="S593" s="8"/>
    </row>
    <row r="594" spans="1:19">
      <c r="A594" s="63">
        <v>7</v>
      </c>
      <c r="B594" s="63"/>
      <c r="C594" s="12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3">
        <f t="shared" si="239"/>
        <v>0</v>
      </c>
      <c r="O594" s="9">
        <f t="shared" si="240"/>
        <v>0</v>
      </c>
      <c r="P594" s="4">
        <f t="shared" si="244"/>
        <v>0</v>
      </c>
      <c r="Q594" s="11">
        <f t="shared" si="245"/>
        <v>0</v>
      </c>
      <c r="R594" s="10">
        <f t="shared" si="243"/>
        <v>0</v>
      </c>
      <c r="S594" s="8"/>
    </row>
    <row r="595" spans="1:19">
      <c r="A595" s="63">
        <v>8</v>
      </c>
      <c r="B595" s="63"/>
      <c r="C595" s="12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3">
        <f t="shared" si="239"/>
        <v>0</v>
      </c>
      <c r="O595" s="9">
        <f t="shared" si="240"/>
        <v>0</v>
      </c>
      <c r="P595" s="4">
        <f t="shared" si="244"/>
        <v>0</v>
      </c>
      <c r="Q595" s="11">
        <f t="shared" si="245"/>
        <v>0</v>
      </c>
      <c r="R595" s="10">
        <f t="shared" si="243"/>
        <v>0</v>
      </c>
      <c r="S595" s="8"/>
    </row>
    <row r="596" spans="1:19">
      <c r="A596" s="63">
        <v>9</v>
      </c>
      <c r="B596" s="63"/>
      <c r="C596" s="12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3">
        <f t="shared" si="239"/>
        <v>0</v>
      </c>
      <c r="O596" s="9">
        <f t="shared" si="240"/>
        <v>0</v>
      </c>
      <c r="P596" s="4">
        <f t="shared" si="244"/>
        <v>0</v>
      </c>
      <c r="Q596" s="11">
        <f t="shared" si="245"/>
        <v>0</v>
      </c>
      <c r="R596" s="10">
        <f t="shared" si="243"/>
        <v>0</v>
      </c>
      <c r="S596" s="8"/>
    </row>
    <row r="597" spans="1:19">
      <c r="A597" s="63">
        <v>10</v>
      </c>
      <c r="B597" s="63"/>
      <c r="C597" s="12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3">
        <f t="shared" si="239"/>
        <v>0</v>
      </c>
      <c r="O597" s="9">
        <f t="shared" si="240"/>
        <v>0</v>
      </c>
      <c r="P597" s="4">
        <f t="shared" si="244"/>
        <v>0</v>
      </c>
      <c r="Q597" s="11">
        <f t="shared" si="245"/>
        <v>0</v>
      </c>
      <c r="R597" s="10">
        <f t="shared" si="243"/>
        <v>0</v>
      </c>
      <c r="S597" s="8"/>
    </row>
    <row r="598" spans="1:19">
      <c r="A598" s="66" t="s">
        <v>32</v>
      </c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8"/>
      <c r="R598" s="10">
        <f>SUM(R588:R597)</f>
        <v>0</v>
      </c>
      <c r="S598" s="8"/>
    </row>
    <row r="599" spans="1:19" ht="15.75">
      <c r="A599" s="24" t="s">
        <v>33</v>
      </c>
      <c r="B599" s="24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6"/>
      <c r="S599" s="8"/>
    </row>
    <row r="600" spans="1:19">
      <c r="A600" s="49" t="s">
        <v>43</v>
      </c>
      <c r="B600" s="49"/>
      <c r="C600" s="49"/>
      <c r="D600" s="49"/>
      <c r="E600" s="49"/>
      <c r="F600" s="49"/>
      <c r="G600" s="49"/>
      <c r="H600" s="49"/>
      <c r="I600" s="49"/>
      <c r="J600" s="15"/>
      <c r="K600" s="15"/>
      <c r="L600" s="15"/>
      <c r="M600" s="15"/>
      <c r="N600" s="15"/>
      <c r="O600" s="15"/>
      <c r="P600" s="15"/>
      <c r="Q600" s="15"/>
      <c r="R600" s="16"/>
      <c r="S600" s="8"/>
    </row>
    <row r="601" spans="1:19" s="8" customFormat="1">
      <c r="A601" s="49"/>
      <c r="B601" s="49"/>
      <c r="C601" s="49"/>
      <c r="D601" s="49"/>
      <c r="E601" s="49"/>
      <c r="F601" s="49"/>
      <c r="G601" s="49"/>
      <c r="H601" s="49"/>
      <c r="I601" s="49"/>
      <c r="J601" s="15"/>
      <c r="K601" s="15"/>
      <c r="L601" s="15"/>
      <c r="M601" s="15"/>
      <c r="N601" s="15"/>
      <c r="O601" s="15"/>
      <c r="P601" s="15"/>
      <c r="Q601" s="15"/>
      <c r="R601" s="16"/>
    </row>
    <row r="602" spans="1:19">
      <c r="A602" s="69" t="s">
        <v>89</v>
      </c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59"/>
      <c r="R602" s="8"/>
      <c r="S602" s="8"/>
    </row>
    <row r="603" spans="1:19" ht="18">
      <c r="A603" s="71" t="s">
        <v>27</v>
      </c>
      <c r="B603" s="72"/>
      <c r="C603" s="72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9"/>
      <c r="R603" s="8"/>
      <c r="S603" s="8"/>
    </row>
    <row r="604" spans="1:19">
      <c r="A604" s="69" t="s">
        <v>90</v>
      </c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59"/>
      <c r="R604" s="8"/>
      <c r="S604" s="8"/>
    </row>
    <row r="605" spans="1:19">
      <c r="A605" s="63">
        <v>1</v>
      </c>
      <c r="B605" s="63"/>
      <c r="C605" s="12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3">
        <f t="shared" ref="N605:N614" si="246">(IF(F605="OŽ",IF(L605=1,550.8,IF(L605=2,426.38,IF(L605=3,342.14,IF(L605=4,181.44,IF(L605=5,168.48,IF(L605=6,155.52,IF(L605=7,148.5,IF(L605=8,144,0))))))))+IF(L605&lt;=8,0,IF(L605&lt;=16,137.7,IF(L605&lt;=24,108,IF(L605&lt;=32,80.1,IF(L605&lt;=36,52.2,0)))))-IF(L605&lt;=8,0,IF(L605&lt;=16,(L605-9)*2.754,IF(L605&lt;=24,(L605-17)* 2.754,IF(L605&lt;=32,(L605-25)* 2.754,IF(L605&lt;=36,(L605-33)*2.754,0))))),0)+IF(F605="PČ",IF(L605=1,449,IF(L605=2,314.6,IF(L605=3,238,IF(L605=4,172,IF(L605=5,159,IF(L605=6,145,IF(L605=7,132,IF(L605=8,119,0))))))))+IF(L605&lt;=8,0,IF(L605&lt;=16,88,IF(L605&lt;=24,55,IF(L605&lt;=32,22,0))))-IF(L605&lt;=8,0,IF(L605&lt;=16,(L605-9)*2.245,IF(L605&lt;=24,(L605-17)*2.245,IF(L605&lt;=32,(L605-25)*2.245,0)))),0)+IF(F605="PČneol",IF(L605=1,85,IF(L605=2,64.61,IF(L605=3,50.76,IF(L605=4,16.25,IF(L605=5,15,IF(L605=6,13.75,IF(L605=7,12.5,IF(L605=8,11.25,0))))))))+IF(L605&lt;=8,0,IF(L605&lt;=16,9,0))-IF(L605&lt;=8,0,IF(L605&lt;=16,(L605-9)*0.425,0)),0)+IF(F605="PŽ",IF(L605=1,85,IF(L605=2,59.5,IF(L605=3,45,IF(L605=4,32.5,IF(L605=5,30,IF(L605=6,27.5,IF(L605=7,25,IF(L605=8,22.5,0))))))))+IF(L605&lt;=8,0,IF(L605&lt;=16,19,IF(L605&lt;=24,13,IF(L605&lt;=32,8,0))))-IF(L605&lt;=8,0,IF(L605&lt;=16,(L605-9)*0.425,IF(L605&lt;=24,(L605-17)*0.425,IF(L605&lt;=32,(L605-25)*0.425,0)))),0)+IF(F605="EČ",IF(L605=1,204,IF(L605=2,156.24,IF(L605=3,123.84,IF(L605=4,72,IF(L605=5,66,IF(L605=6,60,IF(L605=7,54,IF(L605=8,48,0))))))))+IF(L605&lt;=8,0,IF(L605&lt;=16,40,IF(L605&lt;=24,25,0)))-IF(L605&lt;=8,0,IF(L605&lt;=16,(L605-9)*1.02,IF(L605&lt;=24,(L605-17)*1.02,0))),0)+IF(F605="EČneol",IF(L605=1,68,IF(L605=2,51.69,IF(L605=3,40.61,IF(L605=4,13,IF(L605=5,12,IF(L605=6,11,IF(L605=7,10,IF(L605=8,9,0)))))))))+IF(F605="EŽ",IF(L605=1,68,IF(L605=2,47.6,IF(L605=3,36,IF(L605=4,18,IF(L605=5,16.5,IF(L605=6,15,IF(L605=7,13.5,IF(L605=8,12,0))))))))+IF(L605&lt;=8,0,IF(L605&lt;=16,10,IF(L605&lt;=24,6,0)))-IF(L605&lt;=8,0,IF(L605&lt;=16,(L605-9)*0.34,IF(L605&lt;=24,(L605-17)*0.34,0))),0)+IF(F605="PT",IF(L605=1,68,IF(L605=2,52.08,IF(L605=3,41.28,IF(L605=4,24,IF(L605=5,22,IF(L605=6,20,IF(L605=7,18,IF(L605=8,16,0))))))))+IF(L605&lt;=8,0,IF(L605&lt;=16,13,IF(L605&lt;=24,9,IF(L605&lt;=32,4,0))))-IF(L605&lt;=8,0,IF(L605&lt;=16,(L605-9)*0.34,IF(L605&lt;=24,(L605-17)*0.34,IF(L605&lt;=32,(L605-25)*0.34,0)))),0)+IF(F605="JOŽ",IF(L605=1,85,IF(L605=2,59.5,IF(L605=3,45,IF(L605=4,32.5,IF(L605=5,30,IF(L605=6,27.5,IF(L605=7,25,IF(L605=8,22.5,0))))))))+IF(L605&lt;=8,0,IF(L605&lt;=16,19,IF(L605&lt;=24,13,0)))-IF(L605&lt;=8,0,IF(L605&lt;=16,(L605-9)*0.425,IF(L605&lt;=24,(L605-17)*0.425,0))),0)+IF(F605="JPČ",IF(L605=1,68,IF(L605=2,47.6,IF(L605=3,36,IF(L605=4,26,IF(L605=5,24,IF(L605=6,22,IF(L605=7,20,IF(L605=8,18,0))))))))+IF(L605&lt;=8,0,IF(L605&lt;=16,13,IF(L605&lt;=24,9,0)))-IF(L605&lt;=8,0,IF(L605&lt;=16,(L605-9)*0.34,IF(L605&lt;=24,(L605-17)*0.34,0))),0)+IF(F605="JEČ",IF(L605=1,34,IF(L605=2,26.04,IF(L605=3,20.6,IF(L605=4,12,IF(L605=5,11,IF(L605=6,10,IF(L605=7,9,IF(L605=8,8,0))))))))+IF(L605&lt;=8,0,IF(L605&lt;=16,6,0))-IF(L605&lt;=8,0,IF(L605&lt;=16,(L605-9)*0.17,0)),0)+IF(F605="JEOF",IF(L605=1,34,IF(L605=2,26.04,IF(L605=3,20.6,IF(L605=4,12,IF(L605=5,11,IF(L605=6,10,IF(L605=7,9,IF(L605=8,8,0))))))))+IF(L605&lt;=8,0,IF(L605&lt;=16,6,0))-IF(L605&lt;=8,0,IF(L605&lt;=16,(L605-9)*0.17,0)),0)+IF(F605="JnPČ",IF(L605=1,51,IF(L605=2,35.7,IF(L605=3,27,IF(L605=4,19.5,IF(L605=5,18,IF(L605=6,16.5,IF(L605=7,15,IF(L605=8,13.5,0))))))))+IF(L605&lt;=8,0,IF(L605&lt;=16,10,0))-IF(L605&lt;=8,0,IF(L605&lt;=16,(L605-9)*0.255,0)),0)+IF(F605="JnEČ",IF(L605=1,25.5,IF(L605=2,19.53,IF(L605=3,15.48,IF(L605=4,9,IF(L605=5,8.25,IF(L605=6,7.5,IF(L605=7,6.75,IF(L605=8,6,0))))))))+IF(L605&lt;=8,0,IF(L605&lt;=16,5,0))-IF(L605&lt;=8,0,IF(L605&lt;=16,(L605-9)*0.1275,0)),0)+IF(F605="JčPČ",IF(L605=1,21.25,IF(L605=2,14.5,IF(L605=3,11.5,IF(L605=4,7,IF(L605=5,6.5,IF(L605=6,6,IF(L605=7,5.5,IF(L605=8,5,0))))))))+IF(L605&lt;=8,0,IF(L605&lt;=16,4,0))-IF(L605&lt;=8,0,IF(L605&lt;=16,(L605-9)*0.10625,0)),0)+IF(F605="JčEČ",IF(L605=1,17,IF(L605=2,13.02,IF(L605=3,10.32,IF(L605=4,6,IF(L605=5,5.5,IF(L605=6,5,IF(L605=7,4.5,IF(L605=8,4,0))))))))+IF(L605&lt;=8,0,IF(L605&lt;=16,3,0))-IF(L605&lt;=8,0,IF(L605&lt;=16,(L605-9)*0.085,0)),0)+IF(F605="NEAK",IF(L605=1,11.48,IF(L605=2,8.79,IF(L605=3,6.97,IF(L605=4,4.05,IF(L605=5,3.71,IF(L605=6,3.38,IF(L605=7,3.04,IF(L605=8,2.7,0))))))))+IF(L605&lt;=8,0,IF(L605&lt;=16,2,IF(L605&lt;=24,1.3,0)))-IF(L605&lt;=8,0,IF(L605&lt;=16,(L605-9)*0.0574,IF(L605&lt;=24,(L605-17)*0.0574,0))),0))*IF(L605&lt;0,1,IF(OR(F605="PČ",F605="PŽ",F605="PT"),IF(J605&lt;32,J605/32,1),1))* IF(L605&lt;0,1,IF(OR(F605="EČ",F605="EŽ",F605="JOŽ",F605="JPČ",F605="NEAK"),IF(J605&lt;24,J605/24,1),1))*IF(L605&lt;0,1,IF(OR(F605="PČneol",F605="JEČ",F605="JEOF",F605="JnPČ",F605="JnEČ",F605="JčPČ",F605="JčEČ"),IF(J605&lt;16,J605/16,1),1))*IF(L605&lt;0,1,IF(F605="EČneol",IF(J605&lt;8,J605/8,1),1))</f>
        <v>0</v>
      </c>
      <c r="O605" s="9">
        <f t="shared" ref="O605:O614" si="247">IF(F605="OŽ",N605,IF(H605="Ne",IF(J605*0.3&lt;J605-L605,N605,0),IF(J605*0.1&lt;J605-L605,N605,0)))</f>
        <v>0</v>
      </c>
      <c r="P605" s="4">
        <f t="shared" ref="P605" si="248">IF(O605=0,0,IF(F605="OŽ",IF(L605&gt;35,0,IF(J605&gt;35,(36-L605)*1.836,((36-L605)-(36-J605))*1.836)),0)+IF(F605="PČ",IF(L605&gt;31,0,IF(J605&gt;31,(32-L605)*1.347,((32-L605)-(32-J605))*1.347)),0)+ IF(F605="PČneol",IF(L605&gt;15,0,IF(J605&gt;15,(16-L605)*0.255,((16-L605)-(16-J605))*0.255)),0)+IF(F605="PŽ",IF(L605&gt;31,0,IF(J605&gt;31,(32-L605)*0.255,((32-L605)-(32-J605))*0.255)),0)+IF(F605="EČ",IF(L605&gt;23,0,IF(J605&gt;23,(24-L605)*0.612,((24-L605)-(24-J605))*0.612)),0)+IF(F605="EČneol",IF(L605&gt;7,0,IF(J605&gt;7,(8-L605)*0.204,((8-L605)-(8-J605))*0.204)),0)+IF(F605="EŽ",IF(L605&gt;23,0,IF(J605&gt;23,(24-L605)*0.204,((24-L605)-(24-J605))*0.204)),0)+IF(F605="PT",IF(L605&gt;31,0,IF(J605&gt;31,(32-L605)*0.204,((32-L605)-(32-J605))*0.204)),0)+IF(F605="JOŽ",IF(L605&gt;23,0,IF(J605&gt;23,(24-L605)*0.255,((24-L605)-(24-J605))*0.255)),0)+IF(F605="JPČ",IF(L605&gt;23,0,IF(J605&gt;23,(24-L605)*0.204,((24-L605)-(24-J605))*0.204)),0)+IF(F605="JEČ",IF(L605&gt;15,0,IF(J605&gt;15,(16-L605)*0.102,((16-L605)-(16-J605))*0.102)),0)+IF(F605="JEOF",IF(L605&gt;15,0,IF(J605&gt;15,(16-L605)*0.102,((16-L605)-(16-J605))*0.102)),0)+IF(F605="JnPČ",IF(L605&gt;15,0,IF(J605&gt;15,(16-L605)*0.153,((16-L605)-(16-J605))*0.153)),0)+IF(F605="JnEČ",IF(L605&gt;15,0,IF(J605&gt;15,(16-L605)*0.0765,((16-L605)-(16-J605))*0.0765)),0)+IF(F605="JčPČ",IF(L605&gt;15,0,IF(J605&gt;15,(16-L605)*0.06375,((16-L605)-(16-J605))*0.06375)),0)+IF(F605="JčEČ",IF(L605&gt;15,0,IF(J605&gt;15,(16-L605)*0.051,((16-L605)-(16-J605))*0.051)),0)+IF(F605="NEAK",IF(L605&gt;23,0,IF(J605&gt;23,(24-L605)*0.03444,((24-L605)-(24-J605))*0.03444)),0))</f>
        <v>0</v>
      </c>
      <c r="Q605" s="11">
        <f t="shared" ref="Q605" si="249">IF(ISERROR(P605*100/N605),0,(P605*100/N605))</f>
        <v>0</v>
      </c>
      <c r="R605" s="10">
        <f t="shared" ref="R605:R614" si="250">IF(Q605&lt;=30,O605+P605,O605+O605*0.3)*IF(G605=1,0.4,IF(G605=2,0.75,IF(G605="1 (kas 4 m. 1 k. nerengiamos)",0.52,1)))*IF(D605="olimpinė",1,IF(M605="Ne",0.5,1))*IF(OR(A$5="Lietuvos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federacija"),IF(OR(J605&lt;8,K605&lt;16),0,1),1)*E605*IF(I605&lt;=1,1,1/I605)*IF(OR(A$5="Lietuvos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05" s="8"/>
    </row>
    <row r="606" spans="1:19">
      <c r="A606" s="63">
        <v>2</v>
      </c>
      <c r="B606" s="63"/>
      <c r="C606" s="12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3">
        <f t="shared" si="246"/>
        <v>0</v>
      </c>
      <c r="O606" s="9">
        <f t="shared" si="247"/>
        <v>0</v>
      </c>
      <c r="P606" s="4">
        <f t="shared" ref="P606:P614" si="251">IF(O606=0,0,IF(F606="OŽ",IF(L606&gt;35,0,IF(J606&gt;35,(36-L606)*1.836,((36-L606)-(36-J606))*1.836)),0)+IF(F606="PČ",IF(L606&gt;31,0,IF(J606&gt;31,(32-L606)*1.347,((32-L606)-(32-J606))*1.347)),0)+ IF(F606="PČneol",IF(L606&gt;15,0,IF(J606&gt;15,(16-L606)*0.255,((16-L606)-(16-J606))*0.255)),0)+IF(F606="PŽ",IF(L606&gt;31,0,IF(J606&gt;31,(32-L606)*0.255,((32-L606)-(32-J606))*0.255)),0)+IF(F606="EČ",IF(L606&gt;23,0,IF(J606&gt;23,(24-L606)*0.612,((24-L606)-(24-J606))*0.612)),0)+IF(F606="EČneol",IF(L606&gt;7,0,IF(J606&gt;7,(8-L606)*0.204,((8-L606)-(8-J606))*0.204)),0)+IF(F606="EŽ",IF(L606&gt;23,0,IF(J606&gt;23,(24-L606)*0.204,((24-L606)-(24-J606))*0.204)),0)+IF(F606="PT",IF(L606&gt;31,0,IF(J606&gt;31,(32-L606)*0.204,((32-L606)-(32-J606))*0.204)),0)+IF(F606="JOŽ",IF(L606&gt;23,0,IF(J606&gt;23,(24-L606)*0.255,((24-L606)-(24-J606))*0.255)),0)+IF(F606="JPČ",IF(L606&gt;23,0,IF(J606&gt;23,(24-L606)*0.204,((24-L606)-(24-J606))*0.204)),0)+IF(F606="JEČ",IF(L606&gt;15,0,IF(J606&gt;15,(16-L606)*0.102,((16-L606)-(16-J606))*0.102)),0)+IF(F606="JEOF",IF(L606&gt;15,0,IF(J606&gt;15,(16-L606)*0.102,((16-L606)-(16-J606))*0.102)),0)+IF(F606="JnPČ",IF(L606&gt;15,0,IF(J606&gt;15,(16-L606)*0.153,((16-L606)-(16-J606))*0.153)),0)+IF(F606="JnEČ",IF(L606&gt;15,0,IF(J606&gt;15,(16-L606)*0.0765,((16-L606)-(16-J606))*0.0765)),0)+IF(F606="JčPČ",IF(L606&gt;15,0,IF(J606&gt;15,(16-L606)*0.06375,((16-L606)-(16-J606))*0.06375)),0)+IF(F606="JčEČ",IF(L606&gt;15,0,IF(J606&gt;15,(16-L606)*0.051,((16-L606)-(16-J606))*0.051)),0)+IF(F606="NEAK",IF(L606&gt;23,0,IF(J606&gt;23,(24-L606)*0.03444,((24-L606)-(24-J606))*0.03444)),0))</f>
        <v>0</v>
      </c>
      <c r="Q606" s="11">
        <f t="shared" ref="Q606:Q614" si="252">IF(ISERROR(P606*100/N606),0,(P606*100/N606))</f>
        <v>0</v>
      </c>
      <c r="R606" s="10">
        <f t="shared" si="250"/>
        <v>0</v>
      </c>
      <c r="S606" s="8"/>
    </row>
    <row r="607" spans="1:19">
      <c r="A607" s="63">
        <v>3</v>
      </c>
      <c r="B607" s="63"/>
      <c r="C607" s="12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3">
        <f t="shared" si="246"/>
        <v>0</v>
      </c>
      <c r="O607" s="9">
        <f t="shared" si="247"/>
        <v>0</v>
      </c>
      <c r="P607" s="4">
        <f t="shared" si="251"/>
        <v>0</v>
      </c>
      <c r="Q607" s="11">
        <f t="shared" si="252"/>
        <v>0</v>
      </c>
      <c r="R607" s="10">
        <f t="shared" si="250"/>
        <v>0</v>
      </c>
      <c r="S607" s="8"/>
    </row>
    <row r="608" spans="1:19">
      <c r="A608" s="63">
        <v>4</v>
      </c>
      <c r="B608" s="63"/>
      <c r="C608" s="12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3">
        <f t="shared" si="246"/>
        <v>0</v>
      </c>
      <c r="O608" s="9">
        <f t="shared" si="247"/>
        <v>0</v>
      </c>
      <c r="P608" s="4">
        <f t="shared" si="251"/>
        <v>0</v>
      </c>
      <c r="Q608" s="11">
        <f t="shared" si="252"/>
        <v>0</v>
      </c>
      <c r="R608" s="10">
        <f t="shared" si="250"/>
        <v>0</v>
      </c>
      <c r="S608" s="8"/>
    </row>
    <row r="609" spans="1:19">
      <c r="A609" s="63">
        <v>5</v>
      </c>
      <c r="B609" s="63"/>
      <c r="C609" s="12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3">
        <f t="shared" si="246"/>
        <v>0</v>
      </c>
      <c r="O609" s="9">
        <f t="shared" si="247"/>
        <v>0</v>
      </c>
      <c r="P609" s="4">
        <f t="shared" si="251"/>
        <v>0</v>
      </c>
      <c r="Q609" s="11">
        <f t="shared" si="252"/>
        <v>0</v>
      </c>
      <c r="R609" s="10">
        <f t="shared" si="250"/>
        <v>0</v>
      </c>
      <c r="S609" s="8"/>
    </row>
    <row r="610" spans="1:19">
      <c r="A610" s="63">
        <v>6</v>
      </c>
      <c r="B610" s="63"/>
      <c r="C610" s="12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3">
        <f t="shared" si="246"/>
        <v>0</v>
      </c>
      <c r="O610" s="9">
        <f t="shared" si="247"/>
        <v>0</v>
      </c>
      <c r="P610" s="4">
        <f t="shared" si="251"/>
        <v>0</v>
      </c>
      <c r="Q610" s="11">
        <f t="shared" si="252"/>
        <v>0</v>
      </c>
      <c r="R610" s="10">
        <f t="shared" si="250"/>
        <v>0</v>
      </c>
      <c r="S610" s="8"/>
    </row>
    <row r="611" spans="1:19">
      <c r="A611" s="63">
        <v>7</v>
      </c>
      <c r="B611" s="63"/>
      <c r="C611" s="12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3">
        <f t="shared" si="246"/>
        <v>0</v>
      </c>
      <c r="O611" s="9">
        <f t="shared" si="247"/>
        <v>0</v>
      </c>
      <c r="P611" s="4">
        <f t="shared" si="251"/>
        <v>0</v>
      </c>
      <c r="Q611" s="11">
        <f t="shared" si="252"/>
        <v>0</v>
      </c>
      <c r="R611" s="10">
        <f t="shared" si="250"/>
        <v>0</v>
      </c>
      <c r="S611" s="8"/>
    </row>
    <row r="612" spans="1:19">
      <c r="A612" s="63">
        <v>8</v>
      </c>
      <c r="B612" s="63"/>
      <c r="C612" s="12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3">
        <f t="shared" si="246"/>
        <v>0</v>
      </c>
      <c r="O612" s="9">
        <f t="shared" si="247"/>
        <v>0</v>
      </c>
      <c r="P612" s="4">
        <f t="shared" si="251"/>
        <v>0</v>
      </c>
      <c r="Q612" s="11">
        <f t="shared" si="252"/>
        <v>0</v>
      </c>
      <c r="R612" s="10">
        <f t="shared" si="250"/>
        <v>0</v>
      </c>
      <c r="S612" s="8"/>
    </row>
    <row r="613" spans="1:19">
      <c r="A613" s="63">
        <v>9</v>
      </c>
      <c r="B613" s="63"/>
      <c r="C613" s="12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3">
        <f t="shared" si="246"/>
        <v>0</v>
      </c>
      <c r="O613" s="9">
        <f t="shared" si="247"/>
        <v>0</v>
      </c>
      <c r="P613" s="4">
        <f t="shared" si="251"/>
        <v>0</v>
      </c>
      <c r="Q613" s="11">
        <f t="shared" si="252"/>
        <v>0</v>
      </c>
      <c r="R613" s="10">
        <f t="shared" si="250"/>
        <v>0</v>
      </c>
      <c r="S613" s="8"/>
    </row>
    <row r="614" spans="1:19">
      <c r="A614" s="63">
        <v>10</v>
      </c>
      <c r="B614" s="63"/>
      <c r="C614" s="12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3">
        <f t="shared" si="246"/>
        <v>0</v>
      </c>
      <c r="O614" s="9">
        <f t="shared" si="247"/>
        <v>0</v>
      </c>
      <c r="P614" s="4">
        <f t="shared" si="251"/>
        <v>0</v>
      </c>
      <c r="Q614" s="11">
        <f t="shared" si="252"/>
        <v>0</v>
      </c>
      <c r="R614" s="10">
        <f t="shared" si="250"/>
        <v>0</v>
      </c>
      <c r="S614" s="8"/>
    </row>
    <row r="615" spans="1:19">
      <c r="A615" s="66" t="s">
        <v>32</v>
      </c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8"/>
      <c r="R615" s="10">
        <f>SUM(R605:R614)</f>
        <v>0</v>
      </c>
      <c r="S615" s="8"/>
    </row>
    <row r="616" spans="1:19" ht="15.75">
      <c r="A616" s="24" t="s">
        <v>33</v>
      </c>
      <c r="B616" s="24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6"/>
      <c r="S616" s="8"/>
    </row>
    <row r="617" spans="1:19">
      <c r="A617" s="49" t="s">
        <v>43</v>
      </c>
      <c r="B617" s="49"/>
      <c r="C617" s="49"/>
      <c r="D617" s="49"/>
      <c r="E617" s="49"/>
      <c r="F617" s="49"/>
      <c r="G617" s="49"/>
      <c r="H617" s="49"/>
      <c r="I617" s="49"/>
      <c r="J617" s="15"/>
      <c r="K617" s="15"/>
      <c r="L617" s="15"/>
      <c r="M617" s="15"/>
      <c r="N617" s="15"/>
      <c r="O617" s="15"/>
      <c r="P617" s="15"/>
      <c r="Q617" s="15"/>
      <c r="R617" s="16"/>
      <c r="S617" s="8"/>
    </row>
    <row r="618" spans="1:19" s="8" customFormat="1">
      <c r="A618" s="49"/>
      <c r="B618" s="49"/>
      <c r="C618" s="49"/>
      <c r="D618" s="49"/>
      <c r="E618" s="49"/>
      <c r="F618" s="49"/>
      <c r="G618" s="49"/>
      <c r="H618" s="49"/>
      <c r="I618" s="49"/>
      <c r="J618" s="15"/>
      <c r="K618" s="15"/>
      <c r="L618" s="15"/>
      <c r="M618" s="15"/>
      <c r="N618" s="15"/>
      <c r="O618" s="15"/>
      <c r="P618" s="15"/>
      <c r="Q618" s="15"/>
      <c r="R618" s="16"/>
    </row>
    <row r="619" spans="1:19">
      <c r="A619" s="69" t="s">
        <v>89</v>
      </c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59"/>
      <c r="R619" s="8"/>
      <c r="S619" s="8"/>
    </row>
    <row r="620" spans="1:19" ht="18">
      <c r="A620" s="71" t="s">
        <v>27</v>
      </c>
      <c r="B620" s="72"/>
      <c r="C620" s="72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9"/>
      <c r="R620" s="8"/>
      <c r="S620" s="8"/>
    </row>
    <row r="621" spans="1:19">
      <c r="A621" s="69" t="s">
        <v>90</v>
      </c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59"/>
      <c r="R621" s="8"/>
      <c r="S621" s="8"/>
    </row>
    <row r="622" spans="1:19">
      <c r="A622" s="63">
        <v>1</v>
      </c>
      <c r="B622" s="63"/>
      <c r="C622" s="12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3">
        <f t="shared" ref="N622:N630" si="253">(IF(F622="OŽ",IF(L622=1,550.8,IF(L622=2,426.38,IF(L622=3,342.14,IF(L622=4,181.44,IF(L622=5,168.48,IF(L622=6,155.52,IF(L622=7,148.5,IF(L622=8,144,0))))))))+IF(L622&lt;=8,0,IF(L622&lt;=16,137.7,IF(L622&lt;=24,108,IF(L622&lt;=32,80.1,IF(L622&lt;=36,52.2,0)))))-IF(L622&lt;=8,0,IF(L622&lt;=16,(L622-9)*2.754,IF(L622&lt;=24,(L622-17)* 2.754,IF(L622&lt;=32,(L622-25)* 2.754,IF(L622&lt;=36,(L622-33)*2.754,0))))),0)+IF(F622="PČ",IF(L622=1,449,IF(L622=2,314.6,IF(L622=3,238,IF(L622=4,172,IF(L622=5,159,IF(L622=6,145,IF(L622=7,132,IF(L622=8,119,0))))))))+IF(L622&lt;=8,0,IF(L622&lt;=16,88,IF(L622&lt;=24,55,IF(L622&lt;=32,22,0))))-IF(L622&lt;=8,0,IF(L622&lt;=16,(L622-9)*2.245,IF(L622&lt;=24,(L622-17)*2.245,IF(L622&lt;=32,(L622-25)*2.245,0)))),0)+IF(F622="PČneol",IF(L622=1,85,IF(L622=2,64.61,IF(L622=3,50.76,IF(L622=4,16.25,IF(L622=5,15,IF(L622=6,13.75,IF(L622=7,12.5,IF(L622=8,11.25,0))))))))+IF(L622&lt;=8,0,IF(L622&lt;=16,9,0))-IF(L622&lt;=8,0,IF(L622&lt;=16,(L622-9)*0.425,0)),0)+IF(F622="PŽ",IF(L622=1,85,IF(L622=2,59.5,IF(L622=3,45,IF(L622=4,32.5,IF(L622=5,30,IF(L622=6,27.5,IF(L622=7,25,IF(L622=8,22.5,0))))))))+IF(L622&lt;=8,0,IF(L622&lt;=16,19,IF(L622&lt;=24,13,IF(L622&lt;=32,8,0))))-IF(L622&lt;=8,0,IF(L622&lt;=16,(L622-9)*0.425,IF(L622&lt;=24,(L622-17)*0.425,IF(L622&lt;=32,(L622-25)*0.425,0)))),0)+IF(F622="EČ",IF(L622=1,204,IF(L622=2,156.24,IF(L622=3,123.84,IF(L622=4,72,IF(L622=5,66,IF(L622=6,60,IF(L622=7,54,IF(L622=8,48,0))))))))+IF(L622&lt;=8,0,IF(L622&lt;=16,40,IF(L622&lt;=24,25,0)))-IF(L622&lt;=8,0,IF(L622&lt;=16,(L622-9)*1.02,IF(L622&lt;=24,(L622-17)*1.02,0))),0)+IF(F622="EČneol",IF(L622=1,68,IF(L622=2,51.69,IF(L622=3,40.61,IF(L622=4,13,IF(L622=5,12,IF(L622=6,11,IF(L622=7,10,IF(L622=8,9,0)))))))))+IF(F622="EŽ",IF(L622=1,68,IF(L622=2,47.6,IF(L622=3,36,IF(L622=4,18,IF(L622=5,16.5,IF(L622=6,15,IF(L622=7,13.5,IF(L622=8,12,0))))))))+IF(L622&lt;=8,0,IF(L622&lt;=16,10,IF(L622&lt;=24,6,0)))-IF(L622&lt;=8,0,IF(L622&lt;=16,(L622-9)*0.34,IF(L622&lt;=24,(L622-17)*0.34,0))),0)+IF(F622="PT",IF(L622=1,68,IF(L622=2,52.08,IF(L622=3,41.28,IF(L622=4,24,IF(L622=5,22,IF(L622=6,20,IF(L622=7,18,IF(L622=8,16,0))))))))+IF(L622&lt;=8,0,IF(L622&lt;=16,13,IF(L622&lt;=24,9,IF(L622&lt;=32,4,0))))-IF(L622&lt;=8,0,IF(L622&lt;=16,(L622-9)*0.34,IF(L622&lt;=24,(L622-17)*0.34,IF(L622&lt;=32,(L622-25)*0.34,0)))),0)+IF(F622="JOŽ",IF(L622=1,85,IF(L622=2,59.5,IF(L622=3,45,IF(L622=4,32.5,IF(L622=5,30,IF(L622=6,27.5,IF(L622=7,25,IF(L622=8,22.5,0))))))))+IF(L622&lt;=8,0,IF(L622&lt;=16,19,IF(L622&lt;=24,13,0)))-IF(L622&lt;=8,0,IF(L622&lt;=16,(L622-9)*0.425,IF(L622&lt;=24,(L622-17)*0.425,0))),0)+IF(F622="JPČ",IF(L622=1,68,IF(L622=2,47.6,IF(L622=3,36,IF(L622=4,26,IF(L622=5,24,IF(L622=6,22,IF(L622=7,20,IF(L622=8,18,0))))))))+IF(L622&lt;=8,0,IF(L622&lt;=16,13,IF(L622&lt;=24,9,0)))-IF(L622&lt;=8,0,IF(L622&lt;=16,(L622-9)*0.34,IF(L622&lt;=24,(L622-17)*0.34,0))),0)+IF(F622="JEČ",IF(L622=1,34,IF(L622=2,26.04,IF(L622=3,20.6,IF(L622=4,12,IF(L622=5,11,IF(L622=6,10,IF(L622=7,9,IF(L622=8,8,0))))))))+IF(L622&lt;=8,0,IF(L622&lt;=16,6,0))-IF(L622&lt;=8,0,IF(L622&lt;=16,(L622-9)*0.17,0)),0)+IF(F622="JEOF",IF(L622=1,34,IF(L622=2,26.04,IF(L622=3,20.6,IF(L622=4,12,IF(L622=5,11,IF(L622=6,10,IF(L622=7,9,IF(L622=8,8,0))))))))+IF(L622&lt;=8,0,IF(L622&lt;=16,6,0))-IF(L622&lt;=8,0,IF(L622&lt;=16,(L622-9)*0.17,0)),0)+IF(F622="JnPČ",IF(L622=1,51,IF(L622=2,35.7,IF(L622=3,27,IF(L622=4,19.5,IF(L622=5,18,IF(L622=6,16.5,IF(L622=7,15,IF(L622=8,13.5,0))))))))+IF(L622&lt;=8,0,IF(L622&lt;=16,10,0))-IF(L622&lt;=8,0,IF(L622&lt;=16,(L622-9)*0.255,0)),0)+IF(F622="JnEČ",IF(L622=1,25.5,IF(L622=2,19.53,IF(L622=3,15.48,IF(L622=4,9,IF(L622=5,8.25,IF(L622=6,7.5,IF(L622=7,6.75,IF(L622=8,6,0))))))))+IF(L622&lt;=8,0,IF(L622&lt;=16,5,0))-IF(L622&lt;=8,0,IF(L622&lt;=16,(L622-9)*0.1275,0)),0)+IF(F622="JčPČ",IF(L622=1,21.25,IF(L622=2,14.5,IF(L622=3,11.5,IF(L622=4,7,IF(L622=5,6.5,IF(L622=6,6,IF(L622=7,5.5,IF(L622=8,5,0))))))))+IF(L622&lt;=8,0,IF(L622&lt;=16,4,0))-IF(L622&lt;=8,0,IF(L622&lt;=16,(L622-9)*0.10625,0)),0)+IF(F622="JčEČ",IF(L622=1,17,IF(L622=2,13.02,IF(L622=3,10.32,IF(L622=4,6,IF(L622=5,5.5,IF(L622=6,5,IF(L622=7,4.5,IF(L622=8,4,0))))))))+IF(L622&lt;=8,0,IF(L622&lt;=16,3,0))-IF(L622&lt;=8,0,IF(L622&lt;=16,(L622-9)*0.085,0)),0)+IF(F622="NEAK",IF(L622=1,11.48,IF(L622=2,8.79,IF(L622=3,6.97,IF(L622=4,4.05,IF(L622=5,3.71,IF(L622=6,3.38,IF(L622=7,3.04,IF(L622=8,2.7,0))))))))+IF(L622&lt;=8,0,IF(L622&lt;=16,2,IF(L622&lt;=24,1.3,0)))-IF(L622&lt;=8,0,IF(L622&lt;=16,(L622-9)*0.0574,IF(L622&lt;=24,(L622-17)*0.0574,0))),0))*IF(L622&lt;0,1,IF(OR(F622="PČ",F622="PŽ",F622="PT"),IF(J622&lt;32,J622/32,1),1))* IF(L622&lt;0,1,IF(OR(F622="EČ",F622="EŽ",F622="JOŽ",F622="JPČ",F622="NEAK"),IF(J622&lt;24,J622/24,1),1))*IF(L622&lt;0,1,IF(OR(F622="PČneol",F622="JEČ",F622="JEOF",F622="JnPČ",F622="JnEČ",F622="JčPČ",F622="JčEČ"),IF(J622&lt;16,J622/16,1),1))*IF(L622&lt;0,1,IF(F622="EČneol",IF(J622&lt;8,J622/8,1),1))</f>
        <v>0</v>
      </c>
      <c r="O622" s="9">
        <f t="shared" ref="O622:O630" si="254">IF(F622="OŽ",N622,IF(H622="Ne",IF(J622*0.3&lt;J622-L622,N622,0),IF(J622*0.1&lt;J622-L622,N622,0)))</f>
        <v>0</v>
      </c>
      <c r="P622" s="4">
        <f t="shared" ref="P622" si="255">IF(O622=0,0,IF(F622="OŽ",IF(L622&gt;35,0,IF(J622&gt;35,(36-L622)*1.836,((36-L622)-(36-J622))*1.836)),0)+IF(F622="PČ",IF(L622&gt;31,0,IF(J622&gt;31,(32-L622)*1.347,((32-L622)-(32-J622))*1.347)),0)+ IF(F622="PČneol",IF(L622&gt;15,0,IF(J622&gt;15,(16-L622)*0.255,((16-L622)-(16-J622))*0.255)),0)+IF(F622="PŽ",IF(L622&gt;31,0,IF(J622&gt;31,(32-L622)*0.255,((32-L622)-(32-J622))*0.255)),0)+IF(F622="EČ",IF(L622&gt;23,0,IF(J622&gt;23,(24-L622)*0.612,((24-L622)-(24-J622))*0.612)),0)+IF(F622="EČneol",IF(L622&gt;7,0,IF(J622&gt;7,(8-L622)*0.204,((8-L622)-(8-J622))*0.204)),0)+IF(F622="EŽ",IF(L622&gt;23,0,IF(J622&gt;23,(24-L622)*0.204,((24-L622)-(24-J622))*0.204)),0)+IF(F622="PT",IF(L622&gt;31,0,IF(J622&gt;31,(32-L622)*0.204,((32-L622)-(32-J622))*0.204)),0)+IF(F622="JOŽ",IF(L622&gt;23,0,IF(J622&gt;23,(24-L622)*0.255,((24-L622)-(24-J622))*0.255)),0)+IF(F622="JPČ",IF(L622&gt;23,0,IF(J622&gt;23,(24-L622)*0.204,((24-L622)-(24-J622))*0.204)),0)+IF(F622="JEČ",IF(L622&gt;15,0,IF(J622&gt;15,(16-L622)*0.102,((16-L622)-(16-J622))*0.102)),0)+IF(F622="JEOF",IF(L622&gt;15,0,IF(J622&gt;15,(16-L622)*0.102,((16-L622)-(16-J622))*0.102)),0)+IF(F622="JnPČ",IF(L622&gt;15,0,IF(J622&gt;15,(16-L622)*0.153,((16-L622)-(16-J622))*0.153)),0)+IF(F622="JnEČ",IF(L622&gt;15,0,IF(J622&gt;15,(16-L622)*0.0765,((16-L622)-(16-J622))*0.0765)),0)+IF(F622="JčPČ",IF(L622&gt;15,0,IF(J622&gt;15,(16-L622)*0.06375,((16-L622)-(16-J622))*0.06375)),0)+IF(F622="JčEČ",IF(L622&gt;15,0,IF(J622&gt;15,(16-L622)*0.051,((16-L622)-(16-J622))*0.051)),0)+IF(F622="NEAK",IF(L622&gt;23,0,IF(J622&gt;23,(24-L622)*0.03444,((24-L622)-(24-J622))*0.03444)),0))</f>
        <v>0</v>
      </c>
      <c r="Q622" s="11">
        <f t="shared" ref="Q622" si="256">IF(ISERROR(P622*100/N622),0,(P622*100/N622))</f>
        <v>0</v>
      </c>
      <c r="R622" s="10">
        <f t="shared" ref="R622:R630" si="257">IF(Q622&lt;=30,O622+P622,O622+O622*0.3)*IF(G622=1,0.4,IF(G622=2,0.75,IF(G622="1 (kas 4 m. 1 k. nerengiamos)",0.52,1)))*IF(D622="olimpinė",1,IF(M622="Ne",0.5,1))*IF(OR(A$5="Lietuvos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federacija"),IF(OR(J622&lt;8,K622&lt;16),0,1),1)*E622*IF(I622&lt;=1,1,1/I622)*IF(OR(A$5="Lietuvos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22" s="8"/>
    </row>
    <row r="623" spans="1:19">
      <c r="A623" s="63">
        <v>2</v>
      </c>
      <c r="B623" s="63"/>
      <c r="C623" s="12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3">
        <f t="shared" si="253"/>
        <v>0</v>
      </c>
      <c r="O623" s="9">
        <f t="shared" si="254"/>
        <v>0</v>
      </c>
      <c r="P623" s="4">
        <f t="shared" ref="P623:P631" si="258">IF(O623=0,0,IF(F623="OŽ",IF(L623&gt;35,0,IF(J623&gt;35,(36-L623)*1.836,((36-L623)-(36-J623))*1.836)),0)+IF(F623="PČ",IF(L623&gt;31,0,IF(J623&gt;31,(32-L623)*1.347,((32-L623)-(32-J623))*1.347)),0)+ IF(F623="PČneol",IF(L623&gt;15,0,IF(J623&gt;15,(16-L623)*0.255,((16-L623)-(16-J623))*0.255)),0)+IF(F623="PŽ",IF(L623&gt;31,0,IF(J623&gt;31,(32-L623)*0.255,((32-L623)-(32-J623))*0.255)),0)+IF(F623="EČ",IF(L623&gt;23,0,IF(J623&gt;23,(24-L623)*0.612,((24-L623)-(24-J623))*0.612)),0)+IF(F623="EČneol",IF(L623&gt;7,0,IF(J623&gt;7,(8-L623)*0.204,((8-L623)-(8-J623))*0.204)),0)+IF(F623="EŽ",IF(L623&gt;23,0,IF(J623&gt;23,(24-L623)*0.204,((24-L623)-(24-J623))*0.204)),0)+IF(F623="PT",IF(L623&gt;31,0,IF(J623&gt;31,(32-L623)*0.204,((32-L623)-(32-J623))*0.204)),0)+IF(F623="JOŽ",IF(L623&gt;23,0,IF(J623&gt;23,(24-L623)*0.255,((24-L623)-(24-J623))*0.255)),0)+IF(F623="JPČ",IF(L623&gt;23,0,IF(J623&gt;23,(24-L623)*0.204,((24-L623)-(24-J623))*0.204)),0)+IF(F623="JEČ",IF(L623&gt;15,0,IF(J623&gt;15,(16-L623)*0.102,((16-L623)-(16-J623))*0.102)),0)+IF(F623="JEOF",IF(L623&gt;15,0,IF(J623&gt;15,(16-L623)*0.102,((16-L623)-(16-J623))*0.102)),0)+IF(F623="JnPČ",IF(L623&gt;15,0,IF(J623&gt;15,(16-L623)*0.153,((16-L623)-(16-J623))*0.153)),0)+IF(F623="JnEČ",IF(L623&gt;15,0,IF(J623&gt;15,(16-L623)*0.0765,((16-L623)-(16-J623))*0.0765)),0)+IF(F623="JčPČ",IF(L623&gt;15,0,IF(J623&gt;15,(16-L623)*0.06375,((16-L623)-(16-J623))*0.06375)),0)+IF(F623="JčEČ",IF(L623&gt;15,0,IF(J623&gt;15,(16-L623)*0.051,((16-L623)-(16-J623))*0.051)),0)+IF(F623="NEAK",IF(L623&gt;23,0,IF(J623&gt;23,(24-L623)*0.03444,((24-L623)-(24-J623))*0.03444)),0))</f>
        <v>0</v>
      </c>
      <c r="Q623" s="11">
        <f t="shared" ref="Q623:Q631" si="259">IF(ISERROR(P623*100/N623),0,(P623*100/N623))</f>
        <v>0</v>
      </c>
      <c r="R623" s="10">
        <f t="shared" si="257"/>
        <v>0</v>
      </c>
      <c r="S623" s="8"/>
    </row>
    <row r="624" spans="1:19">
      <c r="A624" s="63">
        <v>3</v>
      </c>
      <c r="B624" s="63"/>
      <c r="C624" s="12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3">
        <f t="shared" si="253"/>
        <v>0</v>
      </c>
      <c r="O624" s="9">
        <f t="shared" si="254"/>
        <v>0</v>
      </c>
      <c r="P624" s="4">
        <f t="shared" si="258"/>
        <v>0</v>
      </c>
      <c r="Q624" s="11">
        <f t="shared" si="259"/>
        <v>0</v>
      </c>
      <c r="R624" s="10">
        <f t="shared" si="257"/>
        <v>0</v>
      </c>
      <c r="S624" s="8"/>
    </row>
    <row r="625" spans="1:19">
      <c r="A625" s="63">
        <v>4</v>
      </c>
      <c r="B625" s="63"/>
      <c r="C625" s="12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3">
        <f t="shared" si="253"/>
        <v>0</v>
      </c>
      <c r="O625" s="9">
        <f t="shared" si="254"/>
        <v>0</v>
      </c>
      <c r="P625" s="4">
        <f t="shared" si="258"/>
        <v>0</v>
      </c>
      <c r="Q625" s="11">
        <f t="shared" si="259"/>
        <v>0</v>
      </c>
      <c r="R625" s="10">
        <f t="shared" si="257"/>
        <v>0</v>
      </c>
      <c r="S625" s="8"/>
    </row>
    <row r="626" spans="1:19">
      <c r="A626" s="63">
        <v>5</v>
      </c>
      <c r="B626" s="63"/>
      <c r="C626" s="12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3">
        <f t="shared" si="253"/>
        <v>0</v>
      </c>
      <c r="O626" s="9">
        <f t="shared" si="254"/>
        <v>0</v>
      </c>
      <c r="P626" s="4">
        <f t="shared" si="258"/>
        <v>0</v>
      </c>
      <c r="Q626" s="11">
        <f t="shared" si="259"/>
        <v>0</v>
      </c>
      <c r="R626" s="10">
        <f t="shared" si="257"/>
        <v>0</v>
      </c>
      <c r="S626" s="8"/>
    </row>
    <row r="627" spans="1:19">
      <c r="A627" s="63">
        <v>6</v>
      </c>
      <c r="B627" s="63"/>
      <c r="C627" s="12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3">
        <f t="shared" si="253"/>
        <v>0</v>
      </c>
      <c r="O627" s="9">
        <f t="shared" si="254"/>
        <v>0</v>
      </c>
      <c r="P627" s="4">
        <f t="shared" si="258"/>
        <v>0</v>
      </c>
      <c r="Q627" s="11">
        <f t="shared" si="259"/>
        <v>0</v>
      </c>
      <c r="R627" s="10">
        <f t="shared" si="257"/>
        <v>0</v>
      </c>
      <c r="S627" s="8"/>
    </row>
    <row r="628" spans="1:19">
      <c r="A628" s="63">
        <v>7</v>
      </c>
      <c r="B628" s="63"/>
      <c r="C628" s="12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3">
        <f t="shared" si="253"/>
        <v>0</v>
      </c>
      <c r="O628" s="9">
        <f t="shared" si="254"/>
        <v>0</v>
      </c>
      <c r="P628" s="4">
        <f t="shared" si="258"/>
        <v>0</v>
      </c>
      <c r="Q628" s="11">
        <f t="shared" si="259"/>
        <v>0</v>
      </c>
      <c r="R628" s="10">
        <f t="shared" si="257"/>
        <v>0</v>
      </c>
      <c r="S628" s="8"/>
    </row>
    <row r="629" spans="1:19">
      <c r="A629" s="63">
        <v>8</v>
      </c>
      <c r="B629" s="63"/>
      <c r="C629" s="12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3">
        <f t="shared" si="253"/>
        <v>0</v>
      </c>
      <c r="O629" s="9">
        <f t="shared" si="254"/>
        <v>0</v>
      </c>
      <c r="P629" s="4">
        <f t="shared" si="258"/>
        <v>0</v>
      </c>
      <c r="Q629" s="11">
        <f t="shared" si="259"/>
        <v>0</v>
      </c>
      <c r="R629" s="10">
        <f t="shared" si="257"/>
        <v>0</v>
      </c>
      <c r="S629" s="8"/>
    </row>
    <row r="630" spans="1:19">
      <c r="A630" s="63">
        <v>9</v>
      </c>
      <c r="B630" s="63"/>
      <c r="C630" s="12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3">
        <f t="shared" si="253"/>
        <v>0</v>
      </c>
      <c r="O630" s="9">
        <f t="shared" si="254"/>
        <v>0</v>
      </c>
      <c r="P630" s="4">
        <f t="shared" si="258"/>
        <v>0</v>
      </c>
      <c r="Q630" s="11">
        <f t="shared" si="259"/>
        <v>0</v>
      </c>
      <c r="R630" s="10">
        <f t="shared" si="257"/>
        <v>0</v>
      </c>
      <c r="S630" s="8"/>
    </row>
    <row r="631" spans="1:19">
      <c r="A631" s="63">
        <v>10</v>
      </c>
      <c r="B631" s="63"/>
      <c r="C631" s="12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3">
        <f>(IF(F631="OŽ",IF(L631=1,550.8,IF(L631=2,426.38,IF(L631=3,342.14,IF(L631=4,181.44,IF(L631=5,168.48,IF(L631=6,155.52,IF(L631=7,148.5,IF(L631=8,144,0))))))))+IF(L631&lt;=8,0,IF(L631&lt;=16,137.7,IF(L631&lt;=24,108,IF(L631&lt;=32,80.1,IF(L631&lt;=36,52.2,0)))))-IF(L631&lt;=8,0,IF(L631&lt;=16,(L631-9)*2.754,IF(L631&lt;=24,(L631-17)* 2.754,IF(L631&lt;=32,(L631-25)* 2.754,IF(L631&lt;=36,(L631-33)*2.754,0))))),0)+IF(F631="PČ",IF(L631=1,449,IF(L631=2,314.6,IF(L631=3,238,IF(L631=4,172,IF(L631=5,159,IF(L631=6,145,IF(L631=7,132,IF(L631=8,119,0))))))))+IF(L631&lt;=8,0,IF(L631&lt;=16,88,IF(L631&lt;=24,55,IF(L631&lt;=32,22,0))))-IF(L631&lt;=8,0,IF(L631&lt;=16,(L631-9)*2.245,IF(L631&lt;=24,(L631-17)*2.245,IF(L631&lt;=32,(L631-25)*2.245,0)))),0)+IF(F631="PČneol",IF(L631=1,85,IF(L631=2,64.61,IF(L631=3,50.76,IF(L631=4,16.25,IF(L631=5,15,IF(L631=6,13.75,IF(L631=7,12.5,IF(L631=8,11.25,0))))))))+IF(L631&lt;=8,0,IF(L631&lt;=16,9,0))-IF(L631&lt;=8,0,IF(L631&lt;=16,(L631-9)*0.425,0)),0)+IF(F631="PŽ",IF(L631=1,85,IF(L631=2,59.5,IF(L631=3,45,IF(L631=4,32.5,IF(L631=5,30,IF(L631=6,27.5,IF(L631=7,25,IF(L631=8,22.5,0))))))))+IF(L631&lt;=8,0,IF(L631&lt;=16,19,IF(L631&lt;=24,13,IF(L631&lt;=32,8,0))))-IF(L631&lt;=8,0,IF(L631&lt;=16,(L631-9)*0.425,IF(L631&lt;=24,(L631-17)*0.425,IF(L631&lt;=32,(L631-25)*0.425,0)))),0)+IF(F631="EČ",IF(L631=1,204,IF(L631=2,156.24,IF(L631=3,123.84,IF(L631=4,72,IF(L631=5,66,IF(L631=6,60,IF(L631=7,54,IF(L631=8,48,0))))))))+IF(L631&lt;=8,0,IF(L631&lt;=16,40,IF(L631&lt;=24,25,0)))-IF(L631&lt;=8,0,IF(L631&lt;=16,(L631-9)*1.02,IF(L631&lt;=24,(L631-17)*1.02,0))),0)+IF(F631="EČneol",IF(L631=1,68,IF(L631=2,51.69,IF(L631=3,40.61,IF(L631=4,13,IF(L631=5,12,IF(L631=6,11,IF(L631=7,10,IF(L631=8,9,0)))))))))+IF(F631="EŽ",IF(L631=1,68,IF(L631=2,47.6,IF(L631=3,36,IF(L631=4,18,IF(L631=5,16.5,IF(L631=6,15,IF(L631=7,13.5,IF(L631=8,12,0))))))))+IF(L631&lt;=8,0,IF(L631&lt;=16,10,IF(L631&lt;=24,6,0)))-IF(L631&lt;=8,0,IF(L631&lt;=16,(L631-9)*0.34,IF(L631&lt;=24,(L631-17)*0.34,0))),0)+IF(F631="PT",IF(L631=1,68,IF(L631=2,52.08,IF(L631=3,41.28,IF(L631=4,24,IF(L631=5,22,IF(L631=6,20,IF(L631=7,18,IF(L631=8,16,0))))))))+IF(L631&lt;=8,0,IF(L631&lt;=16,13,IF(L631&lt;=24,9,IF(L631&lt;=32,4,0))))-IF(L631&lt;=8,0,IF(L631&lt;=16,(L631-9)*0.34,IF(L631&lt;=24,(L631-17)*0.34,IF(L631&lt;=32,(L631-25)*0.34,0)))),0)+IF(F631="JOŽ",IF(L631=1,85,IF(L631=2,59.5,IF(L631=3,45,IF(L631=4,32.5,IF(L631=5,30,IF(L631=6,27.5,IF(L631=7,25,IF(L631=8,22.5,0))))))))+IF(L631&lt;=8,0,IF(L631&lt;=16,19,IF(L631&lt;=24,13,0)))-IF(L631&lt;=8,0,IF(L631&lt;=16,(L631-9)*0.425,IF(L631&lt;=24,(L631-17)*0.425,0))),0)+IF(F631="JPČ",IF(L631=1,68,IF(L631=2,47.6,IF(L631=3,36,IF(L631=4,26,IF(L631=5,24,IF(L631=6,22,IF(L631=7,20,IF(L631=8,18,0))))))))+IF(L631&lt;=8,0,IF(L631&lt;=16,13,IF(L631&lt;=24,9,0)))-IF(L631&lt;=8,0,IF(L631&lt;=16,(L631-9)*0.34,IF(L631&lt;=24,(L631-17)*0.34,0))),0)+IF(F631="JEČ",IF(L631=1,34,IF(L631=2,26.04,IF(L631=3,20.6,IF(L631=4,12,IF(L631=5,11,IF(L631=6,10,IF(L631=7,9,IF(L631=8,8,0))))))))+IF(L631&lt;=8,0,IF(L631&lt;=16,6,0))-IF(L631&lt;=8,0,IF(L631&lt;=16,(L631-9)*0.17,0)),0)+IF(F631="JEOF",IF(L631=1,34,IF(L631=2,26.04,IF(L631=3,20.6,IF(L631=4,12,IF(L631=5,11,IF(L631=6,10,IF(L631=7,9,IF(L631=8,8,0))))))))+IF(L631&lt;=8,0,IF(L631&lt;=16,6,0))-IF(L631&lt;=8,0,IF(L631&lt;=16,(L631-9)*0.17,0)),0)+IF(F631="JnPČ",IF(L631=1,51,IF(L631=2,35.7,IF(L631=3,27,IF(L631=4,19.5,IF(L631=5,18,IF(L631=6,16.5,IF(L631=7,15,IF(L631=8,13.5,0))))))))+IF(L631&lt;=8,0,IF(L631&lt;=16,10,0))-IF(L631&lt;=8,0,IF(L631&lt;=16,(L631-9)*0.255,0)),0)+IF(F631="JnEČ",IF(L631=1,25.5,IF(L631=2,19.53,IF(L631=3,15.48,IF(L631=4,9,IF(L631=5,8.25,IF(L631=6,7.5,IF(L631=7,6.75,IF(L631=8,6,0))))))))+IF(L631&lt;=8,0,IF(L631&lt;=16,5,0))-IF(L631&lt;=8,0,IF(L631&lt;=16,(L631-9)*0.1275,0)),0)+IF(F631="JčPČ",IF(L631=1,21.25,IF(L631=2,14.5,IF(L631=3,11.5,IF(L631=4,7,IF(L631=5,6.5,IF(L631=6,6,IF(L631=7,5.5,IF(L631=8,5,0))))))))+IF(L631&lt;=8,0,IF(L631&lt;=16,4,0))-IF(L631&lt;=8,0,IF(L631&lt;=16,(L631-9)*0.10625,0)),0)+IF(F631="JčEČ",IF(L631=1,17,IF(L631=2,13.02,IF(L631=3,10.32,IF(L631=4,6,IF(L631=5,5.5,IF(L631=6,5,IF(L631=7,4.5,IF(L631=8,4,0))))))))+IF(L631&lt;=8,0,IF(L631&lt;=16,3,0))-IF(L631&lt;=8,0,IF(L631&lt;=16,(L631-9)*0.085,0)),0)+IF(F631="NEAK",IF(L631=1,11.48,IF(L631=2,8.79,IF(L631=3,6.97,IF(L631=4,4.05,IF(L631=5,3.71,IF(L631=6,3.38,IF(L631=7,3.04,IF(L631=8,2.7,0))))))))+IF(L631&lt;=8,0,IF(L631&lt;=16,2,IF(L631&lt;=24,1.3,0)))-IF(L631&lt;=8,0,IF(L631&lt;=16,(L631-9)*0.0574,IF(L631&lt;=24,(L631-17)*0.0574,0))),0))*IF(L631&lt;0,1,IF(OR(F631="PČ",F631="PŽ",F631="PT"),IF(J631&lt;32,J631/32,1),1))* IF(L631&lt;0,1,IF(OR(F631="EČ",F631="EŽ",F631="JOŽ",F631="JPČ",F631="NEAK"),IF(J631&lt;24,J631/24,1),1))*IF(L631&lt;0,1,IF(OR(F631="PČneol",F631="JEČ",F631="JEOF",F631="JnPČ",F631="JnEČ",F631="JčPČ",F631="JčEČ"),IF(J631&lt;16,J631/16,1),1))*IF(L631&lt;0,1,IF(F631="EČneol",IF(J631&lt;8,J631/8,1),1))</f>
        <v>0</v>
      </c>
      <c r="O631" s="9">
        <f>IF(F631="OŽ",N631,IF(H631="Ne",IF(J631*0.3&lt;J631-L631,N631,0),IF(J631*0.1&lt;J631-L631,N631,0)))</f>
        <v>0</v>
      </c>
      <c r="P631" s="4">
        <f t="shared" si="258"/>
        <v>0</v>
      </c>
      <c r="Q631" s="11">
        <f t="shared" si="259"/>
        <v>0</v>
      </c>
      <c r="R631" s="10">
        <f>IF(Q631&lt;=30,O631+P631,O631+O631*0.3)*IF(G631=1,0.4,IF(G631=2,0.75,IF(G631="1 (kas 4 m. 1 k. nerengiamos)",0.52,1)))*IF(D631="olimpinė",1,IF(M631="Ne",0.5,1))*IF(OR(A$5="Lietuvos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federacija"),IF(OR(J631&lt;8,K631&lt;16),0,1),1)*E631*IF(I631&lt;=1,1,1/I631)*IF(OR(A$5="Lietuvos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31" s="8"/>
    </row>
    <row r="632" spans="1:19">
      <c r="A632" s="66" t="s">
        <v>32</v>
      </c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8"/>
      <c r="R632" s="10">
        <f>SUM(R622:R631)</f>
        <v>0</v>
      </c>
      <c r="S632" s="8"/>
    </row>
    <row r="633" spans="1:19" ht="15.75">
      <c r="A633" s="24" t="s">
        <v>33</v>
      </c>
      <c r="B633" s="24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6"/>
      <c r="S633" s="8"/>
    </row>
    <row r="634" spans="1:19">
      <c r="A634" s="49" t="s">
        <v>43</v>
      </c>
      <c r="B634" s="49"/>
      <c r="C634" s="49"/>
      <c r="D634" s="49"/>
      <c r="E634" s="49"/>
      <c r="F634" s="49"/>
      <c r="G634" s="49"/>
      <c r="H634" s="49"/>
      <c r="I634" s="49"/>
      <c r="J634" s="15"/>
      <c r="K634" s="15"/>
      <c r="L634" s="15"/>
      <c r="M634" s="15"/>
      <c r="N634" s="15"/>
      <c r="O634" s="15"/>
      <c r="P634" s="15"/>
      <c r="Q634" s="15"/>
      <c r="R634" s="16"/>
      <c r="S634" s="8"/>
    </row>
    <row r="635" spans="1:19">
      <c r="A635" s="49"/>
      <c r="B635" s="49"/>
      <c r="C635" s="49"/>
      <c r="D635" s="49"/>
      <c r="E635" s="49"/>
      <c r="F635" s="49"/>
      <c r="G635" s="49"/>
      <c r="H635" s="49"/>
      <c r="I635" s="49"/>
      <c r="J635" s="15"/>
      <c r="K635" s="15"/>
      <c r="L635" s="15"/>
      <c r="M635" s="15"/>
      <c r="N635" s="15"/>
      <c r="O635" s="15"/>
      <c r="P635" s="15"/>
      <c r="Q635" s="15"/>
      <c r="R635" s="16"/>
      <c r="S635" s="8"/>
    </row>
    <row r="636" spans="1:19">
      <c r="A636" s="73" t="s">
        <v>91</v>
      </c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5"/>
      <c r="R636" s="97">
        <f>SUM(R29+R47+R80+R101+R123+R140+R157+R174+R190+R208+R225+R242+R259+R276+R293+R309+R326+R343+R360+R377+R394+R411+R428+R445+R462+R479+R496+R513+R530+R547+R564+R581+R598+R615+R632)</f>
        <v>1859.7750312500002</v>
      </c>
      <c r="S636" s="8"/>
    </row>
    <row r="637" spans="1:19">
      <c r="A637" s="76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8"/>
      <c r="R637" s="98"/>
      <c r="S637" s="8"/>
    </row>
    <row r="638" spans="1:19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6"/>
      <c r="O638" s="6"/>
      <c r="P638" s="6"/>
      <c r="Q638" s="6"/>
      <c r="R638" s="7"/>
      <c r="S638" s="8"/>
    </row>
    <row r="639" spans="1:19" ht="15.75">
      <c r="A639" s="82" t="s">
        <v>92</v>
      </c>
      <c r="B639" s="82"/>
      <c r="C639" s="82"/>
      <c r="D639" s="82"/>
      <c r="E639" s="82"/>
      <c r="F639" s="8"/>
      <c r="G639" s="8"/>
      <c r="H639" s="8"/>
      <c r="J639" s="8"/>
      <c r="L639" s="8"/>
      <c r="M639" s="8"/>
      <c r="R639" s="8"/>
      <c r="S639" s="8"/>
    </row>
    <row r="640" spans="1:19" ht="15.75">
      <c r="A640" s="60"/>
      <c r="B640" s="60"/>
      <c r="C640" s="60"/>
      <c r="D640" s="60"/>
      <c r="E640" s="60"/>
      <c r="F640" s="8"/>
      <c r="G640" s="8"/>
      <c r="H640" s="8"/>
      <c r="J640" s="8"/>
      <c r="L640" s="8"/>
      <c r="M640" s="8"/>
      <c r="R640" s="8"/>
      <c r="S640" s="8"/>
    </row>
    <row r="641" spans="1:19" ht="15.75">
      <c r="A641" s="60"/>
      <c r="B641" s="60"/>
      <c r="C641" s="60"/>
      <c r="D641" s="60"/>
      <c r="E641" s="60"/>
      <c r="F641" s="8"/>
      <c r="G641" s="8"/>
      <c r="H641" s="8"/>
      <c r="J641" s="8"/>
      <c r="L641" s="8"/>
      <c r="M641" s="8"/>
      <c r="R641" s="8"/>
      <c r="S641" s="8"/>
    </row>
    <row r="642" spans="1:19" ht="15.75">
      <c r="A642" s="60"/>
      <c r="B642" s="60"/>
      <c r="C642" s="60"/>
      <c r="D642" s="60"/>
      <c r="E642" s="60"/>
      <c r="F642" s="8"/>
      <c r="G642" s="8"/>
      <c r="H642" s="8"/>
      <c r="J642" s="8"/>
      <c r="L642" s="8"/>
      <c r="M642" s="8"/>
      <c r="R642" s="8"/>
      <c r="S642" s="8"/>
    </row>
    <row r="643" spans="1:19" ht="15.75">
      <c r="A643" s="24" t="s">
        <v>93</v>
      </c>
      <c r="B643"/>
      <c r="C643"/>
      <c r="D643"/>
      <c r="E643"/>
      <c r="F643" s="13"/>
      <c r="G643" s="13"/>
      <c r="H643" s="8"/>
      <c r="J643" s="8"/>
      <c r="L643" s="8"/>
      <c r="M643" s="8"/>
      <c r="R643" s="8"/>
      <c r="S643" s="8"/>
    </row>
    <row r="644" spans="1:19">
      <c r="A644"/>
      <c r="B644"/>
      <c r="C644"/>
      <c r="D644"/>
      <c r="E644"/>
      <c r="F644" s="13"/>
      <c r="G644" s="13"/>
      <c r="H644" s="8"/>
      <c r="J644" s="8"/>
      <c r="L644" s="8"/>
      <c r="M644" s="8"/>
      <c r="R644" s="8"/>
      <c r="S644" s="8"/>
    </row>
    <row r="645" spans="1:19" ht="15.75">
      <c r="A645" s="24" t="s">
        <v>94</v>
      </c>
      <c r="B645"/>
      <c r="C645"/>
      <c r="D645"/>
      <c r="E645"/>
      <c r="F645" s="13"/>
      <c r="G645" s="13"/>
      <c r="H645" s="8"/>
      <c r="I645" s="8" t="s">
        <v>95</v>
      </c>
      <c r="J645" s="8"/>
      <c r="L645" s="8"/>
      <c r="M645" s="8"/>
      <c r="R645" s="8"/>
      <c r="S645" s="8"/>
    </row>
    <row r="646" spans="1:19" ht="15.75">
      <c r="A646" s="25" t="s">
        <v>96</v>
      </c>
      <c r="B646"/>
      <c r="C646"/>
      <c r="D646"/>
      <c r="E646"/>
      <c r="F646" s="13"/>
      <c r="G646" s="13"/>
      <c r="H646" s="8"/>
      <c r="J646" s="8"/>
      <c r="L646" s="8"/>
      <c r="M646" s="8"/>
      <c r="R646" s="8"/>
      <c r="S646" s="8"/>
    </row>
    <row r="647" spans="1:19">
      <c r="A647" s="25" t="s">
        <v>97</v>
      </c>
      <c r="B647"/>
      <c r="C647"/>
      <c r="D647"/>
      <c r="E647"/>
      <c r="F647" s="13"/>
      <c r="G647" s="13"/>
      <c r="H647" s="8"/>
      <c r="J647" s="8"/>
      <c r="L647" s="8"/>
      <c r="M647" s="8"/>
      <c r="R647" s="8"/>
      <c r="S647" s="8"/>
    </row>
    <row r="648" spans="1:19">
      <c r="A648" s="8"/>
      <c r="B648" s="8"/>
      <c r="C648" s="8"/>
      <c r="D648" s="8"/>
      <c r="E648" s="8"/>
      <c r="F648" s="8"/>
      <c r="G648" s="8"/>
      <c r="H648" s="8"/>
      <c r="J648" s="8"/>
      <c r="L648" s="8"/>
      <c r="M648" s="8"/>
      <c r="R648" s="8"/>
      <c r="S648" s="8"/>
    </row>
    <row r="649" spans="1:19">
      <c r="A649" s="8"/>
      <c r="B649" s="8"/>
      <c r="C649" s="8"/>
      <c r="D649" s="8"/>
      <c r="E649" s="8"/>
      <c r="F649" s="8"/>
      <c r="G649" s="8"/>
      <c r="H649" s="8"/>
      <c r="J649" s="8"/>
      <c r="L649" s="8"/>
      <c r="M649" s="8"/>
      <c r="R649" s="8"/>
      <c r="S649" s="8"/>
    </row>
    <row r="650" spans="1:19">
      <c r="A650" s="8"/>
      <c r="B650" s="8"/>
      <c r="C650" s="8"/>
      <c r="D650" s="8"/>
      <c r="E650" s="8"/>
      <c r="F650" s="8"/>
      <c r="G650" s="8"/>
      <c r="H650" s="8"/>
      <c r="J650" s="8"/>
      <c r="L650" s="8"/>
      <c r="M650" s="8"/>
      <c r="R650" s="8"/>
      <c r="S650" s="8"/>
    </row>
    <row r="651" spans="1:19">
      <c r="A651" s="8"/>
      <c r="B651" s="8"/>
      <c r="C651" s="8"/>
      <c r="D651" s="8"/>
      <c r="E651" s="8"/>
      <c r="F651" s="8"/>
      <c r="G651" s="8"/>
      <c r="H651" s="8"/>
      <c r="J651" s="8"/>
      <c r="L651" s="8"/>
      <c r="M651" s="8"/>
      <c r="R651" s="8"/>
      <c r="S651" s="8"/>
    </row>
  </sheetData>
  <mergeCells count="165">
    <mergeCell ref="A101:Q101"/>
    <mergeCell ref="A106:P106"/>
    <mergeCell ref="A107:C107"/>
    <mergeCell ref="A36:P36"/>
    <mergeCell ref="A47:Q47"/>
    <mergeCell ref="A53:P53"/>
    <mergeCell ref="A55:P55"/>
    <mergeCell ref="A80:Q80"/>
    <mergeCell ref="A35:C35"/>
    <mergeCell ref="A54:C54"/>
    <mergeCell ref="A85:C85"/>
    <mergeCell ref="A86:P86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23:Q123"/>
    <mergeCell ref="A127:P127"/>
    <mergeCell ref="A128:C128"/>
    <mergeCell ref="A129:P129"/>
    <mergeCell ref="A140:Q140"/>
    <mergeCell ref="A639:E639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36:R637"/>
    <mergeCell ref="A84:P84"/>
    <mergeCell ref="A29:Q29"/>
    <mergeCell ref="A17:P17"/>
    <mergeCell ref="A34:P34"/>
    <mergeCell ref="A162:C162"/>
    <mergeCell ref="A163:P163"/>
    <mergeCell ref="A174:Q174"/>
    <mergeCell ref="A178:P178"/>
    <mergeCell ref="A179:C179"/>
    <mergeCell ref="A144:P144"/>
    <mergeCell ref="A145:C145"/>
    <mergeCell ref="A146:P146"/>
    <mergeCell ref="A157:Q157"/>
    <mergeCell ref="A161:P161"/>
    <mergeCell ref="A208:Q208"/>
    <mergeCell ref="A212:P212"/>
    <mergeCell ref="A213:C213"/>
    <mergeCell ref="A214:P214"/>
    <mergeCell ref="A225:Q225"/>
    <mergeCell ref="A180:P180"/>
    <mergeCell ref="A191:Q191"/>
    <mergeCell ref="A195:P195"/>
    <mergeCell ref="A196:C196"/>
    <mergeCell ref="A197:P197"/>
    <mergeCell ref="A247:C247"/>
    <mergeCell ref="A248:P248"/>
    <mergeCell ref="A259:Q259"/>
    <mergeCell ref="A263:P263"/>
    <mergeCell ref="A264:C264"/>
    <mergeCell ref="A229:P229"/>
    <mergeCell ref="A230:C230"/>
    <mergeCell ref="A231:P231"/>
    <mergeCell ref="A242:Q242"/>
    <mergeCell ref="A246:P246"/>
    <mergeCell ref="A293:Q293"/>
    <mergeCell ref="A296:P296"/>
    <mergeCell ref="A297:C297"/>
    <mergeCell ref="A298:P298"/>
    <mergeCell ref="A309:Q309"/>
    <mergeCell ref="A265:P265"/>
    <mergeCell ref="A276:Q276"/>
    <mergeCell ref="A280:P280"/>
    <mergeCell ref="A281:C281"/>
    <mergeCell ref="A282:P282"/>
    <mergeCell ref="A636:Q637"/>
    <mergeCell ref="A313:P313"/>
    <mergeCell ref="A314:C314"/>
    <mergeCell ref="A315:P315"/>
    <mergeCell ref="A326:Q326"/>
    <mergeCell ref="A330:P330"/>
    <mergeCell ref="A331:C331"/>
    <mergeCell ref="A332:P332"/>
    <mergeCell ref="A343:Q343"/>
    <mergeCell ref="A347:P347"/>
    <mergeCell ref="A348:C348"/>
    <mergeCell ref="A349:P349"/>
    <mergeCell ref="A360:Q360"/>
    <mergeCell ref="A364:P364"/>
    <mergeCell ref="A365:C365"/>
    <mergeCell ref="A366:P366"/>
    <mergeCell ref="A398:P398"/>
    <mergeCell ref="A399:C399"/>
    <mergeCell ref="A400:P400"/>
    <mergeCell ref="A411:Q411"/>
    <mergeCell ref="A415:P415"/>
    <mergeCell ref="A377:Q377"/>
    <mergeCell ref="A381:P381"/>
    <mergeCell ref="A382:C382"/>
    <mergeCell ref="A383:P383"/>
    <mergeCell ref="A394:Q394"/>
    <mergeCell ref="A434:P434"/>
    <mergeCell ref="A445:Q445"/>
    <mergeCell ref="A449:P449"/>
    <mergeCell ref="A450:C450"/>
    <mergeCell ref="A451:P451"/>
    <mergeCell ref="A416:C416"/>
    <mergeCell ref="A417:P417"/>
    <mergeCell ref="A428:Q428"/>
    <mergeCell ref="A432:P432"/>
    <mergeCell ref="A433:C433"/>
    <mergeCell ref="A483:P483"/>
    <mergeCell ref="A484:C484"/>
    <mergeCell ref="A485:P485"/>
    <mergeCell ref="A496:Q496"/>
    <mergeCell ref="A500:P500"/>
    <mergeCell ref="A462:Q462"/>
    <mergeCell ref="A466:P466"/>
    <mergeCell ref="A467:C467"/>
    <mergeCell ref="A468:P468"/>
    <mergeCell ref="A479:Q479"/>
    <mergeCell ref="A519:P519"/>
    <mergeCell ref="A530:Q530"/>
    <mergeCell ref="A534:P534"/>
    <mergeCell ref="A535:C535"/>
    <mergeCell ref="A536:P536"/>
    <mergeCell ref="A501:C501"/>
    <mergeCell ref="A502:P502"/>
    <mergeCell ref="A513:Q513"/>
    <mergeCell ref="A517:P517"/>
    <mergeCell ref="A518:C518"/>
    <mergeCell ref="A568:P568"/>
    <mergeCell ref="A569:C569"/>
    <mergeCell ref="A570:P570"/>
    <mergeCell ref="A581:Q581"/>
    <mergeCell ref="A585:P585"/>
    <mergeCell ref="A547:Q547"/>
    <mergeCell ref="A551:P551"/>
    <mergeCell ref="A552:C552"/>
    <mergeCell ref="A553:P553"/>
    <mergeCell ref="A564:Q564"/>
    <mergeCell ref="A632:Q632"/>
    <mergeCell ref="A604:P604"/>
    <mergeCell ref="A615:Q615"/>
    <mergeCell ref="A619:P619"/>
    <mergeCell ref="A620:C620"/>
    <mergeCell ref="A621:P621"/>
    <mergeCell ref="A586:C586"/>
    <mergeCell ref="A587:P587"/>
    <mergeCell ref="A598:Q598"/>
    <mergeCell ref="A602:P602"/>
    <mergeCell ref="A603:C603"/>
  </mergeCells>
  <phoneticPr fontId="0" type="noConversion"/>
  <dataValidations count="4">
    <dataValidation type="list" allowBlank="1" showInputMessage="1" showErrorMessage="1" sqref="D622:D631 D37:D46 D19:D28 D67:D79 D87:D100 D130:D139 D147:D156 D164:D173 D181:D190 D198:D207 D215:D224 D232:D241 D249:D258 D266:D275 D283:D292 D299:D308 D316:D325 D333:D342 D350:D359 D367:D376 D384:D393 D401:D410 D418:D427 D435:D444 D452:D461 D469:D478 D486:D495 D503:D512 D520:D529 D537:D546 D554:D563 D571:D580 D588:D597 D605:D614 D56:D65 D108:D122">
      <formula1>"olimpinė,neolimpinė"</formula1>
    </dataValidation>
    <dataValidation type="list" allowBlank="1" showInputMessage="1" showErrorMessage="1" sqref="M37:M46 H37:H46 H622:H631 M19:M28 H19:H28 M87:M100 H87:H100 M108:M122 H108:H122 M130:M139 H130:H139 M147:M156 H147:H156 M164:M173 H164:H173 M181:M190 H181:H190 M198:M207 H198:H207 M215:M224 H215:H224 M232:M241 H232:H241 M249:M258 H249:H258 M266:M275 H266:H275 M283:M292 H283:H292 M299:M308 H299:H308 M316:M325 H316:H325 M333:M342 H333:H342 M350:M359 H350:H359 M367:M376 H367:H376 M384:M393 H384:H393 M401:M410 H401:H410 M418:M427 H418:H427 M435:M444 H435:H444 M452:M461 H452:H461 M469:M478 H469:H478 M486:M495 H486:H495 M503:M512 H503:H512 M520:M529 H520:H529 M537:M546 H537:H546 M554:M563 H554:H563 M571:M580 H571:H580 M588:M597 H588:H597 M605:M614 H605:H614 M622:M631 H56:H79 M56:M79">
      <formula1>"Taip,Ne"</formula1>
    </dataValidation>
    <dataValidation type="list" allowBlank="1" showInputMessage="1" showErrorMessage="1" sqref="F19:F28 F37:F46 F622:F631 F67:F79 F87:F100 F130:F139 F147:F156 F164:F173 F181:F190 F198:F207 F215:F224 F232:F241 F249:F258 F266:F275 F283:F292 F299:F308 F316:F325 F333:F342 F350:F359 F367:F376 F384:F393 F401:F410 F418:F427 F435:F444 F452:F461 F469:F478 F486:F495 F503:F512 F520:F529 F537:F546 F554:F563 F571:F580 F588:F597 F605:F614 F56:F65 F108:F122">
      <formula1>"OŽ,PČ,PČneol,EČ,EČneol,JOŽ,JPČ,JEČ,JnPČ,JnEČ,NEAK"</formula1>
    </dataValidation>
    <dataValidation type="list" allowBlank="1" showInputMessage="1" showErrorMessage="1" sqref="G19:G28 G37:G46 G622:G631 G56:G79 G108:G122 G130:G139 G147:G156 G164:G173 G181:G190 G198:G207 G215:G224 G232:G241 G249:G258 G266:G275 G283:G292 G299:G308 G316:G325 G333:G342 G350:G359 G367:G376 G384:G393 G401:G410 G418:G427 G435:G444 G452:G461 G469:G478 G486:G495 G503:G512 G520:G529 G537:G546 G554:G563 G571:G580 G588:G597 G605:G614 G87:G100">
      <formula1>"1,1 (kas 4 m. 1 k. nerengiamos),2,4 arba 5"</formula1>
    </dataValidation>
  </dataValidations>
  <hyperlinks>
    <hyperlink ref="B7:H7" r:id="rId1" display="Lietuvos rankų lenkimo sporto federacija, Olipiečių g. 15, Vilnius, vydas.mikelionis@gmail.com, 865412963"/>
    <hyperlink ref="C31:H31" r:id="rId2" display="http://www.waf-armwrestling.com/wp-content/uploads/2019/11/2019-WAF-Official-Results.pdf"/>
    <hyperlink ref="C125" r:id="rId3"/>
  </hyperlinks>
  <pageMargins left="0.39" right="0.38" top="0.47244094488188981" bottom="0.39370078740157483" header="0.31496062992125984" footer="0.31496062992125984"/>
  <pageSetup paperSize="9" scale="55" orientation="landscape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98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99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100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101</v>
      </c>
      <c r="AL4" s="51"/>
      <c r="AM4" s="51"/>
      <c r="AN4" s="51"/>
    </row>
    <row r="5" spans="1:41" ht="15.75">
      <c r="A5" s="111" t="s">
        <v>102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2" t="s">
        <v>8</v>
      </c>
      <c r="B7" s="114" t="s">
        <v>103</v>
      </c>
      <c r="C7" s="117" t="s">
        <v>104</v>
      </c>
      <c r="D7" s="119" t="s">
        <v>105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30" t="s">
        <v>13</v>
      </c>
      <c r="AO7" s="31"/>
    </row>
    <row r="8" spans="1:41">
      <c r="A8" s="113"/>
      <c r="B8" s="115"/>
      <c r="C8" s="118"/>
      <c r="D8" s="121" t="s">
        <v>106</v>
      </c>
      <c r="E8" s="121" t="s">
        <v>107</v>
      </c>
      <c r="F8" s="121" t="s">
        <v>108</v>
      </c>
      <c r="G8" s="121" t="s">
        <v>109</v>
      </c>
      <c r="H8" s="121" t="s">
        <v>110</v>
      </c>
      <c r="I8" s="121" t="s">
        <v>111</v>
      </c>
      <c r="J8" s="121" t="s">
        <v>112</v>
      </c>
      <c r="K8" s="121" t="s">
        <v>113</v>
      </c>
      <c r="L8" s="121" t="s">
        <v>114</v>
      </c>
      <c r="M8" s="121" t="s">
        <v>115</v>
      </c>
      <c r="N8" s="121" t="s">
        <v>116</v>
      </c>
      <c r="O8" s="121" t="s">
        <v>117</v>
      </c>
      <c r="P8" s="121" t="s">
        <v>118</v>
      </c>
      <c r="Q8" s="121" t="s">
        <v>119</v>
      </c>
      <c r="R8" s="121" t="s">
        <v>120</v>
      </c>
      <c r="S8" s="121" t="s">
        <v>121</v>
      </c>
      <c r="T8" s="121" t="s">
        <v>122</v>
      </c>
      <c r="U8" s="121" t="s">
        <v>123</v>
      </c>
      <c r="V8" s="121" t="s">
        <v>124</v>
      </c>
      <c r="W8" s="121" t="s">
        <v>125</v>
      </c>
      <c r="X8" s="121" t="s">
        <v>126</v>
      </c>
      <c r="Y8" s="121" t="s">
        <v>127</v>
      </c>
      <c r="Z8" s="121" t="s">
        <v>128</v>
      </c>
      <c r="AA8" s="121" t="s">
        <v>129</v>
      </c>
      <c r="AB8" s="121" t="s">
        <v>130</v>
      </c>
      <c r="AC8" s="121" t="s">
        <v>131</v>
      </c>
      <c r="AD8" s="121" t="s">
        <v>132</v>
      </c>
      <c r="AE8" s="121" t="s">
        <v>133</v>
      </c>
      <c r="AF8" s="121" t="s">
        <v>134</v>
      </c>
      <c r="AG8" s="121" t="s">
        <v>135</v>
      </c>
      <c r="AH8" s="121" t="s">
        <v>136</v>
      </c>
      <c r="AI8" s="121" t="s">
        <v>137</v>
      </c>
      <c r="AJ8" s="121" t="s">
        <v>138</v>
      </c>
      <c r="AK8" s="121" t="s">
        <v>139</v>
      </c>
      <c r="AL8" s="121" t="s">
        <v>140</v>
      </c>
      <c r="AM8" s="121" t="s">
        <v>141</v>
      </c>
      <c r="AN8" s="122" t="s">
        <v>142</v>
      </c>
    </row>
    <row r="9" spans="1:41">
      <c r="A9" s="113"/>
      <c r="B9" s="116"/>
      <c r="C9" s="118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3"/>
    </row>
    <row r="10" spans="1:41" s="55" customFormat="1">
      <c r="A10" s="52" t="s">
        <v>143</v>
      </c>
      <c r="B10" s="53" t="s">
        <v>144</v>
      </c>
      <c r="C10" s="35" t="s">
        <v>145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4" t="s">
        <v>146</v>
      </c>
      <c r="B11" s="44" t="s">
        <v>30</v>
      </c>
      <c r="C11" s="35" t="s">
        <v>147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148</v>
      </c>
      <c r="AK11" s="36" t="s">
        <v>148</v>
      </c>
      <c r="AL11" s="36" t="s">
        <v>148</v>
      </c>
      <c r="AM11" s="36" t="s">
        <v>148</v>
      </c>
      <c r="AN11" s="65">
        <f t="shared" ref="AN11:AN26" si="1">SUM(D11*0.3/100)</f>
        <v>1.347</v>
      </c>
    </row>
    <row r="12" spans="1:41">
      <c r="A12" s="64" t="s">
        <v>149</v>
      </c>
      <c r="B12" s="44" t="s">
        <v>39</v>
      </c>
      <c r="C12" s="35" t="s">
        <v>150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148</v>
      </c>
      <c r="AC12" s="36" t="s">
        <v>148</v>
      </c>
      <c r="AD12" s="36" t="s">
        <v>148</v>
      </c>
      <c r="AE12" s="36" t="s">
        <v>148</v>
      </c>
      <c r="AF12" s="36" t="s">
        <v>148</v>
      </c>
      <c r="AG12" s="36" t="s">
        <v>148</v>
      </c>
      <c r="AH12" s="36" t="s">
        <v>148</v>
      </c>
      <c r="AI12" s="36" t="s">
        <v>148</v>
      </c>
      <c r="AJ12" s="36" t="s">
        <v>148</v>
      </c>
      <c r="AK12" s="36" t="s">
        <v>148</v>
      </c>
      <c r="AL12" s="36" t="s">
        <v>148</v>
      </c>
      <c r="AM12" s="36" t="s">
        <v>148</v>
      </c>
      <c r="AN12" s="65">
        <f t="shared" si="1"/>
        <v>0.61199999999999999</v>
      </c>
    </row>
    <row r="13" spans="1:41" ht="84">
      <c r="A13" s="64" t="s">
        <v>151</v>
      </c>
      <c r="B13" s="44" t="s">
        <v>152</v>
      </c>
      <c r="C13" s="22" t="s">
        <v>153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148</v>
      </c>
      <c r="U13" s="36" t="s">
        <v>148</v>
      </c>
      <c r="V13" s="36" t="s">
        <v>148</v>
      </c>
      <c r="W13" s="36" t="s">
        <v>148</v>
      </c>
      <c r="X13" s="36" t="s">
        <v>148</v>
      </c>
      <c r="Y13" s="36" t="s">
        <v>148</v>
      </c>
      <c r="Z13" s="36" t="s">
        <v>148</v>
      </c>
      <c r="AA13" s="36" t="s">
        <v>148</v>
      </c>
      <c r="AB13" s="36" t="s">
        <v>148</v>
      </c>
      <c r="AC13" s="36" t="s">
        <v>148</v>
      </c>
      <c r="AD13" s="36" t="s">
        <v>148</v>
      </c>
      <c r="AE13" s="36" t="s">
        <v>148</v>
      </c>
      <c r="AF13" s="36" t="s">
        <v>148</v>
      </c>
      <c r="AG13" s="36" t="s">
        <v>148</v>
      </c>
      <c r="AH13" s="36" t="s">
        <v>148</v>
      </c>
      <c r="AI13" s="36" t="s">
        <v>148</v>
      </c>
      <c r="AJ13" s="36" t="s">
        <v>148</v>
      </c>
      <c r="AK13" s="36" t="s">
        <v>148</v>
      </c>
      <c r="AL13" s="36" t="s">
        <v>148</v>
      </c>
      <c r="AM13" s="36" t="s">
        <v>148</v>
      </c>
      <c r="AN13" s="65">
        <f t="shared" si="1"/>
        <v>0.255</v>
      </c>
    </row>
    <row r="14" spans="1:41" ht="36">
      <c r="A14" s="64" t="s">
        <v>154</v>
      </c>
      <c r="B14" s="44" t="s">
        <v>155</v>
      </c>
      <c r="C14" s="22" t="s">
        <v>156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148</v>
      </c>
      <c r="AK14" s="36" t="s">
        <v>148</v>
      </c>
      <c r="AL14" s="36" t="s">
        <v>148</v>
      </c>
      <c r="AM14" s="36" t="s">
        <v>148</v>
      </c>
      <c r="AN14" s="65">
        <f t="shared" si="1"/>
        <v>0.255</v>
      </c>
    </row>
    <row r="15" spans="1:41">
      <c r="A15" s="64" t="s">
        <v>157</v>
      </c>
      <c r="B15" s="44" t="s">
        <v>158</v>
      </c>
      <c r="C15" s="32" t="s">
        <v>159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148</v>
      </c>
      <c r="AC15" s="36" t="s">
        <v>148</v>
      </c>
      <c r="AD15" s="36" t="s">
        <v>148</v>
      </c>
      <c r="AE15" s="36" t="s">
        <v>148</v>
      </c>
      <c r="AF15" s="36" t="s">
        <v>148</v>
      </c>
      <c r="AG15" s="36" t="s">
        <v>148</v>
      </c>
      <c r="AH15" s="36" t="s">
        <v>148</v>
      </c>
      <c r="AI15" s="36" t="s">
        <v>148</v>
      </c>
      <c r="AJ15" s="36" t="s">
        <v>148</v>
      </c>
      <c r="AK15" s="36" t="s">
        <v>148</v>
      </c>
      <c r="AL15" s="36" t="s">
        <v>148</v>
      </c>
      <c r="AM15" s="36" t="s">
        <v>148</v>
      </c>
      <c r="AN15" s="65">
        <f t="shared" si="1"/>
        <v>0.255</v>
      </c>
    </row>
    <row r="16" spans="1:41" ht="84">
      <c r="A16" s="64" t="s">
        <v>160</v>
      </c>
      <c r="B16" s="44" t="s">
        <v>161</v>
      </c>
      <c r="C16" s="22" t="s">
        <v>162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148</v>
      </c>
      <c r="M16" s="37" t="s">
        <v>148</v>
      </c>
      <c r="N16" s="37" t="s">
        <v>148</v>
      </c>
      <c r="O16" s="37" t="s">
        <v>148</v>
      </c>
      <c r="P16" s="37" t="s">
        <v>148</v>
      </c>
      <c r="Q16" s="37" t="s">
        <v>148</v>
      </c>
      <c r="R16" s="37" t="s">
        <v>148</v>
      </c>
      <c r="S16" s="37" t="s">
        <v>148</v>
      </c>
      <c r="T16" s="37" t="s">
        <v>148</v>
      </c>
      <c r="U16" s="36" t="s">
        <v>148</v>
      </c>
      <c r="V16" s="36" t="s">
        <v>148</v>
      </c>
      <c r="W16" s="36" t="s">
        <v>148</v>
      </c>
      <c r="X16" s="36" t="s">
        <v>148</v>
      </c>
      <c r="Y16" s="36" t="s">
        <v>148</v>
      </c>
      <c r="Z16" s="36" t="s">
        <v>148</v>
      </c>
      <c r="AA16" s="36" t="s">
        <v>148</v>
      </c>
      <c r="AB16" s="36" t="s">
        <v>148</v>
      </c>
      <c r="AC16" s="36" t="s">
        <v>148</v>
      </c>
      <c r="AD16" s="36" t="s">
        <v>148</v>
      </c>
      <c r="AE16" s="36" t="s">
        <v>148</v>
      </c>
      <c r="AF16" s="36" t="s">
        <v>148</v>
      </c>
      <c r="AG16" s="36" t="s">
        <v>148</v>
      </c>
      <c r="AH16" s="36" t="s">
        <v>148</v>
      </c>
      <c r="AI16" s="36" t="s">
        <v>148</v>
      </c>
      <c r="AJ16" s="36" t="s">
        <v>148</v>
      </c>
      <c r="AK16" s="36" t="s">
        <v>148</v>
      </c>
      <c r="AL16" s="36" t="s">
        <v>148</v>
      </c>
      <c r="AM16" s="36" t="s">
        <v>148</v>
      </c>
      <c r="AN16" s="65">
        <f t="shared" si="1"/>
        <v>0.20399999999999999</v>
      </c>
    </row>
    <row r="17" spans="1:40">
      <c r="A17" s="64" t="s">
        <v>163</v>
      </c>
      <c r="B17" s="44" t="s">
        <v>164</v>
      </c>
      <c r="C17" s="32" t="s">
        <v>165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148</v>
      </c>
      <c r="AC17" s="36" t="s">
        <v>148</v>
      </c>
      <c r="AD17" s="36" t="s">
        <v>148</v>
      </c>
      <c r="AE17" s="36" t="s">
        <v>148</v>
      </c>
      <c r="AF17" s="36" t="s">
        <v>148</v>
      </c>
      <c r="AG17" s="36" t="s">
        <v>148</v>
      </c>
      <c r="AH17" s="36" t="s">
        <v>148</v>
      </c>
      <c r="AI17" s="36" t="s">
        <v>148</v>
      </c>
      <c r="AJ17" s="36" t="s">
        <v>148</v>
      </c>
      <c r="AK17" s="36" t="s">
        <v>148</v>
      </c>
      <c r="AL17" s="36" t="s">
        <v>148</v>
      </c>
      <c r="AM17" s="36" t="s">
        <v>148</v>
      </c>
      <c r="AN17" s="65">
        <f t="shared" si="1"/>
        <v>0.20399999999999999</v>
      </c>
    </row>
    <row r="18" spans="1:40" ht="24">
      <c r="A18" s="64" t="s">
        <v>166</v>
      </c>
      <c r="B18" s="44" t="s">
        <v>167</v>
      </c>
      <c r="C18" s="22" t="s">
        <v>168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148</v>
      </c>
      <c r="AK18" s="36" t="s">
        <v>148</v>
      </c>
      <c r="AL18" s="36" t="s">
        <v>148</v>
      </c>
      <c r="AM18" s="36" t="s">
        <v>148</v>
      </c>
      <c r="AN18" s="65">
        <f t="shared" si="1"/>
        <v>0.20399999999999999</v>
      </c>
    </row>
    <row r="19" spans="1:40">
      <c r="A19" s="64" t="s">
        <v>169</v>
      </c>
      <c r="B19" s="44" t="s">
        <v>170</v>
      </c>
      <c r="C19" s="32" t="s">
        <v>171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148</v>
      </c>
      <c r="AC19" s="36" t="s">
        <v>148</v>
      </c>
      <c r="AD19" s="36" t="s">
        <v>148</v>
      </c>
      <c r="AE19" s="36" t="s">
        <v>148</v>
      </c>
      <c r="AF19" s="36" t="s">
        <v>148</v>
      </c>
      <c r="AG19" s="36" t="s">
        <v>148</v>
      </c>
      <c r="AH19" s="36" t="s">
        <v>148</v>
      </c>
      <c r="AI19" s="36" t="s">
        <v>148</v>
      </c>
      <c r="AJ19" s="36" t="s">
        <v>148</v>
      </c>
      <c r="AK19" s="36" t="s">
        <v>148</v>
      </c>
      <c r="AL19" s="36" t="s">
        <v>148</v>
      </c>
      <c r="AM19" s="36" t="s">
        <v>148</v>
      </c>
      <c r="AN19" s="65">
        <f t="shared" si="1"/>
        <v>0.20399999999999999</v>
      </c>
    </row>
    <row r="20" spans="1:40">
      <c r="A20" s="64" t="s">
        <v>172</v>
      </c>
      <c r="B20" s="44" t="s">
        <v>173</v>
      </c>
      <c r="C20" s="32" t="s">
        <v>174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148</v>
      </c>
      <c r="U20" s="36" t="s">
        <v>148</v>
      </c>
      <c r="V20" s="36" t="s">
        <v>148</v>
      </c>
      <c r="W20" s="36" t="s">
        <v>148</v>
      </c>
      <c r="X20" s="36" t="s">
        <v>148</v>
      </c>
      <c r="Y20" s="36" t="s">
        <v>148</v>
      </c>
      <c r="Z20" s="36" t="s">
        <v>148</v>
      </c>
      <c r="AA20" s="36" t="s">
        <v>148</v>
      </c>
      <c r="AB20" s="36" t="s">
        <v>148</v>
      </c>
      <c r="AC20" s="36" t="s">
        <v>148</v>
      </c>
      <c r="AD20" s="36" t="s">
        <v>148</v>
      </c>
      <c r="AE20" s="36" t="s">
        <v>148</v>
      </c>
      <c r="AF20" s="36" t="s">
        <v>148</v>
      </c>
      <c r="AG20" s="36" t="s">
        <v>148</v>
      </c>
      <c r="AH20" s="36" t="s">
        <v>148</v>
      </c>
      <c r="AI20" s="36" t="s">
        <v>148</v>
      </c>
      <c r="AJ20" s="36" t="s">
        <v>148</v>
      </c>
      <c r="AK20" s="36" t="s">
        <v>148</v>
      </c>
      <c r="AL20" s="36" t="s">
        <v>148</v>
      </c>
      <c r="AM20" s="36" t="s">
        <v>148</v>
      </c>
      <c r="AN20" s="65">
        <f t="shared" si="1"/>
        <v>0.153</v>
      </c>
    </row>
    <row r="21" spans="1:40">
      <c r="A21" s="64" t="s">
        <v>175</v>
      </c>
      <c r="B21" s="44" t="s">
        <v>176</v>
      </c>
      <c r="C21" s="32" t="s">
        <v>177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148</v>
      </c>
      <c r="U21" s="36" t="s">
        <v>148</v>
      </c>
      <c r="V21" s="36" t="s">
        <v>148</v>
      </c>
      <c r="W21" s="36" t="s">
        <v>148</v>
      </c>
      <c r="X21" s="36" t="s">
        <v>148</v>
      </c>
      <c r="Y21" s="36" t="s">
        <v>148</v>
      </c>
      <c r="Z21" s="36" t="s">
        <v>148</v>
      </c>
      <c r="AA21" s="36" t="s">
        <v>148</v>
      </c>
      <c r="AB21" s="36" t="s">
        <v>148</v>
      </c>
      <c r="AC21" s="36" t="s">
        <v>148</v>
      </c>
      <c r="AD21" s="36" t="s">
        <v>148</v>
      </c>
      <c r="AE21" s="36" t="s">
        <v>148</v>
      </c>
      <c r="AF21" s="36" t="s">
        <v>148</v>
      </c>
      <c r="AG21" s="36" t="s">
        <v>148</v>
      </c>
      <c r="AH21" s="36" t="s">
        <v>148</v>
      </c>
      <c r="AI21" s="36" t="s">
        <v>148</v>
      </c>
      <c r="AJ21" s="36" t="s">
        <v>148</v>
      </c>
      <c r="AK21" s="36" t="s">
        <v>148</v>
      </c>
      <c r="AL21" s="36" t="s">
        <v>148</v>
      </c>
      <c r="AM21" s="36" t="s">
        <v>148</v>
      </c>
      <c r="AN21" s="65">
        <f t="shared" si="1"/>
        <v>0.10199999999999999</v>
      </c>
    </row>
    <row r="22" spans="1:40">
      <c r="A22" s="64" t="s">
        <v>178</v>
      </c>
      <c r="B22" s="44" t="s">
        <v>179</v>
      </c>
      <c r="C22" s="32" t="s">
        <v>180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148</v>
      </c>
      <c r="U22" s="36" t="s">
        <v>148</v>
      </c>
      <c r="V22" s="36" t="s">
        <v>148</v>
      </c>
      <c r="W22" s="36" t="s">
        <v>148</v>
      </c>
      <c r="X22" s="36" t="s">
        <v>148</v>
      </c>
      <c r="Y22" s="36" t="s">
        <v>148</v>
      </c>
      <c r="Z22" s="36" t="s">
        <v>148</v>
      </c>
      <c r="AA22" s="36" t="s">
        <v>148</v>
      </c>
      <c r="AB22" s="36" t="s">
        <v>148</v>
      </c>
      <c r="AC22" s="36" t="s">
        <v>148</v>
      </c>
      <c r="AD22" s="36" t="s">
        <v>148</v>
      </c>
      <c r="AE22" s="36" t="s">
        <v>148</v>
      </c>
      <c r="AF22" s="36" t="s">
        <v>148</v>
      </c>
      <c r="AG22" s="36" t="s">
        <v>148</v>
      </c>
      <c r="AH22" s="36" t="s">
        <v>148</v>
      </c>
      <c r="AI22" s="36" t="s">
        <v>148</v>
      </c>
      <c r="AJ22" s="36" t="s">
        <v>148</v>
      </c>
      <c r="AK22" s="36" t="s">
        <v>148</v>
      </c>
      <c r="AL22" s="36" t="s">
        <v>148</v>
      </c>
      <c r="AM22" s="36" t="s">
        <v>148</v>
      </c>
      <c r="AN22" s="65">
        <f t="shared" si="1"/>
        <v>0.10199999999999999</v>
      </c>
    </row>
    <row r="23" spans="1:40">
      <c r="A23" s="64" t="s">
        <v>181</v>
      </c>
      <c r="B23" s="44" t="s">
        <v>182</v>
      </c>
      <c r="C23" s="32" t="s">
        <v>183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148</v>
      </c>
      <c r="U23" s="36" t="s">
        <v>148</v>
      </c>
      <c r="V23" s="36" t="s">
        <v>148</v>
      </c>
      <c r="W23" s="36" t="s">
        <v>148</v>
      </c>
      <c r="X23" s="36" t="s">
        <v>148</v>
      </c>
      <c r="Y23" s="36" t="s">
        <v>148</v>
      </c>
      <c r="Z23" s="36" t="s">
        <v>148</v>
      </c>
      <c r="AA23" s="36" t="s">
        <v>148</v>
      </c>
      <c r="AB23" s="36" t="s">
        <v>148</v>
      </c>
      <c r="AC23" s="36" t="s">
        <v>148</v>
      </c>
      <c r="AD23" s="36" t="s">
        <v>148</v>
      </c>
      <c r="AE23" s="36" t="s">
        <v>148</v>
      </c>
      <c r="AF23" s="36" t="s">
        <v>148</v>
      </c>
      <c r="AG23" s="36" t="s">
        <v>148</v>
      </c>
      <c r="AH23" s="36" t="s">
        <v>148</v>
      </c>
      <c r="AI23" s="36" t="s">
        <v>148</v>
      </c>
      <c r="AJ23" s="36" t="s">
        <v>148</v>
      </c>
      <c r="AK23" s="36" t="s">
        <v>148</v>
      </c>
      <c r="AL23" s="36" t="s">
        <v>148</v>
      </c>
      <c r="AM23" s="36" t="s">
        <v>148</v>
      </c>
      <c r="AN23" s="65">
        <f t="shared" si="1"/>
        <v>7.6499999999999999E-2</v>
      </c>
    </row>
    <row r="24" spans="1:40">
      <c r="A24" s="64" t="s">
        <v>184</v>
      </c>
      <c r="B24" s="44" t="s">
        <v>185</v>
      </c>
      <c r="C24" s="32" t="s">
        <v>186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148</v>
      </c>
      <c r="U24" s="36" t="s">
        <v>148</v>
      </c>
      <c r="V24" s="36" t="s">
        <v>148</v>
      </c>
      <c r="W24" s="36" t="s">
        <v>148</v>
      </c>
      <c r="X24" s="36" t="s">
        <v>148</v>
      </c>
      <c r="Y24" s="36" t="s">
        <v>148</v>
      </c>
      <c r="Z24" s="36" t="s">
        <v>148</v>
      </c>
      <c r="AA24" s="36" t="s">
        <v>148</v>
      </c>
      <c r="AB24" s="36" t="s">
        <v>148</v>
      </c>
      <c r="AC24" s="36" t="s">
        <v>148</v>
      </c>
      <c r="AD24" s="36" t="s">
        <v>148</v>
      </c>
      <c r="AE24" s="36" t="s">
        <v>148</v>
      </c>
      <c r="AF24" s="36" t="s">
        <v>148</v>
      </c>
      <c r="AG24" s="36" t="s">
        <v>148</v>
      </c>
      <c r="AH24" s="36" t="s">
        <v>148</v>
      </c>
      <c r="AI24" s="36" t="s">
        <v>148</v>
      </c>
      <c r="AJ24" s="36" t="s">
        <v>148</v>
      </c>
      <c r="AK24" s="36" t="s">
        <v>148</v>
      </c>
      <c r="AL24" s="36" t="s">
        <v>148</v>
      </c>
      <c r="AM24" s="36" t="s">
        <v>148</v>
      </c>
      <c r="AN24" s="65">
        <f t="shared" si="1"/>
        <v>6.3750000000000001E-2</v>
      </c>
    </row>
    <row r="25" spans="1:40">
      <c r="A25" s="64" t="s">
        <v>187</v>
      </c>
      <c r="B25" s="44" t="s">
        <v>188</v>
      </c>
      <c r="C25" s="32" t="s">
        <v>189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148</v>
      </c>
      <c r="U25" s="36" t="s">
        <v>148</v>
      </c>
      <c r="V25" s="36" t="s">
        <v>148</v>
      </c>
      <c r="W25" s="36" t="s">
        <v>148</v>
      </c>
      <c r="X25" s="36" t="s">
        <v>148</v>
      </c>
      <c r="Y25" s="36" t="s">
        <v>148</v>
      </c>
      <c r="Z25" s="36" t="s">
        <v>148</v>
      </c>
      <c r="AA25" s="36" t="s">
        <v>148</v>
      </c>
      <c r="AB25" s="36" t="s">
        <v>148</v>
      </c>
      <c r="AC25" s="36" t="s">
        <v>148</v>
      </c>
      <c r="AD25" s="36" t="s">
        <v>148</v>
      </c>
      <c r="AE25" s="36" t="s">
        <v>148</v>
      </c>
      <c r="AF25" s="36" t="s">
        <v>148</v>
      </c>
      <c r="AG25" s="36" t="s">
        <v>148</v>
      </c>
      <c r="AH25" s="36" t="s">
        <v>148</v>
      </c>
      <c r="AI25" s="36" t="s">
        <v>148</v>
      </c>
      <c r="AJ25" s="36" t="s">
        <v>148</v>
      </c>
      <c r="AK25" s="36" t="s">
        <v>148</v>
      </c>
      <c r="AL25" s="36" t="s">
        <v>148</v>
      </c>
      <c r="AM25" s="36" t="s">
        <v>148</v>
      </c>
      <c r="AN25" s="65">
        <f t="shared" si="1"/>
        <v>5.0999999999999997E-2</v>
      </c>
    </row>
    <row r="26" spans="1:40" ht="24.75" thickBot="1">
      <c r="A26" s="39" t="s">
        <v>190</v>
      </c>
      <c r="B26" s="45" t="s">
        <v>191</v>
      </c>
      <c r="C26" s="23" t="s">
        <v>192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148</v>
      </c>
      <c r="AC26" s="42" t="s">
        <v>148</v>
      </c>
      <c r="AD26" s="42" t="s">
        <v>148</v>
      </c>
      <c r="AE26" s="42" t="s">
        <v>148</v>
      </c>
      <c r="AF26" s="42" t="s">
        <v>148</v>
      </c>
      <c r="AG26" s="42" t="s">
        <v>148</v>
      </c>
      <c r="AH26" s="42" t="s">
        <v>148</v>
      </c>
      <c r="AI26" s="42" t="s">
        <v>148</v>
      </c>
      <c r="AJ26" s="42" t="s">
        <v>148</v>
      </c>
      <c r="AK26" s="42" t="s">
        <v>148</v>
      </c>
      <c r="AL26" s="42" t="s">
        <v>148</v>
      </c>
      <c r="AM26" s="42" t="s">
        <v>148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193</v>
      </c>
    </row>
    <row r="2" spans="1:1" s="19" customFormat="1" ht="15" customHeight="1">
      <c r="A2" s="18" t="s">
        <v>194</v>
      </c>
    </row>
    <row r="3" spans="1:1" s="19" customFormat="1" ht="15" customHeight="1">
      <c r="A3" s="18" t="s">
        <v>195</v>
      </c>
    </row>
    <row r="4" spans="1:1" s="19" customFormat="1" ht="15" customHeight="1">
      <c r="A4" s="18" t="s">
        <v>196</v>
      </c>
    </row>
    <row r="5" spans="1:1" s="19" customFormat="1" ht="15" customHeight="1">
      <c r="A5" s="18" t="s">
        <v>197</v>
      </c>
    </row>
    <row r="6" spans="1:1" s="19" customFormat="1" ht="15" customHeight="1">
      <c r="A6" s="18" t="s">
        <v>198</v>
      </c>
    </row>
    <row r="7" spans="1:1" s="19" customFormat="1" ht="15" customHeight="1">
      <c r="A7" s="18" t="s">
        <v>199</v>
      </c>
    </row>
    <row r="8" spans="1:1" s="19" customFormat="1" ht="15" customHeight="1">
      <c r="A8" s="18" t="s">
        <v>200</v>
      </c>
    </row>
    <row r="9" spans="1:1" s="19" customFormat="1" ht="15" customHeight="1">
      <c r="A9" s="18" t="s">
        <v>201</v>
      </c>
    </row>
    <row r="10" spans="1:1" s="19" customFormat="1" ht="15" customHeight="1">
      <c r="A10" s="18" t="s">
        <v>202</v>
      </c>
    </row>
    <row r="11" spans="1:1" s="19" customFormat="1" ht="15" customHeight="1">
      <c r="A11" s="18" t="s">
        <v>203</v>
      </c>
    </row>
    <row r="12" spans="1:1" s="19" customFormat="1" ht="15" customHeight="1">
      <c r="A12" s="18" t="s">
        <v>204</v>
      </c>
    </row>
    <row r="13" spans="1:1" s="19" customFormat="1" ht="15" customHeight="1">
      <c r="A13" s="18" t="s">
        <v>205</v>
      </c>
    </row>
    <row r="14" spans="1:1" s="19" customFormat="1" ht="15" customHeight="1">
      <c r="A14" s="18" t="s">
        <v>206</v>
      </c>
    </row>
    <row r="15" spans="1:1" s="19" customFormat="1" ht="15" customHeight="1">
      <c r="A15" s="18" t="s">
        <v>207</v>
      </c>
    </row>
    <row r="16" spans="1:1" s="19" customFormat="1" ht="15" customHeight="1">
      <c r="A16" s="18" t="s">
        <v>208</v>
      </c>
    </row>
    <row r="17" spans="1:1" s="19" customFormat="1" ht="15" customHeight="1">
      <c r="A17" s="18" t="s">
        <v>209</v>
      </c>
    </row>
    <row r="18" spans="1:1" s="19" customFormat="1" ht="15" customHeight="1">
      <c r="A18" s="18" t="s">
        <v>210</v>
      </c>
    </row>
    <row r="19" spans="1:1" s="19" customFormat="1" ht="15" customHeight="1">
      <c r="A19" s="18" t="s">
        <v>211</v>
      </c>
    </row>
    <row r="20" spans="1:1" s="19" customFormat="1" ht="15" customHeight="1">
      <c r="A20" s="18" t="s">
        <v>212</v>
      </c>
    </row>
    <row r="21" spans="1:1" s="19" customFormat="1" ht="15" customHeight="1">
      <c r="A21" s="18" t="s">
        <v>213</v>
      </c>
    </row>
    <row r="22" spans="1:1" s="19" customFormat="1" ht="15" customHeight="1">
      <c r="A22" s="18" t="s">
        <v>214</v>
      </c>
    </row>
    <row r="23" spans="1:1" s="19" customFormat="1" ht="15" customHeight="1">
      <c r="A23" s="18" t="s">
        <v>215</v>
      </c>
    </row>
    <row r="24" spans="1:1" s="19" customFormat="1" ht="15" customHeight="1">
      <c r="A24" s="18" t="s">
        <v>216</v>
      </c>
    </row>
    <row r="25" spans="1:1" s="19" customFormat="1" ht="15" customHeight="1">
      <c r="A25" s="18" t="s">
        <v>217</v>
      </c>
    </row>
    <row r="26" spans="1:1" s="19" customFormat="1" ht="15" customHeight="1">
      <c r="A26" s="18" t="s">
        <v>218</v>
      </c>
    </row>
    <row r="27" spans="1:1" s="19" customFormat="1" ht="15" customHeight="1">
      <c r="A27" s="18" t="s">
        <v>219</v>
      </c>
    </row>
    <row r="28" spans="1:1" s="19" customFormat="1" ht="15" customHeight="1">
      <c r="A28" s="18" t="s">
        <v>220</v>
      </c>
    </row>
    <row r="29" spans="1:1" s="19" customFormat="1" ht="15" customHeight="1">
      <c r="A29" s="18" t="s">
        <v>221</v>
      </c>
    </row>
    <row r="30" spans="1:1" s="19" customFormat="1" ht="15" customHeight="1">
      <c r="A30" s="18" t="s">
        <v>222</v>
      </c>
    </row>
    <row r="31" spans="1:1" s="19" customFormat="1" ht="15" customHeight="1">
      <c r="A31" s="18" t="s">
        <v>223</v>
      </c>
    </row>
    <row r="32" spans="1:1" s="19" customFormat="1" ht="15" customHeight="1">
      <c r="A32" s="18" t="s">
        <v>224</v>
      </c>
    </row>
    <row r="33" spans="1:1" s="19" customFormat="1" ht="15" customHeight="1">
      <c r="A33" s="18" t="s">
        <v>225</v>
      </c>
    </row>
    <row r="34" spans="1:1" s="19" customFormat="1" ht="15" customHeight="1">
      <c r="A34" s="18" t="s">
        <v>226</v>
      </c>
    </row>
    <row r="35" spans="1:1" s="19" customFormat="1" ht="15" customHeight="1">
      <c r="A35" s="18" t="s">
        <v>227</v>
      </c>
    </row>
    <row r="36" spans="1:1" s="19" customFormat="1" ht="15" customHeight="1">
      <c r="A36" s="18" t="s">
        <v>228</v>
      </c>
    </row>
    <row r="37" spans="1:1" s="19" customFormat="1" ht="15" customHeight="1">
      <c r="A37" s="18" t="s">
        <v>229</v>
      </c>
    </row>
    <row r="38" spans="1:1" s="19" customFormat="1" ht="15" customHeight="1">
      <c r="A38" s="18" t="s">
        <v>230</v>
      </c>
    </row>
    <row r="39" spans="1:1" s="19" customFormat="1" ht="15" customHeight="1">
      <c r="A39" s="18" t="s">
        <v>231</v>
      </c>
    </row>
    <row r="40" spans="1:1" s="19" customFormat="1" ht="15" customHeight="1">
      <c r="A40" s="18" t="s">
        <v>232</v>
      </c>
    </row>
    <row r="41" spans="1:1" s="19" customFormat="1" ht="15" customHeight="1">
      <c r="A41" s="18" t="s">
        <v>233</v>
      </c>
    </row>
    <row r="42" spans="1:1" s="19" customFormat="1" ht="15" customHeight="1">
      <c r="A42" s="18" t="s">
        <v>234</v>
      </c>
    </row>
    <row r="43" spans="1:1" s="19" customFormat="1" ht="15" customHeight="1">
      <c r="A43" s="18" t="s">
        <v>235</v>
      </c>
    </row>
    <row r="44" spans="1:1" s="19" customFormat="1" ht="15" customHeight="1">
      <c r="A44" s="18" t="s">
        <v>236</v>
      </c>
    </row>
    <row r="45" spans="1:1" s="19" customFormat="1" ht="15" customHeight="1">
      <c r="A45" s="18" t="s">
        <v>237</v>
      </c>
    </row>
    <row r="46" spans="1:1" s="19" customFormat="1" ht="15" customHeight="1">
      <c r="A46" s="18" t="s">
        <v>238</v>
      </c>
    </row>
    <row r="47" spans="1:1" s="19" customFormat="1" ht="15" customHeight="1">
      <c r="A47" s="18" t="s">
        <v>239</v>
      </c>
    </row>
    <row r="48" spans="1:1" s="19" customFormat="1" ht="15" customHeight="1">
      <c r="A48" s="18" t="s">
        <v>240</v>
      </c>
    </row>
    <row r="49" spans="1:1" s="19" customFormat="1" ht="15" customHeight="1">
      <c r="A49" s="18" t="s">
        <v>2</v>
      </c>
    </row>
    <row r="50" spans="1:1" s="19" customFormat="1" ht="15" customHeight="1">
      <c r="A50" s="18" t="s">
        <v>241</v>
      </c>
    </row>
    <row r="51" spans="1:1" s="19" customFormat="1" ht="15" customHeight="1">
      <c r="A51" s="18" t="s">
        <v>242</v>
      </c>
    </row>
    <row r="52" spans="1:1" s="19" customFormat="1" ht="15" customHeight="1">
      <c r="A52" s="18" t="s">
        <v>243</v>
      </c>
    </row>
    <row r="53" spans="1:1" s="19" customFormat="1" ht="15" customHeight="1">
      <c r="A53" s="18" t="s">
        <v>244</v>
      </c>
    </row>
    <row r="54" spans="1:1" s="19" customFormat="1" ht="15" customHeight="1">
      <c r="A54" s="18" t="s">
        <v>245</v>
      </c>
    </row>
    <row r="55" spans="1:1" s="19" customFormat="1" ht="15" customHeight="1">
      <c r="A55" s="18" t="s">
        <v>246</v>
      </c>
    </row>
    <row r="56" spans="1:1" s="19" customFormat="1" ht="15" customHeight="1">
      <c r="A56" s="18" t="s">
        <v>247</v>
      </c>
    </row>
    <row r="57" spans="1:1" s="19" customFormat="1" ht="15" customHeight="1">
      <c r="A57" s="18" t="s">
        <v>248</v>
      </c>
    </row>
    <row r="58" spans="1:1" s="19" customFormat="1" ht="15" customHeight="1">
      <c r="A58" s="18" t="s">
        <v>249</v>
      </c>
    </row>
    <row r="59" spans="1:1" s="19" customFormat="1" ht="15" customHeight="1">
      <c r="A59" s="18" t="s">
        <v>250</v>
      </c>
    </row>
    <row r="60" spans="1:1" s="19" customFormat="1" ht="15" customHeight="1">
      <c r="A60" s="18" t="s">
        <v>251</v>
      </c>
    </row>
    <row r="61" spans="1:1" s="19" customFormat="1" ht="15" customHeight="1">
      <c r="A61" s="18" t="s">
        <v>252</v>
      </c>
    </row>
    <row r="62" spans="1:1" s="19" customFormat="1" ht="15" customHeight="1">
      <c r="A62" s="18" t="s">
        <v>253</v>
      </c>
    </row>
    <row r="63" spans="1:1" s="19" customFormat="1" ht="15" customHeight="1">
      <c r="A63" s="18" t="s">
        <v>254</v>
      </c>
    </row>
    <row r="64" spans="1:1" s="19" customFormat="1" ht="15" customHeight="1">
      <c r="A64" s="18" t="s">
        <v>255</v>
      </c>
    </row>
    <row r="65" spans="1:1" s="19" customFormat="1" ht="15" customHeight="1">
      <c r="A65" s="18" t="s">
        <v>256</v>
      </c>
    </row>
    <row r="66" spans="1:1" s="19" customFormat="1" ht="15" customHeight="1">
      <c r="A66" s="18" t="s">
        <v>257</v>
      </c>
    </row>
    <row r="67" spans="1:1" s="19" customFormat="1" ht="15" customHeight="1">
      <c r="A67" s="18" t="s">
        <v>258</v>
      </c>
    </row>
    <row r="68" spans="1:1" s="19" customFormat="1" ht="15" customHeight="1">
      <c r="A68" s="18" t="s">
        <v>259</v>
      </c>
    </row>
    <row r="69" spans="1:1" s="19" customFormat="1" ht="15" customHeight="1">
      <c r="A69" s="18" t="s">
        <v>260</v>
      </c>
    </row>
    <row r="70" spans="1:1" s="19" customFormat="1" ht="15" customHeight="1">
      <c r="A70" s="18" t="s">
        <v>261</v>
      </c>
    </row>
    <row r="71" spans="1:1" s="19" customFormat="1" ht="15" customHeight="1">
      <c r="A71" s="18" t="s">
        <v>262</v>
      </c>
    </row>
    <row r="72" spans="1:1" s="19" customFormat="1" ht="15" customHeight="1">
      <c r="A72" s="18" t="s">
        <v>263</v>
      </c>
    </row>
    <row r="73" spans="1:1" s="19" customFormat="1" ht="15" customHeight="1">
      <c r="A73" s="18" t="s">
        <v>264</v>
      </c>
    </row>
    <row r="74" spans="1:1" s="19" customFormat="1" ht="15" customHeight="1">
      <c r="A74" s="18" t="s">
        <v>265</v>
      </c>
    </row>
    <row r="75" spans="1:1" s="19" customFormat="1" ht="15" customHeight="1">
      <c r="A75" s="18" t="s">
        <v>266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DBDB970A72EE9C40AF5BBEC30CC02037" ma:contentTypeVersion="" ma:contentTypeDescription="" ma:contentTypeScope="" ma:versionID="ce3d1f83d2a4a24195fcda0977075615">
  <xsd:schema xmlns:xsd="http://www.w3.org/2001/XMLSchema" xmlns:xs="http://www.w3.org/2001/XMLSchema" xmlns:p="http://schemas.microsoft.com/office/2006/metadata/properties" xmlns:ns1="http://schemas.microsoft.com/sharepoint/v3" xmlns:ns2="B66C5501-D464-4B42-AC33-0C540B8CC8ED" targetNamespace="http://schemas.microsoft.com/office/2006/metadata/properties" ma:root="true" ma:fieldsID="89e01112bd02a9f3d58eba8fb252a75c" ns1:_="" ns2:_="">
    <xsd:import namespace="http://schemas.microsoft.com/sharepoint/v3"/>
    <xsd:import namespace="B66C5501-D464-4B42-AC33-0C540B8CC8ED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C5501-D464-4B42-AC33-0C540B8CC8ED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B66C5501-D464-4B42-AC33-0C540B8CC8ED" xsi:nil="true"/>
    <alreadyChecked xmlns="B66C5501-D464-4B42-AC33-0C540B8CC8ED" xsi:nil="true"/>
    <needDetail xmlns="B66C5501-D464-4B42-AC33-0C540B8CC8ED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FE226F-0370-44EE-8AF2-A3444BEA1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6C5501-D464-4B42-AC33-0C540B8CC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purl.org/dc/terms/"/>
    <ds:schemaRef ds:uri="B66C5501-D464-4B42-AC33-0C540B8CC8E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2021-03-13T08:53:57Z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0x0101006CB92C11A11C4849B1A04E87CB5CBA3E00DBDB970A72EE9C40AF5BBEC30CC02037</vt:lpwstr>
  </property>
</Properties>
</file>