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2" i="2" l="1"/>
  <c r="R20" i="2"/>
  <c r="N612" i="2"/>
  <c r="O612" i="2"/>
  <c r="P612" i="2"/>
  <c r="Q612" i="2"/>
  <c r="R612" i="2"/>
  <c r="N613" i="2"/>
  <c r="O613" i="2"/>
  <c r="P613" i="2"/>
  <c r="Q613" i="2"/>
  <c r="R613" i="2"/>
  <c r="N614" i="2"/>
  <c r="O614" i="2"/>
  <c r="P614" i="2"/>
  <c r="Q614" i="2"/>
  <c r="R614" i="2"/>
  <c r="N615" i="2"/>
  <c r="O615" i="2"/>
  <c r="P615" i="2"/>
  <c r="Q615" i="2"/>
  <c r="R615" i="2"/>
  <c r="N616" i="2"/>
  <c r="O616" i="2"/>
  <c r="P616" i="2"/>
  <c r="Q616" i="2"/>
  <c r="R616" i="2"/>
  <c r="N617" i="2"/>
  <c r="O617" i="2"/>
  <c r="P617" i="2"/>
  <c r="Q617" i="2"/>
  <c r="R617" i="2"/>
  <c r="N618" i="2"/>
  <c r="O618" i="2"/>
  <c r="P618" i="2"/>
  <c r="Q618" i="2"/>
  <c r="R618" i="2"/>
  <c r="N619" i="2"/>
  <c r="O619" i="2"/>
  <c r="P619" i="2"/>
  <c r="Q619" i="2"/>
  <c r="R619" i="2"/>
  <c r="N620" i="2"/>
  <c r="O620" i="2"/>
  <c r="P620" i="2"/>
  <c r="Q620" i="2"/>
  <c r="R620" i="2"/>
  <c r="N621" i="2"/>
  <c r="O621" i="2"/>
  <c r="P621" i="2"/>
  <c r="Q621" i="2"/>
  <c r="R621" i="2"/>
  <c r="N622" i="2"/>
  <c r="O622" i="2"/>
  <c r="P622" i="2"/>
  <c r="Q622" i="2"/>
  <c r="R622" i="2"/>
  <c r="N623" i="2"/>
  <c r="O623" i="2"/>
  <c r="P623" i="2"/>
  <c r="Q623" i="2"/>
  <c r="R623" i="2"/>
  <c r="N624" i="2"/>
  <c r="O624" i="2"/>
  <c r="P624" i="2"/>
  <c r="Q624" i="2"/>
  <c r="R624" i="2"/>
  <c r="N625" i="2"/>
  <c r="O625" i="2"/>
  <c r="P625" i="2"/>
  <c r="Q625" i="2"/>
  <c r="R625" i="2"/>
  <c r="N626" i="2"/>
  <c r="O626" i="2"/>
  <c r="P626" i="2"/>
  <c r="Q626" i="2"/>
  <c r="R626" i="2"/>
  <c r="N627" i="2"/>
  <c r="O627" i="2"/>
  <c r="P627" i="2"/>
  <c r="Q627" i="2"/>
  <c r="R627" i="2"/>
  <c r="N628" i="2"/>
  <c r="O628" i="2"/>
  <c r="P628" i="2"/>
  <c r="Q628" i="2"/>
  <c r="R628" i="2"/>
  <c r="N629" i="2"/>
  <c r="O629" i="2"/>
  <c r="P629" i="2"/>
  <c r="Q629" i="2"/>
  <c r="R629" i="2"/>
  <c r="N630" i="2"/>
  <c r="O630" i="2"/>
  <c r="P630" i="2"/>
  <c r="Q630" i="2"/>
  <c r="R630" i="2"/>
  <c r="N631" i="2"/>
  <c r="O631" i="2"/>
  <c r="P631" i="2"/>
  <c r="Q631" i="2"/>
  <c r="R631" i="2"/>
  <c r="N632" i="2"/>
  <c r="O632" i="2"/>
  <c r="P632" i="2"/>
  <c r="Q632" i="2"/>
  <c r="R632" i="2"/>
  <c r="N633" i="2"/>
  <c r="O633" i="2"/>
  <c r="P633" i="2"/>
  <c r="Q633" i="2"/>
  <c r="R633" i="2"/>
  <c r="N634" i="2"/>
  <c r="O634" i="2"/>
  <c r="P634" i="2"/>
  <c r="Q634" i="2"/>
  <c r="R634" i="2"/>
  <c r="N635" i="2"/>
  <c r="O635" i="2"/>
  <c r="P635" i="2"/>
  <c r="Q635" i="2"/>
  <c r="R635" i="2"/>
  <c r="N636" i="2"/>
  <c r="O636" i="2"/>
  <c r="P636" i="2"/>
  <c r="Q636" i="2"/>
  <c r="R636" i="2"/>
  <c r="N637" i="2"/>
  <c r="O637" i="2"/>
  <c r="P637" i="2"/>
  <c r="Q637" i="2"/>
  <c r="R637" i="2"/>
  <c r="N638" i="2"/>
  <c r="O638" i="2"/>
  <c r="P638" i="2"/>
  <c r="Q638" i="2"/>
  <c r="R638" i="2"/>
  <c r="N639" i="2"/>
  <c r="O639" i="2"/>
  <c r="P639" i="2"/>
  <c r="Q639" i="2"/>
  <c r="R639" i="2"/>
  <c r="N640" i="2"/>
  <c r="O640" i="2"/>
  <c r="P640" i="2"/>
  <c r="Q640" i="2"/>
  <c r="R640" i="2"/>
  <c r="N641" i="2"/>
  <c r="O641" i="2"/>
  <c r="P641" i="2"/>
  <c r="Q641" i="2"/>
  <c r="R641" i="2"/>
  <c r="N642" i="2"/>
  <c r="O642" i="2"/>
  <c r="P642" i="2"/>
  <c r="Q642" i="2"/>
  <c r="R642" i="2"/>
  <c r="N643" i="2"/>
  <c r="O643" i="2"/>
  <c r="P643" i="2"/>
  <c r="Q643" i="2"/>
  <c r="R643" i="2"/>
  <c r="N644" i="2"/>
  <c r="O644" i="2"/>
  <c r="P644" i="2"/>
  <c r="Q644" i="2"/>
  <c r="R644" i="2"/>
  <c r="N645" i="2"/>
  <c r="O645" i="2"/>
  <c r="P645" i="2"/>
  <c r="Q645" i="2"/>
  <c r="R645" i="2"/>
  <c r="N646" i="2"/>
  <c r="O646" i="2"/>
  <c r="P646" i="2"/>
  <c r="Q646" i="2"/>
  <c r="R646" i="2"/>
  <c r="N647" i="2"/>
  <c r="O647" i="2"/>
  <c r="P647" i="2"/>
  <c r="Q647" i="2"/>
  <c r="R647" i="2"/>
  <c r="N648" i="2"/>
  <c r="O648" i="2"/>
  <c r="P648" i="2"/>
  <c r="Q648" i="2"/>
  <c r="R648" i="2"/>
  <c r="N649" i="2"/>
  <c r="O649" i="2"/>
  <c r="P649" i="2"/>
  <c r="Q649" i="2"/>
  <c r="R649" i="2"/>
  <c r="N650" i="2"/>
  <c r="O650" i="2"/>
  <c r="P650" i="2"/>
  <c r="Q650" i="2"/>
  <c r="R650" i="2"/>
  <c r="N651" i="2"/>
  <c r="O651" i="2"/>
  <c r="P651" i="2"/>
  <c r="Q651" i="2"/>
  <c r="R651" i="2"/>
  <c r="N652" i="2"/>
  <c r="O652" i="2"/>
  <c r="P652" i="2"/>
  <c r="Q652" i="2"/>
  <c r="R652" i="2"/>
  <c r="N653" i="2"/>
  <c r="O653" i="2"/>
  <c r="P653" i="2"/>
  <c r="Q653" i="2"/>
  <c r="R653" i="2"/>
  <c r="N654" i="2"/>
  <c r="O654" i="2"/>
  <c r="P654" i="2"/>
  <c r="Q654" i="2"/>
  <c r="R654" i="2"/>
  <c r="R753" i="2"/>
  <c r="R754" i="2"/>
  <c r="R755" i="2"/>
  <c r="R756" i="2"/>
  <c r="R757" i="2"/>
  <c r="R752" i="2"/>
  <c r="R758" i="2"/>
  <c r="R479" i="2"/>
  <c r="R480" i="2"/>
  <c r="R481" i="2"/>
  <c r="R482" i="2"/>
  <c r="R611" i="2"/>
  <c r="R655" i="2"/>
  <c r="R656" i="2"/>
  <c r="R657" i="2"/>
  <c r="R658" i="2"/>
  <c r="R659" i="2"/>
  <c r="R660" i="2"/>
  <c r="R661" i="2"/>
  <c r="R662" i="2"/>
  <c r="R663" i="2"/>
  <c r="R664" i="2"/>
  <c r="O399" i="2"/>
  <c r="P399" i="2"/>
  <c r="N399" i="2"/>
  <c r="Q399" i="2"/>
  <c r="R399" i="2"/>
  <c r="O400" i="2"/>
  <c r="P400" i="2"/>
  <c r="N400" i="2"/>
  <c r="Q400" i="2"/>
  <c r="R400" i="2"/>
  <c r="O401" i="2"/>
  <c r="P401" i="2"/>
  <c r="N401" i="2"/>
  <c r="Q401" i="2"/>
  <c r="R401" i="2"/>
  <c r="O402" i="2"/>
  <c r="P402" i="2"/>
  <c r="N402" i="2"/>
  <c r="Q402" i="2"/>
  <c r="R402" i="2"/>
  <c r="O407" i="2"/>
  <c r="P407" i="2"/>
  <c r="N407" i="2"/>
  <c r="Q407" i="2"/>
  <c r="R407" i="2"/>
  <c r="O408" i="2"/>
  <c r="P408" i="2"/>
  <c r="N408" i="2"/>
  <c r="Q408" i="2"/>
  <c r="R408" i="2"/>
  <c r="O409" i="2"/>
  <c r="P409" i="2"/>
  <c r="N409" i="2"/>
  <c r="Q409" i="2"/>
  <c r="R409" i="2"/>
  <c r="O410" i="2"/>
  <c r="P410" i="2"/>
  <c r="N410" i="2"/>
  <c r="Q410" i="2"/>
  <c r="R410" i="2"/>
  <c r="R391" i="2"/>
  <c r="R393" i="2"/>
  <c r="R394" i="2"/>
  <c r="R395" i="2"/>
  <c r="R396" i="2"/>
  <c r="R397" i="2"/>
  <c r="R398" i="2"/>
  <c r="R404" i="2"/>
  <c r="R405" i="2"/>
  <c r="R406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731" i="2"/>
  <c r="R722" i="2"/>
  <c r="R723" i="2"/>
  <c r="R724" i="2"/>
  <c r="R725" i="2"/>
  <c r="R726" i="2"/>
  <c r="R727" i="2"/>
  <c r="R728" i="2"/>
  <c r="R729" i="2"/>
  <c r="R730" i="2"/>
  <c r="R732" i="2"/>
  <c r="R733" i="2"/>
  <c r="N369" i="2"/>
  <c r="O369" i="2"/>
  <c r="P369" i="2"/>
  <c r="Q369" i="2"/>
  <c r="R369" i="2"/>
  <c r="R366" i="2"/>
  <c r="R367" i="2"/>
  <c r="R368" i="2"/>
  <c r="R370" i="2"/>
  <c r="R371" i="2"/>
  <c r="R372" i="2"/>
  <c r="R373" i="2"/>
  <c r="R374" i="2"/>
  <c r="R375" i="2"/>
  <c r="N172" i="2"/>
  <c r="O172" i="2"/>
  <c r="P172" i="2"/>
  <c r="Q172" i="2"/>
  <c r="R172" i="2"/>
  <c r="R173" i="2"/>
  <c r="R174" i="2"/>
  <c r="R175" i="2"/>
  <c r="R176" i="2"/>
  <c r="R177" i="2"/>
  <c r="N104" i="2"/>
  <c r="O104" i="2"/>
  <c r="P104" i="2"/>
  <c r="Q104" i="2"/>
  <c r="R104" i="2"/>
  <c r="N118" i="2"/>
  <c r="O118" i="2"/>
  <c r="P118" i="2"/>
  <c r="Q118" i="2"/>
  <c r="R118" i="2"/>
  <c r="R103" i="2"/>
  <c r="R106" i="2"/>
  <c r="R107" i="2"/>
  <c r="R108" i="2"/>
  <c r="R109" i="2"/>
  <c r="R110" i="2"/>
  <c r="R113" i="2"/>
  <c r="R114" i="2"/>
  <c r="R115" i="2"/>
  <c r="R116" i="2"/>
  <c r="R117" i="2"/>
  <c r="R119" i="2"/>
  <c r="R120" i="2"/>
  <c r="R121" i="2"/>
  <c r="R122" i="2"/>
  <c r="R21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54" i="2"/>
  <c r="R55" i="2"/>
  <c r="R56" i="2"/>
  <c r="R57" i="2"/>
  <c r="R58" i="2"/>
  <c r="R65" i="2"/>
  <c r="R66" i="2"/>
  <c r="R74" i="2"/>
  <c r="R75" i="2"/>
  <c r="R76" i="2"/>
  <c r="R77" i="2"/>
  <c r="R78" i="2"/>
  <c r="R79" i="2"/>
  <c r="R80" i="2"/>
  <c r="R81" i="2"/>
  <c r="R88" i="2"/>
  <c r="R89" i="2"/>
  <c r="R90" i="2"/>
  <c r="R91" i="2"/>
  <c r="R92" i="2"/>
  <c r="R93" i="2"/>
  <c r="R94" i="2"/>
  <c r="R95" i="2"/>
  <c r="R96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61" i="2"/>
  <c r="R162" i="2"/>
  <c r="R163" i="2"/>
  <c r="R164" i="2"/>
  <c r="R165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6" i="2"/>
  <c r="R207" i="2"/>
  <c r="R208" i="2"/>
  <c r="R209" i="2"/>
  <c r="R210" i="2"/>
  <c r="R211" i="2"/>
  <c r="R212" i="2"/>
  <c r="R213" i="2"/>
  <c r="R214" i="2"/>
  <c r="R215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75" i="2"/>
  <c r="R276" i="2"/>
  <c r="R277" i="2"/>
  <c r="R278" i="2"/>
  <c r="R279" i="2"/>
  <c r="R280" i="2"/>
  <c r="R281" i="2"/>
  <c r="R282" i="2"/>
  <c r="R283" i="2"/>
  <c r="R284" i="2"/>
  <c r="R285" i="2"/>
  <c r="R291" i="2"/>
  <c r="R292" i="2"/>
  <c r="R293" i="2"/>
  <c r="R294" i="2"/>
  <c r="R295" i="2"/>
  <c r="R296" i="2"/>
  <c r="R297" i="2"/>
  <c r="R298" i="2"/>
  <c r="R299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82" i="2"/>
  <c r="R383" i="2"/>
  <c r="R384" i="2"/>
  <c r="R430" i="2"/>
  <c r="R431" i="2"/>
  <c r="R432" i="2"/>
  <c r="R433" i="2"/>
  <c r="R434" i="2"/>
  <c r="R435" i="2"/>
  <c r="R436" i="2"/>
  <c r="R437" i="2"/>
  <c r="R438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89" i="2"/>
  <c r="R490" i="2"/>
  <c r="R491" i="2"/>
  <c r="R492" i="2"/>
  <c r="R499" i="2"/>
  <c r="R500" i="2"/>
  <c r="R501" i="2"/>
  <c r="R508" i="2"/>
  <c r="R509" i="2"/>
  <c r="R510" i="2"/>
  <c r="R511" i="2"/>
  <c r="R512" i="2"/>
  <c r="R513" i="2"/>
  <c r="R514" i="2"/>
  <c r="R515" i="2"/>
  <c r="R516" i="2"/>
  <c r="R517" i="2"/>
  <c r="R524" i="2"/>
  <c r="R525" i="2"/>
  <c r="R526" i="2"/>
  <c r="R527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53" i="2"/>
  <c r="R554" i="2"/>
  <c r="R555" i="2"/>
  <c r="R556" i="2"/>
  <c r="R557" i="2"/>
  <c r="R558" i="2"/>
  <c r="R559" i="2"/>
  <c r="R560" i="2"/>
  <c r="R561" i="2"/>
  <c r="R562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71" i="2"/>
  <c r="R672" i="2"/>
  <c r="R673" i="2"/>
  <c r="R674" i="2"/>
  <c r="R675" i="2"/>
  <c r="R676" i="2"/>
  <c r="R683" i="2"/>
  <c r="R684" i="2"/>
  <c r="R685" i="2"/>
  <c r="R686" i="2"/>
  <c r="R687" i="2"/>
  <c r="R689" i="2"/>
  <c r="R690" i="2"/>
  <c r="R691" i="2"/>
  <c r="R693" i="2"/>
  <c r="R694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40" i="2"/>
  <c r="R741" i="2"/>
  <c r="R742" i="2"/>
  <c r="R743" i="2"/>
  <c r="R744" i="2"/>
  <c r="R745" i="2"/>
  <c r="R763" i="2"/>
  <c r="N752" i="2"/>
  <c r="O752" i="2"/>
  <c r="P752" i="2"/>
  <c r="Q752" i="2"/>
  <c r="N753" i="2"/>
  <c r="O753" i="2"/>
  <c r="P753" i="2"/>
  <c r="Q753" i="2"/>
  <c r="N754" i="2"/>
  <c r="O754" i="2"/>
  <c r="P754" i="2"/>
  <c r="Q754" i="2"/>
  <c r="N755" i="2"/>
  <c r="O755" i="2"/>
  <c r="P755" i="2"/>
  <c r="Q755" i="2"/>
  <c r="N756" i="2"/>
  <c r="O756" i="2"/>
  <c r="P756" i="2"/>
  <c r="Q756" i="2"/>
  <c r="N757" i="2"/>
  <c r="O757" i="2"/>
  <c r="P757" i="2"/>
  <c r="Q757" i="2"/>
  <c r="O740" i="2"/>
  <c r="P740" i="2"/>
  <c r="N740" i="2"/>
  <c r="Q740" i="2"/>
  <c r="O741" i="2"/>
  <c r="P741" i="2"/>
  <c r="N741" i="2"/>
  <c r="Q741" i="2"/>
  <c r="O742" i="2"/>
  <c r="P742" i="2"/>
  <c r="N742" i="2"/>
  <c r="Q742" i="2"/>
  <c r="O743" i="2"/>
  <c r="P743" i="2"/>
  <c r="N743" i="2"/>
  <c r="Q743" i="2"/>
  <c r="O744" i="2"/>
  <c r="P744" i="2"/>
  <c r="N744" i="2"/>
  <c r="Q744" i="2"/>
  <c r="N722" i="2"/>
  <c r="O722" i="2"/>
  <c r="P722" i="2"/>
  <c r="Q722" i="2"/>
  <c r="O723" i="2"/>
  <c r="P723" i="2"/>
  <c r="N723" i="2"/>
  <c r="Q723" i="2"/>
  <c r="O724" i="2"/>
  <c r="P724" i="2"/>
  <c r="N724" i="2"/>
  <c r="Q724" i="2"/>
  <c r="O725" i="2"/>
  <c r="P725" i="2"/>
  <c r="N725" i="2"/>
  <c r="Q725" i="2"/>
  <c r="O726" i="2"/>
  <c r="P726" i="2"/>
  <c r="N726" i="2"/>
  <c r="Q726" i="2"/>
  <c r="N727" i="2"/>
  <c r="O727" i="2"/>
  <c r="P727" i="2"/>
  <c r="Q727" i="2"/>
  <c r="N728" i="2"/>
  <c r="O728" i="2"/>
  <c r="P728" i="2"/>
  <c r="Q728" i="2"/>
  <c r="O729" i="2"/>
  <c r="P729" i="2"/>
  <c r="N729" i="2"/>
  <c r="Q729" i="2"/>
  <c r="O730" i="2"/>
  <c r="P730" i="2"/>
  <c r="N730" i="2"/>
  <c r="Q730" i="2"/>
  <c r="N731" i="2"/>
  <c r="O731" i="2"/>
  <c r="P731" i="2"/>
  <c r="Q731" i="2"/>
  <c r="N732" i="2"/>
  <c r="O732" i="2"/>
  <c r="P732" i="2"/>
  <c r="Q732" i="2"/>
  <c r="N705" i="2"/>
  <c r="O705" i="2"/>
  <c r="P705" i="2"/>
  <c r="Q705" i="2"/>
  <c r="N706" i="2"/>
  <c r="O706" i="2"/>
  <c r="P706" i="2"/>
  <c r="Q706" i="2"/>
  <c r="N692" i="2"/>
  <c r="O692" i="2"/>
  <c r="P692" i="2"/>
  <c r="Q692" i="2"/>
  <c r="N592" i="2"/>
  <c r="O592" i="2"/>
  <c r="P592" i="2"/>
  <c r="Q592" i="2"/>
  <c r="N593" i="2"/>
  <c r="O593" i="2"/>
  <c r="P593" i="2"/>
  <c r="Q593" i="2"/>
  <c r="N594" i="2"/>
  <c r="O594" i="2"/>
  <c r="P594" i="2"/>
  <c r="Q594" i="2"/>
  <c r="N570" i="2"/>
  <c r="O570" i="2"/>
  <c r="P570" i="2"/>
  <c r="Q570" i="2"/>
  <c r="N571" i="2"/>
  <c r="O571" i="2"/>
  <c r="P571" i="2"/>
  <c r="Q571" i="2"/>
  <c r="N572" i="2"/>
  <c r="O572" i="2"/>
  <c r="P572" i="2"/>
  <c r="Q572" i="2"/>
  <c r="N573" i="2"/>
  <c r="O573" i="2"/>
  <c r="P573" i="2"/>
  <c r="Q573" i="2"/>
  <c r="N574" i="2"/>
  <c r="O574" i="2"/>
  <c r="P574" i="2"/>
  <c r="Q574" i="2"/>
  <c r="N541" i="2"/>
  <c r="O541" i="2"/>
  <c r="P541" i="2"/>
  <c r="Q541" i="2"/>
  <c r="N542" i="2"/>
  <c r="O542" i="2"/>
  <c r="P542" i="2"/>
  <c r="Q542" i="2"/>
  <c r="N543" i="2"/>
  <c r="O543" i="2"/>
  <c r="P543" i="2"/>
  <c r="Q543" i="2"/>
  <c r="N446" i="2"/>
  <c r="O446" i="2"/>
  <c r="P446" i="2"/>
  <c r="Q446" i="2"/>
  <c r="N447" i="2"/>
  <c r="O447" i="2"/>
  <c r="P447" i="2"/>
  <c r="Q447" i="2"/>
  <c r="N448" i="2"/>
  <c r="O448" i="2"/>
  <c r="P448" i="2"/>
  <c r="Q448" i="2"/>
  <c r="N449" i="2"/>
  <c r="O449" i="2"/>
  <c r="P449" i="2"/>
  <c r="Q449" i="2"/>
  <c r="N450" i="2"/>
  <c r="O450" i="2"/>
  <c r="P450" i="2"/>
  <c r="Q450" i="2"/>
  <c r="N451" i="2"/>
  <c r="O451" i="2"/>
  <c r="P451" i="2"/>
  <c r="Q451" i="2"/>
  <c r="N452" i="2"/>
  <c r="O452" i="2"/>
  <c r="P452" i="2"/>
  <c r="Q452" i="2"/>
  <c r="N453" i="2"/>
  <c r="O453" i="2"/>
  <c r="P453" i="2"/>
  <c r="Q453" i="2"/>
  <c r="N454" i="2"/>
  <c r="O454" i="2"/>
  <c r="P454" i="2"/>
  <c r="Q454" i="2"/>
  <c r="N455" i="2"/>
  <c r="O455" i="2"/>
  <c r="P455" i="2"/>
  <c r="Q455" i="2"/>
  <c r="N456" i="2"/>
  <c r="O456" i="2"/>
  <c r="P456" i="2"/>
  <c r="Q456" i="2"/>
  <c r="N457" i="2"/>
  <c r="O457" i="2"/>
  <c r="P457" i="2"/>
  <c r="Q457" i="2"/>
  <c r="N458" i="2"/>
  <c r="O458" i="2"/>
  <c r="P458" i="2"/>
  <c r="Q458" i="2"/>
  <c r="N459" i="2"/>
  <c r="O459" i="2"/>
  <c r="P459" i="2"/>
  <c r="Q459" i="2"/>
  <c r="N460" i="2"/>
  <c r="O460" i="2"/>
  <c r="P460" i="2"/>
  <c r="Q460" i="2"/>
  <c r="N461" i="2"/>
  <c r="O461" i="2"/>
  <c r="P461" i="2"/>
  <c r="Q461" i="2"/>
  <c r="N462" i="2"/>
  <c r="O462" i="2"/>
  <c r="P462" i="2"/>
  <c r="Q462" i="2"/>
  <c r="N463" i="2"/>
  <c r="O463" i="2"/>
  <c r="P463" i="2"/>
  <c r="Q463" i="2"/>
  <c r="N464" i="2"/>
  <c r="O464" i="2"/>
  <c r="P464" i="2"/>
  <c r="Q464" i="2"/>
  <c r="N465" i="2"/>
  <c r="O465" i="2"/>
  <c r="P465" i="2"/>
  <c r="Q465" i="2"/>
  <c r="N466" i="2"/>
  <c r="O466" i="2"/>
  <c r="P466" i="2"/>
  <c r="Q466" i="2"/>
  <c r="N467" i="2"/>
  <c r="O467" i="2"/>
  <c r="P467" i="2"/>
  <c r="Q467" i="2"/>
  <c r="N468" i="2"/>
  <c r="O468" i="2"/>
  <c r="P468" i="2"/>
  <c r="Q468" i="2"/>
  <c r="N469" i="2"/>
  <c r="O469" i="2"/>
  <c r="P469" i="2"/>
  <c r="Q469" i="2"/>
  <c r="N392" i="2"/>
  <c r="O392" i="2"/>
  <c r="P392" i="2"/>
  <c r="Q392" i="2"/>
  <c r="N393" i="2"/>
  <c r="O393" i="2"/>
  <c r="P393" i="2"/>
  <c r="Q393" i="2"/>
  <c r="N394" i="2"/>
  <c r="O394" i="2"/>
  <c r="P394" i="2"/>
  <c r="Q394" i="2"/>
  <c r="N395" i="2"/>
  <c r="O395" i="2"/>
  <c r="P395" i="2"/>
  <c r="Q395" i="2"/>
  <c r="N396" i="2"/>
  <c r="O396" i="2"/>
  <c r="P396" i="2"/>
  <c r="Q396" i="2"/>
  <c r="N397" i="2"/>
  <c r="O397" i="2"/>
  <c r="P397" i="2"/>
  <c r="Q397" i="2"/>
  <c r="N398" i="2"/>
  <c r="O398" i="2"/>
  <c r="P398" i="2"/>
  <c r="Q398" i="2"/>
  <c r="N403" i="2"/>
  <c r="O403" i="2"/>
  <c r="P403" i="2"/>
  <c r="Q403" i="2"/>
  <c r="N404" i="2"/>
  <c r="O404" i="2"/>
  <c r="P404" i="2"/>
  <c r="Q404" i="2"/>
  <c r="N405" i="2"/>
  <c r="O405" i="2"/>
  <c r="P405" i="2"/>
  <c r="Q405" i="2"/>
  <c r="N406" i="2"/>
  <c r="O406" i="2"/>
  <c r="P406" i="2"/>
  <c r="Q406" i="2"/>
  <c r="N411" i="2"/>
  <c r="O411" i="2"/>
  <c r="P411" i="2"/>
  <c r="Q411" i="2"/>
  <c r="N412" i="2"/>
  <c r="O412" i="2"/>
  <c r="P412" i="2"/>
  <c r="Q412" i="2"/>
  <c r="N413" i="2"/>
  <c r="O413" i="2"/>
  <c r="P413" i="2"/>
  <c r="Q413" i="2"/>
  <c r="N414" i="2"/>
  <c r="O414" i="2"/>
  <c r="P414" i="2"/>
  <c r="Q414" i="2"/>
  <c r="N415" i="2"/>
  <c r="O415" i="2"/>
  <c r="P415" i="2"/>
  <c r="Q415" i="2"/>
  <c r="N307" i="2"/>
  <c r="O307" i="2"/>
  <c r="P307" i="2"/>
  <c r="Q307" i="2"/>
  <c r="N308" i="2"/>
  <c r="O308" i="2"/>
  <c r="P308" i="2"/>
  <c r="Q308" i="2"/>
  <c r="N309" i="2"/>
  <c r="O309" i="2"/>
  <c r="P309" i="2"/>
  <c r="Q309" i="2"/>
  <c r="N310" i="2"/>
  <c r="O310" i="2"/>
  <c r="P310" i="2"/>
  <c r="Q310" i="2"/>
  <c r="N311" i="2"/>
  <c r="O311" i="2"/>
  <c r="P311" i="2"/>
  <c r="Q311" i="2"/>
  <c r="N312" i="2"/>
  <c r="O312" i="2"/>
  <c r="P312" i="2"/>
  <c r="Q312" i="2"/>
  <c r="N313" i="2"/>
  <c r="O313" i="2"/>
  <c r="P313" i="2"/>
  <c r="Q313" i="2"/>
  <c r="N314" i="2"/>
  <c r="O314" i="2"/>
  <c r="P314" i="2"/>
  <c r="Q314" i="2"/>
  <c r="N315" i="2"/>
  <c r="O315" i="2"/>
  <c r="P315" i="2"/>
  <c r="Q315" i="2"/>
  <c r="N316" i="2"/>
  <c r="O316" i="2"/>
  <c r="P316" i="2"/>
  <c r="Q316" i="2"/>
  <c r="N317" i="2"/>
  <c r="O317" i="2"/>
  <c r="P317" i="2"/>
  <c r="Q317" i="2"/>
  <c r="N318" i="2"/>
  <c r="O318" i="2"/>
  <c r="P318" i="2"/>
  <c r="Q318" i="2"/>
  <c r="N319" i="2"/>
  <c r="O319" i="2"/>
  <c r="P319" i="2"/>
  <c r="Q319" i="2"/>
  <c r="N320" i="2"/>
  <c r="O320" i="2"/>
  <c r="P320" i="2"/>
  <c r="Q320" i="2"/>
  <c r="N321" i="2"/>
  <c r="O321" i="2"/>
  <c r="P321" i="2"/>
  <c r="Q321" i="2"/>
  <c r="N322" i="2"/>
  <c r="O322" i="2"/>
  <c r="P322" i="2"/>
  <c r="Q322" i="2"/>
  <c r="N323" i="2"/>
  <c r="O323" i="2"/>
  <c r="P323" i="2"/>
  <c r="Q323" i="2"/>
  <c r="N324" i="2"/>
  <c r="O324" i="2"/>
  <c r="P324" i="2"/>
  <c r="Q324" i="2"/>
  <c r="N325" i="2"/>
  <c r="O325" i="2"/>
  <c r="P325" i="2"/>
  <c r="Q325" i="2"/>
  <c r="N326" i="2"/>
  <c r="O326" i="2"/>
  <c r="P326" i="2"/>
  <c r="Q326" i="2"/>
  <c r="N327" i="2"/>
  <c r="O327" i="2"/>
  <c r="P327" i="2"/>
  <c r="Q327" i="2"/>
  <c r="N328" i="2"/>
  <c r="O328" i="2"/>
  <c r="P328" i="2"/>
  <c r="Q328" i="2"/>
  <c r="N329" i="2"/>
  <c r="O329" i="2"/>
  <c r="P329" i="2"/>
  <c r="Q329" i="2"/>
  <c r="N330" i="2"/>
  <c r="O330" i="2"/>
  <c r="P330" i="2"/>
  <c r="Q330" i="2"/>
  <c r="N331" i="2"/>
  <c r="O331" i="2"/>
  <c r="P331" i="2"/>
  <c r="Q331" i="2"/>
  <c r="N332" i="2"/>
  <c r="O332" i="2"/>
  <c r="P332" i="2"/>
  <c r="Q332" i="2"/>
  <c r="N333" i="2"/>
  <c r="O333" i="2"/>
  <c r="P333" i="2"/>
  <c r="Q333" i="2"/>
  <c r="N334" i="2"/>
  <c r="O334" i="2"/>
  <c r="P334" i="2"/>
  <c r="Q334" i="2"/>
  <c r="N335" i="2"/>
  <c r="O335" i="2"/>
  <c r="P335" i="2"/>
  <c r="Q335" i="2"/>
  <c r="N336" i="2"/>
  <c r="O336" i="2"/>
  <c r="P336" i="2"/>
  <c r="Q336" i="2"/>
  <c r="N337" i="2"/>
  <c r="O337" i="2"/>
  <c r="P337" i="2"/>
  <c r="Q337" i="2"/>
  <c r="N338" i="2"/>
  <c r="O338" i="2"/>
  <c r="P338" i="2"/>
  <c r="Q338" i="2"/>
  <c r="N339" i="2"/>
  <c r="O339" i="2"/>
  <c r="P339" i="2"/>
  <c r="Q339" i="2"/>
  <c r="N340" i="2"/>
  <c r="O340" i="2"/>
  <c r="P340" i="2"/>
  <c r="Q340" i="2"/>
  <c r="N341" i="2"/>
  <c r="O341" i="2"/>
  <c r="P341" i="2"/>
  <c r="Q341" i="2"/>
  <c r="N342" i="2"/>
  <c r="O342" i="2"/>
  <c r="P342" i="2"/>
  <c r="Q342" i="2"/>
  <c r="N343" i="2"/>
  <c r="O343" i="2"/>
  <c r="P343" i="2"/>
  <c r="Q343" i="2"/>
  <c r="N344" i="2"/>
  <c r="O344" i="2"/>
  <c r="P344" i="2"/>
  <c r="Q344" i="2"/>
  <c r="N349" i="2"/>
  <c r="O349" i="2"/>
  <c r="P349" i="2"/>
  <c r="Q349" i="2"/>
  <c r="N350" i="2"/>
  <c r="O350" i="2"/>
  <c r="P350" i="2"/>
  <c r="Q350" i="2"/>
  <c r="N351" i="2"/>
  <c r="O351" i="2"/>
  <c r="P351" i="2"/>
  <c r="Q351" i="2"/>
  <c r="N352" i="2"/>
  <c r="O352" i="2"/>
  <c r="P352" i="2"/>
  <c r="Q352" i="2"/>
  <c r="N353" i="2"/>
  <c r="O353" i="2"/>
  <c r="P353" i="2"/>
  <c r="Q353" i="2"/>
  <c r="N354" i="2"/>
  <c r="O354" i="2"/>
  <c r="P354" i="2"/>
  <c r="Q354" i="2"/>
  <c r="N355" i="2"/>
  <c r="O355" i="2"/>
  <c r="P355" i="2"/>
  <c r="Q355" i="2"/>
  <c r="N356" i="2"/>
  <c r="O356" i="2"/>
  <c r="P356" i="2"/>
  <c r="Q356" i="2"/>
  <c r="N252" i="2"/>
  <c r="O252" i="2"/>
  <c r="P252" i="2"/>
  <c r="Q252" i="2"/>
  <c r="N253" i="2"/>
  <c r="O253" i="2"/>
  <c r="P253" i="2"/>
  <c r="Q253" i="2"/>
  <c r="N254" i="2"/>
  <c r="O254" i="2"/>
  <c r="P254" i="2"/>
  <c r="Q254" i="2"/>
  <c r="N255" i="2"/>
  <c r="O255" i="2"/>
  <c r="P255" i="2"/>
  <c r="Q255" i="2"/>
  <c r="N256" i="2"/>
  <c r="O256" i="2"/>
  <c r="P256" i="2"/>
  <c r="Q256" i="2"/>
  <c r="N257" i="2"/>
  <c r="O257" i="2"/>
  <c r="P257" i="2"/>
  <c r="Q257" i="2"/>
  <c r="N258" i="2"/>
  <c r="O258" i="2"/>
  <c r="P258" i="2"/>
  <c r="Q258" i="2"/>
  <c r="N223" i="2"/>
  <c r="O223" i="2"/>
  <c r="P223" i="2"/>
  <c r="Q223" i="2"/>
  <c r="N224" i="2"/>
  <c r="O224" i="2"/>
  <c r="P224" i="2"/>
  <c r="Q224" i="2"/>
  <c r="N225" i="2"/>
  <c r="O225" i="2"/>
  <c r="P225" i="2"/>
  <c r="Q225" i="2"/>
  <c r="N226" i="2"/>
  <c r="O226" i="2"/>
  <c r="P226" i="2"/>
  <c r="Q226" i="2"/>
  <c r="N227" i="2"/>
  <c r="O227" i="2"/>
  <c r="P227" i="2"/>
  <c r="Q227" i="2"/>
  <c r="N228" i="2"/>
  <c r="O228" i="2"/>
  <c r="P228" i="2"/>
  <c r="Q228" i="2"/>
  <c r="N229" i="2"/>
  <c r="O229" i="2"/>
  <c r="P229" i="2"/>
  <c r="Q229" i="2"/>
  <c r="N230" i="2"/>
  <c r="O230" i="2"/>
  <c r="P230" i="2"/>
  <c r="Q230" i="2"/>
  <c r="N231" i="2"/>
  <c r="O231" i="2"/>
  <c r="P231" i="2"/>
  <c r="Q231" i="2"/>
  <c r="N232" i="2"/>
  <c r="O232" i="2"/>
  <c r="P232" i="2"/>
  <c r="Q232" i="2"/>
  <c r="N233" i="2"/>
  <c r="O233" i="2"/>
  <c r="P233" i="2"/>
  <c r="Q233" i="2"/>
  <c r="N234" i="2"/>
  <c r="O234" i="2"/>
  <c r="P234" i="2"/>
  <c r="Q234" i="2"/>
  <c r="N185" i="2"/>
  <c r="O185" i="2"/>
  <c r="P185" i="2"/>
  <c r="Q185" i="2"/>
  <c r="N186" i="2"/>
  <c r="O186" i="2"/>
  <c r="P186" i="2"/>
  <c r="Q186" i="2"/>
  <c r="N187" i="2"/>
  <c r="O187" i="2"/>
  <c r="P187" i="2"/>
  <c r="Q187" i="2"/>
  <c r="N188" i="2"/>
  <c r="O188" i="2"/>
  <c r="P188" i="2"/>
  <c r="Q188" i="2"/>
  <c r="N189" i="2"/>
  <c r="O189" i="2"/>
  <c r="P189" i="2"/>
  <c r="Q189" i="2"/>
  <c r="N144" i="2"/>
  <c r="O144" i="2"/>
  <c r="P144" i="2"/>
  <c r="Q144" i="2"/>
  <c r="N145" i="2"/>
  <c r="O145" i="2"/>
  <c r="P145" i="2"/>
  <c r="Q145" i="2"/>
  <c r="N130" i="2"/>
  <c r="O130" i="2"/>
  <c r="P130" i="2"/>
  <c r="Q130" i="2"/>
  <c r="N131" i="2"/>
  <c r="O131" i="2"/>
  <c r="P131" i="2"/>
  <c r="Q131" i="2"/>
  <c r="N132" i="2"/>
  <c r="O132" i="2"/>
  <c r="P132" i="2"/>
  <c r="Q132" i="2"/>
  <c r="N133" i="2"/>
  <c r="O133" i="2"/>
  <c r="P133" i="2"/>
  <c r="Q133" i="2"/>
  <c r="N134" i="2"/>
  <c r="O134" i="2"/>
  <c r="P134" i="2"/>
  <c r="Q134" i="2"/>
  <c r="N135" i="2"/>
  <c r="O135" i="2"/>
  <c r="P135" i="2"/>
  <c r="Q135" i="2"/>
  <c r="N136" i="2"/>
  <c r="O136" i="2"/>
  <c r="P136" i="2"/>
  <c r="Q136" i="2"/>
  <c r="N137" i="2"/>
  <c r="O137" i="2"/>
  <c r="P137" i="2"/>
  <c r="Q137" i="2"/>
  <c r="N138" i="2"/>
  <c r="O138" i="2"/>
  <c r="P138" i="2"/>
  <c r="Q138" i="2"/>
  <c r="N139" i="2"/>
  <c r="O139" i="2"/>
  <c r="P139" i="2"/>
  <c r="Q139" i="2"/>
  <c r="N140" i="2"/>
  <c r="O140" i="2"/>
  <c r="P140" i="2"/>
  <c r="Q140" i="2"/>
  <c r="N141" i="2"/>
  <c r="O141" i="2"/>
  <c r="P141" i="2"/>
  <c r="Q141" i="2"/>
  <c r="N142" i="2"/>
  <c r="O142" i="2"/>
  <c r="P142" i="2"/>
  <c r="Q142" i="2"/>
  <c r="N143" i="2"/>
  <c r="O143" i="2"/>
  <c r="P143" i="2"/>
  <c r="Q143" i="2"/>
  <c r="N105" i="2"/>
  <c r="O105" i="2"/>
  <c r="P105" i="2"/>
  <c r="Q105" i="2"/>
  <c r="N106" i="2"/>
  <c r="O106" i="2"/>
  <c r="P106" i="2"/>
  <c r="Q106" i="2"/>
  <c r="N107" i="2"/>
  <c r="O107" i="2"/>
  <c r="P107" i="2"/>
  <c r="Q107" i="2"/>
  <c r="N108" i="2"/>
  <c r="O108" i="2"/>
  <c r="P108" i="2"/>
  <c r="Q108" i="2"/>
  <c r="N109" i="2"/>
  <c r="O109" i="2"/>
  <c r="P109" i="2"/>
  <c r="Q109" i="2"/>
  <c r="N110" i="2"/>
  <c r="O110" i="2"/>
  <c r="P110" i="2"/>
  <c r="Q110" i="2"/>
  <c r="N111" i="2"/>
  <c r="O111" i="2"/>
  <c r="P111" i="2"/>
  <c r="Q111" i="2"/>
  <c r="N119" i="2"/>
  <c r="O119" i="2"/>
  <c r="P119" i="2"/>
  <c r="Q119" i="2"/>
  <c r="N75" i="2"/>
  <c r="O75" i="2"/>
  <c r="P75" i="2"/>
  <c r="Q75" i="2"/>
  <c r="N30" i="2"/>
  <c r="O30" i="2"/>
  <c r="P30" i="2"/>
  <c r="Q30" i="2"/>
  <c r="N31" i="2"/>
  <c r="O31" i="2"/>
  <c r="P31" i="2"/>
  <c r="Q31" i="2"/>
  <c r="N32" i="2"/>
  <c r="O32" i="2"/>
  <c r="P32" i="2"/>
  <c r="Q32" i="2"/>
  <c r="N33" i="2"/>
  <c r="O33" i="2"/>
  <c r="P33" i="2"/>
  <c r="Q33" i="2"/>
  <c r="N34" i="2"/>
  <c r="O34" i="2"/>
  <c r="P34" i="2"/>
  <c r="Q34" i="2"/>
  <c r="N35" i="2"/>
  <c r="O35" i="2"/>
  <c r="P35" i="2"/>
  <c r="Q35" i="2"/>
  <c r="N707" i="2"/>
  <c r="O707" i="2"/>
  <c r="P707" i="2"/>
  <c r="Q707" i="2"/>
  <c r="N708" i="2"/>
  <c r="O708" i="2"/>
  <c r="P708" i="2"/>
  <c r="Q708" i="2"/>
  <c r="N709" i="2"/>
  <c r="O709" i="2"/>
  <c r="P709" i="2"/>
  <c r="Q709" i="2"/>
  <c r="N702" i="2"/>
  <c r="N703" i="2"/>
  <c r="N704" i="2"/>
  <c r="N710" i="2"/>
  <c r="N711" i="2"/>
  <c r="N712" i="2"/>
  <c r="N713" i="2"/>
  <c r="N714" i="2"/>
  <c r="N701" i="2"/>
  <c r="N684" i="2"/>
  <c r="N685" i="2"/>
  <c r="N686" i="2"/>
  <c r="N687" i="2"/>
  <c r="N688" i="2"/>
  <c r="N689" i="2"/>
  <c r="N690" i="2"/>
  <c r="N691" i="2"/>
  <c r="N693" i="2"/>
  <c r="N683" i="2"/>
  <c r="N672" i="2"/>
  <c r="N673" i="2"/>
  <c r="N674" i="2"/>
  <c r="N675" i="2"/>
  <c r="N671" i="2"/>
  <c r="N655" i="2"/>
  <c r="N656" i="2"/>
  <c r="N657" i="2"/>
  <c r="N658" i="2"/>
  <c r="N659" i="2"/>
  <c r="N660" i="2"/>
  <c r="N661" i="2"/>
  <c r="N662" i="2"/>
  <c r="N663" i="2"/>
  <c r="N611" i="2"/>
  <c r="N595" i="2"/>
  <c r="N596" i="2"/>
  <c r="N597" i="2"/>
  <c r="N598" i="2"/>
  <c r="N599" i="2"/>
  <c r="N600" i="2"/>
  <c r="N601" i="2"/>
  <c r="N602" i="2"/>
  <c r="N603" i="2"/>
  <c r="N591" i="2"/>
  <c r="N575" i="2"/>
  <c r="N576" i="2"/>
  <c r="N577" i="2"/>
  <c r="N578" i="2"/>
  <c r="N579" i="2"/>
  <c r="N580" i="2"/>
  <c r="N581" i="2"/>
  <c r="N582" i="2"/>
  <c r="N583" i="2"/>
  <c r="N569" i="2"/>
  <c r="N554" i="2"/>
  <c r="N555" i="2"/>
  <c r="N556" i="2"/>
  <c r="N557" i="2"/>
  <c r="N558" i="2"/>
  <c r="N559" i="2"/>
  <c r="N560" i="2"/>
  <c r="N561" i="2"/>
  <c r="N553" i="2"/>
  <c r="N535" i="2"/>
  <c r="N536" i="2"/>
  <c r="N537" i="2"/>
  <c r="N538" i="2"/>
  <c r="N539" i="2"/>
  <c r="N540" i="2"/>
  <c r="N544" i="2"/>
  <c r="N545" i="2"/>
  <c r="N534" i="2"/>
  <c r="N525" i="2"/>
  <c r="N526" i="2"/>
  <c r="N524" i="2"/>
  <c r="N509" i="2"/>
  <c r="N510" i="2"/>
  <c r="N511" i="2"/>
  <c r="N512" i="2"/>
  <c r="N513" i="2"/>
  <c r="N514" i="2"/>
  <c r="N515" i="2"/>
  <c r="N516" i="2"/>
  <c r="N508" i="2"/>
  <c r="N500" i="2"/>
  <c r="N499" i="2"/>
  <c r="N490" i="2"/>
  <c r="N491" i="2"/>
  <c r="N489" i="2"/>
  <c r="N480" i="2"/>
  <c r="N481" i="2"/>
  <c r="N479" i="2"/>
  <c r="N470" i="2"/>
  <c r="N471" i="2"/>
  <c r="N445" i="2"/>
  <c r="N431" i="2"/>
  <c r="N432" i="2"/>
  <c r="N433" i="2"/>
  <c r="N434" i="2"/>
  <c r="N435" i="2"/>
  <c r="N436" i="2"/>
  <c r="N437" i="2"/>
  <c r="N430" i="2"/>
  <c r="N416" i="2"/>
  <c r="N417" i="2"/>
  <c r="N418" i="2"/>
  <c r="N419" i="2"/>
  <c r="N420" i="2"/>
  <c r="N421" i="2"/>
  <c r="N422" i="2"/>
  <c r="N391" i="2"/>
  <c r="N383" i="2"/>
  <c r="N382" i="2"/>
  <c r="N367" i="2"/>
  <c r="N368" i="2"/>
  <c r="N370" i="2"/>
  <c r="N371" i="2"/>
  <c r="N372" i="2"/>
  <c r="N373" i="2"/>
  <c r="N374" i="2"/>
  <c r="N366" i="2"/>
  <c r="N345" i="2"/>
  <c r="N346" i="2"/>
  <c r="N347" i="2"/>
  <c r="N348" i="2"/>
  <c r="N357" i="2"/>
  <c r="N358" i="2"/>
  <c r="N306" i="2"/>
  <c r="N292" i="2"/>
  <c r="N293" i="2"/>
  <c r="N294" i="2"/>
  <c r="N295" i="2"/>
  <c r="N296" i="2"/>
  <c r="N297" i="2"/>
  <c r="N298" i="2"/>
  <c r="N291" i="2"/>
  <c r="N276" i="2"/>
  <c r="N277" i="2"/>
  <c r="N278" i="2"/>
  <c r="N279" i="2"/>
  <c r="N280" i="2"/>
  <c r="N281" i="2"/>
  <c r="N282" i="2"/>
  <c r="N283" i="2"/>
  <c r="N284" i="2"/>
  <c r="N275" i="2"/>
  <c r="N259" i="2"/>
  <c r="N260" i="2"/>
  <c r="N261" i="2"/>
  <c r="N262" i="2"/>
  <c r="N263" i="2"/>
  <c r="N264" i="2"/>
  <c r="N265" i="2"/>
  <c r="N266" i="2"/>
  <c r="N267" i="2"/>
  <c r="N251" i="2"/>
  <c r="N235" i="2"/>
  <c r="N236" i="2"/>
  <c r="N237" i="2"/>
  <c r="N238" i="2"/>
  <c r="N239" i="2"/>
  <c r="N240" i="2"/>
  <c r="N241" i="2"/>
  <c r="N242" i="2"/>
  <c r="N243" i="2"/>
  <c r="N222" i="2"/>
  <c r="N207" i="2"/>
  <c r="N208" i="2"/>
  <c r="N209" i="2"/>
  <c r="N210" i="2"/>
  <c r="N211" i="2"/>
  <c r="N212" i="2"/>
  <c r="N213" i="2"/>
  <c r="N214" i="2"/>
  <c r="N206" i="2"/>
  <c r="N190" i="2"/>
  <c r="N191" i="2"/>
  <c r="N192" i="2"/>
  <c r="N193" i="2"/>
  <c r="N194" i="2"/>
  <c r="N195" i="2"/>
  <c r="N196" i="2"/>
  <c r="N197" i="2"/>
  <c r="N198" i="2"/>
  <c r="N184" i="2"/>
  <c r="N173" i="2"/>
  <c r="N174" i="2"/>
  <c r="N175" i="2"/>
  <c r="N176" i="2"/>
  <c r="N162" i="2"/>
  <c r="N163" i="2"/>
  <c r="N164" i="2"/>
  <c r="N161" i="2"/>
  <c r="N146" i="2"/>
  <c r="N147" i="2"/>
  <c r="N148" i="2"/>
  <c r="N149" i="2"/>
  <c r="N150" i="2"/>
  <c r="N151" i="2"/>
  <c r="N152" i="2"/>
  <c r="N153" i="2"/>
  <c r="N129" i="2"/>
  <c r="N112" i="2"/>
  <c r="N113" i="2"/>
  <c r="N114" i="2"/>
  <c r="N115" i="2"/>
  <c r="N116" i="2"/>
  <c r="N117" i="2"/>
  <c r="N120" i="2"/>
  <c r="N121" i="2"/>
  <c r="N103" i="2"/>
  <c r="N89" i="2"/>
  <c r="N90" i="2"/>
  <c r="N91" i="2"/>
  <c r="N92" i="2"/>
  <c r="N93" i="2"/>
  <c r="N94" i="2"/>
  <c r="N95" i="2"/>
  <c r="N88" i="2"/>
  <c r="N76" i="2"/>
  <c r="N77" i="2"/>
  <c r="N78" i="2"/>
  <c r="N79" i="2"/>
  <c r="N80" i="2"/>
  <c r="N74" i="2"/>
  <c r="N65" i="2"/>
  <c r="N55" i="2"/>
  <c r="N56" i="2"/>
  <c r="N57" i="2"/>
  <c r="N54" i="2"/>
  <c r="N36" i="2"/>
  <c r="N37" i="2"/>
  <c r="N38" i="2"/>
  <c r="N39" i="2"/>
  <c r="N40" i="2"/>
  <c r="N41" i="2"/>
  <c r="N42" i="2"/>
  <c r="N43" i="2"/>
  <c r="N44" i="2"/>
  <c r="N29" i="2"/>
  <c r="N20" i="2"/>
  <c r="O702" i="2"/>
  <c r="O703" i="2"/>
  <c r="O704" i="2"/>
  <c r="O710" i="2"/>
  <c r="O711" i="2"/>
  <c r="O712" i="2"/>
  <c r="O713" i="2"/>
  <c r="O714" i="2"/>
  <c r="O701" i="2"/>
  <c r="O684" i="2"/>
  <c r="O685" i="2"/>
  <c r="O686" i="2"/>
  <c r="O687" i="2"/>
  <c r="O688" i="2"/>
  <c r="O689" i="2"/>
  <c r="O690" i="2"/>
  <c r="O691" i="2"/>
  <c r="O693" i="2"/>
  <c r="O683" i="2"/>
  <c r="O672" i="2"/>
  <c r="O673" i="2"/>
  <c r="O674" i="2"/>
  <c r="O675" i="2"/>
  <c r="O671" i="2"/>
  <c r="O655" i="2"/>
  <c r="O656" i="2"/>
  <c r="O657" i="2"/>
  <c r="O658" i="2"/>
  <c r="O659" i="2"/>
  <c r="O660" i="2"/>
  <c r="O661" i="2"/>
  <c r="O662" i="2"/>
  <c r="O663" i="2"/>
  <c r="O611" i="2"/>
  <c r="O595" i="2"/>
  <c r="O596" i="2"/>
  <c r="O597" i="2"/>
  <c r="O598" i="2"/>
  <c r="O599" i="2"/>
  <c r="O600" i="2"/>
  <c r="O601" i="2"/>
  <c r="O602" i="2"/>
  <c r="O603" i="2"/>
  <c r="O591" i="2"/>
  <c r="O575" i="2"/>
  <c r="O576" i="2"/>
  <c r="O577" i="2"/>
  <c r="O578" i="2"/>
  <c r="O579" i="2"/>
  <c r="O580" i="2"/>
  <c r="O581" i="2"/>
  <c r="O582" i="2"/>
  <c r="O583" i="2"/>
  <c r="O569" i="2"/>
  <c r="O554" i="2"/>
  <c r="O555" i="2"/>
  <c r="O556" i="2"/>
  <c r="O557" i="2"/>
  <c r="O558" i="2"/>
  <c r="O559" i="2"/>
  <c r="O560" i="2"/>
  <c r="O561" i="2"/>
  <c r="O553" i="2"/>
  <c r="O535" i="2"/>
  <c r="O536" i="2"/>
  <c r="O537" i="2"/>
  <c r="O538" i="2"/>
  <c r="O539" i="2"/>
  <c r="O540" i="2"/>
  <c r="O544" i="2"/>
  <c r="O545" i="2"/>
  <c r="O534" i="2"/>
  <c r="O525" i="2"/>
  <c r="O526" i="2"/>
  <c r="O524" i="2"/>
  <c r="O509" i="2"/>
  <c r="O510" i="2"/>
  <c r="O511" i="2"/>
  <c r="O512" i="2"/>
  <c r="O513" i="2"/>
  <c r="O514" i="2"/>
  <c r="O515" i="2"/>
  <c r="O516" i="2"/>
  <c r="O508" i="2"/>
  <c r="O500" i="2"/>
  <c r="O499" i="2"/>
  <c r="O490" i="2"/>
  <c r="O491" i="2"/>
  <c r="O489" i="2"/>
  <c r="O480" i="2"/>
  <c r="O481" i="2"/>
  <c r="O479" i="2"/>
  <c r="O470" i="2"/>
  <c r="O471" i="2"/>
  <c r="O445" i="2"/>
  <c r="O431" i="2"/>
  <c r="O432" i="2"/>
  <c r="O433" i="2"/>
  <c r="O434" i="2"/>
  <c r="O435" i="2"/>
  <c r="O436" i="2"/>
  <c r="O437" i="2"/>
  <c r="O430" i="2"/>
  <c r="O416" i="2"/>
  <c r="O417" i="2"/>
  <c r="O418" i="2"/>
  <c r="O419" i="2"/>
  <c r="O420" i="2"/>
  <c r="O421" i="2"/>
  <c r="O422" i="2"/>
  <c r="O391" i="2"/>
  <c r="O383" i="2"/>
  <c r="O382" i="2"/>
  <c r="O367" i="2"/>
  <c r="O368" i="2"/>
  <c r="O370" i="2"/>
  <c r="O371" i="2"/>
  <c r="O372" i="2"/>
  <c r="O373" i="2"/>
  <c r="O374" i="2"/>
  <c r="O366" i="2"/>
  <c r="O345" i="2"/>
  <c r="O346" i="2"/>
  <c r="O347" i="2"/>
  <c r="O348" i="2"/>
  <c r="O357" i="2"/>
  <c r="O358" i="2"/>
  <c r="O306" i="2"/>
  <c r="O292" i="2"/>
  <c r="O293" i="2"/>
  <c r="O294" i="2"/>
  <c r="O295" i="2"/>
  <c r="O296" i="2"/>
  <c r="O297" i="2"/>
  <c r="O298" i="2"/>
  <c r="O291" i="2"/>
  <c r="O276" i="2"/>
  <c r="O277" i="2"/>
  <c r="O278" i="2"/>
  <c r="O279" i="2"/>
  <c r="O280" i="2"/>
  <c r="O281" i="2"/>
  <c r="O282" i="2"/>
  <c r="O283" i="2"/>
  <c r="O284" i="2"/>
  <c r="O275" i="2"/>
  <c r="O259" i="2"/>
  <c r="O260" i="2"/>
  <c r="O261" i="2"/>
  <c r="O262" i="2"/>
  <c r="O263" i="2"/>
  <c r="O264" i="2"/>
  <c r="O265" i="2"/>
  <c r="O266" i="2"/>
  <c r="O267" i="2"/>
  <c r="O251" i="2"/>
  <c r="O235" i="2"/>
  <c r="O236" i="2"/>
  <c r="O237" i="2"/>
  <c r="O238" i="2"/>
  <c r="O239" i="2"/>
  <c r="O240" i="2"/>
  <c r="O241" i="2"/>
  <c r="O242" i="2"/>
  <c r="O243" i="2"/>
  <c r="O222" i="2"/>
  <c r="O207" i="2"/>
  <c r="O208" i="2"/>
  <c r="O209" i="2"/>
  <c r="O210" i="2"/>
  <c r="O211" i="2"/>
  <c r="O212" i="2"/>
  <c r="O213" i="2"/>
  <c r="O214" i="2"/>
  <c r="O206" i="2"/>
  <c r="O190" i="2"/>
  <c r="O191" i="2"/>
  <c r="O192" i="2"/>
  <c r="O193" i="2"/>
  <c r="O194" i="2"/>
  <c r="O195" i="2"/>
  <c r="O196" i="2"/>
  <c r="O197" i="2"/>
  <c r="O198" i="2"/>
  <c r="O184" i="2"/>
  <c r="O173" i="2"/>
  <c r="O174" i="2"/>
  <c r="O175" i="2"/>
  <c r="O176" i="2"/>
  <c r="O162" i="2"/>
  <c r="O163" i="2"/>
  <c r="O164" i="2"/>
  <c r="O161" i="2"/>
  <c r="O146" i="2"/>
  <c r="O147" i="2"/>
  <c r="O148" i="2"/>
  <c r="O149" i="2"/>
  <c r="O150" i="2"/>
  <c r="O151" i="2"/>
  <c r="O152" i="2"/>
  <c r="O153" i="2"/>
  <c r="O129" i="2"/>
  <c r="O112" i="2"/>
  <c r="O113" i="2"/>
  <c r="O114" i="2"/>
  <c r="O115" i="2"/>
  <c r="O116" i="2"/>
  <c r="O117" i="2"/>
  <c r="O120" i="2"/>
  <c r="O121" i="2"/>
  <c r="O103" i="2"/>
  <c r="O89" i="2"/>
  <c r="O90" i="2"/>
  <c r="O91" i="2"/>
  <c r="O92" i="2"/>
  <c r="O93" i="2"/>
  <c r="O94" i="2"/>
  <c r="O95" i="2"/>
  <c r="O88" i="2"/>
  <c r="O76" i="2"/>
  <c r="O77" i="2"/>
  <c r="O78" i="2"/>
  <c r="O79" i="2"/>
  <c r="O80" i="2"/>
  <c r="O74" i="2"/>
  <c r="O65" i="2"/>
  <c r="O55" i="2"/>
  <c r="O56" i="2"/>
  <c r="O57" i="2"/>
  <c r="O54" i="2"/>
  <c r="O36" i="2"/>
  <c r="O37" i="2"/>
  <c r="O38" i="2"/>
  <c r="O39" i="2"/>
  <c r="O40" i="2"/>
  <c r="O41" i="2"/>
  <c r="O42" i="2"/>
  <c r="O43" i="2"/>
  <c r="O44" i="2"/>
  <c r="O29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702" i="2"/>
  <c r="Q702" i="2"/>
  <c r="P703" i="2"/>
  <c r="Q703" i="2"/>
  <c r="P704" i="2"/>
  <c r="P710" i="2"/>
  <c r="Q710" i="2"/>
  <c r="P711" i="2"/>
  <c r="Q711" i="2"/>
  <c r="P712" i="2"/>
  <c r="Q712" i="2"/>
  <c r="P713" i="2"/>
  <c r="Q713" i="2"/>
  <c r="P714" i="2"/>
  <c r="Q714" i="2"/>
  <c r="P701" i="2"/>
  <c r="P684" i="2"/>
  <c r="Q684" i="2"/>
  <c r="P685" i="2"/>
  <c r="Q685" i="2"/>
  <c r="P686" i="2"/>
  <c r="Q686" i="2"/>
  <c r="P687" i="2"/>
  <c r="Q687" i="2"/>
  <c r="P688" i="2"/>
  <c r="Q688" i="2"/>
  <c r="P689" i="2"/>
  <c r="Q689" i="2"/>
  <c r="P690" i="2"/>
  <c r="P691" i="2"/>
  <c r="Q691" i="2"/>
  <c r="P693" i="2"/>
  <c r="Q693" i="2"/>
  <c r="P683" i="2"/>
  <c r="Q683" i="2"/>
  <c r="P672" i="2"/>
  <c r="Q672" i="2"/>
  <c r="P673" i="2"/>
  <c r="Q673" i="2"/>
  <c r="P674" i="2"/>
  <c r="P675" i="2"/>
  <c r="Q675" i="2"/>
  <c r="P671" i="2"/>
  <c r="P655" i="2"/>
  <c r="Q655" i="2"/>
  <c r="P656" i="2"/>
  <c r="Q656" i="2"/>
  <c r="P657" i="2"/>
  <c r="Q657" i="2"/>
  <c r="P658" i="2"/>
  <c r="Q658" i="2"/>
  <c r="P659" i="2"/>
  <c r="Q659" i="2"/>
  <c r="P660" i="2"/>
  <c r="Q660" i="2"/>
  <c r="P661" i="2"/>
  <c r="P662" i="2"/>
  <c r="Q662" i="2"/>
  <c r="P663" i="2"/>
  <c r="Q663" i="2"/>
  <c r="P611" i="2"/>
  <c r="Q611" i="2"/>
  <c r="P595" i="2"/>
  <c r="Q595" i="2"/>
  <c r="P596" i="2"/>
  <c r="Q596" i="2"/>
  <c r="P597" i="2"/>
  <c r="P598" i="2"/>
  <c r="Q598" i="2"/>
  <c r="P599" i="2"/>
  <c r="Q599" i="2"/>
  <c r="P600" i="2"/>
  <c r="Q600" i="2"/>
  <c r="P601" i="2"/>
  <c r="Q601" i="2"/>
  <c r="P602" i="2"/>
  <c r="Q602" i="2"/>
  <c r="P603" i="2"/>
  <c r="Q603" i="2"/>
  <c r="P591" i="2"/>
  <c r="P575" i="2"/>
  <c r="Q575" i="2"/>
  <c r="P576" i="2"/>
  <c r="Q576" i="2"/>
  <c r="P577" i="2"/>
  <c r="Q577" i="2"/>
  <c r="P578" i="2"/>
  <c r="Q578" i="2"/>
  <c r="P579" i="2"/>
  <c r="Q579" i="2"/>
  <c r="P580" i="2"/>
  <c r="Q580" i="2"/>
  <c r="P581" i="2"/>
  <c r="P582" i="2"/>
  <c r="Q582" i="2"/>
  <c r="P583" i="2"/>
  <c r="Q583" i="2"/>
  <c r="P569" i="2"/>
  <c r="Q569" i="2"/>
  <c r="P554" i="2"/>
  <c r="Q554" i="2"/>
  <c r="P555" i="2"/>
  <c r="Q555" i="2"/>
  <c r="P556" i="2"/>
  <c r="P557" i="2"/>
  <c r="Q557" i="2"/>
  <c r="P558" i="2"/>
  <c r="Q558" i="2"/>
  <c r="P559" i="2"/>
  <c r="Q559" i="2"/>
  <c r="P560" i="2"/>
  <c r="Q560" i="2"/>
  <c r="P561" i="2"/>
  <c r="Q561" i="2"/>
  <c r="P553" i="2"/>
  <c r="P535" i="2"/>
  <c r="Q535" i="2"/>
  <c r="P536" i="2"/>
  <c r="Q536" i="2"/>
  <c r="P537" i="2"/>
  <c r="Q537" i="2"/>
  <c r="P538" i="2"/>
  <c r="Q538" i="2"/>
  <c r="P539" i="2"/>
  <c r="Q539" i="2"/>
  <c r="P540" i="2"/>
  <c r="Q540" i="2"/>
  <c r="P544" i="2"/>
  <c r="Q544" i="2"/>
  <c r="P545" i="2"/>
  <c r="Q545" i="2"/>
  <c r="P534" i="2"/>
  <c r="Q534" i="2"/>
  <c r="P525" i="2"/>
  <c r="Q525" i="2"/>
  <c r="P526" i="2"/>
  <c r="Q526" i="2"/>
  <c r="P524" i="2"/>
  <c r="P509" i="2"/>
  <c r="Q509" i="2"/>
  <c r="P510" i="2"/>
  <c r="Q510" i="2"/>
  <c r="P511" i="2"/>
  <c r="Q511" i="2"/>
  <c r="P512" i="2"/>
  <c r="Q512" i="2"/>
  <c r="P513" i="2"/>
  <c r="Q513" i="2"/>
  <c r="P514" i="2"/>
  <c r="Q514" i="2"/>
  <c r="P515" i="2"/>
  <c r="P516" i="2"/>
  <c r="Q516" i="2"/>
  <c r="P508" i="2"/>
  <c r="Q508" i="2"/>
  <c r="P500" i="2"/>
  <c r="Q500" i="2"/>
  <c r="P499" i="2"/>
  <c r="P490" i="2"/>
  <c r="Q490" i="2"/>
  <c r="P491" i="2"/>
  <c r="Q491" i="2"/>
  <c r="P489" i="2"/>
  <c r="Q489" i="2"/>
  <c r="P480" i="2"/>
  <c r="Q480" i="2"/>
  <c r="P481" i="2"/>
  <c r="Q481" i="2"/>
  <c r="P479" i="2"/>
  <c r="P470" i="2"/>
  <c r="Q470" i="2"/>
  <c r="P471" i="2"/>
  <c r="Q471" i="2"/>
  <c r="P445" i="2"/>
  <c r="Q445" i="2"/>
  <c r="P431" i="2"/>
  <c r="Q431" i="2"/>
  <c r="P432" i="2"/>
  <c r="Q432" i="2"/>
  <c r="P433" i="2"/>
  <c r="P434" i="2"/>
  <c r="Q434" i="2"/>
  <c r="P435" i="2"/>
  <c r="Q435" i="2"/>
  <c r="P436" i="2"/>
  <c r="Q436" i="2"/>
  <c r="P437" i="2"/>
  <c r="Q437" i="2"/>
  <c r="P430" i="2"/>
  <c r="P416" i="2"/>
  <c r="Q416" i="2"/>
  <c r="P417" i="2"/>
  <c r="Q417" i="2"/>
  <c r="P418" i="2"/>
  <c r="Q418" i="2"/>
  <c r="P419" i="2"/>
  <c r="Q419" i="2"/>
  <c r="P420" i="2"/>
  <c r="Q420" i="2"/>
  <c r="P421" i="2"/>
  <c r="Q421" i="2"/>
  <c r="P422" i="2"/>
  <c r="P391" i="2"/>
  <c r="Q391" i="2"/>
  <c r="P383" i="2"/>
  <c r="Q383" i="2"/>
  <c r="P382" i="2"/>
  <c r="P367" i="2"/>
  <c r="Q367" i="2"/>
  <c r="P368" i="2"/>
  <c r="Q368" i="2"/>
  <c r="P370" i="2"/>
  <c r="Q370" i="2"/>
  <c r="P371" i="2"/>
  <c r="Q371" i="2"/>
  <c r="P372" i="2"/>
  <c r="Q372" i="2"/>
  <c r="P373" i="2"/>
  <c r="Q373" i="2"/>
  <c r="P374" i="2"/>
  <c r="Q374" i="2"/>
  <c r="P366" i="2"/>
  <c r="P345" i="2"/>
  <c r="Q345" i="2"/>
  <c r="P346" i="2"/>
  <c r="Q346" i="2"/>
  <c r="P347" i="2"/>
  <c r="Q347" i="2"/>
  <c r="P348" i="2"/>
  <c r="Q348" i="2"/>
  <c r="P357" i="2"/>
  <c r="Q357" i="2"/>
  <c r="P358" i="2"/>
  <c r="Q358" i="2"/>
  <c r="P306" i="2"/>
  <c r="Q306" i="2"/>
  <c r="P292" i="2"/>
  <c r="Q292" i="2"/>
  <c r="P293" i="2"/>
  <c r="Q293" i="2"/>
  <c r="P294" i="2"/>
  <c r="P295" i="2"/>
  <c r="Q295" i="2"/>
  <c r="P296" i="2"/>
  <c r="Q296" i="2"/>
  <c r="P297" i="2"/>
  <c r="P298" i="2"/>
  <c r="Q298" i="2"/>
  <c r="P291" i="2"/>
  <c r="P276" i="2"/>
  <c r="Q276" i="2"/>
  <c r="P277" i="2"/>
  <c r="Q277" i="2"/>
  <c r="P278" i="2"/>
  <c r="Q278" i="2"/>
  <c r="P279" i="2"/>
  <c r="Q279" i="2"/>
  <c r="P280" i="2"/>
  <c r="Q280" i="2"/>
  <c r="P281" i="2"/>
  <c r="Q281" i="2"/>
  <c r="P282" i="2"/>
  <c r="P283" i="2"/>
  <c r="Q283" i="2"/>
  <c r="P284" i="2"/>
  <c r="Q284" i="2"/>
  <c r="P275" i="2"/>
  <c r="Q275" i="2"/>
  <c r="P259" i="2"/>
  <c r="Q259" i="2"/>
  <c r="P260" i="2"/>
  <c r="Q260" i="2"/>
  <c r="P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51" i="2"/>
  <c r="Q251" i="2"/>
  <c r="P235" i="2"/>
  <c r="Q235" i="2"/>
  <c r="P236" i="2"/>
  <c r="Q236" i="2"/>
  <c r="P237" i="2"/>
  <c r="Q237" i="2"/>
  <c r="P238" i="2"/>
  <c r="Q238" i="2"/>
  <c r="P239" i="2"/>
  <c r="Q239" i="2"/>
  <c r="P240" i="2"/>
  <c r="Q240" i="2"/>
  <c r="P241" i="2"/>
  <c r="P242" i="2"/>
  <c r="Q242" i="2"/>
  <c r="P243" i="2"/>
  <c r="Q243" i="2"/>
  <c r="P222" i="2"/>
  <c r="Q222" i="2"/>
  <c r="P207" i="2"/>
  <c r="Q207" i="2"/>
  <c r="P208" i="2"/>
  <c r="Q208" i="2"/>
  <c r="P209" i="2"/>
  <c r="Q209" i="2"/>
  <c r="P210" i="2"/>
  <c r="Q210" i="2"/>
  <c r="P211" i="2"/>
  <c r="Q211" i="2"/>
  <c r="P212" i="2"/>
  <c r="Q212" i="2"/>
  <c r="P213" i="2"/>
  <c r="P214" i="2"/>
  <c r="Q214" i="2"/>
  <c r="P206" i="2"/>
  <c r="Q206" i="2"/>
  <c r="P190" i="2"/>
  <c r="Q190" i="2"/>
  <c r="P191" i="2"/>
  <c r="Q191" i="2"/>
  <c r="P192" i="2"/>
  <c r="Q192" i="2"/>
  <c r="P193" i="2"/>
  <c r="Q193" i="2"/>
  <c r="P194" i="2"/>
  <c r="Q194" i="2"/>
  <c r="P195" i="2"/>
  <c r="Q195" i="2"/>
  <c r="P196" i="2"/>
  <c r="P197" i="2"/>
  <c r="Q197" i="2"/>
  <c r="P198" i="2"/>
  <c r="Q198" i="2"/>
  <c r="P184" i="2"/>
  <c r="P173" i="2"/>
  <c r="Q173" i="2"/>
  <c r="P174" i="2"/>
  <c r="Q174" i="2"/>
  <c r="P175" i="2"/>
  <c r="Q175" i="2"/>
  <c r="P176" i="2"/>
  <c r="Q176" i="2"/>
  <c r="P162" i="2"/>
  <c r="Q162" i="2"/>
  <c r="P163" i="2"/>
  <c r="Q163" i="2"/>
  <c r="P164" i="2"/>
  <c r="P161" i="2"/>
  <c r="P146" i="2"/>
  <c r="Q146" i="2"/>
  <c r="P147" i="2"/>
  <c r="Q147" i="2"/>
  <c r="P148" i="2"/>
  <c r="Q148" i="2"/>
  <c r="P149" i="2"/>
  <c r="Q149" i="2"/>
  <c r="P150" i="2"/>
  <c r="Q150" i="2"/>
  <c r="P151" i="2"/>
  <c r="Q151" i="2"/>
  <c r="P152" i="2"/>
  <c r="P153" i="2"/>
  <c r="Q153" i="2"/>
  <c r="P129" i="2"/>
  <c r="Q129" i="2"/>
  <c r="P112" i="2"/>
  <c r="Q112" i="2"/>
  <c r="P113" i="2"/>
  <c r="P114" i="2"/>
  <c r="Q114" i="2"/>
  <c r="P115" i="2"/>
  <c r="Q115" i="2"/>
  <c r="P116" i="2"/>
  <c r="P117" i="2"/>
  <c r="P120" i="2"/>
  <c r="Q120" i="2"/>
  <c r="P121" i="2"/>
  <c r="P103" i="2"/>
  <c r="Q103" i="2"/>
  <c r="P89" i="2"/>
  <c r="Q89" i="2"/>
  <c r="P90" i="2"/>
  <c r="Q90" i="2"/>
  <c r="P91" i="2"/>
  <c r="P92" i="2"/>
  <c r="Q92" i="2"/>
  <c r="P93" i="2"/>
  <c r="Q93" i="2"/>
  <c r="P94" i="2"/>
  <c r="P95" i="2"/>
  <c r="Q95" i="2"/>
  <c r="P88" i="2"/>
  <c r="Q88" i="2"/>
  <c r="P76" i="2"/>
  <c r="Q76" i="2"/>
  <c r="P77" i="2"/>
  <c r="Q77" i="2"/>
  <c r="P78" i="2"/>
  <c r="P79" i="2"/>
  <c r="Q79" i="2"/>
  <c r="P80" i="2"/>
  <c r="Q80" i="2"/>
  <c r="P74" i="2"/>
  <c r="Q74" i="2"/>
  <c r="P65" i="2"/>
  <c r="P55" i="2"/>
  <c r="Q55" i="2"/>
  <c r="P56" i="2"/>
  <c r="Q56" i="2"/>
  <c r="P57" i="2"/>
  <c r="Q57" i="2"/>
  <c r="P54" i="2"/>
  <c r="Q54" i="2"/>
  <c r="P36" i="2"/>
  <c r="Q36" i="2"/>
  <c r="P37" i="2"/>
  <c r="P38" i="2"/>
  <c r="Q38" i="2"/>
  <c r="P39" i="2"/>
  <c r="Q39" i="2"/>
  <c r="P40" i="2"/>
  <c r="Q40" i="2"/>
  <c r="P41" i="2"/>
  <c r="Q41" i="2"/>
  <c r="P42" i="2"/>
  <c r="P43" i="2"/>
  <c r="Q43" i="2"/>
  <c r="P44" i="2"/>
  <c r="Q44" i="2"/>
  <c r="P29" i="2"/>
  <c r="Q29" i="2"/>
  <c r="O20" i="2"/>
  <c r="Q184" i="2"/>
  <c r="Q78" i="2"/>
  <c r="Q94" i="2"/>
  <c r="Q91" i="2"/>
  <c r="Q196" i="2"/>
  <c r="Q213" i="2"/>
  <c r="Q499" i="2"/>
  <c r="Q524" i="2"/>
  <c r="Q690" i="2"/>
  <c r="Q704" i="2"/>
  <c r="Q42" i="2"/>
  <c r="Q121" i="2"/>
  <c r="Q117" i="2"/>
  <c r="Q581" i="2"/>
  <c r="Q701" i="2"/>
  <c r="Q674" i="2"/>
  <c r="Q671" i="2"/>
  <c r="Q661" i="2"/>
  <c r="Q597" i="2"/>
  <c r="Q591" i="2"/>
  <c r="Q556" i="2"/>
  <c r="Q553" i="2"/>
  <c r="Q515" i="2"/>
  <c r="Q479" i="2"/>
  <c r="Q433" i="2"/>
  <c r="Q430" i="2"/>
  <c r="Q422" i="2"/>
  <c r="Q382" i="2"/>
  <c r="Q366" i="2"/>
  <c r="Q297" i="2"/>
  <c r="Q294" i="2"/>
  <c r="Q291" i="2"/>
  <c r="Q282" i="2"/>
  <c r="Q261" i="2"/>
  <c r="Q241" i="2"/>
  <c r="Q164" i="2"/>
  <c r="Q161" i="2"/>
  <c r="Q152" i="2"/>
  <c r="Q116" i="2"/>
  <c r="Q113" i="2"/>
  <c r="Q65" i="2"/>
  <c r="Q37" i="2"/>
  <c r="P20" i="2"/>
  <c r="Q20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<sst xmlns="http://schemas.openxmlformats.org/spreadsheetml/2006/main" count="3018" uniqueCount="606">
  <si>
    <t>2021 m.  vasario 11     d.</t>
  </si>
  <si>
    <t>Pareiškėjas:</t>
  </si>
  <si>
    <t xml:space="preserve">Kareivių g. 6-5609, 09117 Vilnius, (8 5) 2339971, info@laf.lt						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</si>
  <si>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</si>
  <si>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</si>
  <si>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</si>
  <si>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</si>
  <si>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</si>
  <si>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</si>
  <si>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</si>
  <si>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</si>
  <si>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</si>
  <si>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</si>
  <si>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</si>
  <si>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</si>
  <si>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</si>
  <si>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</si>
  <si>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</si>
  <si>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</si>
  <si>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</si>
  <si>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</si>
  <si>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</si>
  <si>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</si>
  <si>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</si>
  <si>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 xml:space="preserve">2016  m. Pasaulio uždarų patalpų čempionatas														</t>
  </si>
  <si>
    <t xml:space="preserve">(sporto renginio pavadinimas) </t>
  </si>
  <si>
    <t>Nuoroda į protokolą: https://www.worldathletics.org/results/iaaf-world-indoor-championships/2016/iaaf-world-indoor-championships-7093741</t>
  </si>
  <si>
    <t>Airinė Palšytė</t>
  </si>
  <si>
    <t>aukštis</t>
  </si>
  <si>
    <t>olimpinė</t>
  </si>
  <si>
    <t>PČneol</t>
  </si>
  <si>
    <t>Taip</t>
  </si>
  <si>
    <t>Iš viso:</t>
  </si>
  <si>
    <t>PRIDEDAMA. ____________________________________________________________________________________________________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</si>
  <si>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</si>
  <si>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Olimpinės žaidynės</t>
  </si>
  <si>
    <t>Nuoroda į protokolą: https://www.worldathletics.org/results/olympic-games/2016/the-xxxi-olympic-games-7093747</t>
  </si>
  <si>
    <t>Zinaida Sendriūtė</t>
  </si>
  <si>
    <t>diskas</t>
  </si>
  <si>
    <t>OŽ</t>
  </si>
  <si>
    <t>4 arba 5</t>
  </si>
  <si>
    <t>Andrius Gudžius</t>
  </si>
  <si>
    <t>Diana Lobačevskė</t>
  </si>
  <si>
    <t>maratonas</t>
  </si>
  <si>
    <t>Marius Žiūkas</t>
  </si>
  <si>
    <t>20 km sp.ėj.</t>
  </si>
  <si>
    <t>Brigita Virbalytė-Dimšienė</t>
  </si>
  <si>
    <t>Tadas Šuškevičius</t>
  </si>
  <si>
    <t>50 km sp.ėj.</t>
  </si>
  <si>
    <t>Rasa Drazdauskaitė</t>
  </si>
  <si>
    <t>Vaida Žūsinaitė</t>
  </si>
  <si>
    <t>Eglė Balčiūnaitė</t>
  </si>
  <si>
    <t>800 m</t>
  </si>
  <si>
    <t>Živilė Vaiciukevičiūtė</t>
  </si>
  <si>
    <t>Marius Šavelskis</t>
  </si>
  <si>
    <t>Remigijus Kančys</t>
  </si>
  <si>
    <t>Valdas Dopolskas</t>
  </si>
  <si>
    <t>Neringa Aidietytė</t>
  </si>
  <si>
    <t>Artur Mastianica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</si>
  <si>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</si>
  <si>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2016 m. Europos 24 val. bėgimo čempionatas</t>
  </si>
  <si>
    <t>Nuoroda į protokolą: https://www.breizhchrono.com/detail-de-la-course/iaueuropean24hchampionships-albi-france-24heuropeanchampionship-women-2016-10175
https://www.breizhchrono.com/detail-de-la-course/iaueuropean24hchampionships-albi-france-24heuropeanchampionship-men-2016-10174</t>
  </si>
  <si>
    <t>Aleksandr Sorokin</t>
  </si>
  <si>
    <t>24 h</t>
  </si>
  <si>
    <t>neolimpinė</t>
  </si>
  <si>
    <t>EČneol</t>
  </si>
  <si>
    <t>Ne</t>
  </si>
  <si>
    <t>Viktorija Tomaševičienė</t>
  </si>
  <si>
    <t>Aidas Ardzijauskas</t>
  </si>
  <si>
    <t>Vaiva Skipitienė</t>
  </si>
  <si>
    <t>2016 m. Pasaulio 100 km bėgimo čempionatas</t>
  </si>
  <si>
    <t>Nuoroda į protokolą: https://calendar.ultrarunning.com/event/iau-100km-world-championships/race/17408/results</t>
  </si>
  <si>
    <t>Ruslanas Seitkalijevas</t>
  </si>
  <si>
    <t>100 km</t>
  </si>
  <si>
    <t>2016 m. Pasaulio sportinio ėjimo komandinis čempionatas</t>
  </si>
  <si>
    <t>Nuoroda į protokolą: https://www.worldathletics.org/results/world-athletics-race-walking-team-championshi/2016/iaaf-world-race-walking-team-championships-7093745</t>
  </si>
  <si>
    <t>Lietuvos rinktinė:</t>
  </si>
  <si>
    <t>Kristina Saltanovič</t>
  </si>
  <si>
    <t>Monika Vaiciukevičiūtė</t>
  </si>
  <si>
    <t>2016  m. Pasaulio jaunimo čempionatas</t>
  </si>
  <si>
    <t>Nuoroda į protokolą: https://www.worldathletics.org/results/iaaf-world-junior-championships/2016/iaaf-world-u20-championships-bydgoszcz-2016-7093752</t>
  </si>
  <si>
    <t>Paulius Gelažius</t>
  </si>
  <si>
    <t>rutulio stūmimas</t>
  </si>
  <si>
    <t>JPČ</t>
  </si>
  <si>
    <t>Tomas Vasiliauskas</t>
  </si>
  <si>
    <t>kūjo metimas</t>
  </si>
  <si>
    <t>Diana Zagainova</t>
  </si>
  <si>
    <t>trišuolis</t>
  </si>
  <si>
    <t>Benediktas Mickus</t>
  </si>
  <si>
    <t>Erika Krūminaitė</t>
  </si>
  <si>
    <t>400 m</t>
  </si>
  <si>
    <t>Modestas Masteika</t>
  </si>
  <si>
    <t>ieties metimas</t>
  </si>
  <si>
    <t>Greta Plečkaitytė</t>
  </si>
  <si>
    <t>100 m b/b</t>
  </si>
  <si>
    <t>Rokas Ickys</t>
  </si>
  <si>
    <t>110 m b/b</t>
  </si>
  <si>
    <t>2016 m. Europos čempionatas</t>
  </si>
  <si>
    <t>Nuoroda į protokolą: https://www.worldathletics.org/results/european-championships/2016/european-athletics-championships-7093750</t>
  </si>
  <si>
    <t xml:space="preserve">Airinė Palšytė </t>
  </si>
  <si>
    <t>šuolis į aukštį</t>
  </si>
  <si>
    <t>EČ</t>
  </si>
  <si>
    <t>1/2 maratono</t>
  </si>
  <si>
    <t xml:space="preserve">Liveta Jasiūnaitė </t>
  </si>
  <si>
    <t xml:space="preserve">Andrius Gudžius </t>
  </si>
  <si>
    <t>disko metimas</t>
  </si>
  <si>
    <t xml:space="preserve">Zinaida Sendriūtė </t>
  </si>
  <si>
    <t xml:space="preserve">Austra Skujytė </t>
  </si>
  <si>
    <t>7-kovė</t>
  </si>
  <si>
    <t xml:space="preserve">Raivydas Stanys </t>
  </si>
  <si>
    <t xml:space="preserve">Rytis Sakalauskas </t>
  </si>
  <si>
    <t>100 m</t>
  </si>
  <si>
    <t xml:space="preserve">Edis Matusevičius </t>
  </si>
  <si>
    <t xml:space="preserve">Jogailė Petrokaitė </t>
  </si>
  <si>
    <t>šuolis į tolį</t>
  </si>
  <si>
    <t xml:space="preserve">Giedrė Kupstytė </t>
  </si>
  <si>
    <t xml:space="preserve">Lina Grinčikaitė </t>
  </si>
  <si>
    <t xml:space="preserve">Eglė Balčiūnaitė </t>
  </si>
  <si>
    <t xml:space="preserve">Diana Lobačevskė </t>
  </si>
  <si>
    <t xml:space="preserve">Remigijus Kančys </t>
  </si>
  <si>
    <t xml:space="preserve">Monika Juodeškaitė </t>
  </si>
  <si>
    <t xml:space="preserve">Remalda Kergytė </t>
  </si>
  <si>
    <t xml:space="preserve">Eligijus Ruškys </t>
  </si>
  <si>
    <t xml:space="preserve">Indrė Jakubaitytė </t>
  </si>
  <si>
    <t>2016 m. Europos jaunių čempionatas</t>
  </si>
  <si>
    <t>Nuoroda į protokolą:  https://eych2016.domtel-sport.pl/?seria=1&amp;runda=1&amp;konkurencja=K100&amp;dzien=2016-07-14&amp;impreza=6</t>
  </si>
  <si>
    <t>Urtė Baikštytė</t>
  </si>
  <si>
    <t>JnEČ</t>
  </si>
  <si>
    <t>Daumantas Liutinskis</t>
  </si>
  <si>
    <t>10000 m sp.ėj.</t>
  </si>
  <si>
    <t>Edgaras Benkunskas</t>
  </si>
  <si>
    <t>10-kovė</t>
  </si>
  <si>
    <t>Agnė Jonkutė</t>
  </si>
  <si>
    <t>Austėja Kavaliauskaitė</t>
  </si>
  <si>
    <t>5000 m sp.ėj.</t>
  </si>
  <si>
    <t>Valerija Kolontaj</t>
  </si>
  <si>
    <t>Benas Kontrimavičius</t>
  </si>
  <si>
    <t>200 m</t>
  </si>
  <si>
    <t>Karolina Savko</t>
  </si>
  <si>
    <t>Domantas Dobrega</t>
  </si>
  <si>
    <t>Beatričė Juškevičiūtė</t>
  </si>
  <si>
    <t>Akvilė Andriukaitytė</t>
  </si>
  <si>
    <t>Rūta Okulič-Kazarinaitė</t>
  </si>
  <si>
    <t>400 b/b</t>
  </si>
  <si>
    <t>Laurynas Toleikis</t>
  </si>
  <si>
    <t>Aleksas Vilkas</t>
  </si>
  <si>
    <t>Gabija Galvydytė</t>
  </si>
  <si>
    <t>Dominykas Matijošaitis</t>
  </si>
  <si>
    <t>2000 kl/b</t>
  </si>
  <si>
    <t>Dovilė Kiudelytė</t>
  </si>
  <si>
    <t>estafetė</t>
  </si>
  <si>
    <t>Erika Lukaševič</t>
  </si>
  <si>
    <t>Erik Mickevič</t>
  </si>
  <si>
    <t>Urtė Bačianskaitė</t>
  </si>
  <si>
    <t>2016 m. Europos kroso čempionatas</t>
  </si>
  <si>
    <t>Nuoroda į protokolą: http://www.european-athletics.org/competitions/european-cross-country-championships/history/year=2016/results/index.html</t>
  </si>
  <si>
    <t>Kamilė Vaidžiulytė</t>
  </si>
  <si>
    <t>4150 m</t>
  </si>
  <si>
    <t>Eglė Morenaitė</t>
  </si>
  <si>
    <t>Monika Šaltenytė</t>
  </si>
  <si>
    <t>Auksė Linkutė</t>
  </si>
  <si>
    <t>2017 m. Europos uždarų patalpų čempionatas</t>
  </si>
  <si>
    <t>Nuoroda į protokolą: http://www.european-athletics.org/competitions/european-athletics-indoor-championships/history/year=2017/results/index.html</t>
  </si>
  <si>
    <t>Austra Skujytė</t>
  </si>
  <si>
    <t>rutulys</t>
  </si>
  <si>
    <t>Raivydas Stanys</t>
  </si>
  <si>
    <t>Giedrė Kupstytė</t>
  </si>
  <si>
    <t>Eva Misiūnaitė</t>
  </si>
  <si>
    <t>PRIDEDAMA. __varžybų protokolas prisegtas atskirame faile__________________________________________________________________________________________</t>
  </si>
  <si>
    <t>2017 m. Pasaulio čempionatas</t>
  </si>
  <si>
    <t>Nuoroda į protokolą: https://www.worldathletics.org/competition/calendar-results/results/7093740</t>
  </si>
  <si>
    <t>PČ</t>
  </si>
  <si>
    <t>Dovilė Dzindzaletaitė</t>
  </si>
  <si>
    <t>Brigita Virbalytė Dimšienė</t>
  </si>
  <si>
    <t>20 km sp/ėjimas</t>
  </si>
  <si>
    <t>Liveta Jasiūnaitė</t>
  </si>
  <si>
    <t>ietis</t>
  </si>
  <si>
    <t>Ignas Brasevičius</t>
  </si>
  <si>
    <t>Edis Matusevičius</t>
  </si>
  <si>
    <t>50 km sp/ėjimas</t>
  </si>
  <si>
    <t>2017 m. Pasaulio jaunių čempionatas</t>
  </si>
  <si>
    <t>Nuoroda į protokolą: https://www.worldathletics.org/results/iaaf-world-u18-championships/2017/iaaf-world-u18-championships-nairobi-2017-7093743</t>
  </si>
  <si>
    <t>JnPČ</t>
  </si>
  <si>
    <t>400 m b/b</t>
  </si>
  <si>
    <t>Tomas Sabašinskas</t>
  </si>
  <si>
    <t>Eduardas Rimas Survilas</t>
  </si>
  <si>
    <t>Gintarė Tirevičiūtė</t>
  </si>
  <si>
    <t>5000 m sp/ėj.</t>
  </si>
  <si>
    <t>2017 m. Europos iki 23 m. čempionatas</t>
  </si>
  <si>
    <t>Nuoroda į protokolą: http://www.european-athletics.org/competitions/european-athletics-u23-championships/history/year=2017/results/index.html</t>
  </si>
  <si>
    <t>20 km sp/ėj.</t>
  </si>
  <si>
    <t>JEČ</t>
  </si>
  <si>
    <t>Modesta Justė Morauskaitė</t>
  </si>
  <si>
    <t>tolis</t>
  </si>
  <si>
    <t>Domantas Poška</t>
  </si>
  <si>
    <t>Monika Elenska</t>
  </si>
  <si>
    <t>Karolina Deliautaitė</t>
  </si>
  <si>
    <t>Rapolas Saulius</t>
  </si>
  <si>
    <t>Rokas Pacevičius</t>
  </si>
  <si>
    <t>Ramūnas Kleinauskas</t>
  </si>
  <si>
    <t>Vytautė Pabiržytė</t>
  </si>
  <si>
    <t>Martynas Vrašinskas</t>
  </si>
  <si>
    <t>Julius Molotkinas</t>
  </si>
  <si>
    <t>Simonas Martišius</t>
  </si>
  <si>
    <t>Karolis Čekanavičius</t>
  </si>
  <si>
    <t>Karina Lipeckaja</t>
  </si>
  <si>
    <t>kūjis</t>
  </si>
  <si>
    <t>Simona Dobilaitė</t>
  </si>
  <si>
    <t xml:space="preserve">Lukas Laima </t>
  </si>
  <si>
    <t>PRIDEDAMA. __varžybų protokolas prisegtas atskirame faile__________________________________________________________________________________________________</t>
  </si>
  <si>
    <t>2017 m. Europos jaunimo čempionatas</t>
  </si>
  <si>
    <t>Nuoroda į protokolą: http://www.european-athletics.org/competitions/european-athletics-u20-championships/history/year=2017/results/index.html</t>
  </si>
  <si>
    <t>Juozas Baikštys</t>
  </si>
  <si>
    <t>Matas Adamonis</t>
  </si>
  <si>
    <t>Gediminas Truskauskas</t>
  </si>
  <si>
    <t>Arminas Čečkauskas</t>
  </si>
  <si>
    <t>Kristina Jašauskaitė</t>
  </si>
  <si>
    <t>Kotryna Tonkovičiūtė</t>
  </si>
  <si>
    <t>PRIDEDAMA. ___varžybų protokolas prisegtas atskirame faile_________________________________________________________________________________________________</t>
  </si>
  <si>
    <t>2017 m. Europos sportinio ėjimo taurės varžybos, Europos sportinio ėjimo komandinis čempionatas</t>
  </si>
  <si>
    <t>Nuoroda į protokolą: http://www.marciadalmondo.com/admin/pdf/risultati/24052017431Podebrady2017.pdf</t>
  </si>
  <si>
    <t>Lietuvos moterų rinktinė</t>
  </si>
  <si>
    <t>20 km sp. ėjimas</t>
  </si>
  <si>
    <t>Lietuvos vyrų rinktinė</t>
  </si>
  <si>
    <t>Genadij Kozlovskij</t>
  </si>
  <si>
    <t>50 km sp. ėjimas</t>
  </si>
  <si>
    <t>2017 m. Europos daugiakovių komandinis čempionatas</t>
  </si>
  <si>
    <t>Nuoroda į protokolą: http://www.rfea.es/competi/2017_combinadas_MonzonETCH/resultados/2_Division/index.html</t>
  </si>
  <si>
    <t>Diana Pranckutė</t>
  </si>
  <si>
    <t>Miglė Liepa Muraškaitė</t>
  </si>
  <si>
    <t>Egidijus Zaniauskas</t>
  </si>
  <si>
    <t>Alvydas Misius</t>
  </si>
  <si>
    <t>Algirdas Stuknys</t>
  </si>
  <si>
    <t>2017 m. Europos komandinis čempionatas</t>
  </si>
  <si>
    <t>Nuoroda į protokolą: http://www.european-athletics.org/competitions/european-athletics-team-championships-second-league/history/year=2017/results/index.html</t>
  </si>
  <si>
    <t>Lietuvos rinktinė</t>
  </si>
  <si>
    <t>1 (kas 4 m. 1 k. nerengiamos)</t>
  </si>
  <si>
    <t>Agnė Šerkšnienė</t>
  </si>
  <si>
    <t>Natalija Piliušina</t>
  </si>
  <si>
    <t>1500 m</t>
  </si>
  <si>
    <t>Loreta Kančytė</t>
  </si>
  <si>
    <t>3000 m</t>
  </si>
  <si>
    <t>5000 m</t>
  </si>
  <si>
    <t>Irma Mačiukaitė</t>
  </si>
  <si>
    <t xml:space="preserve">100 m b/b </t>
  </si>
  <si>
    <t>Banga Balnaitė</t>
  </si>
  <si>
    <t>3000 m kl/b</t>
  </si>
  <si>
    <t>Šuolis į aukštį</t>
  </si>
  <si>
    <t>Karolina Jasaitė</t>
  </si>
  <si>
    <t>Šuolis su kartimi</t>
  </si>
  <si>
    <t>Jogailė Petrokaitė</t>
  </si>
  <si>
    <t>Šuolis į tolį</t>
  </si>
  <si>
    <t xml:space="preserve">Trišuolis </t>
  </si>
  <si>
    <t>Rutulio stūmimas</t>
  </si>
  <si>
    <t>Ieties metimas</t>
  </si>
  <si>
    <t>Disko metimas</t>
  </si>
  <si>
    <t>Aistė Žiginskaitė</t>
  </si>
  <si>
    <t>Kūjo metimas</t>
  </si>
  <si>
    <t>Rytis Sakalauskas</t>
  </si>
  <si>
    <t>Kostas Skrabulis</t>
  </si>
  <si>
    <t>Simas Bertašius</t>
  </si>
  <si>
    <t>Šarūnas Mockus</t>
  </si>
  <si>
    <t xml:space="preserve">110 m b/b </t>
  </si>
  <si>
    <t>Justinas Beržanskis</t>
  </si>
  <si>
    <t>Adrijus Glebauskas</t>
  </si>
  <si>
    <t>Lukas Kolpakovas</t>
  </si>
  <si>
    <t>Šuolis į šolį</t>
  </si>
  <si>
    <t>Paulius Svarauskas</t>
  </si>
  <si>
    <t>Šarūnas Banevičius</t>
  </si>
  <si>
    <t>Ugnius Savickas</t>
  </si>
  <si>
    <t>Giedrius Rupeika</t>
  </si>
  <si>
    <t>Valentinas Bukovskis</t>
  </si>
  <si>
    <t>2017 m. Europos kroso čempionatas</t>
  </si>
  <si>
    <t>Nuoroda į protokolą: http://www.european-athletics.org/competitions/european-cross-country-championships/2017/schedules-results/</t>
  </si>
  <si>
    <t>4.18 km</t>
  </si>
  <si>
    <t>6.28 km</t>
  </si>
  <si>
    <t>Greta Karinauskaitė</t>
  </si>
  <si>
    <t>Ugnė Žvinklytė</t>
  </si>
  <si>
    <t>Ramunė Klybaitė</t>
  </si>
  <si>
    <t>10.18 km</t>
  </si>
  <si>
    <t>Giedrius Valinčius</t>
  </si>
  <si>
    <t>2018  m. Pasaulio uždarų patalpų čempionatas</t>
  </si>
  <si>
    <t>Nuoroda į protokolą: https://www.worldathletics.org/results/iaaf-world-indoor-championships/2018/iaaf-world-indoor-championships-7093742</t>
  </si>
  <si>
    <t>2018 m. Europos čempionatas</t>
  </si>
  <si>
    <t>Nuoroda į protokolą: https://www.worldathletics.org/results/european-championships/2018/european-athletics-championships-7105084</t>
  </si>
  <si>
    <t>20 km sp.ėjimas</t>
  </si>
  <si>
    <t>Lietuvos vyrų maratono r-nė:</t>
  </si>
  <si>
    <t>Maratonas</t>
  </si>
  <si>
    <t>Mindaugas Viršilas</t>
  </si>
  <si>
    <t>50 km sp.ėjimas</t>
  </si>
  <si>
    <t>Lietuvos moterų r-nė:</t>
  </si>
  <si>
    <t>4x400 m</t>
  </si>
  <si>
    <t>Ieva Zarankaitė</t>
  </si>
  <si>
    <t>Milda Eimontė</t>
  </si>
  <si>
    <t>2018 m. Pasaulio jaunimo čempionatas</t>
  </si>
  <si>
    <t>Nuoroda į protokolą: https://www.worldathletics.org/results/iaaf-world-u20-championships/2018/iaaf-world-u20-championships-tampere-2018-7105080</t>
  </si>
  <si>
    <t>Martynas Alekna</t>
  </si>
  <si>
    <t>10000 m sp.ėjimas</t>
  </si>
  <si>
    <t>2018 m. Europos jaunių čempionatas</t>
  </si>
  <si>
    <t>Nuoroda į protokolą: https://www.worldathletics.org/competition/calendar-results/results/7105092</t>
  </si>
  <si>
    <t>Dominykas Čepys</t>
  </si>
  <si>
    <t>Dovidas Petkevičius</t>
  </si>
  <si>
    <t>Matas Makaravičius</t>
  </si>
  <si>
    <t>Augustas Bukauskas</t>
  </si>
  <si>
    <t>Vilius Junevičius</t>
  </si>
  <si>
    <t>Olivija Vaitaitytė</t>
  </si>
  <si>
    <t>Karolis Gelažius</t>
  </si>
  <si>
    <t>Amelita Taujanskaitė</t>
  </si>
  <si>
    <t>Paulius Ivaškevičius</t>
  </si>
  <si>
    <t>Deimantė Raudytė</t>
  </si>
  <si>
    <t>Sonata Rudytė</t>
  </si>
  <si>
    <t>Meda Repšytė</t>
  </si>
  <si>
    <t>2000 m kl/b</t>
  </si>
  <si>
    <t>Justas Čėsna</t>
  </si>
  <si>
    <t>Adrija Meškauskaitė</t>
  </si>
  <si>
    <t>5000 m sp.ėjimas</t>
  </si>
  <si>
    <t>Luka Garšvaitė</t>
  </si>
  <si>
    <t>Lukrecija Sabaitytė</t>
  </si>
  <si>
    <t>Ieva Florijona Česnaitė</t>
  </si>
  <si>
    <t>Vildijus Petkus</t>
  </si>
  <si>
    <t>Dominykas Smetonis</t>
  </si>
  <si>
    <t>Dominyka Petraškaitė</t>
  </si>
  <si>
    <t>Edgaras Radzevičius</t>
  </si>
  <si>
    <t>Roberta Žikaitė</t>
  </si>
  <si>
    <t>Augustė Žikaitė</t>
  </si>
  <si>
    <t>Akvilė Medvedevaitė</t>
  </si>
  <si>
    <t>Austėja Barbšytė</t>
  </si>
  <si>
    <t>2018 m. Pasaulio pusės maratono bėgimo čempionatas</t>
  </si>
  <si>
    <t>Nuoroda į protokolą: https://www.iaaf.org/competitions/iaaf-world-half-marathon-championships/iaaftrinidad-alfonso-world-half-marathon-cham-6023/timetable/byday</t>
  </si>
  <si>
    <t>2018 m. Europos 24 val. bėgimo čempionatas</t>
  </si>
  <si>
    <t>Nuoroda į protokolą: https://my4.raceresult.com/98907/RRPublish/pdf.php?name=Presenter%2FAnnouncer%7CFinal%20Individual%20Mens%20Results&amp;contest=0&amp;lang=en</t>
  </si>
  <si>
    <t>Vaiva Skipitienė-Kurpytė</t>
  </si>
  <si>
    <t>2018 m. Pasaulio 100 km bėgimo čempionatas</t>
  </si>
  <si>
    <t>Nuoroda į protokolą: http://www.cro100.run/wp-content/uploads/2018/10/WorldChampionship_man.pdf</t>
  </si>
  <si>
    <t>Robertas Zaicevas</t>
  </si>
  <si>
    <t>2018 m. Pasaulio sportinio ėjimo komandinis čempionatas</t>
  </si>
  <si>
    <t>Nuoroda į protokolą: https://www.worldathletics.org/competitions/world-athletics-race-walking-team-championshi/iaaf-race-walking-team-championships-taicang-2018-7118267/timetable/byday</t>
  </si>
  <si>
    <t>20 km</t>
  </si>
  <si>
    <t>50 km</t>
  </si>
  <si>
    <t>10 km</t>
  </si>
  <si>
    <t>2018 m. Jaunimo olimpinės žaidynės</t>
  </si>
  <si>
    <t>Nuoroda į protokolą: https://www.worldathletics.org/results/youth-olympic-games/2018/3rd-youth-olympic-games-7121767</t>
  </si>
  <si>
    <t>JOŽ</t>
  </si>
  <si>
    <t>2018 m. Europos kroso čempionatas</t>
  </si>
  <si>
    <t>Nuoroda į protokolą: http://www.european-athletics.org/competitions/european-cross-country-championships/2018/schedules-results/index.html</t>
  </si>
  <si>
    <t>10,3 km</t>
  </si>
  <si>
    <t>8,3 km</t>
  </si>
  <si>
    <t>6,3 km</t>
  </si>
  <si>
    <t>Gabrielė Paužaitė</t>
  </si>
  <si>
    <t xml:space="preserve">Kamilė Vaidžiulytė </t>
  </si>
  <si>
    <t>4,3 km</t>
  </si>
  <si>
    <t>2019 m. Europos uždarų patalpų čempionatas</t>
  </si>
  <si>
    <t>Nuoroda į protokolą: https://www.worldathletics.org/competition/calendar-results/results/7128498</t>
  </si>
  <si>
    <t>Aukštis</t>
  </si>
  <si>
    <t>Trišuolis</t>
  </si>
  <si>
    <t>60 m</t>
  </si>
  <si>
    <t>2019 m. Europos jaunimo čempionatas</t>
  </si>
  <si>
    <t>Nuoroda į protokolą: https://www.worldathletics.org/competition/calendar-results/results/7133666</t>
  </si>
  <si>
    <t>Diskas</t>
  </si>
  <si>
    <t>Algirdas Strelčiūnas</t>
  </si>
  <si>
    <t>Tolis</t>
  </si>
  <si>
    <t>Rutulys</t>
  </si>
  <si>
    <t>Naubartas Stripeikis</t>
  </si>
  <si>
    <t>Armandas Miliauskas</t>
  </si>
  <si>
    <t>2019 m. Europos iki 23 m. čempionatas</t>
  </si>
  <si>
    <t>Nuoroda į protokolą: https://www.worldathletics.org/competition/calendar-results/results/7133388</t>
  </si>
  <si>
    <t>Kūjis</t>
  </si>
  <si>
    <t>Marija Šyvytė</t>
  </si>
  <si>
    <t>Dainius Pazdrazdis</t>
  </si>
  <si>
    <t xml:space="preserve">Gabrielė Paužaitė </t>
  </si>
  <si>
    <t>Kamilė Gargasaitė</t>
  </si>
  <si>
    <t xml:space="preserve">Eglė Morenaitė </t>
  </si>
  <si>
    <t>2019 m. Europos komandinis čempionatas</t>
  </si>
  <si>
    <t>Nuoroda į protokolą: https://www.worldathletics.org/competition/calendar-results/results/7134455</t>
  </si>
  <si>
    <t xml:space="preserve">200 m  </t>
  </si>
  <si>
    <t xml:space="preserve">Modesta Justė Morauskaitė </t>
  </si>
  <si>
    <t xml:space="preserve">400 m </t>
  </si>
  <si>
    <t xml:space="preserve">800 m </t>
  </si>
  <si>
    <t xml:space="preserve">1500 m  </t>
  </si>
  <si>
    <t xml:space="preserve">Loreta Kančytė </t>
  </si>
  <si>
    <t xml:space="preserve">3000 m  </t>
  </si>
  <si>
    <t xml:space="preserve">5000 m  </t>
  </si>
  <si>
    <t>Gabrielė Čeponytė</t>
  </si>
  <si>
    <t xml:space="preserve">400 m b/b  </t>
  </si>
  <si>
    <t xml:space="preserve">Evelina Miltenė </t>
  </si>
  <si>
    <t xml:space="preserve">3000 m kl/b  </t>
  </si>
  <si>
    <t>Vitalija Dejeva</t>
  </si>
  <si>
    <t>Kartis</t>
  </si>
  <si>
    <t>Augustė Regalaitė</t>
  </si>
  <si>
    <t xml:space="preserve">Ietis </t>
  </si>
  <si>
    <t>Agnė Lukoševičiūtė</t>
  </si>
  <si>
    <t xml:space="preserve">4x100 m </t>
  </si>
  <si>
    <t>Rasa Mažeikaitė</t>
  </si>
  <si>
    <t>Gunda Jakimavičiūtė</t>
  </si>
  <si>
    <t xml:space="preserve">4x400 m </t>
  </si>
  <si>
    <t xml:space="preserve">Simas Bertašius  </t>
  </si>
  <si>
    <t>Egidijus Adomkaitis</t>
  </si>
  <si>
    <t>Artūras Janauskas</t>
  </si>
  <si>
    <t xml:space="preserve">Justinas Beržanskis </t>
  </si>
  <si>
    <t>Osvaldas Gedrimas</t>
  </si>
  <si>
    <t>Marius Vadeikis</t>
  </si>
  <si>
    <t>Aleksas Abromavičius</t>
  </si>
  <si>
    <t>Mantas Šeštokas</t>
  </si>
  <si>
    <t>Einius Trumpa</t>
  </si>
  <si>
    <t>Darius Križanovskij</t>
  </si>
  <si>
    <t>2019 m. Pasaulio 24 val. bėgimo čempionatas</t>
  </si>
  <si>
    <t>Nuoroda į protokolą: http://www.breizhchrono.com/detail-de-la-course/crs_id/13092/page/1/ </t>
  </si>
  <si>
    <t>Aleksandras Sorokinas</t>
  </si>
  <si>
    <t>24 val.</t>
  </si>
  <si>
    <t>Saulius Litvinavičius</t>
  </si>
  <si>
    <t>Aurimas Skinulis</t>
  </si>
  <si>
    <t>2019 m. Pasaulio čempionatas</t>
  </si>
  <si>
    <t>Nuoroda į protokolą: https://www.worldathletics.org/results/world-athletics-championships/2019/iaaf-world-athletics-championships-doha-2019-6033</t>
  </si>
  <si>
    <t xml:space="preserve">20 km.sp.ėj. </t>
  </si>
  <si>
    <t>Dovilė Kilty</t>
  </si>
  <si>
    <t xml:space="preserve">50 km.sp.ėj. </t>
  </si>
  <si>
    <t>Ietis</t>
  </si>
  <si>
    <t xml:space="preserve">Monika Bytautienė  </t>
  </si>
  <si>
    <t>2019 m. Europos kroso čempionatas</t>
  </si>
  <si>
    <t>Nuoroda į protokolą: https://www.worldathletics.org/competition/calendar-results/results/7138072</t>
  </si>
  <si>
    <t>kroso estafetė</t>
  </si>
  <si>
    <t>6.225 km</t>
  </si>
  <si>
    <t>4.225 km</t>
  </si>
  <si>
    <t>Gintarė Juknytė</t>
  </si>
  <si>
    <t xml:space="preserve">10.225 km </t>
  </si>
  <si>
    <t>Marija Jekabsone</t>
  </si>
  <si>
    <t>2019 m. Europos sportinio ėjimo taurės varžybos, Europos sportinio ėjimo komandinis čempionatas</t>
  </si>
  <si>
    <t>Nuoroda į protokolą:  http://lengvoji.lt/wp-content/uploads/2019/05/20190519EET.pdf</t>
  </si>
  <si>
    <t>Lietuvos moterų rinktinė:</t>
  </si>
  <si>
    <t>Greta Vainaitė</t>
  </si>
  <si>
    <t>Lietuvos vyrų rinktinė:</t>
  </si>
  <si>
    <t>Darius Jezepčikas</t>
  </si>
  <si>
    <t>2019 m. Pasaulio estafečių čempionatas</t>
  </si>
  <si>
    <t>Nuoroda į protokolą:  https://www.worldathletics.org/results/world-athletics-relays/2019/iaaf-world-relays-6359/women/4x400-metres-relay/heats/summary#resultheader</t>
  </si>
  <si>
    <t>2020 m. Pasaulio pusės maratono čempionatas</t>
  </si>
  <si>
    <t>Nuoroda į protokolą:  https://www.worldathletics.org/competition/calendar-results/results/7138821</t>
  </si>
  <si>
    <t>Monika Bytautienė</t>
  </si>
  <si>
    <t>Lina Kiriliuk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</si>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</sst>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theme="1"/>
      <name val="Times New Roman"/>
    </font>
    <font>
      <b/>
      <vertAlign val="superscript"/>
      <sz val="16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0" applyFont="1" applyFill="1" applyBorder="1" applyAlignment="1"/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907"/>
  <sheetViews>
    <sheetView tabSelected="1" zoomScaleNormal="100" workbookViewId="0">
      <selection activeCell="A6" sqref="A6:Q6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3.42578125" style="1" customWidth="1"/>
    <col min="19" max="16384" width="9.140625" style="1"/>
  </cols>
  <sheetData>
    <row r="1" spans="1:18" s="8" customFormat="1" ht="15.75">
      <c r="D1" s="61"/>
      <c r="E1" s="61"/>
      <c r="F1" s="61"/>
      <c r="G1" s="61"/>
      <c r="H1" s="61"/>
      <c r="I1" s="61"/>
      <c r="J1" s="61"/>
      <c r="K1" s="61"/>
      <c r="L1" s="61"/>
      <c r="N1" s="2"/>
      <c r="O1" s="2"/>
      <c r="P1" s="2"/>
      <c r="Q1" s="2"/>
    </row>
    <row r="2" spans="1:18" s="8" customFormat="1" ht="15.75">
      <c r="B2" s="8" t="s">
        <v>0</v>
      </c>
      <c r="D2" s="61"/>
      <c r="E2" s="61"/>
      <c r="F2" s="61"/>
      <c r="G2" s="61"/>
      <c r="H2" s="61"/>
      <c r="I2" s="61"/>
      <c r="J2" s="61"/>
      <c r="K2" s="61"/>
      <c r="L2" s="61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8"/>
    </row>
    <row r="6" spans="1:18" ht="24">
      <c r="A6" s="127" t="s">
        <v>569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8"/>
    </row>
    <row r="7" spans="1:18" s="8" customFormat="1" ht="15.75">
      <c r="A7" s="61"/>
      <c r="B7" s="87" t="s">
        <v>2</v>
      </c>
      <c r="C7" s="87"/>
      <c r="D7" s="87"/>
      <c r="E7" s="87"/>
      <c r="F7" s="87"/>
      <c r="G7" s="87"/>
      <c r="H7" s="87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1"/>
      <c r="B8" s="88" t="s">
        <v>3</v>
      </c>
      <c r="C8" s="88"/>
      <c r="D8" s="88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1"/>
      <c r="B9" s="48">
        <v>190722989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1"/>
      <c r="B10" s="59" t="s">
        <v>4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9" t="s">
        <v>5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3" t="s">
        <v>6</v>
      </c>
      <c r="B13" s="94" t="s">
        <v>7</v>
      </c>
      <c r="C13" s="94" t="s">
        <v>8</v>
      </c>
      <c r="D13" s="94" t="s">
        <v>9</v>
      </c>
      <c r="E13" s="95" t="s">
        <v>10</v>
      </c>
      <c r="F13" s="107"/>
      <c r="G13" s="108"/>
      <c r="H13" s="108"/>
      <c r="I13" s="108"/>
      <c r="J13" s="108"/>
      <c r="K13" s="108"/>
      <c r="L13" s="108"/>
      <c r="M13" s="108"/>
      <c r="N13" s="108"/>
      <c r="O13" s="109"/>
      <c r="P13" s="110" t="s">
        <v>11</v>
      </c>
      <c r="Q13" s="98" t="s">
        <v>12</v>
      </c>
      <c r="R13" s="90" t="s">
        <v>13</v>
      </c>
    </row>
    <row r="14" spans="1:18" s="8" customFormat="1" ht="45" customHeight="1">
      <c r="A14" s="93"/>
      <c r="B14" s="94"/>
      <c r="C14" s="94"/>
      <c r="D14" s="94"/>
      <c r="E14" s="97"/>
      <c r="F14" s="95" t="s">
        <v>14</v>
      </c>
      <c r="G14" s="95" t="s">
        <v>15</v>
      </c>
      <c r="H14" s="95" t="s">
        <v>16</v>
      </c>
      <c r="I14" s="112" t="s">
        <v>17</v>
      </c>
      <c r="J14" s="95" t="s">
        <v>18</v>
      </c>
      <c r="K14" s="95" t="s">
        <v>19</v>
      </c>
      <c r="L14" s="95" t="s">
        <v>20</v>
      </c>
      <c r="M14" s="95" t="s">
        <v>21</v>
      </c>
      <c r="N14" s="105" t="s">
        <v>22</v>
      </c>
      <c r="O14" s="105" t="s">
        <v>23</v>
      </c>
      <c r="P14" s="111"/>
      <c r="Q14" s="99"/>
      <c r="R14" s="91"/>
    </row>
    <row r="15" spans="1:18" s="8" customFormat="1" ht="76.150000000000006" customHeight="1">
      <c r="A15" s="93"/>
      <c r="B15" s="94"/>
      <c r="C15" s="94"/>
      <c r="D15" s="94"/>
      <c r="E15" s="96"/>
      <c r="F15" s="96"/>
      <c r="G15" s="96"/>
      <c r="H15" s="96"/>
      <c r="I15" s="113"/>
      <c r="J15" s="96"/>
      <c r="K15" s="96"/>
      <c r="L15" s="96"/>
      <c r="M15" s="96"/>
      <c r="N15" s="106"/>
      <c r="O15" s="106"/>
      <c r="P15" s="111"/>
      <c r="Q15" s="100"/>
      <c r="R15" s="92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0" t="s">
        <v>24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58"/>
      <c r="R17" s="8"/>
      <c r="S17" s="8"/>
    </row>
    <row r="18" spans="1:19" s="8" customFormat="1" ht="18">
      <c r="A18" s="74" t="s">
        <v>25</v>
      </c>
      <c r="B18" s="75"/>
      <c r="C18" s="75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9" ht="16.899999999999999" customHeight="1">
      <c r="A19" s="70" t="s">
        <v>26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50"/>
      <c r="N19" s="50"/>
      <c r="O19" s="50"/>
      <c r="P19" s="50"/>
      <c r="Q19" s="58"/>
      <c r="R19" s="8"/>
      <c r="S19" s="8"/>
    </row>
    <row r="20" spans="1:19">
      <c r="A20" s="56">
        <v>1</v>
      </c>
      <c r="B20" s="56" t="s">
        <v>27</v>
      </c>
      <c r="C20" s="57" t="s">
        <v>28</v>
      </c>
      <c r="D20" s="56" t="s">
        <v>29</v>
      </c>
      <c r="E20" s="56">
        <v>1</v>
      </c>
      <c r="F20" s="56" t="s">
        <v>30</v>
      </c>
      <c r="G20" s="56">
        <v>2</v>
      </c>
      <c r="H20" s="56" t="s">
        <v>31</v>
      </c>
      <c r="I20" s="56"/>
      <c r="J20" s="56">
        <v>12</v>
      </c>
      <c r="K20" s="56">
        <v>214</v>
      </c>
      <c r="L20" s="56">
        <v>4</v>
      </c>
      <c r="M20" s="62" t="s">
        <v>31</v>
      </c>
      <c r="N20" s="3">
        <f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12.1875</v>
      </c>
      <c r="O20" s="9">
        <f>IF(F20="OŽ",N20,IF(H20="Ne",IF(J20*0.3&lt;J20-L20,N20,0),IF(J20*0.1&lt;J20-L20,N20,0)))</f>
        <v>12.1875</v>
      </c>
      <c r="P20" s="4">
        <f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2.04</v>
      </c>
      <c r="Q20" s="11">
        <f>IF(ISERROR(P20*100/N20),0,(P20*100/N20))</f>
        <v>16.738461538461539</v>
      </c>
      <c r="R20" s="10">
        <f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10.670624999999999</v>
      </c>
      <c r="S20" s="20">
        <v>10.67</v>
      </c>
    </row>
    <row r="21" spans="1:19" s="8" customFormat="1" ht="15.75" customHeight="1">
      <c r="A21" s="83" t="s">
        <v>32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5"/>
      <c r="R21" s="10">
        <f>SUM(R20:R20)</f>
        <v>10.670624999999999</v>
      </c>
    </row>
    <row r="22" spans="1:19" s="8" customFormat="1" ht="15" customHeight="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</row>
    <row r="23" spans="1:19" s="8" customFormat="1" ht="15" customHeight="1">
      <c r="A23" s="24" t="s">
        <v>33</v>
      </c>
      <c r="B23" s="2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49" t="s">
        <v>34</v>
      </c>
      <c r="B24" s="49"/>
      <c r="C24" s="49"/>
      <c r="D24" s="49"/>
      <c r="E24" s="49"/>
      <c r="F24" s="49"/>
      <c r="G24" s="49"/>
      <c r="H24" s="49"/>
      <c r="I24" s="49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5" customHeight="1">
      <c r="A25" s="49"/>
      <c r="B25" s="49"/>
      <c r="C25" s="49"/>
      <c r="D25" s="49"/>
      <c r="E25" s="49"/>
      <c r="F25" s="49"/>
      <c r="G25" s="49"/>
      <c r="H25" s="49"/>
      <c r="I25" s="49"/>
      <c r="J25" s="15"/>
      <c r="K25" s="15"/>
      <c r="L25" s="15"/>
      <c r="M25" s="15"/>
      <c r="N25" s="15"/>
      <c r="O25" s="15"/>
      <c r="P25" s="15"/>
      <c r="Q25" s="15"/>
      <c r="R25" s="16"/>
    </row>
    <row r="26" spans="1:19" s="8" customFormat="1">
      <c r="A26" s="70" t="s">
        <v>35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58"/>
    </row>
    <row r="27" spans="1:19" s="8" customFormat="1" ht="16.899999999999999" customHeight="1">
      <c r="A27" s="72" t="s">
        <v>25</v>
      </c>
      <c r="B27" s="73"/>
      <c r="C27" s="73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8"/>
    </row>
    <row r="28" spans="1:19" s="8" customFormat="1">
      <c r="A28" s="65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58"/>
    </row>
    <row r="29" spans="1:19" s="8" customFormat="1">
      <c r="A29" s="62">
        <v>1</v>
      </c>
      <c r="B29" s="62" t="s">
        <v>37</v>
      </c>
      <c r="C29" s="12" t="s">
        <v>38</v>
      </c>
      <c r="D29" s="62" t="s">
        <v>29</v>
      </c>
      <c r="E29" s="62">
        <v>1</v>
      </c>
      <c r="F29" s="62" t="s">
        <v>39</v>
      </c>
      <c r="G29" s="62" t="s">
        <v>40</v>
      </c>
      <c r="H29" s="62" t="s">
        <v>31</v>
      </c>
      <c r="I29" s="62"/>
      <c r="J29" s="62">
        <v>34</v>
      </c>
      <c r="K29" s="62">
        <v>214</v>
      </c>
      <c r="L29" s="62">
        <v>10</v>
      </c>
      <c r="M29" s="62" t="s">
        <v>31</v>
      </c>
      <c r="N29" s="3">
        <f t="shared" ref="N29:N44" si="0">(IF(F29="OŽ",IF(L29=1,550.8,IF(L29=2,426.38,IF(L29=3,342.14,IF(L29=4,181.44,IF(L29=5,168.48,IF(L29=6,155.52,IF(L29=7,148.5,IF(L29=8,144,0))))))))+IF(L29&lt;=8,0,IF(L29&lt;=16,137.7,IF(L29&lt;=24,108,IF(L29&lt;=32,80.1,IF(L29&lt;=36,52.2,0)))))-IF(L29&lt;=8,0,IF(L29&lt;=16,(L29-9)*2.754,IF(L29&lt;=24,(L29-17)* 2.754,IF(L29&lt;=32,(L29-25)* 2.754,IF(L29&lt;=36,(L29-33)*2.754,0))))),0)+IF(F29="PČ",IF(L29=1,449,IF(L29=2,314.6,IF(L29=3,238,IF(L29=4,172,IF(L29=5,159,IF(L29=6,145,IF(L29=7,132,IF(L29=8,119,0))))))))+IF(L29&lt;=8,0,IF(L29&lt;=16,88,IF(L29&lt;=24,55,IF(L29&lt;=32,22,0))))-IF(L29&lt;=8,0,IF(L29&lt;=16,(L29-9)*2.245,IF(L29&lt;=24,(L29-17)*2.245,IF(L29&lt;=32,(L29-25)*2.245,0)))),0)+IF(F29="PČneol",IF(L29=1,85,IF(L29=2,64.61,IF(L29=3,50.76,IF(L29=4,16.25,IF(L29=5,15,IF(L29=6,13.75,IF(L29=7,12.5,IF(L29=8,11.25,0))))))))+IF(L29&lt;=8,0,IF(L29&lt;=16,9,0))-IF(L29&lt;=8,0,IF(L29&lt;=16,(L29-9)*0.425,0)),0)+IF(F29="PŽ",IF(L29=1,85,IF(L29=2,59.5,IF(L29=3,45,IF(L29=4,32.5,IF(L29=5,30,IF(L29=6,27.5,IF(L29=7,25,IF(L29=8,22.5,0))))))))+IF(L29&lt;=8,0,IF(L29&lt;=16,19,IF(L29&lt;=24,13,IF(L29&lt;=32,8,0))))-IF(L29&lt;=8,0,IF(L29&lt;=16,(L29-9)*0.425,IF(L29&lt;=24,(L29-17)*0.425,IF(L29&lt;=32,(L29-25)*0.425,0)))),0)+IF(F29="EČ",IF(L29=1,204,IF(L29=2,156.24,IF(L29=3,123.84,IF(L29=4,72,IF(L29=5,66,IF(L29=6,60,IF(L29=7,54,IF(L29=8,48,0))))))))+IF(L29&lt;=8,0,IF(L29&lt;=16,40,IF(L29&lt;=24,25,0)))-IF(L29&lt;=8,0,IF(L29&lt;=16,(L29-9)*1.02,IF(L29&lt;=24,(L29-17)*1.02,0))),0)+IF(F29="EČneol",IF(L29=1,68,IF(L29=2,51.69,IF(L29=3,40.61,IF(L29=4,13,IF(L29=5,12,IF(L29=6,11,IF(L29=7,10,IF(L29=8,9,0)))))))))+IF(F29="EŽ",IF(L29=1,68,IF(L29=2,47.6,IF(L29=3,36,IF(L29=4,18,IF(L29=5,16.5,IF(L29=6,15,IF(L29=7,13.5,IF(L29=8,12,0))))))))+IF(L29&lt;=8,0,IF(L29&lt;=16,10,IF(L29&lt;=24,6,0)))-IF(L29&lt;=8,0,IF(L29&lt;=16,(L29-9)*0.34,IF(L29&lt;=24,(L29-17)*0.34,0))),0)+IF(F29="PT",IF(L29=1,68,IF(L29=2,52.08,IF(L29=3,41.28,IF(L29=4,24,IF(L29=5,22,IF(L29=6,20,IF(L29=7,18,IF(L29=8,16,0))))))))+IF(L29&lt;=8,0,IF(L29&lt;=16,13,IF(L29&lt;=24,9,IF(L29&lt;=32,4,0))))-IF(L29&lt;=8,0,IF(L29&lt;=16,(L29-9)*0.34,IF(L29&lt;=24,(L29-17)*0.34,IF(L29&lt;=32,(L29-25)*0.34,0)))),0)+IF(F29="JOŽ",IF(L29=1,85,IF(L29=2,59.5,IF(L29=3,45,IF(L29=4,32.5,IF(L29=5,30,IF(L29=6,27.5,IF(L29=7,25,IF(L29=8,22.5,0))))))))+IF(L29&lt;=8,0,IF(L29&lt;=16,19,IF(L29&lt;=24,13,0)))-IF(L29&lt;=8,0,IF(L29&lt;=16,(L29-9)*0.425,IF(L29&lt;=24,(L29-17)*0.425,0))),0)+IF(F29="JPČ",IF(L29=1,68,IF(L29=2,47.6,IF(L29=3,36,IF(L29=4,26,IF(L29=5,24,IF(L29=6,22,IF(L29=7,20,IF(L29=8,18,0))))))))+IF(L29&lt;=8,0,IF(L29&lt;=16,13,IF(L29&lt;=24,9,0)))-IF(L29&lt;=8,0,IF(L29&lt;=16,(L29-9)*0.34,IF(L29&lt;=24,(L29-17)*0.34,0))),0)+IF(F29="JEČ",IF(L29=1,34,IF(L29=2,26.04,IF(L29=3,20.6,IF(L29=4,12,IF(L29=5,11,IF(L29=6,10,IF(L29=7,9,IF(L29=8,8,0))))))))+IF(L29&lt;=8,0,IF(L29&lt;=16,6,0))-IF(L29&lt;=8,0,IF(L29&lt;=16,(L29-9)*0.17,0)),0)+IF(F29="JEOF",IF(L29=1,34,IF(L29=2,26.04,IF(L29=3,20.6,IF(L29=4,12,IF(L29=5,11,IF(L29=6,10,IF(L29=7,9,IF(L29=8,8,0))))))))+IF(L29&lt;=8,0,IF(L29&lt;=16,6,0))-IF(L29&lt;=8,0,IF(L29&lt;=16,(L29-9)*0.17,0)),0)+IF(F29="JnPČ",IF(L29=1,51,IF(L29=2,35.7,IF(L29=3,27,IF(L29=4,19.5,IF(L29=5,18,IF(L29=6,16.5,IF(L29=7,15,IF(L29=8,13.5,0))))))))+IF(L29&lt;=8,0,IF(L29&lt;=16,10,0))-IF(L29&lt;=8,0,IF(L29&lt;=16,(L29-9)*0.255,0)),0)+IF(F29="JnEČ",IF(L29=1,25.5,IF(L29=2,19.53,IF(L29=3,15.48,IF(L29=4,9,IF(L29=5,8.25,IF(L29=6,7.5,IF(L29=7,6.75,IF(L29=8,6,0))))))))+IF(L29&lt;=8,0,IF(L29&lt;=16,5,0))-IF(L29&lt;=8,0,IF(L29&lt;=16,(L29-9)*0.1275,0)),0)+IF(F29="JčPČ",IF(L29=1,21.25,IF(L29=2,14.5,IF(L29=3,11.5,IF(L29=4,7,IF(L29=5,6.5,IF(L29=6,6,IF(L29=7,5.5,IF(L29=8,5,0))))))))+IF(L29&lt;=8,0,IF(L29&lt;=16,4,0))-IF(L29&lt;=8,0,IF(L29&lt;=16,(L29-9)*0.10625,0)),0)+IF(F29="JčEČ",IF(L29=1,17,IF(L29=2,13.02,IF(L29=3,10.32,IF(L29=4,6,IF(L29=5,5.5,IF(L29=6,5,IF(L29=7,4.5,IF(L29=8,4,0))))))))+IF(L29&lt;=8,0,IF(L29&lt;=16,3,0))-IF(L29&lt;=8,0,IF(L29&lt;=16,(L29-9)*0.085,0)),0)+IF(F29="NEAK",IF(L29=1,11.48,IF(L29=2,8.79,IF(L29=3,6.97,IF(L29=4,4.05,IF(L29=5,3.71,IF(L29=6,3.38,IF(L29=7,3.04,IF(L29=8,2.7,0))))))))+IF(L29&lt;=8,0,IF(L29&lt;=16,2,IF(L29&lt;=24,1.3,0)))-IF(L29&lt;=8,0,IF(L29&lt;=16,(L29-9)*0.0574,IF(L29&lt;=24,(L29-17)*0.0574,0))),0))*IF(L29&lt;0,1,IF(OR(F29="PČ",F29="PŽ",F29="PT"),IF(J29&lt;32,J29/32,1),1))* IF(L29&lt;0,1,IF(OR(F29="EČ",F29="EŽ",F29="JOŽ",F29="JPČ",F29="NEAK"),IF(J29&lt;24,J29/24,1),1))*IF(L29&lt;0,1,IF(OR(F29="PČneol",F29="JEČ",F29="JEOF",F29="JnPČ",F29="JnEČ",F29="JčPČ",F29="JčEČ"),IF(J29&lt;16,J29/16,1),1))*IF(L29&lt;0,1,IF(F29="EČneol",IF(J29&lt;8,J29/8,1),1))</f>
        <v>134.946</v>
      </c>
      <c r="O29" s="9">
        <f t="shared" ref="O29:O44" si="1">IF(F29="OŽ",N29,IF(H29="Ne",IF(J29*0.3&lt;J29-L29,N29,0),IF(J29*0.1&lt;J29-L29,N29,0)))</f>
        <v>134.946</v>
      </c>
      <c r="P29" s="4">
        <f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44.064</v>
      </c>
      <c r="Q29" s="11">
        <f>IF(ISERROR(P29*100/N29),0,(P29*100/N29))</f>
        <v>32.653061224489797</v>
      </c>
      <c r="R29" s="10">
        <f t="shared" ref="R29:R44" si="2">IF(Q29&lt;=30,O29+P29,O29+O29*0.3)*IF(G29=1,0.4,IF(G29=2,0.75,IF(G29="1 (kas 4 m. 1 k. nerengiamos)",0.52,1)))*IF(D29="olimpinė",1,IF(M29="Ne",0.5,1))*IF(OR(A$5="Lietuvos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federacija"),IF(OR(J29&lt;8,K29&lt;16),0,1),1)*E29*IF(I29&lt;=1,1,1/I29)*IF(OR(A$5="Lietuvos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175.4298</v>
      </c>
    </row>
    <row r="30" spans="1:19" s="8" customFormat="1">
      <c r="A30" s="62">
        <v>2</v>
      </c>
      <c r="B30" s="62" t="s">
        <v>41</v>
      </c>
      <c r="C30" s="12" t="s">
        <v>38</v>
      </c>
      <c r="D30" s="62" t="s">
        <v>29</v>
      </c>
      <c r="E30" s="62">
        <v>1</v>
      </c>
      <c r="F30" s="62" t="s">
        <v>39</v>
      </c>
      <c r="G30" s="62" t="s">
        <v>40</v>
      </c>
      <c r="H30" s="62" t="s">
        <v>31</v>
      </c>
      <c r="I30" s="62"/>
      <c r="J30" s="62">
        <v>35</v>
      </c>
      <c r="K30" s="62">
        <v>214</v>
      </c>
      <c r="L30" s="62">
        <v>12</v>
      </c>
      <c r="M30" s="62" t="s">
        <v>31</v>
      </c>
      <c r="N30" s="3">
        <f t="shared" ref="N30:N35" si="3">(IF(F30="OŽ",IF(L30=1,550.8,IF(L30=2,426.38,IF(L30=3,342.14,IF(L30=4,181.44,IF(L30=5,168.48,IF(L30=6,155.52,IF(L30=7,148.5,IF(L30=8,144,0))))))))+IF(L30&lt;=8,0,IF(L30&lt;=16,137.7,IF(L30&lt;=24,108,IF(L30&lt;=32,80.1,IF(L30&lt;=36,52.2,0)))))-IF(L30&lt;=8,0,IF(L30&lt;=16,(L30-9)*2.754,IF(L30&lt;=24,(L30-17)* 2.754,IF(L30&lt;=32,(L30-25)* 2.754,IF(L30&lt;=36,(L30-33)*2.754,0))))),0)+IF(F30="PČ",IF(L30=1,449,IF(L30=2,314.6,IF(L30=3,238,IF(L30=4,172,IF(L30=5,159,IF(L30=6,145,IF(L30=7,132,IF(L30=8,119,0))))))))+IF(L30&lt;=8,0,IF(L30&lt;=16,88,IF(L30&lt;=24,55,IF(L30&lt;=32,22,0))))-IF(L30&lt;=8,0,IF(L30&lt;=16,(L30-9)*2.245,IF(L30&lt;=24,(L30-17)*2.245,IF(L30&lt;=32,(L30-25)*2.245,0)))),0)+IF(F30="PČneol",IF(L30=1,85,IF(L30=2,64.61,IF(L30=3,50.76,IF(L30=4,16.25,IF(L30=5,15,IF(L30=6,13.75,IF(L30=7,12.5,IF(L30=8,11.25,0))))))))+IF(L30&lt;=8,0,IF(L30&lt;=16,9,0))-IF(L30&lt;=8,0,IF(L30&lt;=16,(L30-9)*0.425,0)),0)+IF(F30="PŽ",IF(L30=1,85,IF(L30=2,59.5,IF(L30=3,45,IF(L30=4,32.5,IF(L30=5,30,IF(L30=6,27.5,IF(L30=7,25,IF(L30=8,22.5,0))))))))+IF(L30&lt;=8,0,IF(L30&lt;=16,19,IF(L30&lt;=24,13,IF(L30&lt;=32,8,0))))-IF(L30&lt;=8,0,IF(L30&lt;=16,(L30-9)*0.425,IF(L30&lt;=24,(L30-17)*0.425,IF(L30&lt;=32,(L30-25)*0.425,0)))),0)+IF(F30="EČ",IF(L30=1,204,IF(L30=2,156.24,IF(L30=3,123.84,IF(L30=4,72,IF(L30=5,66,IF(L30=6,60,IF(L30=7,54,IF(L30=8,48,0))))))))+IF(L30&lt;=8,0,IF(L30&lt;=16,40,IF(L30&lt;=24,25,0)))-IF(L30&lt;=8,0,IF(L30&lt;=16,(L30-9)*1.02,IF(L30&lt;=24,(L30-17)*1.02,0))),0)+IF(F30="EČneol",IF(L30=1,68,IF(L30=2,51.69,IF(L30=3,40.61,IF(L30=4,13,IF(L30=5,12,IF(L30=6,11,IF(L30=7,10,IF(L30=8,9,0)))))))))+IF(F30="EŽ",IF(L30=1,68,IF(L30=2,47.6,IF(L30=3,36,IF(L30=4,18,IF(L30=5,16.5,IF(L30=6,15,IF(L30=7,13.5,IF(L30=8,12,0))))))))+IF(L30&lt;=8,0,IF(L30&lt;=16,10,IF(L30&lt;=24,6,0)))-IF(L30&lt;=8,0,IF(L30&lt;=16,(L30-9)*0.34,IF(L30&lt;=24,(L30-17)*0.34,0))),0)+IF(F30="PT",IF(L30=1,68,IF(L30=2,52.08,IF(L30=3,41.28,IF(L30=4,24,IF(L30=5,22,IF(L30=6,20,IF(L30=7,18,IF(L30=8,16,0))))))))+IF(L30&lt;=8,0,IF(L30&lt;=16,13,IF(L30&lt;=24,9,IF(L30&lt;=32,4,0))))-IF(L30&lt;=8,0,IF(L30&lt;=16,(L30-9)*0.34,IF(L30&lt;=24,(L30-17)*0.34,IF(L30&lt;=32,(L30-25)*0.34,0)))),0)+IF(F30="JOŽ",IF(L30=1,85,IF(L30=2,59.5,IF(L30=3,45,IF(L30=4,32.5,IF(L30=5,30,IF(L30=6,27.5,IF(L30=7,25,IF(L30=8,22.5,0))))))))+IF(L30&lt;=8,0,IF(L30&lt;=16,19,IF(L30&lt;=24,13,0)))-IF(L30&lt;=8,0,IF(L30&lt;=16,(L30-9)*0.425,IF(L30&lt;=24,(L30-17)*0.425,0))),0)+IF(F30="JPČ",IF(L30=1,68,IF(L30=2,47.6,IF(L30=3,36,IF(L30=4,26,IF(L30=5,24,IF(L30=6,22,IF(L30=7,20,IF(L30=8,18,0))))))))+IF(L30&lt;=8,0,IF(L30&lt;=16,13,IF(L30&lt;=24,9,0)))-IF(L30&lt;=8,0,IF(L30&lt;=16,(L30-9)*0.34,IF(L30&lt;=24,(L30-17)*0.34,0))),0)+IF(F30="JEČ",IF(L30=1,34,IF(L30=2,26.04,IF(L30=3,20.6,IF(L30=4,12,IF(L30=5,11,IF(L30=6,10,IF(L30=7,9,IF(L30=8,8,0))))))))+IF(L30&lt;=8,0,IF(L30&lt;=16,6,0))-IF(L30&lt;=8,0,IF(L30&lt;=16,(L30-9)*0.17,0)),0)+IF(F30="JEOF",IF(L30=1,34,IF(L30=2,26.04,IF(L30=3,20.6,IF(L30=4,12,IF(L30=5,11,IF(L30=6,10,IF(L30=7,9,IF(L30=8,8,0))))))))+IF(L30&lt;=8,0,IF(L30&lt;=16,6,0))-IF(L30&lt;=8,0,IF(L30&lt;=16,(L30-9)*0.17,0)),0)+IF(F30="JnPČ",IF(L30=1,51,IF(L30=2,35.7,IF(L30=3,27,IF(L30=4,19.5,IF(L30=5,18,IF(L30=6,16.5,IF(L30=7,15,IF(L30=8,13.5,0))))))))+IF(L30&lt;=8,0,IF(L30&lt;=16,10,0))-IF(L30&lt;=8,0,IF(L30&lt;=16,(L30-9)*0.255,0)),0)+IF(F30="JnEČ",IF(L30=1,25.5,IF(L30=2,19.53,IF(L30=3,15.48,IF(L30=4,9,IF(L30=5,8.25,IF(L30=6,7.5,IF(L30=7,6.75,IF(L30=8,6,0))))))))+IF(L30&lt;=8,0,IF(L30&lt;=16,5,0))-IF(L30&lt;=8,0,IF(L30&lt;=16,(L30-9)*0.1275,0)),0)+IF(F30="JčPČ",IF(L30=1,21.25,IF(L30=2,14.5,IF(L30=3,11.5,IF(L30=4,7,IF(L30=5,6.5,IF(L30=6,6,IF(L30=7,5.5,IF(L30=8,5,0))))))))+IF(L30&lt;=8,0,IF(L30&lt;=16,4,0))-IF(L30&lt;=8,0,IF(L30&lt;=16,(L30-9)*0.10625,0)),0)+IF(F30="JčEČ",IF(L30=1,17,IF(L30=2,13.02,IF(L30=3,10.32,IF(L30=4,6,IF(L30=5,5.5,IF(L30=6,5,IF(L30=7,4.5,IF(L30=8,4,0))))))))+IF(L30&lt;=8,0,IF(L30&lt;=16,3,0))-IF(L30&lt;=8,0,IF(L30&lt;=16,(L30-9)*0.085,0)),0)+IF(F30="NEAK",IF(L30=1,11.48,IF(L30=2,8.79,IF(L30=3,6.97,IF(L30=4,4.05,IF(L30=5,3.71,IF(L30=6,3.38,IF(L30=7,3.04,IF(L30=8,2.7,0))))))))+IF(L30&lt;=8,0,IF(L30&lt;=16,2,IF(L30&lt;=24,1.3,0)))-IF(L30&lt;=8,0,IF(L30&lt;=16,(L30-9)*0.0574,IF(L30&lt;=24,(L30-17)*0.0574,0))),0))*IF(L30&lt;0,1,IF(OR(F30="PČ",F30="PŽ",F30="PT"),IF(J30&lt;32,J30/32,1),1))* IF(L30&lt;0,1,IF(OR(F30="EČ",F30="EŽ",F30="JOŽ",F30="JPČ",F30="NEAK"),IF(J30&lt;24,J30/24,1),1))*IF(L30&lt;0,1,IF(OR(F30="PČneol",F30="JEČ",F30="JEOF",F30="JnPČ",F30="JnEČ",F30="JčPČ",F30="JčEČ"),IF(J30&lt;16,J30/16,1),1))*IF(L30&lt;0,1,IF(F30="EČneol",IF(J30&lt;8,J30/8,1),1))</f>
        <v>129.43799999999999</v>
      </c>
      <c r="O30" s="9">
        <f t="shared" ref="O30:O35" si="4">IF(F30="OŽ",N30,IF(H30="Ne",IF(J30*0.3&lt;J30-L30,N30,0),IF(J30*0.1&lt;J30-L30,N30,0)))</f>
        <v>129.43799999999999</v>
      </c>
      <c r="P30" s="4">
        <f t="shared" ref="P30:P35" si="5">IF(O30=0,0,IF(F30="OŽ",IF(L30&gt;35,0,IF(J30&gt;35,(36-L30)*1.836,((36-L30)-(36-J30))*1.836)),0)+IF(F30="PČ",IF(L30&gt;31,0,IF(J30&gt;31,(32-L30)*1.347,((32-L30)-(32-J30))*1.347)),0)+ IF(F30="PČneol",IF(L30&gt;15,0,IF(J30&gt;15,(16-L30)*0.255,((16-L30)-(16-J30))*0.255)),0)+IF(F30="PŽ",IF(L30&gt;31,0,IF(J30&gt;31,(32-L30)*0.255,((32-L30)-(32-J30))*0.255)),0)+IF(F30="EČ",IF(L30&gt;23,0,IF(J30&gt;23,(24-L30)*0.612,((24-L30)-(24-J30))*0.612)),0)+IF(F30="EČneol",IF(L30&gt;7,0,IF(J30&gt;7,(8-L30)*0.204,((8-L30)-(8-J30))*0.204)),0)+IF(F30="EŽ",IF(L30&gt;23,0,IF(J30&gt;23,(24-L30)*0.204,((24-L30)-(24-J30))*0.204)),0)+IF(F30="PT",IF(L30&gt;31,0,IF(J30&gt;31,(32-L30)*0.204,((32-L30)-(32-J30))*0.204)),0)+IF(F30="JOŽ",IF(L30&gt;23,0,IF(J30&gt;23,(24-L30)*0.255,((24-L30)-(24-J30))*0.255)),0)+IF(F30="JPČ",IF(L30&gt;23,0,IF(J30&gt;23,(24-L30)*0.204,((24-L30)-(24-J30))*0.204)),0)+IF(F30="JEČ",IF(L30&gt;15,0,IF(J30&gt;15,(16-L30)*0.102,((16-L30)-(16-J30))*0.102)),0)+IF(F30="JEOF",IF(L30&gt;15,0,IF(J30&gt;15,(16-L30)*0.102,((16-L30)-(16-J30))*0.102)),0)+IF(F30="JnPČ",IF(L30&gt;15,0,IF(J30&gt;15,(16-L30)*0.153,((16-L30)-(16-J30))*0.153)),0)+IF(F30="JnEČ",IF(L30&gt;15,0,IF(J30&gt;15,(16-L30)*0.0765,((16-L30)-(16-J30))*0.0765)),0)+IF(F30="JčPČ",IF(L30&gt;15,0,IF(J30&gt;15,(16-L30)*0.06375,((16-L30)-(16-J30))*0.06375)),0)+IF(F30="JčEČ",IF(L30&gt;15,0,IF(J30&gt;15,(16-L30)*0.051,((16-L30)-(16-J30))*0.051)),0)+IF(F30="NEAK",IF(L30&gt;23,0,IF(J30&gt;23,(24-L30)*0.03444,((24-L30)-(24-J30))*0.03444)),0))</f>
        <v>42.228000000000002</v>
      </c>
      <c r="Q30" s="11">
        <f t="shared" ref="Q30:Q35" si="6">IF(ISERROR(P30*100/N30),0,(P30*100/N30))</f>
        <v>32.62411347517731</v>
      </c>
      <c r="R30" s="10">
        <f t="shared" ref="R30:R35" si="7">IF(Q30&lt;=30,O30+P30,O30+O30*0.3)*IF(G30=1,0.4,IF(G30=2,0.75,IF(G30="1 (kas 4 m. 1 k. nerengiamos)",0.52,1)))*IF(D30="olimpinė",1,IF(M30="Ne",0.5,1))*IF(OR(A$5="Lietuvos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federacija"),IF(OR(J30&lt;8,K30&lt;16),0,1),1)*E30*IF(I30&lt;=1,1,1/I30)*IF(OR(A$5="Lietuvos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168.26939999999999</v>
      </c>
    </row>
    <row r="31" spans="1:19" s="8" customFormat="1">
      <c r="A31" s="62">
        <v>3</v>
      </c>
      <c r="B31" s="62" t="s">
        <v>27</v>
      </c>
      <c r="C31" s="12" t="s">
        <v>28</v>
      </c>
      <c r="D31" s="62" t="s">
        <v>29</v>
      </c>
      <c r="E31" s="62">
        <v>1</v>
      </c>
      <c r="F31" s="62" t="s">
        <v>39</v>
      </c>
      <c r="G31" s="62" t="s">
        <v>40</v>
      </c>
      <c r="H31" s="62" t="s">
        <v>31</v>
      </c>
      <c r="I31" s="62"/>
      <c r="J31" s="62">
        <v>36</v>
      </c>
      <c r="K31" s="62">
        <v>214</v>
      </c>
      <c r="L31" s="62">
        <v>13</v>
      </c>
      <c r="M31" s="62" t="s">
        <v>31</v>
      </c>
      <c r="N31" s="3">
        <f t="shared" si="3"/>
        <v>126.68399999999998</v>
      </c>
      <c r="O31" s="9">
        <f t="shared" si="4"/>
        <v>126.68399999999998</v>
      </c>
      <c r="P31" s="4">
        <f t="shared" si="5"/>
        <v>42.228000000000002</v>
      </c>
      <c r="Q31" s="11">
        <f t="shared" si="6"/>
        <v>33.333333333333336</v>
      </c>
      <c r="R31" s="10">
        <f t="shared" si="7"/>
        <v>164.68919999999997</v>
      </c>
    </row>
    <row r="32" spans="1:19" s="8" customFormat="1">
      <c r="A32" s="62">
        <v>4</v>
      </c>
      <c r="B32" s="62" t="s">
        <v>42</v>
      </c>
      <c r="C32" s="12" t="s">
        <v>43</v>
      </c>
      <c r="D32" s="62" t="s">
        <v>29</v>
      </c>
      <c r="E32" s="62">
        <v>1</v>
      </c>
      <c r="F32" s="62" t="s">
        <v>39</v>
      </c>
      <c r="G32" s="62" t="s">
        <v>40</v>
      </c>
      <c r="H32" s="62" t="s">
        <v>31</v>
      </c>
      <c r="I32" s="62"/>
      <c r="J32" s="62">
        <v>157</v>
      </c>
      <c r="K32" s="62">
        <v>214</v>
      </c>
      <c r="L32" s="62">
        <v>17</v>
      </c>
      <c r="M32" s="62" t="s">
        <v>31</v>
      </c>
      <c r="N32" s="3">
        <f t="shared" si="3"/>
        <v>108</v>
      </c>
      <c r="O32" s="9">
        <f t="shared" si="4"/>
        <v>108</v>
      </c>
      <c r="P32" s="4">
        <f t="shared" si="5"/>
        <v>34.884</v>
      </c>
      <c r="Q32" s="11">
        <f t="shared" si="6"/>
        <v>32.300000000000004</v>
      </c>
      <c r="R32" s="10">
        <f t="shared" si="7"/>
        <v>140.4</v>
      </c>
    </row>
    <row r="33" spans="1:18" s="8" customFormat="1">
      <c r="A33" s="62">
        <v>5</v>
      </c>
      <c r="B33" s="62" t="s">
        <v>44</v>
      </c>
      <c r="C33" s="12" t="s">
        <v>45</v>
      </c>
      <c r="D33" s="62" t="s">
        <v>29</v>
      </c>
      <c r="E33" s="62">
        <v>1</v>
      </c>
      <c r="F33" s="62" t="s">
        <v>39</v>
      </c>
      <c r="G33" s="62" t="s">
        <v>40</v>
      </c>
      <c r="H33" s="62" t="s">
        <v>31</v>
      </c>
      <c r="I33" s="62"/>
      <c r="J33" s="62">
        <v>74</v>
      </c>
      <c r="K33" s="62">
        <v>214</v>
      </c>
      <c r="L33" s="62">
        <v>26</v>
      </c>
      <c r="M33" s="62" t="s">
        <v>31</v>
      </c>
      <c r="N33" s="3">
        <f t="shared" si="3"/>
        <v>77.345999999999989</v>
      </c>
      <c r="O33" s="9">
        <f t="shared" si="4"/>
        <v>77.345999999999989</v>
      </c>
      <c r="P33" s="4">
        <f t="shared" si="5"/>
        <v>18.36</v>
      </c>
      <c r="Q33" s="11">
        <f t="shared" si="6"/>
        <v>23.737491272981153</v>
      </c>
      <c r="R33" s="10">
        <f t="shared" si="7"/>
        <v>95.705999999999989</v>
      </c>
    </row>
    <row r="34" spans="1:18" s="8" customFormat="1">
      <c r="A34" s="62">
        <v>6</v>
      </c>
      <c r="B34" s="62" t="s">
        <v>46</v>
      </c>
      <c r="C34" s="12" t="s">
        <v>45</v>
      </c>
      <c r="D34" s="62" t="s">
        <v>29</v>
      </c>
      <c r="E34" s="62">
        <v>1</v>
      </c>
      <c r="F34" s="62" t="s">
        <v>39</v>
      </c>
      <c r="G34" s="62" t="s">
        <v>40</v>
      </c>
      <c r="H34" s="62" t="s">
        <v>31</v>
      </c>
      <c r="I34" s="62"/>
      <c r="J34" s="62">
        <v>74</v>
      </c>
      <c r="K34" s="62">
        <v>214</v>
      </c>
      <c r="L34" s="62">
        <v>29</v>
      </c>
      <c r="M34" s="62" t="s">
        <v>31</v>
      </c>
      <c r="N34" s="3">
        <f t="shared" si="3"/>
        <v>69.083999999999989</v>
      </c>
      <c r="O34" s="9">
        <f t="shared" si="4"/>
        <v>69.083999999999989</v>
      </c>
      <c r="P34" s="4">
        <f t="shared" si="5"/>
        <v>12.852</v>
      </c>
      <c r="Q34" s="11">
        <f t="shared" si="6"/>
        <v>18.603439291297555</v>
      </c>
      <c r="R34" s="10">
        <f t="shared" si="7"/>
        <v>81.935999999999993</v>
      </c>
    </row>
    <row r="35" spans="1:18" s="8" customFormat="1">
      <c r="A35" s="62">
        <v>7</v>
      </c>
      <c r="B35" s="62" t="s">
        <v>47</v>
      </c>
      <c r="C35" s="12" t="s">
        <v>48</v>
      </c>
      <c r="D35" s="62" t="s">
        <v>29</v>
      </c>
      <c r="E35" s="62">
        <v>1</v>
      </c>
      <c r="F35" s="62" t="s">
        <v>39</v>
      </c>
      <c r="G35" s="62" t="s">
        <v>40</v>
      </c>
      <c r="H35" s="62" t="s">
        <v>31</v>
      </c>
      <c r="I35" s="62"/>
      <c r="J35" s="62">
        <v>80</v>
      </c>
      <c r="K35" s="62">
        <v>214</v>
      </c>
      <c r="L35" s="62">
        <v>33</v>
      </c>
      <c r="M35" s="62" t="s">
        <v>31</v>
      </c>
      <c r="N35" s="3">
        <f t="shared" si="3"/>
        <v>52.2</v>
      </c>
      <c r="O35" s="9">
        <f t="shared" si="4"/>
        <v>52.2</v>
      </c>
      <c r="P35" s="4">
        <f t="shared" si="5"/>
        <v>5.508</v>
      </c>
      <c r="Q35" s="11">
        <f t="shared" si="6"/>
        <v>10.551724137931034</v>
      </c>
      <c r="R35" s="10">
        <f t="shared" si="7"/>
        <v>57.708000000000006</v>
      </c>
    </row>
    <row r="36" spans="1:18" s="8" customFormat="1">
      <c r="A36" s="62">
        <v>8</v>
      </c>
      <c r="B36" s="62" t="s">
        <v>49</v>
      </c>
      <c r="C36" s="12" t="s">
        <v>43</v>
      </c>
      <c r="D36" s="62" t="s">
        <v>29</v>
      </c>
      <c r="E36" s="62">
        <v>1</v>
      </c>
      <c r="F36" s="62" t="s">
        <v>39</v>
      </c>
      <c r="G36" s="62" t="s">
        <v>40</v>
      </c>
      <c r="H36" s="62" t="s">
        <v>31</v>
      </c>
      <c r="I36" s="62"/>
      <c r="J36" s="62">
        <v>157</v>
      </c>
      <c r="K36" s="62">
        <v>214</v>
      </c>
      <c r="L36" s="62">
        <v>37</v>
      </c>
      <c r="M36" s="62" t="s">
        <v>31</v>
      </c>
      <c r="N36" s="3">
        <f t="shared" si="0"/>
        <v>0</v>
      </c>
      <c r="O36" s="9">
        <f t="shared" si="1"/>
        <v>0</v>
      </c>
      <c r="P36" s="4">
        <f t="shared" ref="P36:P44" si="8">IF(O36=0,0,IF(F36="OŽ",IF(L36&gt;35,0,IF(J36&gt;35,(36-L36)*1.836,((36-L36)-(36-J36))*1.836)),0)+IF(F36="PČ",IF(L36&gt;31,0,IF(J36&gt;31,(32-L36)*1.347,((32-L36)-(32-J36))*1.347)),0)+ IF(F36="PČneol",IF(L36&gt;15,0,IF(J36&gt;15,(16-L36)*0.255,((16-L36)-(16-J36))*0.255)),0)+IF(F36="PŽ",IF(L36&gt;31,0,IF(J36&gt;31,(32-L36)*0.255,((32-L36)-(32-J36))*0.255)),0)+IF(F36="EČ",IF(L36&gt;23,0,IF(J36&gt;23,(24-L36)*0.612,((24-L36)-(24-J36))*0.612)),0)+IF(F36="EČneol",IF(L36&gt;7,0,IF(J36&gt;7,(8-L36)*0.204,((8-L36)-(8-J36))*0.204)),0)+IF(F36="EŽ",IF(L36&gt;23,0,IF(J36&gt;23,(24-L36)*0.204,((24-L36)-(24-J36))*0.204)),0)+IF(F36="PT",IF(L36&gt;31,0,IF(J36&gt;31,(32-L36)*0.204,((32-L36)-(32-J36))*0.204)),0)+IF(F36="JOŽ",IF(L36&gt;23,0,IF(J36&gt;23,(24-L36)*0.255,((24-L36)-(24-J36))*0.255)),0)+IF(F36="JPČ",IF(L36&gt;23,0,IF(J36&gt;23,(24-L36)*0.204,((24-L36)-(24-J36))*0.204)),0)+IF(F36="JEČ",IF(L36&gt;15,0,IF(J36&gt;15,(16-L36)*0.102,((16-L36)-(16-J36))*0.102)),0)+IF(F36="JEOF",IF(L36&gt;15,0,IF(J36&gt;15,(16-L36)*0.102,((16-L36)-(16-J36))*0.102)),0)+IF(F36="JnPČ",IF(L36&gt;15,0,IF(J36&gt;15,(16-L36)*0.153,((16-L36)-(16-J36))*0.153)),0)+IF(F36="JnEČ",IF(L36&gt;15,0,IF(J36&gt;15,(16-L36)*0.0765,((16-L36)-(16-J36))*0.0765)),0)+IF(F36="JčPČ",IF(L36&gt;15,0,IF(J36&gt;15,(16-L36)*0.06375,((16-L36)-(16-J36))*0.06375)),0)+IF(F36="JčEČ",IF(L36&gt;15,0,IF(J36&gt;15,(16-L36)*0.051,((16-L36)-(16-J36))*0.051)),0)+IF(F36="NEAK",IF(L36&gt;23,0,IF(J36&gt;23,(24-L36)*0.03444,((24-L36)-(24-J36))*0.03444)),0))</f>
        <v>0</v>
      </c>
      <c r="Q36" s="11">
        <f t="shared" ref="Q36:Q44" si="9">IF(ISERROR(P36*100/N36),0,(P36*100/N36))</f>
        <v>0</v>
      </c>
      <c r="R36" s="10">
        <f t="shared" si="2"/>
        <v>0</v>
      </c>
    </row>
    <row r="37" spans="1:18" s="8" customFormat="1">
      <c r="A37" s="62">
        <v>9</v>
      </c>
      <c r="B37" s="62" t="s">
        <v>50</v>
      </c>
      <c r="C37" s="12" t="s">
        <v>43</v>
      </c>
      <c r="D37" s="62" t="s">
        <v>29</v>
      </c>
      <c r="E37" s="62">
        <v>1</v>
      </c>
      <c r="F37" s="62" t="s">
        <v>39</v>
      </c>
      <c r="G37" s="62" t="s">
        <v>40</v>
      </c>
      <c r="H37" s="62" t="s">
        <v>31</v>
      </c>
      <c r="I37" s="62"/>
      <c r="J37" s="62">
        <v>157</v>
      </c>
      <c r="K37" s="62">
        <v>214</v>
      </c>
      <c r="L37" s="62">
        <v>38</v>
      </c>
      <c r="M37" s="62" t="s">
        <v>31</v>
      </c>
      <c r="N37" s="3">
        <f t="shared" si="0"/>
        <v>0</v>
      </c>
      <c r="O37" s="9">
        <f t="shared" si="1"/>
        <v>0</v>
      </c>
      <c r="P37" s="4">
        <f t="shared" si="8"/>
        <v>0</v>
      </c>
      <c r="Q37" s="11">
        <f t="shared" si="9"/>
        <v>0</v>
      </c>
      <c r="R37" s="10">
        <f t="shared" si="2"/>
        <v>0</v>
      </c>
    </row>
    <row r="38" spans="1:18" s="8" customFormat="1">
      <c r="A38" s="62">
        <v>10</v>
      </c>
      <c r="B38" s="62" t="s">
        <v>51</v>
      </c>
      <c r="C38" s="12" t="s">
        <v>52</v>
      </c>
      <c r="D38" s="62" t="s">
        <v>29</v>
      </c>
      <c r="E38" s="62">
        <v>1</v>
      </c>
      <c r="F38" s="62" t="s">
        <v>39</v>
      </c>
      <c r="G38" s="62" t="s">
        <v>40</v>
      </c>
      <c r="H38" s="62" t="s">
        <v>31</v>
      </c>
      <c r="I38" s="62"/>
      <c r="J38" s="62">
        <v>65</v>
      </c>
      <c r="K38" s="62">
        <v>214</v>
      </c>
      <c r="L38" s="62">
        <v>48</v>
      </c>
      <c r="M38" s="62" t="s">
        <v>31</v>
      </c>
      <c r="N38" s="3">
        <f t="shared" si="0"/>
        <v>0</v>
      </c>
      <c r="O38" s="9">
        <f t="shared" si="1"/>
        <v>0</v>
      </c>
      <c r="P38" s="4">
        <f t="shared" si="8"/>
        <v>0</v>
      </c>
      <c r="Q38" s="11">
        <f t="shared" si="9"/>
        <v>0</v>
      </c>
      <c r="R38" s="10">
        <f t="shared" si="2"/>
        <v>0</v>
      </c>
    </row>
    <row r="39" spans="1:18" s="8" customFormat="1">
      <c r="A39" s="62">
        <v>11</v>
      </c>
      <c r="B39" s="62" t="s">
        <v>53</v>
      </c>
      <c r="C39" s="12" t="s">
        <v>45</v>
      </c>
      <c r="D39" s="62" t="s">
        <v>29</v>
      </c>
      <c r="E39" s="62">
        <v>1</v>
      </c>
      <c r="F39" s="62" t="s">
        <v>39</v>
      </c>
      <c r="G39" s="62" t="s">
        <v>40</v>
      </c>
      <c r="H39" s="62" t="s">
        <v>31</v>
      </c>
      <c r="I39" s="62"/>
      <c r="J39" s="62">
        <v>74</v>
      </c>
      <c r="K39" s="62">
        <v>214</v>
      </c>
      <c r="L39" s="62">
        <v>56</v>
      </c>
      <c r="M39" s="62" t="s">
        <v>31</v>
      </c>
      <c r="N39" s="3">
        <f t="shared" si="0"/>
        <v>0</v>
      </c>
      <c r="O39" s="9">
        <f t="shared" si="1"/>
        <v>0</v>
      </c>
      <c r="P39" s="4">
        <f t="shared" si="8"/>
        <v>0</v>
      </c>
      <c r="Q39" s="11">
        <f t="shared" si="9"/>
        <v>0</v>
      </c>
      <c r="R39" s="10">
        <f t="shared" si="2"/>
        <v>0</v>
      </c>
    </row>
    <row r="40" spans="1:18" s="8" customFormat="1">
      <c r="A40" s="62">
        <v>12</v>
      </c>
      <c r="B40" s="62" t="s">
        <v>54</v>
      </c>
      <c r="C40" s="12" t="s">
        <v>45</v>
      </c>
      <c r="D40" s="62" t="s">
        <v>29</v>
      </c>
      <c r="E40" s="62">
        <v>1</v>
      </c>
      <c r="F40" s="62" t="s">
        <v>39</v>
      </c>
      <c r="G40" s="62" t="s">
        <v>40</v>
      </c>
      <c r="H40" s="62" t="s">
        <v>31</v>
      </c>
      <c r="I40" s="62"/>
      <c r="J40" s="62">
        <v>74</v>
      </c>
      <c r="K40" s="62">
        <v>214</v>
      </c>
      <c r="L40" s="62">
        <v>59</v>
      </c>
      <c r="M40" s="62" t="s">
        <v>31</v>
      </c>
      <c r="N40" s="3">
        <f t="shared" si="0"/>
        <v>0</v>
      </c>
      <c r="O40" s="9">
        <f t="shared" si="1"/>
        <v>0</v>
      </c>
      <c r="P40" s="4">
        <f t="shared" si="8"/>
        <v>0</v>
      </c>
      <c r="Q40" s="11">
        <f t="shared" si="9"/>
        <v>0</v>
      </c>
      <c r="R40" s="10">
        <f t="shared" si="2"/>
        <v>0</v>
      </c>
    </row>
    <row r="41" spans="1:18" s="8" customFormat="1">
      <c r="A41" s="62">
        <v>13</v>
      </c>
      <c r="B41" s="62" t="s">
        <v>55</v>
      </c>
      <c r="C41" s="12" t="s">
        <v>43</v>
      </c>
      <c r="D41" s="62" t="s">
        <v>29</v>
      </c>
      <c r="E41" s="62">
        <v>1</v>
      </c>
      <c r="F41" s="62" t="s">
        <v>39</v>
      </c>
      <c r="G41" s="62" t="s">
        <v>40</v>
      </c>
      <c r="H41" s="62" t="s">
        <v>31</v>
      </c>
      <c r="I41" s="62"/>
      <c r="J41" s="62">
        <v>155</v>
      </c>
      <c r="K41" s="62">
        <v>214</v>
      </c>
      <c r="L41" s="62">
        <v>75</v>
      </c>
      <c r="M41" s="62" t="s">
        <v>31</v>
      </c>
      <c r="N41" s="3">
        <f t="shared" si="0"/>
        <v>0</v>
      </c>
      <c r="O41" s="9">
        <f t="shared" si="1"/>
        <v>0</v>
      </c>
      <c r="P41" s="4">
        <f t="shared" si="8"/>
        <v>0</v>
      </c>
      <c r="Q41" s="11">
        <f t="shared" si="9"/>
        <v>0</v>
      </c>
      <c r="R41" s="10">
        <f t="shared" si="2"/>
        <v>0</v>
      </c>
    </row>
    <row r="42" spans="1:18" s="8" customFormat="1">
      <c r="A42" s="62">
        <v>14</v>
      </c>
      <c r="B42" s="62" t="s">
        <v>56</v>
      </c>
      <c r="C42" s="12" t="s">
        <v>43</v>
      </c>
      <c r="D42" s="62" t="s">
        <v>29</v>
      </c>
      <c r="E42" s="62">
        <v>1</v>
      </c>
      <c r="F42" s="62" t="s">
        <v>39</v>
      </c>
      <c r="G42" s="62" t="s">
        <v>40</v>
      </c>
      <c r="H42" s="62" t="s">
        <v>31</v>
      </c>
      <c r="I42" s="62"/>
      <c r="J42" s="62">
        <v>155</v>
      </c>
      <c r="K42" s="62">
        <v>214</v>
      </c>
      <c r="L42" s="62">
        <v>111</v>
      </c>
      <c r="M42" s="62" t="s">
        <v>31</v>
      </c>
      <c r="N42" s="3">
        <f t="shared" si="0"/>
        <v>0</v>
      </c>
      <c r="O42" s="9">
        <f t="shared" si="1"/>
        <v>0</v>
      </c>
      <c r="P42" s="4">
        <f t="shared" si="8"/>
        <v>0</v>
      </c>
      <c r="Q42" s="11">
        <f t="shared" si="9"/>
        <v>0</v>
      </c>
      <c r="R42" s="10">
        <f t="shared" si="2"/>
        <v>0</v>
      </c>
    </row>
    <row r="43" spans="1:18" s="8" customFormat="1">
      <c r="A43" s="62">
        <v>15</v>
      </c>
      <c r="B43" s="62" t="s">
        <v>57</v>
      </c>
      <c r="C43" s="12" t="s">
        <v>45</v>
      </c>
      <c r="D43" s="62" t="s">
        <v>29</v>
      </c>
      <c r="E43" s="62">
        <v>1</v>
      </c>
      <c r="F43" s="62" t="s">
        <v>39</v>
      </c>
      <c r="G43" s="62" t="s">
        <v>40</v>
      </c>
      <c r="H43" s="62" t="s">
        <v>31</v>
      </c>
      <c r="I43" s="62"/>
      <c r="J43" s="62">
        <v>74</v>
      </c>
      <c r="K43" s="62">
        <v>214</v>
      </c>
      <c r="L43" s="62">
        <v>0</v>
      </c>
      <c r="M43" s="62"/>
      <c r="N43" s="3">
        <f t="shared" si="0"/>
        <v>0</v>
      </c>
      <c r="O43" s="9">
        <f t="shared" si="1"/>
        <v>0</v>
      </c>
      <c r="P43" s="4">
        <f t="shared" si="8"/>
        <v>0</v>
      </c>
      <c r="Q43" s="11">
        <f t="shared" si="9"/>
        <v>0</v>
      </c>
      <c r="R43" s="10">
        <f t="shared" si="2"/>
        <v>0</v>
      </c>
    </row>
    <row r="44" spans="1:18" s="8" customFormat="1">
      <c r="A44" s="62">
        <v>16</v>
      </c>
      <c r="B44" s="62" t="s">
        <v>58</v>
      </c>
      <c r="C44" s="12" t="s">
        <v>48</v>
      </c>
      <c r="D44" s="62" t="s">
        <v>29</v>
      </c>
      <c r="E44" s="62">
        <v>1</v>
      </c>
      <c r="F44" s="62" t="s">
        <v>39</v>
      </c>
      <c r="G44" s="62" t="s">
        <v>40</v>
      </c>
      <c r="H44" s="62" t="s">
        <v>31</v>
      </c>
      <c r="I44" s="62"/>
      <c r="J44" s="62">
        <v>80</v>
      </c>
      <c r="K44" s="62">
        <v>214</v>
      </c>
      <c r="L44" s="62">
        <v>0</v>
      </c>
      <c r="M44" s="62"/>
      <c r="N44" s="3">
        <f t="shared" si="0"/>
        <v>0</v>
      </c>
      <c r="O44" s="9">
        <f t="shared" si="1"/>
        <v>0</v>
      </c>
      <c r="P44" s="4">
        <f t="shared" si="8"/>
        <v>0</v>
      </c>
      <c r="Q44" s="11">
        <f t="shared" si="9"/>
        <v>0</v>
      </c>
      <c r="R44" s="10">
        <f t="shared" si="2"/>
        <v>0</v>
      </c>
    </row>
    <row r="45" spans="1:18" s="8" customFormat="1" ht="15.75" customHeight="1">
      <c r="A45" s="83" t="s">
        <v>32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5"/>
      <c r="R45" s="10">
        <f>SUM(R29:R44)</f>
        <v>884.13840000000005</v>
      </c>
    </row>
    <row r="46" spans="1:18" s="8" customFormat="1" ht="15.7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</row>
    <row r="47" spans="1:18" s="8" customFormat="1" ht="15.75" customHeight="1">
      <c r="A47" s="24" t="s">
        <v>33</v>
      </c>
      <c r="B47" s="2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</row>
    <row r="48" spans="1:18" s="8" customFormat="1" ht="15.75" customHeight="1">
      <c r="A48" s="49" t="s">
        <v>59</v>
      </c>
      <c r="B48" s="49"/>
      <c r="C48" s="49"/>
      <c r="D48" s="49"/>
      <c r="E48" s="49"/>
      <c r="F48" s="49"/>
      <c r="G48" s="49"/>
      <c r="H48" s="49"/>
      <c r="I48" s="49"/>
      <c r="J48" s="15"/>
      <c r="K48" s="15"/>
      <c r="L48" s="15"/>
      <c r="M48" s="15"/>
      <c r="N48" s="15"/>
      <c r="O48" s="15"/>
      <c r="P48" s="15"/>
      <c r="Q48" s="15"/>
      <c r="R48" s="16"/>
    </row>
    <row r="49" spans="1:19" s="8" customFormat="1" ht="15.75" customHeight="1">
      <c r="A49" s="49"/>
      <c r="B49" s="49"/>
      <c r="C49" s="49"/>
      <c r="D49" s="49"/>
      <c r="E49" s="49"/>
      <c r="F49" s="49"/>
      <c r="G49" s="49"/>
      <c r="H49" s="49"/>
      <c r="I49" s="49"/>
      <c r="J49" s="15"/>
      <c r="K49" s="15"/>
      <c r="L49" s="15"/>
      <c r="M49" s="15"/>
      <c r="N49" s="15"/>
      <c r="O49" s="15"/>
      <c r="P49" s="15"/>
      <c r="Q49" s="15"/>
      <c r="R49" s="16"/>
    </row>
    <row r="50" spans="1:19" s="8" customFormat="1" ht="5.45" customHeight="1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</row>
    <row r="51" spans="1:19" s="8" customFormat="1" ht="13.9" customHeight="1">
      <c r="A51" s="65" t="s">
        <v>60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58"/>
    </row>
    <row r="52" spans="1:19" s="8" customFormat="1" ht="13.9" customHeight="1">
      <c r="A52" s="72" t="s">
        <v>25</v>
      </c>
      <c r="B52" s="73"/>
      <c r="C52" s="73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8"/>
    </row>
    <row r="53" spans="1:19" s="8" customFormat="1" ht="28.5" customHeight="1">
      <c r="A53" s="65" t="s">
        <v>61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58"/>
    </row>
    <row r="54" spans="1:19" s="8" customFormat="1">
      <c r="A54" s="62">
        <v>1</v>
      </c>
      <c r="B54" s="62" t="s">
        <v>62</v>
      </c>
      <c r="C54" s="12" t="s">
        <v>63</v>
      </c>
      <c r="D54" s="62" t="s">
        <v>64</v>
      </c>
      <c r="E54" s="62">
        <v>1</v>
      </c>
      <c r="F54" s="62" t="s">
        <v>65</v>
      </c>
      <c r="G54" s="62">
        <v>1</v>
      </c>
      <c r="H54" s="62" t="s">
        <v>66</v>
      </c>
      <c r="I54" s="62"/>
      <c r="J54" s="62">
        <v>94</v>
      </c>
      <c r="K54" s="62">
        <v>51</v>
      </c>
      <c r="L54" s="62">
        <v>6</v>
      </c>
      <c r="M54" s="62" t="s">
        <v>31</v>
      </c>
      <c r="N54" s="3">
        <f t="shared" ref="N54:N57" si="10">(IF(F54="OŽ",IF(L54=1,550.8,IF(L54=2,426.38,IF(L54=3,342.14,IF(L54=4,181.44,IF(L54=5,168.48,IF(L54=6,155.52,IF(L54=7,148.5,IF(L54=8,144,0))))))))+IF(L54&lt;=8,0,IF(L54&lt;=16,137.7,IF(L54&lt;=24,108,IF(L54&lt;=32,80.1,IF(L54&lt;=36,52.2,0)))))-IF(L54&lt;=8,0,IF(L54&lt;=16,(L54-9)*2.754,IF(L54&lt;=24,(L54-17)* 2.754,IF(L54&lt;=32,(L54-25)* 2.754,IF(L54&lt;=36,(L54-33)*2.754,0))))),0)+IF(F54="PČ",IF(L54=1,449,IF(L54=2,314.6,IF(L54=3,238,IF(L54=4,172,IF(L54=5,159,IF(L54=6,145,IF(L54=7,132,IF(L54=8,119,0))))))))+IF(L54&lt;=8,0,IF(L54&lt;=16,88,IF(L54&lt;=24,55,IF(L54&lt;=32,22,0))))-IF(L54&lt;=8,0,IF(L54&lt;=16,(L54-9)*2.245,IF(L54&lt;=24,(L54-17)*2.245,IF(L54&lt;=32,(L54-25)*2.245,0)))),0)+IF(F54="PČneol",IF(L54=1,85,IF(L54=2,64.61,IF(L54=3,50.76,IF(L54=4,16.25,IF(L54=5,15,IF(L54=6,13.75,IF(L54=7,12.5,IF(L54=8,11.25,0))))))))+IF(L54&lt;=8,0,IF(L54&lt;=16,9,0))-IF(L54&lt;=8,0,IF(L54&lt;=16,(L54-9)*0.425,0)),0)+IF(F54="PŽ",IF(L54=1,85,IF(L54=2,59.5,IF(L54=3,45,IF(L54=4,32.5,IF(L54=5,30,IF(L54=6,27.5,IF(L54=7,25,IF(L54=8,22.5,0))))))))+IF(L54&lt;=8,0,IF(L54&lt;=16,19,IF(L54&lt;=24,13,IF(L54&lt;=32,8,0))))-IF(L54&lt;=8,0,IF(L54&lt;=16,(L54-9)*0.425,IF(L54&lt;=24,(L54-17)*0.425,IF(L54&lt;=32,(L54-25)*0.425,0)))),0)+IF(F54="EČ",IF(L54=1,204,IF(L54=2,156.24,IF(L54=3,123.84,IF(L54=4,72,IF(L54=5,66,IF(L54=6,60,IF(L54=7,54,IF(L54=8,48,0))))))))+IF(L54&lt;=8,0,IF(L54&lt;=16,40,IF(L54&lt;=24,25,0)))-IF(L54&lt;=8,0,IF(L54&lt;=16,(L54-9)*1.02,IF(L54&lt;=24,(L54-17)*1.02,0))),0)+IF(F54="EČneol",IF(L54=1,68,IF(L54=2,51.69,IF(L54=3,40.61,IF(L54=4,13,IF(L54=5,12,IF(L54=6,11,IF(L54=7,10,IF(L54=8,9,0)))))))))+IF(F54="EŽ",IF(L54=1,68,IF(L54=2,47.6,IF(L54=3,36,IF(L54=4,18,IF(L54=5,16.5,IF(L54=6,15,IF(L54=7,13.5,IF(L54=8,12,0))))))))+IF(L54&lt;=8,0,IF(L54&lt;=16,10,IF(L54&lt;=24,6,0)))-IF(L54&lt;=8,0,IF(L54&lt;=16,(L54-9)*0.34,IF(L54&lt;=24,(L54-17)*0.34,0))),0)+IF(F54="PT",IF(L54=1,68,IF(L54=2,52.08,IF(L54=3,41.28,IF(L54=4,24,IF(L54=5,22,IF(L54=6,20,IF(L54=7,18,IF(L54=8,16,0))))))))+IF(L54&lt;=8,0,IF(L54&lt;=16,13,IF(L54&lt;=24,9,IF(L54&lt;=32,4,0))))-IF(L54&lt;=8,0,IF(L54&lt;=16,(L54-9)*0.34,IF(L54&lt;=24,(L54-17)*0.34,IF(L54&lt;=32,(L54-25)*0.34,0)))),0)+IF(F54="JOŽ",IF(L54=1,85,IF(L54=2,59.5,IF(L54=3,45,IF(L54=4,32.5,IF(L54=5,30,IF(L54=6,27.5,IF(L54=7,25,IF(L54=8,22.5,0))))))))+IF(L54&lt;=8,0,IF(L54&lt;=16,19,IF(L54&lt;=24,13,0)))-IF(L54&lt;=8,0,IF(L54&lt;=16,(L54-9)*0.425,IF(L54&lt;=24,(L54-17)*0.425,0))),0)+IF(F54="JPČ",IF(L54=1,68,IF(L54=2,47.6,IF(L54=3,36,IF(L54=4,26,IF(L54=5,24,IF(L54=6,22,IF(L54=7,20,IF(L54=8,18,0))))))))+IF(L54&lt;=8,0,IF(L54&lt;=16,13,IF(L54&lt;=24,9,0)))-IF(L54&lt;=8,0,IF(L54&lt;=16,(L54-9)*0.34,IF(L54&lt;=24,(L54-17)*0.34,0))),0)+IF(F54="JEČ",IF(L54=1,34,IF(L54=2,26.04,IF(L54=3,20.6,IF(L54=4,12,IF(L54=5,11,IF(L54=6,10,IF(L54=7,9,IF(L54=8,8,0))))))))+IF(L54&lt;=8,0,IF(L54&lt;=16,6,0))-IF(L54&lt;=8,0,IF(L54&lt;=16,(L54-9)*0.17,0)),0)+IF(F54="JEOF",IF(L54=1,34,IF(L54=2,26.04,IF(L54=3,20.6,IF(L54=4,12,IF(L54=5,11,IF(L54=6,10,IF(L54=7,9,IF(L54=8,8,0))))))))+IF(L54&lt;=8,0,IF(L54&lt;=16,6,0))-IF(L54&lt;=8,0,IF(L54&lt;=16,(L54-9)*0.17,0)),0)+IF(F54="JnPČ",IF(L54=1,51,IF(L54=2,35.7,IF(L54=3,27,IF(L54=4,19.5,IF(L54=5,18,IF(L54=6,16.5,IF(L54=7,15,IF(L54=8,13.5,0))))))))+IF(L54&lt;=8,0,IF(L54&lt;=16,10,0))-IF(L54&lt;=8,0,IF(L54&lt;=16,(L54-9)*0.255,0)),0)+IF(F54="JnEČ",IF(L54=1,25.5,IF(L54=2,19.53,IF(L54=3,15.48,IF(L54=4,9,IF(L54=5,8.25,IF(L54=6,7.5,IF(L54=7,6.75,IF(L54=8,6,0))))))))+IF(L54&lt;=8,0,IF(L54&lt;=16,5,0))-IF(L54&lt;=8,0,IF(L54&lt;=16,(L54-9)*0.1275,0)),0)+IF(F54="JčPČ",IF(L54=1,21.25,IF(L54=2,14.5,IF(L54=3,11.5,IF(L54=4,7,IF(L54=5,6.5,IF(L54=6,6,IF(L54=7,5.5,IF(L54=8,5,0))))))))+IF(L54&lt;=8,0,IF(L54&lt;=16,4,0))-IF(L54&lt;=8,0,IF(L54&lt;=16,(L54-9)*0.10625,0)),0)+IF(F54="JčEČ",IF(L54=1,17,IF(L54=2,13.02,IF(L54=3,10.32,IF(L54=4,6,IF(L54=5,5.5,IF(L54=6,5,IF(L54=7,4.5,IF(L54=8,4,0))))))))+IF(L54&lt;=8,0,IF(L54&lt;=16,3,0))-IF(L54&lt;=8,0,IF(L54&lt;=16,(L54-9)*0.085,0)),0)+IF(F54="NEAK",IF(L54=1,11.48,IF(L54=2,8.79,IF(L54=3,6.97,IF(L54=4,4.05,IF(L54=5,3.71,IF(L54=6,3.38,IF(L54=7,3.04,IF(L54=8,2.7,0))))))))+IF(L54&lt;=8,0,IF(L54&lt;=16,2,IF(L54&lt;=24,1.3,0)))-IF(L54&lt;=8,0,IF(L54&lt;=16,(L54-9)*0.0574,IF(L54&lt;=24,(L54-17)*0.0574,0))),0))*IF(L54&lt;0,1,IF(OR(F54="PČ",F54="PŽ",F54="PT"),IF(J54&lt;32,J54/32,1),1))* IF(L54&lt;0,1,IF(OR(F54="EČ",F54="EŽ",F54="JOŽ",F54="JPČ",F54="NEAK"),IF(J54&lt;24,J54/24,1),1))*IF(L54&lt;0,1,IF(OR(F54="PČneol",F54="JEČ",F54="JEOF",F54="JnPČ",F54="JnEČ",F54="JčPČ",F54="JčEČ"),IF(J54&lt;16,J54/16,1),1))*IF(L54&lt;0,1,IF(F54="EČneol",IF(J54&lt;8,J54/8,1),1))</f>
        <v>11</v>
      </c>
      <c r="O54" s="9">
        <f t="shared" ref="O54:O57" si="11">IF(F54="OŽ",N54,IF(H54="Ne",IF(J54*0.3&lt;J54-L54,N54,0),IF(J54*0.1&lt;J54-L54,N54,0)))</f>
        <v>11</v>
      </c>
      <c r="P54" s="4">
        <f t="shared" ref="P54" si="12">IF(O54=0,0,IF(F54="OŽ",IF(L54&gt;35,0,IF(J54&gt;35,(36-L54)*1.836,((36-L54)-(36-J54))*1.836)),0)+IF(F54="PČ",IF(L54&gt;31,0,IF(J54&gt;31,(32-L54)*1.347,((32-L54)-(32-J54))*1.347)),0)+ IF(F54="PČneol",IF(L54&gt;15,0,IF(J54&gt;15,(16-L54)*0.255,((16-L54)-(16-J54))*0.255)),0)+IF(F54="PŽ",IF(L54&gt;31,0,IF(J54&gt;31,(32-L54)*0.255,((32-L54)-(32-J54))*0.255)),0)+IF(F54="EČ",IF(L54&gt;23,0,IF(J54&gt;23,(24-L54)*0.612,((24-L54)-(24-J54))*0.612)),0)+IF(F54="EČneol",IF(L54&gt;7,0,IF(J54&gt;7,(8-L54)*0.204,((8-L54)-(8-J54))*0.204)),0)+IF(F54="EŽ",IF(L54&gt;23,0,IF(J54&gt;23,(24-L54)*0.204,((24-L54)-(24-J54))*0.204)),0)+IF(F54="PT",IF(L54&gt;31,0,IF(J54&gt;31,(32-L54)*0.204,((32-L54)-(32-J54))*0.204)),0)+IF(F54="JOŽ",IF(L54&gt;23,0,IF(J54&gt;23,(24-L54)*0.255,((24-L54)-(24-J54))*0.255)),0)+IF(F54="JPČ",IF(L54&gt;23,0,IF(J54&gt;23,(24-L54)*0.204,((24-L54)-(24-J54))*0.204)),0)+IF(F54="JEČ",IF(L54&gt;15,0,IF(J54&gt;15,(16-L54)*0.102,((16-L54)-(16-J54))*0.102)),0)+IF(F54="JEOF",IF(L54&gt;15,0,IF(J54&gt;15,(16-L54)*0.102,((16-L54)-(16-J54))*0.102)),0)+IF(F54="JnPČ",IF(L54&gt;15,0,IF(J54&gt;15,(16-L54)*0.153,((16-L54)-(16-J54))*0.153)),0)+IF(F54="JnEČ",IF(L54&gt;15,0,IF(J54&gt;15,(16-L54)*0.0765,((16-L54)-(16-J54))*0.0765)),0)+IF(F54="JčPČ",IF(L54&gt;15,0,IF(J54&gt;15,(16-L54)*0.06375,((16-L54)-(16-J54))*0.06375)),0)+IF(F54="JčEČ",IF(L54&gt;15,0,IF(J54&gt;15,(16-L54)*0.051,((16-L54)-(16-J54))*0.051)),0)+IF(F54="NEAK",IF(L54&gt;23,0,IF(J54&gt;23,(24-L54)*0.03444,((24-L54)-(24-J54))*0.03444)),0))</f>
        <v>0.40799999999999997</v>
      </c>
      <c r="Q54" s="11">
        <f t="shared" ref="Q54" si="13">IF(ISERROR(P54*100/N54),0,(P54*100/N54))</f>
        <v>3.709090909090909</v>
      </c>
      <c r="R54" s="10">
        <f t="shared" ref="R54:R57" si="14">IF(Q54&lt;=30,O54+P54,O54+O54*0.3)*IF(G54=1,0.4,IF(G54=2,0.75,IF(G54="1 (kas 4 m. 1 k. nerengiamos)",0.52,1)))*IF(D54="olimpinė",1,IF(M54="Ne",0.5,1))*IF(OR(A$5="Lietuvos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federacija"),IF(OR(J54&lt;8,K54&lt;16),0,1),1)*E54*IF(I54&lt;=1,1,1/I54)*IF(OR(A$5="Lietuvos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4.5632000000000001</v>
      </c>
    </row>
    <row r="55" spans="1:19" s="8" customFormat="1">
      <c r="A55" s="62">
        <v>2</v>
      </c>
      <c r="B55" s="62" t="s">
        <v>67</v>
      </c>
      <c r="C55" s="12" t="s">
        <v>63</v>
      </c>
      <c r="D55" s="62" t="s">
        <v>64</v>
      </c>
      <c r="E55" s="62">
        <v>1</v>
      </c>
      <c r="F55" s="62" t="s">
        <v>65</v>
      </c>
      <c r="G55" s="62">
        <v>1</v>
      </c>
      <c r="H55" s="62" t="s">
        <v>66</v>
      </c>
      <c r="I55" s="62"/>
      <c r="J55" s="62">
        <v>77</v>
      </c>
      <c r="K55" s="62">
        <v>51</v>
      </c>
      <c r="L55" s="62">
        <v>37</v>
      </c>
      <c r="M55" s="62" t="s">
        <v>31</v>
      </c>
      <c r="N55" s="3">
        <f t="shared" si="10"/>
        <v>0</v>
      </c>
      <c r="O55" s="9">
        <f t="shared" si="11"/>
        <v>0</v>
      </c>
      <c r="P55" s="4">
        <f t="shared" ref="P55:P57" si="15">IF(O55=0,0,IF(F55="OŽ",IF(L55&gt;35,0,IF(J55&gt;35,(36-L55)*1.836,((36-L55)-(36-J55))*1.836)),0)+IF(F55="PČ",IF(L55&gt;31,0,IF(J55&gt;31,(32-L55)*1.347,((32-L55)-(32-J55))*1.347)),0)+ IF(F55="PČneol",IF(L55&gt;15,0,IF(J55&gt;15,(16-L55)*0.255,((16-L55)-(16-J55))*0.255)),0)+IF(F55="PŽ",IF(L55&gt;31,0,IF(J55&gt;31,(32-L55)*0.255,((32-L55)-(32-J55))*0.255)),0)+IF(F55="EČ",IF(L55&gt;23,0,IF(J55&gt;23,(24-L55)*0.612,((24-L55)-(24-J55))*0.612)),0)+IF(F55="EČneol",IF(L55&gt;7,0,IF(J55&gt;7,(8-L55)*0.204,((8-L55)-(8-J55))*0.204)),0)+IF(F55="EŽ",IF(L55&gt;23,0,IF(J55&gt;23,(24-L55)*0.204,((24-L55)-(24-J55))*0.204)),0)+IF(F55="PT",IF(L55&gt;31,0,IF(J55&gt;31,(32-L55)*0.204,((32-L55)-(32-J55))*0.204)),0)+IF(F55="JOŽ",IF(L55&gt;23,0,IF(J55&gt;23,(24-L55)*0.255,((24-L55)-(24-J55))*0.255)),0)+IF(F55="JPČ",IF(L55&gt;23,0,IF(J55&gt;23,(24-L55)*0.204,((24-L55)-(24-J55))*0.204)),0)+IF(F55="JEČ",IF(L55&gt;15,0,IF(J55&gt;15,(16-L55)*0.102,((16-L55)-(16-J55))*0.102)),0)+IF(F55="JEOF",IF(L55&gt;15,0,IF(J55&gt;15,(16-L55)*0.102,((16-L55)-(16-J55))*0.102)),0)+IF(F55="JnPČ",IF(L55&gt;15,0,IF(J55&gt;15,(16-L55)*0.153,((16-L55)-(16-J55))*0.153)),0)+IF(F55="JnEČ",IF(L55&gt;15,0,IF(J55&gt;15,(16-L55)*0.0765,((16-L55)-(16-J55))*0.0765)),0)+IF(F55="JčPČ",IF(L55&gt;15,0,IF(J55&gt;15,(16-L55)*0.06375,((16-L55)-(16-J55))*0.06375)),0)+IF(F55="JčEČ",IF(L55&gt;15,0,IF(J55&gt;15,(16-L55)*0.051,((16-L55)-(16-J55))*0.051)),0)+IF(F55="NEAK",IF(L55&gt;23,0,IF(J55&gt;23,(24-L55)*0.03444,((24-L55)-(24-J55))*0.03444)),0))</f>
        <v>0</v>
      </c>
      <c r="Q55" s="11">
        <f t="shared" ref="Q55:Q57" si="16">IF(ISERROR(P55*100/N55),0,(P55*100/N55))</f>
        <v>0</v>
      </c>
      <c r="R55" s="10">
        <f t="shared" si="14"/>
        <v>0</v>
      </c>
    </row>
    <row r="56" spans="1:19" s="8" customFormat="1">
      <c r="A56" s="62">
        <v>3</v>
      </c>
      <c r="B56" s="62" t="s">
        <v>68</v>
      </c>
      <c r="C56" s="12" t="s">
        <v>63</v>
      </c>
      <c r="D56" s="62" t="s">
        <v>64</v>
      </c>
      <c r="E56" s="62">
        <v>1</v>
      </c>
      <c r="F56" s="62" t="s">
        <v>65</v>
      </c>
      <c r="G56" s="62">
        <v>1</v>
      </c>
      <c r="H56" s="62" t="s">
        <v>66</v>
      </c>
      <c r="I56" s="62"/>
      <c r="J56" s="62">
        <v>94</v>
      </c>
      <c r="K56" s="62">
        <v>51</v>
      </c>
      <c r="L56" s="62">
        <v>52</v>
      </c>
      <c r="M56" s="62" t="s">
        <v>31</v>
      </c>
      <c r="N56" s="3">
        <f t="shared" si="10"/>
        <v>0</v>
      </c>
      <c r="O56" s="9">
        <f t="shared" si="11"/>
        <v>0</v>
      </c>
      <c r="P56" s="4">
        <f t="shared" si="15"/>
        <v>0</v>
      </c>
      <c r="Q56" s="11">
        <f t="shared" si="16"/>
        <v>0</v>
      </c>
      <c r="R56" s="10">
        <f t="shared" si="14"/>
        <v>0</v>
      </c>
    </row>
    <row r="57" spans="1:19" s="8" customFormat="1">
      <c r="A57" s="62">
        <v>4</v>
      </c>
      <c r="B57" s="62" t="s">
        <v>69</v>
      </c>
      <c r="C57" s="12" t="s">
        <v>63</v>
      </c>
      <c r="D57" s="62" t="s">
        <v>64</v>
      </c>
      <c r="E57" s="62">
        <v>1</v>
      </c>
      <c r="F57" s="62" t="s">
        <v>65</v>
      </c>
      <c r="G57" s="62">
        <v>1</v>
      </c>
      <c r="H57" s="62" t="s">
        <v>66</v>
      </c>
      <c r="I57" s="62"/>
      <c r="J57" s="62">
        <v>77</v>
      </c>
      <c r="K57" s="62">
        <v>51</v>
      </c>
      <c r="L57" s="62">
        <v>71</v>
      </c>
      <c r="M57" s="62" t="s">
        <v>31</v>
      </c>
      <c r="N57" s="3">
        <f t="shared" si="10"/>
        <v>0</v>
      </c>
      <c r="O57" s="9">
        <f t="shared" si="11"/>
        <v>0</v>
      </c>
      <c r="P57" s="4">
        <f t="shared" si="15"/>
        <v>0</v>
      </c>
      <c r="Q57" s="11">
        <f t="shared" si="16"/>
        <v>0</v>
      </c>
      <c r="R57" s="10">
        <f t="shared" si="14"/>
        <v>0</v>
      </c>
    </row>
    <row r="58" spans="1:19" s="8" customFormat="1" ht="15.75" customHeight="1">
      <c r="A58" s="67" t="s">
        <v>32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9"/>
      <c r="R58" s="10">
        <f>SUM(R54:R57)</f>
        <v>4.5632000000000001</v>
      </c>
    </row>
    <row r="59" spans="1:19" s="8" customFormat="1" ht="15.75" customHeight="1">
      <c r="A59" s="24" t="s">
        <v>33</v>
      </c>
      <c r="B59" s="2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</row>
    <row r="60" spans="1:19" s="8" customFormat="1" ht="15.75" customHeight="1">
      <c r="A60" s="49" t="s">
        <v>59</v>
      </c>
      <c r="B60" s="49"/>
      <c r="C60" s="49"/>
      <c r="D60" s="49"/>
      <c r="E60" s="49"/>
      <c r="F60" s="49"/>
      <c r="G60" s="49"/>
      <c r="H60" s="49"/>
      <c r="I60" s="49"/>
      <c r="J60" s="15"/>
      <c r="K60" s="15"/>
      <c r="L60" s="15"/>
      <c r="M60" s="15"/>
      <c r="N60" s="15"/>
      <c r="O60" s="15"/>
      <c r="P60" s="15"/>
      <c r="Q60" s="15"/>
      <c r="R60" s="16"/>
    </row>
    <row r="61" spans="1:19" s="8" customFormat="1" ht="15.75" customHeight="1">
      <c r="A61" s="49"/>
      <c r="B61" s="49"/>
      <c r="C61" s="49"/>
      <c r="D61" s="49"/>
      <c r="E61" s="49"/>
      <c r="F61" s="49"/>
      <c r="G61" s="49"/>
      <c r="H61" s="49"/>
      <c r="I61" s="49"/>
      <c r="J61" s="15"/>
      <c r="K61" s="15"/>
      <c r="L61" s="15"/>
      <c r="M61" s="15"/>
      <c r="N61" s="15"/>
      <c r="O61" s="15"/>
      <c r="P61" s="15"/>
      <c r="Q61" s="15"/>
      <c r="R61" s="16"/>
    </row>
    <row r="62" spans="1:19" s="8" customFormat="1" ht="15.75" customHeight="1">
      <c r="A62" s="70" t="s">
        <v>70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58"/>
    </row>
    <row r="63" spans="1:19" ht="15.75" customHeight="1">
      <c r="A63" s="72" t="s">
        <v>25</v>
      </c>
      <c r="B63" s="73"/>
      <c r="C63" s="73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8"/>
      <c r="R63" s="8"/>
      <c r="S63" s="8"/>
    </row>
    <row r="64" spans="1:19" ht="15.75" customHeight="1">
      <c r="A64" s="65" t="s">
        <v>71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58"/>
      <c r="R64" s="8"/>
      <c r="S64" s="8"/>
    </row>
    <row r="65" spans="1:19" s="7" customFormat="1">
      <c r="A65" s="62">
        <v>1</v>
      </c>
      <c r="B65" s="62" t="s">
        <v>72</v>
      </c>
      <c r="C65" s="12" t="s">
        <v>73</v>
      </c>
      <c r="D65" s="62" t="s">
        <v>64</v>
      </c>
      <c r="E65" s="62">
        <v>1</v>
      </c>
      <c r="F65" s="62" t="s">
        <v>30</v>
      </c>
      <c r="G65" s="62">
        <v>1</v>
      </c>
      <c r="H65" s="62" t="s">
        <v>66</v>
      </c>
      <c r="I65" s="62"/>
      <c r="J65" s="62">
        <v>137</v>
      </c>
      <c r="K65" s="62">
        <v>214</v>
      </c>
      <c r="L65" s="62">
        <v>31</v>
      </c>
      <c r="M65" s="62" t="s">
        <v>31</v>
      </c>
      <c r="N65" s="3">
        <f t="shared" ref="N65" si="17">(IF(F65="OŽ",IF(L65=1,550.8,IF(L65=2,426.38,IF(L65=3,342.14,IF(L65=4,181.44,IF(L65=5,168.48,IF(L65=6,155.52,IF(L65=7,148.5,IF(L65=8,144,0))))))))+IF(L65&lt;=8,0,IF(L65&lt;=16,137.7,IF(L65&lt;=24,108,IF(L65&lt;=32,80.1,IF(L65&lt;=36,52.2,0)))))-IF(L65&lt;=8,0,IF(L65&lt;=16,(L65-9)*2.754,IF(L65&lt;=24,(L65-17)* 2.754,IF(L65&lt;=32,(L65-25)* 2.754,IF(L65&lt;=36,(L65-33)*2.754,0))))),0)+IF(F65="PČ",IF(L65=1,449,IF(L65=2,314.6,IF(L65=3,238,IF(L65=4,172,IF(L65=5,159,IF(L65=6,145,IF(L65=7,132,IF(L65=8,119,0))))))))+IF(L65&lt;=8,0,IF(L65&lt;=16,88,IF(L65&lt;=24,55,IF(L65&lt;=32,22,0))))-IF(L65&lt;=8,0,IF(L65&lt;=16,(L65-9)*2.245,IF(L65&lt;=24,(L65-17)*2.245,IF(L65&lt;=32,(L65-25)*2.245,0)))),0)+IF(F65="PČneol",IF(L65=1,85,IF(L65=2,64.61,IF(L65=3,50.76,IF(L65=4,16.25,IF(L65=5,15,IF(L65=6,13.75,IF(L65=7,12.5,IF(L65=8,11.25,0))))))))+IF(L65&lt;=8,0,IF(L65&lt;=16,9,0))-IF(L65&lt;=8,0,IF(L65&lt;=16,(L65-9)*0.425,0)),0)+IF(F65="PŽ",IF(L65=1,85,IF(L65=2,59.5,IF(L65=3,45,IF(L65=4,32.5,IF(L65=5,30,IF(L65=6,27.5,IF(L65=7,25,IF(L65=8,22.5,0))))))))+IF(L65&lt;=8,0,IF(L65&lt;=16,19,IF(L65&lt;=24,13,IF(L65&lt;=32,8,0))))-IF(L65&lt;=8,0,IF(L65&lt;=16,(L65-9)*0.425,IF(L65&lt;=24,(L65-17)*0.425,IF(L65&lt;=32,(L65-25)*0.425,0)))),0)+IF(F65="EČ",IF(L65=1,204,IF(L65=2,156.24,IF(L65=3,123.84,IF(L65=4,72,IF(L65=5,66,IF(L65=6,60,IF(L65=7,54,IF(L65=8,48,0))))))))+IF(L65&lt;=8,0,IF(L65&lt;=16,40,IF(L65&lt;=24,25,0)))-IF(L65&lt;=8,0,IF(L65&lt;=16,(L65-9)*1.02,IF(L65&lt;=24,(L65-17)*1.02,0))),0)+IF(F65="EČneol",IF(L65=1,68,IF(L65=2,51.69,IF(L65=3,40.61,IF(L65=4,13,IF(L65=5,12,IF(L65=6,11,IF(L65=7,10,IF(L65=8,9,0)))))))))+IF(F65="EŽ",IF(L65=1,68,IF(L65=2,47.6,IF(L65=3,36,IF(L65=4,18,IF(L65=5,16.5,IF(L65=6,15,IF(L65=7,13.5,IF(L65=8,12,0))))))))+IF(L65&lt;=8,0,IF(L65&lt;=16,10,IF(L65&lt;=24,6,0)))-IF(L65&lt;=8,0,IF(L65&lt;=16,(L65-9)*0.34,IF(L65&lt;=24,(L65-17)*0.34,0))),0)+IF(F65="PT",IF(L65=1,68,IF(L65=2,52.08,IF(L65=3,41.28,IF(L65=4,24,IF(L65=5,22,IF(L65=6,20,IF(L65=7,18,IF(L65=8,16,0))))))))+IF(L65&lt;=8,0,IF(L65&lt;=16,13,IF(L65&lt;=24,9,IF(L65&lt;=32,4,0))))-IF(L65&lt;=8,0,IF(L65&lt;=16,(L65-9)*0.34,IF(L65&lt;=24,(L65-17)*0.34,IF(L65&lt;=32,(L65-25)*0.34,0)))),0)+IF(F65="JOŽ",IF(L65=1,85,IF(L65=2,59.5,IF(L65=3,45,IF(L65=4,32.5,IF(L65=5,30,IF(L65=6,27.5,IF(L65=7,25,IF(L65=8,22.5,0))))))))+IF(L65&lt;=8,0,IF(L65&lt;=16,19,IF(L65&lt;=24,13,0)))-IF(L65&lt;=8,0,IF(L65&lt;=16,(L65-9)*0.425,IF(L65&lt;=24,(L65-17)*0.425,0))),0)+IF(F65="JPČ",IF(L65=1,68,IF(L65=2,47.6,IF(L65=3,36,IF(L65=4,26,IF(L65=5,24,IF(L65=6,22,IF(L65=7,20,IF(L65=8,18,0))))))))+IF(L65&lt;=8,0,IF(L65&lt;=16,13,IF(L65&lt;=24,9,0)))-IF(L65&lt;=8,0,IF(L65&lt;=16,(L65-9)*0.34,IF(L65&lt;=24,(L65-17)*0.34,0))),0)+IF(F65="JEČ",IF(L65=1,34,IF(L65=2,26.04,IF(L65=3,20.6,IF(L65=4,12,IF(L65=5,11,IF(L65=6,10,IF(L65=7,9,IF(L65=8,8,0))))))))+IF(L65&lt;=8,0,IF(L65&lt;=16,6,0))-IF(L65&lt;=8,0,IF(L65&lt;=16,(L65-9)*0.17,0)),0)+IF(F65="JEOF",IF(L65=1,34,IF(L65=2,26.04,IF(L65=3,20.6,IF(L65=4,12,IF(L65=5,11,IF(L65=6,10,IF(L65=7,9,IF(L65=8,8,0))))))))+IF(L65&lt;=8,0,IF(L65&lt;=16,6,0))-IF(L65&lt;=8,0,IF(L65&lt;=16,(L65-9)*0.17,0)),0)+IF(F65="JnPČ",IF(L65=1,51,IF(L65=2,35.7,IF(L65=3,27,IF(L65=4,19.5,IF(L65=5,18,IF(L65=6,16.5,IF(L65=7,15,IF(L65=8,13.5,0))))))))+IF(L65&lt;=8,0,IF(L65&lt;=16,10,0))-IF(L65&lt;=8,0,IF(L65&lt;=16,(L65-9)*0.255,0)),0)+IF(F65="JnEČ",IF(L65=1,25.5,IF(L65=2,19.53,IF(L65=3,15.48,IF(L65=4,9,IF(L65=5,8.25,IF(L65=6,7.5,IF(L65=7,6.75,IF(L65=8,6,0))))))))+IF(L65&lt;=8,0,IF(L65&lt;=16,5,0))-IF(L65&lt;=8,0,IF(L65&lt;=16,(L65-9)*0.1275,0)),0)+IF(F65="JčPČ",IF(L65=1,21.25,IF(L65=2,14.5,IF(L65=3,11.5,IF(L65=4,7,IF(L65=5,6.5,IF(L65=6,6,IF(L65=7,5.5,IF(L65=8,5,0))))))))+IF(L65&lt;=8,0,IF(L65&lt;=16,4,0))-IF(L65&lt;=8,0,IF(L65&lt;=16,(L65-9)*0.10625,0)),0)+IF(F65="JčEČ",IF(L65=1,17,IF(L65=2,13.02,IF(L65=3,10.32,IF(L65=4,6,IF(L65=5,5.5,IF(L65=6,5,IF(L65=7,4.5,IF(L65=8,4,0))))))))+IF(L65&lt;=8,0,IF(L65&lt;=16,3,0))-IF(L65&lt;=8,0,IF(L65&lt;=16,(L65-9)*0.085,0)),0)+IF(F65="NEAK",IF(L65=1,11.48,IF(L65=2,8.79,IF(L65=3,6.97,IF(L65=4,4.05,IF(L65=5,3.71,IF(L65=6,3.38,IF(L65=7,3.04,IF(L65=8,2.7,0))))))))+IF(L65&lt;=8,0,IF(L65&lt;=16,2,IF(L65&lt;=24,1.3,0)))-IF(L65&lt;=8,0,IF(L65&lt;=16,(L65-9)*0.0574,IF(L65&lt;=24,(L65-17)*0.0574,0))),0))*IF(L65&lt;0,1,IF(OR(F65="PČ",F65="PŽ",F65="PT"),IF(J65&lt;32,J65/32,1),1))* IF(L65&lt;0,1,IF(OR(F65="EČ",F65="EŽ",F65="JOŽ",F65="JPČ",F65="NEAK"),IF(J65&lt;24,J65/24,1),1))*IF(L65&lt;0,1,IF(OR(F65="PČneol",F65="JEČ",F65="JEOF",F65="JnPČ",F65="JnEČ",F65="JčPČ",F65="JčEČ"),IF(J65&lt;16,J65/16,1),1))*IF(L65&lt;0,1,IF(F65="EČneol",IF(J65&lt;8,J65/8,1),1))</f>
        <v>0</v>
      </c>
      <c r="O65" s="9">
        <f t="shared" ref="O65" si="18">IF(F65="OŽ",N65,IF(H65="Ne",IF(J65*0.3&lt;J65-L65,N65,0),IF(J65*0.1&lt;J65-L65,N65,0)))</f>
        <v>0</v>
      </c>
      <c r="P65" s="4">
        <f t="shared" ref="P65" si="19">IF(O65=0,0,IF(F65="OŽ",IF(L65&gt;35,0,IF(J65&gt;35,(36-L65)*1.836,((36-L65)-(36-J65))*1.836)),0)+IF(F65="PČ",IF(L65&gt;31,0,IF(J65&gt;31,(32-L65)*1.347,((32-L65)-(32-J65))*1.347)),0)+ IF(F65="PČneol",IF(L65&gt;15,0,IF(J65&gt;15,(16-L65)*0.255,((16-L65)-(16-J65))*0.255)),0)+IF(F65="PŽ",IF(L65&gt;31,0,IF(J65&gt;31,(32-L65)*0.255,((32-L65)-(32-J65))*0.255)),0)+IF(F65="EČ",IF(L65&gt;23,0,IF(J65&gt;23,(24-L65)*0.612,((24-L65)-(24-J65))*0.612)),0)+IF(F65="EČneol",IF(L65&gt;7,0,IF(J65&gt;7,(8-L65)*0.204,((8-L65)-(8-J65))*0.204)),0)+IF(F65="EŽ",IF(L65&gt;23,0,IF(J65&gt;23,(24-L65)*0.204,((24-L65)-(24-J65))*0.204)),0)+IF(F65="PT",IF(L65&gt;31,0,IF(J65&gt;31,(32-L65)*0.204,((32-L65)-(32-J65))*0.204)),0)+IF(F65="JOŽ",IF(L65&gt;23,0,IF(J65&gt;23,(24-L65)*0.255,((24-L65)-(24-J65))*0.255)),0)+IF(F65="JPČ",IF(L65&gt;23,0,IF(J65&gt;23,(24-L65)*0.204,((24-L65)-(24-J65))*0.204)),0)+IF(F65="JEČ",IF(L65&gt;15,0,IF(J65&gt;15,(16-L65)*0.102,((16-L65)-(16-J65))*0.102)),0)+IF(F65="JEOF",IF(L65&gt;15,0,IF(J65&gt;15,(16-L65)*0.102,((16-L65)-(16-J65))*0.102)),0)+IF(F65="JnPČ",IF(L65&gt;15,0,IF(J65&gt;15,(16-L65)*0.153,((16-L65)-(16-J65))*0.153)),0)+IF(F65="JnEČ",IF(L65&gt;15,0,IF(J65&gt;15,(16-L65)*0.0765,((16-L65)-(16-J65))*0.0765)),0)+IF(F65="JčPČ",IF(L65&gt;15,0,IF(J65&gt;15,(16-L65)*0.06375,((16-L65)-(16-J65))*0.06375)),0)+IF(F65="JčEČ",IF(L65&gt;15,0,IF(J65&gt;15,(16-L65)*0.051,((16-L65)-(16-J65))*0.051)),0)+IF(F65="NEAK",IF(L65&gt;23,0,IF(J65&gt;23,(24-L65)*0.03444,((24-L65)-(24-J65))*0.03444)),0))</f>
        <v>0</v>
      </c>
      <c r="Q65" s="11">
        <f t="shared" ref="Q65" si="20">IF(ISERROR(P65*100/N65),0,(P65*100/N65))</f>
        <v>0</v>
      </c>
      <c r="R65" s="10">
        <f t="shared" ref="R65" si="21">IF(Q65&lt;=30,O65+P65,O65+O65*0.3)*IF(G65=1,0.4,IF(G65=2,0.75,IF(G65="1 (kas 4 m. 1 k. nerengiamos)",0.52,1)))*IF(D65="olimpinė",1,IF(M65="Ne",0.5,1))*IF(OR(A$5="Lietuvos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federacija"),IF(OR(J65&lt;8,K65&lt;16),0,1),1)*E65*IF(I65&lt;=1,1,1/I65)*IF(OR(A$5="Lietuvos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5" s="8"/>
    </row>
    <row r="66" spans="1:19">
      <c r="A66" s="83" t="s">
        <v>32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5"/>
      <c r="R66" s="10">
        <f>SUM(R65:R65)</f>
        <v>0</v>
      </c>
      <c r="S66" s="8"/>
    </row>
    <row r="67" spans="1:19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  <c r="S67" s="8"/>
    </row>
    <row r="68" spans="1:19" ht="15.75">
      <c r="A68" s="24" t="s">
        <v>33</v>
      </c>
      <c r="B68" s="2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/>
      <c r="S68" s="8"/>
    </row>
    <row r="69" spans="1:19">
      <c r="A69" s="49" t="s">
        <v>59</v>
      </c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  <c r="S69" s="8"/>
    </row>
    <row r="70" spans="1:19" s="8" customFormat="1">
      <c r="A70" s="49"/>
      <c r="B70" s="49"/>
      <c r="C70" s="49"/>
      <c r="D70" s="49"/>
      <c r="E70" s="49"/>
      <c r="F70" s="49"/>
      <c r="G70" s="49"/>
      <c r="H70" s="49"/>
      <c r="I70" s="49"/>
      <c r="J70" s="15"/>
      <c r="K70" s="15"/>
      <c r="L70" s="15"/>
      <c r="M70" s="15"/>
      <c r="N70" s="15"/>
      <c r="O70" s="15"/>
      <c r="P70" s="15"/>
      <c r="Q70" s="15"/>
      <c r="R70" s="16"/>
    </row>
    <row r="71" spans="1:19">
      <c r="A71" s="70" t="s">
        <v>74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58"/>
      <c r="R71" s="8"/>
      <c r="S71" s="8"/>
    </row>
    <row r="72" spans="1:19" ht="18">
      <c r="A72" s="72" t="s">
        <v>25</v>
      </c>
      <c r="B72" s="73"/>
      <c r="C72" s="73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8"/>
      <c r="R72" s="8"/>
      <c r="S72" s="8"/>
    </row>
    <row r="73" spans="1:19" s="8" customFormat="1" ht="15" customHeight="1">
      <c r="A73" s="65" t="s">
        <v>75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50"/>
      <c r="P73" s="50"/>
      <c r="Q73" s="58"/>
    </row>
    <row r="74" spans="1:19">
      <c r="A74" s="62">
        <v>1</v>
      </c>
      <c r="B74" s="62" t="s">
        <v>76</v>
      </c>
      <c r="C74" s="12"/>
      <c r="D74" s="62" t="s">
        <v>29</v>
      </c>
      <c r="E74" s="62">
        <v>5</v>
      </c>
      <c r="F74" s="62" t="s">
        <v>30</v>
      </c>
      <c r="G74" s="62">
        <v>2</v>
      </c>
      <c r="H74" s="62" t="s">
        <v>31</v>
      </c>
      <c r="I74" s="62"/>
      <c r="J74" s="62">
        <v>19</v>
      </c>
      <c r="K74" s="62">
        <v>214</v>
      </c>
      <c r="L74" s="62">
        <v>9</v>
      </c>
      <c r="M74" s="62" t="s">
        <v>31</v>
      </c>
      <c r="N74" s="3">
        <f t="shared" ref="N74:N80" si="22">(IF(F74="OŽ",IF(L74=1,550.8,IF(L74=2,426.38,IF(L74=3,342.14,IF(L74=4,181.44,IF(L74=5,168.48,IF(L74=6,155.52,IF(L74=7,148.5,IF(L74=8,144,0))))))))+IF(L74&lt;=8,0,IF(L74&lt;=16,137.7,IF(L74&lt;=24,108,IF(L74&lt;=32,80.1,IF(L74&lt;=36,52.2,0)))))-IF(L74&lt;=8,0,IF(L74&lt;=16,(L74-9)*2.754,IF(L74&lt;=24,(L74-17)* 2.754,IF(L74&lt;=32,(L74-25)* 2.754,IF(L74&lt;=36,(L74-33)*2.754,0))))),0)+IF(F74="PČ",IF(L74=1,449,IF(L74=2,314.6,IF(L74=3,238,IF(L74=4,172,IF(L74=5,159,IF(L74=6,145,IF(L74=7,132,IF(L74=8,119,0))))))))+IF(L74&lt;=8,0,IF(L74&lt;=16,88,IF(L74&lt;=24,55,IF(L74&lt;=32,22,0))))-IF(L74&lt;=8,0,IF(L74&lt;=16,(L74-9)*2.245,IF(L74&lt;=24,(L74-17)*2.245,IF(L74&lt;=32,(L74-25)*2.245,0)))),0)+IF(F74="PČneol",IF(L74=1,85,IF(L74=2,64.61,IF(L74=3,50.76,IF(L74=4,16.25,IF(L74=5,15,IF(L74=6,13.75,IF(L74=7,12.5,IF(L74=8,11.25,0))))))))+IF(L74&lt;=8,0,IF(L74&lt;=16,9,0))-IF(L74&lt;=8,0,IF(L74&lt;=16,(L74-9)*0.425,0)),0)+IF(F74="PŽ",IF(L74=1,85,IF(L74=2,59.5,IF(L74=3,45,IF(L74=4,32.5,IF(L74=5,30,IF(L74=6,27.5,IF(L74=7,25,IF(L74=8,22.5,0))))))))+IF(L74&lt;=8,0,IF(L74&lt;=16,19,IF(L74&lt;=24,13,IF(L74&lt;=32,8,0))))-IF(L74&lt;=8,0,IF(L74&lt;=16,(L74-9)*0.425,IF(L74&lt;=24,(L74-17)*0.425,IF(L74&lt;=32,(L74-25)*0.425,0)))),0)+IF(F74="EČ",IF(L74=1,204,IF(L74=2,156.24,IF(L74=3,123.84,IF(L74=4,72,IF(L74=5,66,IF(L74=6,60,IF(L74=7,54,IF(L74=8,48,0))))))))+IF(L74&lt;=8,0,IF(L74&lt;=16,40,IF(L74&lt;=24,25,0)))-IF(L74&lt;=8,0,IF(L74&lt;=16,(L74-9)*1.02,IF(L74&lt;=24,(L74-17)*1.02,0))),0)+IF(F74="EČneol",IF(L74=1,68,IF(L74=2,51.69,IF(L74=3,40.61,IF(L74=4,13,IF(L74=5,12,IF(L74=6,11,IF(L74=7,10,IF(L74=8,9,0)))))))))+IF(F74="EŽ",IF(L74=1,68,IF(L74=2,47.6,IF(L74=3,36,IF(L74=4,18,IF(L74=5,16.5,IF(L74=6,15,IF(L74=7,13.5,IF(L74=8,12,0))))))))+IF(L74&lt;=8,0,IF(L74&lt;=16,10,IF(L74&lt;=24,6,0)))-IF(L74&lt;=8,0,IF(L74&lt;=16,(L74-9)*0.34,IF(L74&lt;=24,(L74-17)*0.34,0))),0)+IF(F74="PT",IF(L74=1,68,IF(L74=2,52.08,IF(L74=3,41.28,IF(L74=4,24,IF(L74=5,22,IF(L74=6,20,IF(L74=7,18,IF(L74=8,16,0))))))))+IF(L74&lt;=8,0,IF(L74&lt;=16,13,IF(L74&lt;=24,9,IF(L74&lt;=32,4,0))))-IF(L74&lt;=8,0,IF(L74&lt;=16,(L74-9)*0.34,IF(L74&lt;=24,(L74-17)*0.34,IF(L74&lt;=32,(L74-25)*0.34,0)))),0)+IF(F74="JOŽ",IF(L74=1,85,IF(L74=2,59.5,IF(L74=3,45,IF(L74=4,32.5,IF(L74=5,30,IF(L74=6,27.5,IF(L74=7,25,IF(L74=8,22.5,0))))))))+IF(L74&lt;=8,0,IF(L74&lt;=16,19,IF(L74&lt;=24,13,0)))-IF(L74&lt;=8,0,IF(L74&lt;=16,(L74-9)*0.425,IF(L74&lt;=24,(L74-17)*0.425,0))),0)+IF(F74="JPČ",IF(L74=1,68,IF(L74=2,47.6,IF(L74=3,36,IF(L74=4,26,IF(L74=5,24,IF(L74=6,22,IF(L74=7,20,IF(L74=8,18,0))))))))+IF(L74&lt;=8,0,IF(L74&lt;=16,13,IF(L74&lt;=24,9,0)))-IF(L74&lt;=8,0,IF(L74&lt;=16,(L74-9)*0.34,IF(L74&lt;=24,(L74-17)*0.34,0))),0)+IF(F74="JEČ",IF(L74=1,34,IF(L74=2,26.04,IF(L74=3,20.6,IF(L74=4,12,IF(L74=5,11,IF(L74=6,10,IF(L74=7,9,IF(L74=8,8,0))))))))+IF(L74&lt;=8,0,IF(L74&lt;=16,6,0))-IF(L74&lt;=8,0,IF(L74&lt;=16,(L74-9)*0.17,0)),0)+IF(F74="JEOF",IF(L74=1,34,IF(L74=2,26.04,IF(L74=3,20.6,IF(L74=4,12,IF(L74=5,11,IF(L74=6,10,IF(L74=7,9,IF(L74=8,8,0))))))))+IF(L74&lt;=8,0,IF(L74&lt;=16,6,0))-IF(L74&lt;=8,0,IF(L74&lt;=16,(L74-9)*0.17,0)),0)+IF(F74="JnPČ",IF(L74=1,51,IF(L74=2,35.7,IF(L74=3,27,IF(L74=4,19.5,IF(L74=5,18,IF(L74=6,16.5,IF(L74=7,15,IF(L74=8,13.5,0))))))))+IF(L74&lt;=8,0,IF(L74&lt;=16,10,0))-IF(L74&lt;=8,0,IF(L74&lt;=16,(L74-9)*0.255,0)),0)+IF(F74="JnEČ",IF(L74=1,25.5,IF(L74=2,19.53,IF(L74=3,15.48,IF(L74=4,9,IF(L74=5,8.25,IF(L74=6,7.5,IF(L74=7,6.75,IF(L74=8,6,0))))))))+IF(L74&lt;=8,0,IF(L74&lt;=16,5,0))-IF(L74&lt;=8,0,IF(L74&lt;=16,(L74-9)*0.1275,0)),0)+IF(F74="JčPČ",IF(L74=1,21.25,IF(L74=2,14.5,IF(L74=3,11.5,IF(L74=4,7,IF(L74=5,6.5,IF(L74=6,6,IF(L74=7,5.5,IF(L74=8,5,0))))))))+IF(L74&lt;=8,0,IF(L74&lt;=16,4,0))-IF(L74&lt;=8,0,IF(L74&lt;=16,(L74-9)*0.10625,0)),0)+IF(F74="JčEČ",IF(L74=1,17,IF(L74=2,13.02,IF(L74=3,10.32,IF(L74=4,6,IF(L74=5,5.5,IF(L74=6,5,IF(L74=7,4.5,IF(L74=8,4,0))))))))+IF(L74&lt;=8,0,IF(L74&lt;=16,3,0))-IF(L74&lt;=8,0,IF(L74&lt;=16,(L74-9)*0.085,0)),0)+IF(F74="NEAK",IF(L74=1,11.48,IF(L74=2,8.79,IF(L74=3,6.97,IF(L74=4,4.05,IF(L74=5,3.71,IF(L74=6,3.38,IF(L74=7,3.04,IF(L74=8,2.7,0))))))))+IF(L74&lt;=8,0,IF(L74&lt;=16,2,IF(L74&lt;=24,1.3,0)))-IF(L74&lt;=8,0,IF(L74&lt;=16,(L74-9)*0.0574,IF(L74&lt;=24,(L74-17)*0.0574,0))),0))*IF(L74&lt;0,1,IF(OR(F74="PČ",F74="PŽ",F74="PT"),IF(J74&lt;32,J74/32,1),1))* IF(L74&lt;0,1,IF(OR(F74="EČ",F74="EŽ",F74="JOŽ",F74="JPČ",F74="NEAK"),IF(J74&lt;24,J74/24,1),1))*IF(L74&lt;0,1,IF(OR(F74="PČneol",F74="JEČ",F74="JEOF",F74="JnPČ",F74="JnEČ",F74="JčPČ",F74="JčEČ"),IF(J74&lt;16,J74/16,1),1))*IF(L74&lt;0,1,IF(F74="EČneol",IF(J74&lt;8,J74/8,1),1))</f>
        <v>9</v>
      </c>
      <c r="O74" s="9">
        <f t="shared" ref="O74:O80" si="23">IF(F74="OŽ",N74,IF(H74="Ne",IF(J74*0.3&lt;J74-L74,N74,0),IF(J74*0.1&lt;J74-L74,N74,0)))</f>
        <v>9</v>
      </c>
      <c r="P74" s="4">
        <f t="shared" ref="P74" si="24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1.7850000000000001</v>
      </c>
      <c r="Q74" s="11">
        <f t="shared" ref="Q74" si="25">IF(ISERROR(P74*100/N74),0,(P74*100/N74))</f>
        <v>19.833333333333332</v>
      </c>
      <c r="R74" s="10">
        <f t="shared" ref="R74:R80" si="26">IF(Q74&lt;=30,O74+P74,O74+O74*0.3)*IF(G74=1,0.4,IF(G74=2,0.75,IF(G74="1 (kas 4 m. 1 k. nerengiamos)",0.52,1)))*IF(D74="olimpinė",1,IF(M74="Ne",0.5,1))*IF(OR(A$5="Lietuvos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federacija"),IF(OR(J74&lt;8,K74&lt;16),0,1),1)*E74*IF(I74&lt;=1,1,1/I74)*IF(OR(A$5="Lietuvos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40.443750000000009</v>
      </c>
      <c r="S74" s="8"/>
    </row>
    <row r="75" spans="1:19" s="8" customFormat="1">
      <c r="A75" s="62"/>
      <c r="B75" s="62" t="s">
        <v>57</v>
      </c>
      <c r="C75" s="12" t="s">
        <v>45</v>
      </c>
      <c r="D75" s="62" t="s">
        <v>29</v>
      </c>
      <c r="E75" s="62"/>
      <c r="F75" s="62"/>
      <c r="G75" s="62"/>
      <c r="H75" s="62"/>
      <c r="I75" s="62"/>
      <c r="J75" s="62"/>
      <c r="K75" s="62"/>
      <c r="L75" s="62"/>
      <c r="M75" s="62"/>
      <c r="N75" s="3">
        <f t="shared" ref="N75" si="27">(IF(F75="OŽ",IF(L75=1,550.8,IF(L75=2,426.38,IF(L75=3,342.14,IF(L75=4,181.44,IF(L75=5,168.48,IF(L75=6,155.52,IF(L75=7,148.5,IF(L75=8,144,0))))))))+IF(L75&lt;=8,0,IF(L75&lt;=16,137.7,IF(L75&lt;=24,108,IF(L75&lt;=32,80.1,IF(L75&lt;=36,52.2,0)))))-IF(L75&lt;=8,0,IF(L75&lt;=16,(L75-9)*2.754,IF(L75&lt;=24,(L75-17)* 2.754,IF(L75&lt;=32,(L75-25)* 2.754,IF(L75&lt;=36,(L75-33)*2.754,0))))),0)+IF(F75="PČ",IF(L75=1,449,IF(L75=2,314.6,IF(L75=3,238,IF(L75=4,172,IF(L75=5,159,IF(L75=6,145,IF(L75=7,132,IF(L75=8,119,0))))))))+IF(L75&lt;=8,0,IF(L75&lt;=16,88,IF(L75&lt;=24,55,IF(L75&lt;=32,22,0))))-IF(L75&lt;=8,0,IF(L75&lt;=16,(L75-9)*2.245,IF(L75&lt;=24,(L75-17)*2.245,IF(L75&lt;=32,(L75-25)*2.245,0)))),0)+IF(F75="PČneol",IF(L75=1,85,IF(L75=2,64.61,IF(L75=3,50.76,IF(L75=4,16.25,IF(L75=5,15,IF(L75=6,13.75,IF(L75=7,12.5,IF(L75=8,11.25,0))))))))+IF(L75&lt;=8,0,IF(L75&lt;=16,9,0))-IF(L75&lt;=8,0,IF(L75&lt;=16,(L75-9)*0.425,0)),0)+IF(F75="PŽ",IF(L75=1,85,IF(L75=2,59.5,IF(L75=3,45,IF(L75=4,32.5,IF(L75=5,30,IF(L75=6,27.5,IF(L75=7,25,IF(L75=8,22.5,0))))))))+IF(L75&lt;=8,0,IF(L75&lt;=16,19,IF(L75&lt;=24,13,IF(L75&lt;=32,8,0))))-IF(L75&lt;=8,0,IF(L75&lt;=16,(L75-9)*0.425,IF(L75&lt;=24,(L75-17)*0.425,IF(L75&lt;=32,(L75-25)*0.425,0)))),0)+IF(F75="EČ",IF(L75=1,204,IF(L75=2,156.24,IF(L75=3,123.84,IF(L75=4,72,IF(L75=5,66,IF(L75=6,60,IF(L75=7,54,IF(L75=8,48,0))))))))+IF(L75&lt;=8,0,IF(L75&lt;=16,40,IF(L75&lt;=24,25,0)))-IF(L75&lt;=8,0,IF(L75&lt;=16,(L75-9)*1.02,IF(L75&lt;=24,(L75-17)*1.02,0))),0)+IF(F75="EČneol",IF(L75=1,68,IF(L75=2,51.69,IF(L75=3,40.61,IF(L75=4,13,IF(L75=5,12,IF(L75=6,11,IF(L75=7,10,IF(L75=8,9,0)))))))))+IF(F75="EŽ",IF(L75=1,68,IF(L75=2,47.6,IF(L75=3,36,IF(L75=4,18,IF(L75=5,16.5,IF(L75=6,15,IF(L75=7,13.5,IF(L75=8,12,0))))))))+IF(L75&lt;=8,0,IF(L75&lt;=16,10,IF(L75&lt;=24,6,0)))-IF(L75&lt;=8,0,IF(L75&lt;=16,(L75-9)*0.34,IF(L75&lt;=24,(L75-17)*0.34,0))),0)+IF(F75="PT",IF(L75=1,68,IF(L75=2,52.08,IF(L75=3,41.28,IF(L75=4,24,IF(L75=5,22,IF(L75=6,20,IF(L75=7,18,IF(L75=8,16,0))))))))+IF(L75&lt;=8,0,IF(L75&lt;=16,13,IF(L75&lt;=24,9,IF(L75&lt;=32,4,0))))-IF(L75&lt;=8,0,IF(L75&lt;=16,(L75-9)*0.34,IF(L75&lt;=24,(L75-17)*0.34,IF(L75&lt;=32,(L75-25)*0.34,0)))),0)+IF(F75="JOŽ",IF(L75=1,85,IF(L75=2,59.5,IF(L75=3,45,IF(L75=4,32.5,IF(L75=5,30,IF(L75=6,27.5,IF(L75=7,25,IF(L75=8,22.5,0))))))))+IF(L75&lt;=8,0,IF(L75&lt;=16,19,IF(L75&lt;=24,13,0)))-IF(L75&lt;=8,0,IF(L75&lt;=16,(L75-9)*0.425,IF(L75&lt;=24,(L75-17)*0.425,0))),0)+IF(F75="JPČ",IF(L75=1,68,IF(L75=2,47.6,IF(L75=3,36,IF(L75=4,26,IF(L75=5,24,IF(L75=6,22,IF(L75=7,20,IF(L75=8,18,0))))))))+IF(L75&lt;=8,0,IF(L75&lt;=16,13,IF(L75&lt;=24,9,0)))-IF(L75&lt;=8,0,IF(L75&lt;=16,(L75-9)*0.34,IF(L75&lt;=24,(L75-17)*0.34,0))),0)+IF(F75="JEČ",IF(L75=1,34,IF(L75=2,26.04,IF(L75=3,20.6,IF(L75=4,12,IF(L75=5,11,IF(L75=6,10,IF(L75=7,9,IF(L75=8,8,0))))))))+IF(L75&lt;=8,0,IF(L75&lt;=16,6,0))-IF(L75&lt;=8,0,IF(L75&lt;=16,(L75-9)*0.17,0)),0)+IF(F75="JEOF",IF(L75=1,34,IF(L75=2,26.04,IF(L75=3,20.6,IF(L75=4,12,IF(L75=5,11,IF(L75=6,10,IF(L75=7,9,IF(L75=8,8,0))))))))+IF(L75&lt;=8,0,IF(L75&lt;=16,6,0))-IF(L75&lt;=8,0,IF(L75&lt;=16,(L75-9)*0.17,0)),0)+IF(F75="JnPČ",IF(L75=1,51,IF(L75=2,35.7,IF(L75=3,27,IF(L75=4,19.5,IF(L75=5,18,IF(L75=6,16.5,IF(L75=7,15,IF(L75=8,13.5,0))))))))+IF(L75&lt;=8,0,IF(L75&lt;=16,10,0))-IF(L75&lt;=8,0,IF(L75&lt;=16,(L75-9)*0.255,0)),0)+IF(F75="JnEČ",IF(L75=1,25.5,IF(L75=2,19.53,IF(L75=3,15.48,IF(L75=4,9,IF(L75=5,8.25,IF(L75=6,7.5,IF(L75=7,6.75,IF(L75=8,6,0))))))))+IF(L75&lt;=8,0,IF(L75&lt;=16,5,0))-IF(L75&lt;=8,0,IF(L75&lt;=16,(L75-9)*0.1275,0)),0)+IF(F75="JčPČ",IF(L75=1,21.25,IF(L75=2,14.5,IF(L75=3,11.5,IF(L75=4,7,IF(L75=5,6.5,IF(L75=6,6,IF(L75=7,5.5,IF(L75=8,5,0))))))))+IF(L75&lt;=8,0,IF(L75&lt;=16,4,0))-IF(L75&lt;=8,0,IF(L75&lt;=16,(L75-9)*0.10625,0)),0)+IF(F75="JčEČ",IF(L75=1,17,IF(L75=2,13.02,IF(L75=3,10.32,IF(L75=4,6,IF(L75=5,5.5,IF(L75=6,5,IF(L75=7,4.5,IF(L75=8,4,0))))))))+IF(L75&lt;=8,0,IF(L75&lt;=16,3,0))-IF(L75&lt;=8,0,IF(L75&lt;=16,(L75-9)*0.085,0)),0)+IF(F75="NEAK",IF(L75=1,11.48,IF(L75=2,8.79,IF(L75=3,6.97,IF(L75=4,4.05,IF(L75=5,3.71,IF(L75=6,3.38,IF(L75=7,3.04,IF(L75=8,2.7,0))))))))+IF(L75&lt;=8,0,IF(L75&lt;=16,2,IF(L75&lt;=24,1.3,0)))-IF(L75&lt;=8,0,IF(L75&lt;=16,(L75-9)*0.0574,IF(L75&lt;=24,(L75-17)*0.0574,0))),0))*IF(L75&lt;0,1,IF(OR(F75="PČ",F75="PŽ",F75="PT"),IF(J75&lt;32,J75/32,1),1))* IF(L75&lt;0,1,IF(OR(F75="EČ",F75="EŽ",F75="JOŽ",F75="JPČ",F75="NEAK"),IF(J75&lt;24,J75/24,1),1))*IF(L75&lt;0,1,IF(OR(F75="PČneol",F75="JEČ",F75="JEOF",F75="JnPČ",F75="JnEČ",F75="JčPČ",F75="JčEČ"),IF(J75&lt;16,J75/16,1),1))*IF(L75&lt;0,1,IF(F75="EČneol",IF(J75&lt;8,J75/8,1),1))</f>
        <v>0</v>
      </c>
      <c r="O75" s="9">
        <f t="shared" ref="O75" si="28">IF(F75="OŽ",N75,IF(H75="Ne",IF(J75*0.3&lt;J75-L75,N75,0),IF(J75*0.1&lt;J75-L75,N75,0)))</f>
        <v>0</v>
      </c>
      <c r="P75" s="4">
        <f t="shared" ref="P75" si="29">IF(O75=0,0,IF(F75="OŽ",IF(L75&gt;35,0,IF(J75&gt;35,(36-L75)*1.836,((36-L75)-(36-J75))*1.836)),0)+IF(F75="PČ",IF(L75&gt;31,0,IF(J75&gt;31,(32-L75)*1.347,((32-L75)-(32-J75))*1.347)),0)+ IF(F75="PČneol",IF(L75&gt;15,0,IF(J75&gt;15,(16-L75)*0.255,((16-L75)-(16-J75))*0.255)),0)+IF(F75="PŽ",IF(L75&gt;31,0,IF(J75&gt;31,(32-L75)*0.255,((32-L75)-(32-J75))*0.255)),0)+IF(F75="EČ",IF(L75&gt;23,0,IF(J75&gt;23,(24-L75)*0.612,((24-L75)-(24-J75))*0.612)),0)+IF(F75="EČneol",IF(L75&gt;7,0,IF(J75&gt;7,(8-L75)*0.204,((8-L75)-(8-J75))*0.204)),0)+IF(F75="EŽ",IF(L75&gt;23,0,IF(J75&gt;23,(24-L75)*0.204,((24-L75)-(24-J75))*0.204)),0)+IF(F75="PT",IF(L75&gt;31,0,IF(J75&gt;31,(32-L75)*0.204,((32-L75)-(32-J75))*0.204)),0)+IF(F75="JOŽ",IF(L75&gt;23,0,IF(J75&gt;23,(24-L75)*0.255,((24-L75)-(24-J75))*0.255)),0)+IF(F75="JPČ",IF(L75&gt;23,0,IF(J75&gt;23,(24-L75)*0.204,((24-L75)-(24-J75))*0.204)),0)+IF(F75="JEČ",IF(L75&gt;15,0,IF(J75&gt;15,(16-L75)*0.102,((16-L75)-(16-J75))*0.102)),0)+IF(F75="JEOF",IF(L75&gt;15,0,IF(J75&gt;15,(16-L75)*0.102,((16-L75)-(16-J75))*0.102)),0)+IF(F75="JnPČ",IF(L75&gt;15,0,IF(J75&gt;15,(16-L75)*0.153,((16-L75)-(16-J75))*0.153)),0)+IF(F75="JnEČ",IF(L75&gt;15,0,IF(J75&gt;15,(16-L75)*0.0765,((16-L75)-(16-J75))*0.0765)),0)+IF(F75="JčPČ",IF(L75&gt;15,0,IF(J75&gt;15,(16-L75)*0.06375,((16-L75)-(16-J75))*0.06375)),0)+IF(F75="JčEČ",IF(L75&gt;15,0,IF(J75&gt;15,(16-L75)*0.051,((16-L75)-(16-J75))*0.051)),0)+IF(F75="NEAK",IF(L75&gt;23,0,IF(J75&gt;23,(24-L75)*0.03444,((24-L75)-(24-J75))*0.03444)),0))</f>
        <v>0</v>
      </c>
      <c r="Q75" s="11">
        <f t="shared" ref="Q75" si="30">IF(ISERROR(P75*100/N75),0,(P75*100/N75))</f>
        <v>0</v>
      </c>
      <c r="R75" s="10">
        <f t="shared" ref="R75" si="31">IF(Q75&lt;=30,O75+P75,O75+O75*0.3)*IF(G75=1,0.4,IF(G75=2,0.75,IF(G75="1 (kas 4 m. 1 k. nerengiamos)",0.52,1)))*IF(D75="olimpinė",1,IF(M75="Ne",0.5,1))*IF(OR(A$5="Lietuvos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federacija"),IF(OR(J75&lt;8,K75&lt;16),0,1),1)*E75*IF(I75&lt;=1,1,1/I75)*IF(OR(A$5="Lietuvos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6" spans="1:19">
      <c r="A76" s="62"/>
      <c r="B76" s="62" t="s">
        <v>77</v>
      </c>
      <c r="C76" s="12" t="s">
        <v>45</v>
      </c>
      <c r="D76" s="62" t="s">
        <v>29</v>
      </c>
      <c r="E76" s="62"/>
      <c r="F76" s="62"/>
      <c r="G76" s="62"/>
      <c r="H76" s="62"/>
      <c r="I76" s="62"/>
      <c r="J76" s="62"/>
      <c r="K76" s="62"/>
      <c r="L76" s="62"/>
      <c r="M76" s="62"/>
      <c r="N76" s="3">
        <f t="shared" si="22"/>
        <v>0</v>
      </c>
      <c r="O76" s="9">
        <f t="shared" si="23"/>
        <v>0</v>
      </c>
      <c r="P76" s="4">
        <f t="shared" ref="P76:P80" si="32">IF(O76=0,0,IF(F76="OŽ",IF(L76&gt;35,0,IF(J76&gt;35,(36-L76)*1.836,((36-L76)-(36-J76))*1.836)),0)+IF(F76="PČ",IF(L76&gt;31,0,IF(J76&gt;31,(32-L76)*1.347,((32-L76)-(32-J76))*1.347)),0)+ IF(F76="PČneol",IF(L76&gt;15,0,IF(J76&gt;15,(16-L76)*0.255,((16-L76)-(16-J76))*0.255)),0)+IF(F76="PŽ",IF(L76&gt;31,0,IF(J76&gt;31,(32-L76)*0.255,((32-L76)-(32-J76))*0.255)),0)+IF(F76="EČ",IF(L76&gt;23,0,IF(J76&gt;23,(24-L76)*0.612,((24-L76)-(24-J76))*0.612)),0)+IF(F76="EČneol",IF(L76&gt;7,0,IF(J76&gt;7,(8-L76)*0.204,((8-L76)-(8-J76))*0.204)),0)+IF(F76="EŽ",IF(L76&gt;23,0,IF(J76&gt;23,(24-L76)*0.204,((24-L76)-(24-J76))*0.204)),0)+IF(F76="PT",IF(L76&gt;31,0,IF(J76&gt;31,(32-L76)*0.204,((32-L76)-(32-J76))*0.204)),0)+IF(F76="JOŽ",IF(L76&gt;23,0,IF(J76&gt;23,(24-L76)*0.255,((24-L76)-(24-J76))*0.255)),0)+IF(F76="JPČ",IF(L76&gt;23,0,IF(J76&gt;23,(24-L76)*0.204,((24-L76)-(24-J76))*0.204)),0)+IF(F76="JEČ",IF(L76&gt;15,0,IF(J76&gt;15,(16-L76)*0.102,((16-L76)-(16-J76))*0.102)),0)+IF(F76="JEOF",IF(L76&gt;15,0,IF(J76&gt;15,(16-L76)*0.102,((16-L76)-(16-J76))*0.102)),0)+IF(F76="JnPČ",IF(L76&gt;15,0,IF(J76&gt;15,(16-L76)*0.153,((16-L76)-(16-J76))*0.153)),0)+IF(F76="JnEČ",IF(L76&gt;15,0,IF(J76&gt;15,(16-L76)*0.0765,((16-L76)-(16-J76))*0.0765)),0)+IF(F76="JčPČ",IF(L76&gt;15,0,IF(J76&gt;15,(16-L76)*0.06375,((16-L76)-(16-J76))*0.06375)),0)+IF(F76="JčEČ",IF(L76&gt;15,0,IF(J76&gt;15,(16-L76)*0.051,((16-L76)-(16-J76))*0.051)),0)+IF(F76="NEAK",IF(L76&gt;23,0,IF(J76&gt;23,(24-L76)*0.03444,((24-L76)-(24-J76))*0.03444)),0))</f>
        <v>0</v>
      </c>
      <c r="Q76" s="11">
        <f t="shared" ref="Q76:Q80" si="33">IF(ISERROR(P76*100/N76),0,(P76*100/N76))</f>
        <v>0</v>
      </c>
      <c r="R76" s="10">
        <f t="shared" si="26"/>
        <v>0</v>
      </c>
      <c r="S76" s="7"/>
    </row>
    <row r="77" spans="1:19">
      <c r="A77" s="62"/>
      <c r="B77" s="62" t="s">
        <v>53</v>
      </c>
      <c r="C77" s="12" t="s">
        <v>45</v>
      </c>
      <c r="D77" s="62" t="s">
        <v>29</v>
      </c>
      <c r="E77" s="62"/>
      <c r="F77" s="62"/>
      <c r="G77" s="62"/>
      <c r="H77" s="62"/>
      <c r="I77" s="62"/>
      <c r="J77" s="62"/>
      <c r="K77" s="62"/>
      <c r="L77" s="62"/>
      <c r="M77" s="62"/>
      <c r="N77" s="3">
        <f t="shared" si="22"/>
        <v>0</v>
      </c>
      <c r="O77" s="9">
        <f t="shared" si="23"/>
        <v>0</v>
      </c>
      <c r="P77" s="4">
        <f t="shared" si="32"/>
        <v>0</v>
      </c>
      <c r="Q77" s="11">
        <f t="shared" si="33"/>
        <v>0</v>
      </c>
      <c r="R77" s="10">
        <f t="shared" si="26"/>
        <v>0</v>
      </c>
      <c r="S77" s="8"/>
    </row>
    <row r="78" spans="1:19">
      <c r="A78" s="62"/>
      <c r="B78" s="62" t="s">
        <v>78</v>
      </c>
      <c r="C78" s="12" t="s">
        <v>45</v>
      </c>
      <c r="D78" s="62" t="s">
        <v>29</v>
      </c>
      <c r="E78" s="62"/>
      <c r="F78" s="62"/>
      <c r="G78" s="62"/>
      <c r="H78" s="62"/>
      <c r="I78" s="62"/>
      <c r="J78" s="62"/>
      <c r="K78" s="62"/>
      <c r="L78" s="62"/>
      <c r="M78" s="62"/>
      <c r="N78" s="3">
        <f t="shared" si="22"/>
        <v>0</v>
      </c>
      <c r="O78" s="9">
        <f t="shared" si="23"/>
        <v>0</v>
      </c>
      <c r="P78" s="4">
        <f t="shared" si="32"/>
        <v>0</v>
      </c>
      <c r="Q78" s="11">
        <f t="shared" si="33"/>
        <v>0</v>
      </c>
      <c r="R78" s="10">
        <f t="shared" si="26"/>
        <v>0</v>
      </c>
      <c r="S78" s="8"/>
    </row>
    <row r="79" spans="1:19">
      <c r="A79" s="62"/>
      <c r="B79" s="62" t="s">
        <v>46</v>
      </c>
      <c r="C79" s="12" t="s">
        <v>45</v>
      </c>
      <c r="D79" s="62" t="s">
        <v>29</v>
      </c>
      <c r="E79" s="62"/>
      <c r="F79" s="62"/>
      <c r="G79" s="62"/>
      <c r="H79" s="62"/>
      <c r="I79" s="62"/>
      <c r="J79" s="62"/>
      <c r="K79" s="62"/>
      <c r="L79" s="62"/>
      <c r="M79" s="62"/>
      <c r="N79" s="3">
        <f t="shared" si="22"/>
        <v>0</v>
      </c>
      <c r="O79" s="9">
        <f t="shared" si="23"/>
        <v>0</v>
      </c>
      <c r="P79" s="4">
        <f t="shared" si="32"/>
        <v>0</v>
      </c>
      <c r="Q79" s="11">
        <f t="shared" si="33"/>
        <v>0</v>
      </c>
      <c r="R79" s="10">
        <f t="shared" si="26"/>
        <v>0</v>
      </c>
      <c r="S79" s="8"/>
    </row>
    <row r="80" spans="1:19">
      <c r="A80" s="62">
        <v>2</v>
      </c>
      <c r="B80" s="62" t="s">
        <v>54</v>
      </c>
      <c r="C80" s="12" t="s">
        <v>45</v>
      </c>
      <c r="D80" s="62" t="s">
        <v>29</v>
      </c>
      <c r="E80" s="62">
        <v>1</v>
      </c>
      <c r="F80" s="62" t="s">
        <v>30</v>
      </c>
      <c r="G80" s="62">
        <v>2</v>
      </c>
      <c r="H80" s="62" t="s">
        <v>31</v>
      </c>
      <c r="I80" s="62"/>
      <c r="J80" s="62">
        <v>124</v>
      </c>
      <c r="K80" s="62">
        <v>214</v>
      </c>
      <c r="L80" s="62">
        <v>65</v>
      </c>
      <c r="M80" s="62" t="s">
        <v>31</v>
      </c>
      <c r="N80" s="3">
        <f t="shared" si="22"/>
        <v>0</v>
      </c>
      <c r="O80" s="9">
        <f t="shared" si="23"/>
        <v>0</v>
      </c>
      <c r="P80" s="4">
        <f t="shared" si="32"/>
        <v>0</v>
      </c>
      <c r="Q80" s="11">
        <f t="shared" si="33"/>
        <v>0</v>
      </c>
      <c r="R80" s="10">
        <f t="shared" si="26"/>
        <v>0</v>
      </c>
      <c r="S80" s="8"/>
    </row>
    <row r="81" spans="1:19">
      <c r="A81" s="83" t="s">
        <v>32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5"/>
      <c r="R81" s="10">
        <f>SUM(R74:R80)</f>
        <v>40.443750000000009</v>
      </c>
      <c r="S81" s="8"/>
    </row>
    <row r="82" spans="1:19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/>
      <c r="S82" s="8"/>
    </row>
    <row r="83" spans="1:19" ht="15.75">
      <c r="A83" s="24" t="s">
        <v>33</v>
      </c>
      <c r="B83" s="2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6"/>
      <c r="S83" s="8"/>
    </row>
    <row r="84" spans="1:19">
      <c r="A84" s="49" t="s">
        <v>59</v>
      </c>
      <c r="B84" s="49"/>
      <c r="C84" s="49"/>
      <c r="D84" s="49"/>
      <c r="E84" s="49"/>
      <c r="F84" s="49"/>
      <c r="G84" s="49"/>
      <c r="H84" s="49"/>
      <c r="I84" s="49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>
      <c r="A85" s="70" t="s">
        <v>79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58"/>
      <c r="R85" s="8"/>
      <c r="S85" s="8"/>
    </row>
    <row r="86" spans="1:19" ht="18">
      <c r="A86" s="72" t="s">
        <v>25</v>
      </c>
      <c r="B86" s="73"/>
      <c r="C86" s="73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8"/>
      <c r="R86" s="8"/>
      <c r="S86" s="8"/>
    </row>
    <row r="87" spans="1:19">
      <c r="A87" s="65" t="s">
        <v>80</v>
      </c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58"/>
      <c r="R87" s="8"/>
      <c r="S87" s="8"/>
    </row>
    <row r="88" spans="1:19">
      <c r="A88" s="62">
        <v>1</v>
      </c>
      <c r="B88" s="62" t="s">
        <v>81</v>
      </c>
      <c r="C88" s="12" t="s">
        <v>82</v>
      </c>
      <c r="D88" s="62" t="s">
        <v>29</v>
      </c>
      <c r="E88" s="62">
        <v>1</v>
      </c>
      <c r="F88" s="62" t="s">
        <v>83</v>
      </c>
      <c r="G88" s="62">
        <v>2</v>
      </c>
      <c r="H88" s="62" t="s">
        <v>31</v>
      </c>
      <c r="I88" s="62"/>
      <c r="J88" s="62">
        <v>31</v>
      </c>
      <c r="K88" s="62">
        <v>214</v>
      </c>
      <c r="L88" s="62">
        <v>15</v>
      </c>
      <c r="M88" s="62" t="s">
        <v>31</v>
      </c>
      <c r="N88" s="3">
        <f t="shared" ref="N88:N95" si="34">(IF(F88="OŽ",IF(L88=1,550.8,IF(L88=2,426.38,IF(L88=3,342.14,IF(L88=4,181.44,IF(L88=5,168.48,IF(L88=6,155.52,IF(L88=7,148.5,IF(L88=8,144,0))))))))+IF(L88&lt;=8,0,IF(L88&lt;=16,137.7,IF(L88&lt;=24,108,IF(L88&lt;=32,80.1,IF(L88&lt;=36,52.2,0)))))-IF(L88&lt;=8,0,IF(L88&lt;=16,(L88-9)*2.754,IF(L88&lt;=24,(L88-17)* 2.754,IF(L88&lt;=32,(L88-25)* 2.754,IF(L88&lt;=36,(L88-33)*2.754,0))))),0)+IF(F88="PČ",IF(L88=1,449,IF(L88=2,314.6,IF(L88=3,238,IF(L88=4,172,IF(L88=5,159,IF(L88=6,145,IF(L88=7,132,IF(L88=8,119,0))))))))+IF(L88&lt;=8,0,IF(L88&lt;=16,88,IF(L88&lt;=24,55,IF(L88&lt;=32,22,0))))-IF(L88&lt;=8,0,IF(L88&lt;=16,(L88-9)*2.245,IF(L88&lt;=24,(L88-17)*2.245,IF(L88&lt;=32,(L88-25)*2.245,0)))),0)+IF(F88="PČneol",IF(L88=1,85,IF(L88=2,64.61,IF(L88=3,50.76,IF(L88=4,16.25,IF(L88=5,15,IF(L88=6,13.75,IF(L88=7,12.5,IF(L88=8,11.25,0))))))))+IF(L88&lt;=8,0,IF(L88&lt;=16,9,0))-IF(L88&lt;=8,0,IF(L88&lt;=16,(L88-9)*0.425,0)),0)+IF(F88="PŽ",IF(L88=1,85,IF(L88=2,59.5,IF(L88=3,45,IF(L88=4,32.5,IF(L88=5,30,IF(L88=6,27.5,IF(L88=7,25,IF(L88=8,22.5,0))))))))+IF(L88&lt;=8,0,IF(L88&lt;=16,19,IF(L88&lt;=24,13,IF(L88&lt;=32,8,0))))-IF(L88&lt;=8,0,IF(L88&lt;=16,(L88-9)*0.425,IF(L88&lt;=24,(L88-17)*0.425,IF(L88&lt;=32,(L88-25)*0.425,0)))),0)+IF(F88="EČ",IF(L88=1,204,IF(L88=2,156.24,IF(L88=3,123.84,IF(L88=4,72,IF(L88=5,66,IF(L88=6,60,IF(L88=7,54,IF(L88=8,48,0))))))))+IF(L88&lt;=8,0,IF(L88&lt;=16,40,IF(L88&lt;=24,25,0)))-IF(L88&lt;=8,0,IF(L88&lt;=16,(L88-9)*1.02,IF(L88&lt;=24,(L88-17)*1.02,0))),0)+IF(F88="EČneol",IF(L88=1,68,IF(L88=2,51.69,IF(L88=3,40.61,IF(L88=4,13,IF(L88=5,12,IF(L88=6,11,IF(L88=7,10,IF(L88=8,9,0)))))))))+IF(F88="EŽ",IF(L88=1,68,IF(L88=2,47.6,IF(L88=3,36,IF(L88=4,18,IF(L88=5,16.5,IF(L88=6,15,IF(L88=7,13.5,IF(L88=8,12,0))))))))+IF(L88&lt;=8,0,IF(L88&lt;=16,10,IF(L88&lt;=24,6,0)))-IF(L88&lt;=8,0,IF(L88&lt;=16,(L88-9)*0.34,IF(L88&lt;=24,(L88-17)*0.34,0))),0)+IF(F88="PT",IF(L88=1,68,IF(L88=2,52.08,IF(L88=3,41.28,IF(L88=4,24,IF(L88=5,22,IF(L88=6,20,IF(L88=7,18,IF(L88=8,16,0))))))))+IF(L88&lt;=8,0,IF(L88&lt;=16,13,IF(L88&lt;=24,9,IF(L88&lt;=32,4,0))))-IF(L88&lt;=8,0,IF(L88&lt;=16,(L88-9)*0.34,IF(L88&lt;=24,(L88-17)*0.34,IF(L88&lt;=32,(L88-25)*0.34,0)))),0)+IF(F88="JOŽ",IF(L88=1,85,IF(L88=2,59.5,IF(L88=3,45,IF(L88=4,32.5,IF(L88=5,30,IF(L88=6,27.5,IF(L88=7,25,IF(L88=8,22.5,0))))))))+IF(L88&lt;=8,0,IF(L88&lt;=16,19,IF(L88&lt;=24,13,0)))-IF(L88&lt;=8,0,IF(L88&lt;=16,(L88-9)*0.425,IF(L88&lt;=24,(L88-17)*0.425,0))),0)+IF(F88="JPČ",IF(L88=1,68,IF(L88=2,47.6,IF(L88=3,36,IF(L88=4,26,IF(L88=5,24,IF(L88=6,22,IF(L88=7,20,IF(L88=8,18,0))))))))+IF(L88&lt;=8,0,IF(L88&lt;=16,13,IF(L88&lt;=24,9,0)))-IF(L88&lt;=8,0,IF(L88&lt;=16,(L88-9)*0.34,IF(L88&lt;=24,(L88-17)*0.34,0))),0)+IF(F88="JEČ",IF(L88=1,34,IF(L88=2,26.04,IF(L88=3,20.6,IF(L88=4,12,IF(L88=5,11,IF(L88=6,10,IF(L88=7,9,IF(L88=8,8,0))))))))+IF(L88&lt;=8,0,IF(L88&lt;=16,6,0))-IF(L88&lt;=8,0,IF(L88&lt;=16,(L88-9)*0.17,0)),0)+IF(F88="JEOF",IF(L88=1,34,IF(L88=2,26.04,IF(L88=3,20.6,IF(L88=4,12,IF(L88=5,11,IF(L88=6,10,IF(L88=7,9,IF(L88=8,8,0))))))))+IF(L88&lt;=8,0,IF(L88&lt;=16,6,0))-IF(L88&lt;=8,0,IF(L88&lt;=16,(L88-9)*0.17,0)),0)+IF(F88="JnPČ",IF(L88=1,51,IF(L88=2,35.7,IF(L88=3,27,IF(L88=4,19.5,IF(L88=5,18,IF(L88=6,16.5,IF(L88=7,15,IF(L88=8,13.5,0))))))))+IF(L88&lt;=8,0,IF(L88&lt;=16,10,0))-IF(L88&lt;=8,0,IF(L88&lt;=16,(L88-9)*0.255,0)),0)+IF(F88="JnEČ",IF(L88=1,25.5,IF(L88=2,19.53,IF(L88=3,15.48,IF(L88=4,9,IF(L88=5,8.25,IF(L88=6,7.5,IF(L88=7,6.75,IF(L88=8,6,0))))))))+IF(L88&lt;=8,0,IF(L88&lt;=16,5,0))-IF(L88&lt;=8,0,IF(L88&lt;=16,(L88-9)*0.1275,0)),0)+IF(F88="JčPČ",IF(L88=1,21.25,IF(L88=2,14.5,IF(L88=3,11.5,IF(L88=4,7,IF(L88=5,6.5,IF(L88=6,6,IF(L88=7,5.5,IF(L88=8,5,0))))))))+IF(L88&lt;=8,0,IF(L88&lt;=16,4,0))-IF(L88&lt;=8,0,IF(L88&lt;=16,(L88-9)*0.10625,0)),0)+IF(F88="JčEČ",IF(L88=1,17,IF(L88=2,13.02,IF(L88=3,10.32,IF(L88=4,6,IF(L88=5,5.5,IF(L88=6,5,IF(L88=7,4.5,IF(L88=8,4,0))))))))+IF(L88&lt;=8,0,IF(L88&lt;=16,3,0))-IF(L88&lt;=8,0,IF(L88&lt;=16,(L88-9)*0.085,0)),0)+IF(F88="NEAK",IF(L88=1,11.48,IF(L88=2,8.79,IF(L88=3,6.97,IF(L88=4,4.05,IF(L88=5,3.71,IF(L88=6,3.38,IF(L88=7,3.04,IF(L88=8,2.7,0))))))))+IF(L88&lt;=8,0,IF(L88&lt;=16,2,IF(L88&lt;=24,1.3,0)))-IF(L88&lt;=8,0,IF(L88&lt;=16,(L88-9)*0.0574,IF(L88&lt;=24,(L88-17)*0.0574,0))),0))*IF(L88&lt;0,1,IF(OR(F88="PČ",F88="PŽ",F88="PT"),IF(J88&lt;32,J88/32,1),1))* IF(L88&lt;0,1,IF(OR(F88="EČ",F88="EŽ",F88="JOŽ",F88="JPČ",F88="NEAK"),IF(J88&lt;24,J88/24,1),1))*IF(L88&lt;0,1,IF(OR(F88="PČneol",F88="JEČ",F88="JEOF",F88="JnPČ",F88="JnEČ",F88="JčPČ",F88="JčEČ"),IF(J88&lt;16,J88/16,1),1))*IF(L88&lt;0,1,IF(F88="EČneol",IF(J88&lt;8,J88/8,1),1))</f>
        <v>10.96</v>
      </c>
      <c r="O88" s="9">
        <f t="shared" ref="O88:O95" si="35">IF(F88="OŽ",N88,IF(H88="Ne",IF(J88*0.3&lt;J88-L88,N88,0),IF(J88*0.1&lt;J88-L88,N88,0)))</f>
        <v>10.96</v>
      </c>
      <c r="P88" s="4">
        <f t="shared" ref="P88" si="36">IF(O88=0,0,IF(F88="OŽ",IF(L88&gt;35,0,IF(J88&gt;35,(36-L88)*1.836,((36-L88)-(36-J88))*1.836)),0)+IF(F88="PČ",IF(L88&gt;31,0,IF(J88&gt;31,(32-L88)*1.347,((32-L88)-(32-J88))*1.347)),0)+ IF(F88="PČneol",IF(L88&gt;15,0,IF(J88&gt;15,(16-L88)*0.255,((16-L88)-(16-J88))*0.255)),0)+IF(F88="PŽ",IF(L88&gt;31,0,IF(J88&gt;31,(32-L88)*0.255,((32-L88)-(32-J88))*0.255)),0)+IF(F88="EČ",IF(L88&gt;23,0,IF(J88&gt;23,(24-L88)*0.612,((24-L88)-(24-J88))*0.612)),0)+IF(F88="EČneol",IF(L88&gt;7,0,IF(J88&gt;7,(8-L88)*0.204,((8-L88)-(8-J88))*0.204)),0)+IF(F88="EŽ",IF(L88&gt;23,0,IF(J88&gt;23,(24-L88)*0.204,((24-L88)-(24-J88))*0.204)),0)+IF(F88="PT",IF(L88&gt;31,0,IF(J88&gt;31,(32-L88)*0.204,((32-L88)-(32-J88))*0.204)),0)+IF(F88="JOŽ",IF(L88&gt;23,0,IF(J88&gt;23,(24-L88)*0.255,((24-L88)-(24-J88))*0.255)),0)+IF(F88="JPČ",IF(L88&gt;23,0,IF(J88&gt;23,(24-L88)*0.204,((24-L88)-(24-J88))*0.204)),0)+IF(F88="JEČ",IF(L88&gt;15,0,IF(J88&gt;15,(16-L88)*0.102,((16-L88)-(16-J88))*0.102)),0)+IF(F88="JEOF",IF(L88&gt;15,0,IF(J88&gt;15,(16-L88)*0.102,((16-L88)-(16-J88))*0.102)),0)+IF(F88="JnPČ",IF(L88&gt;15,0,IF(J88&gt;15,(16-L88)*0.153,((16-L88)-(16-J88))*0.153)),0)+IF(F88="JnEČ",IF(L88&gt;15,0,IF(J88&gt;15,(16-L88)*0.0765,((16-L88)-(16-J88))*0.0765)),0)+IF(F88="JčPČ",IF(L88&gt;15,0,IF(J88&gt;15,(16-L88)*0.06375,((16-L88)-(16-J88))*0.06375)),0)+IF(F88="JčEČ",IF(L88&gt;15,0,IF(J88&gt;15,(16-L88)*0.051,((16-L88)-(16-J88))*0.051)),0)+IF(F88="NEAK",IF(L88&gt;23,0,IF(J88&gt;23,(24-L88)*0.03444,((24-L88)-(24-J88))*0.03444)),0))</f>
        <v>1.8359999999999999</v>
      </c>
      <c r="Q88" s="11">
        <f t="shared" ref="Q88" si="37">IF(ISERROR(P88*100/N88),0,(P88*100/N88))</f>
        <v>16.751824817518248</v>
      </c>
      <c r="R88" s="10">
        <f t="shared" ref="R88:R95" si="38">IF(Q88&lt;=30,O88+P88,O88+O88*0.3)*IF(G88=1,0.4,IF(G88=2,0.75,IF(G88="1 (kas 4 m. 1 k. nerengiamos)",0.52,1)))*IF(D88="olimpinė",1,IF(M88="Ne",0.5,1))*IF(OR(A$5="Lietuvos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federacija"),IF(OR(J88&lt;8,K88&lt;16),0,1),1)*E88*IF(I88&lt;=1,1,1/I88)*IF(OR(A$5="Lietuvos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9.5970000000000013</v>
      </c>
      <c r="S88" s="8"/>
    </row>
    <row r="89" spans="1:19">
      <c r="A89" s="62">
        <v>2</v>
      </c>
      <c r="B89" s="62" t="s">
        <v>84</v>
      </c>
      <c r="C89" s="12" t="s">
        <v>85</v>
      </c>
      <c r="D89" s="62" t="s">
        <v>29</v>
      </c>
      <c r="E89" s="62">
        <v>1</v>
      </c>
      <c r="F89" s="62" t="s">
        <v>83</v>
      </c>
      <c r="G89" s="62">
        <v>2</v>
      </c>
      <c r="H89" s="62" t="s">
        <v>31</v>
      </c>
      <c r="I89" s="62"/>
      <c r="J89" s="62">
        <v>24</v>
      </c>
      <c r="K89" s="62">
        <v>214</v>
      </c>
      <c r="L89" s="62">
        <v>15</v>
      </c>
      <c r="M89" s="62" t="s">
        <v>31</v>
      </c>
      <c r="N89" s="3">
        <f t="shared" si="34"/>
        <v>10.96</v>
      </c>
      <c r="O89" s="9">
        <f t="shared" si="35"/>
        <v>10.96</v>
      </c>
      <c r="P89" s="4">
        <f t="shared" ref="P89:P95" si="39">IF(O89=0,0,IF(F89="OŽ",IF(L89&gt;35,0,IF(J89&gt;35,(36-L89)*1.836,((36-L89)-(36-J89))*1.836)),0)+IF(F89="PČ",IF(L89&gt;31,0,IF(J89&gt;31,(32-L89)*1.347,((32-L89)-(32-J89))*1.347)),0)+ IF(F89="PČneol",IF(L89&gt;15,0,IF(J89&gt;15,(16-L89)*0.255,((16-L89)-(16-J89))*0.255)),0)+IF(F89="PŽ",IF(L89&gt;31,0,IF(J89&gt;31,(32-L89)*0.255,((32-L89)-(32-J89))*0.255)),0)+IF(F89="EČ",IF(L89&gt;23,0,IF(J89&gt;23,(24-L89)*0.612,((24-L89)-(24-J89))*0.612)),0)+IF(F89="EČneol",IF(L89&gt;7,0,IF(J89&gt;7,(8-L89)*0.204,((8-L89)-(8-J89))*0.204)),0)+IF(F89="EŽ",IF(L89&gt;23,0,IF(J89&gt;23,(24-L89)*0.204,((24-L89)-(24-J89))*0.204)),0)+IF(F89="PT",IF(L89&gt;31,0,IF(J89&gt;31,(32-L89)*0.204,((32-L89)-(32-J89))*0.204)),0)+IF(F89="JOŽ",IF(L89&gt;23,0,IF(J89&gt;23,(24-L89)*0.255,((24-L89)-(24-J89))*0.255)),0)+IF(F89="JPČ",IF(L89&gt;23,0,IF(J89&gt;23,(24-L89)*0.204,((24-L89)-(24-J89))*0.204)),0)+IF(F89="JEČ",IF(L89&gt;15,0,IF(J89&gt;15,(16-L89)*0.102,((16-L89)-(16-J89))*0.102)),0)+IF(F89="JEOF",IF(L89&gt;15,0,IF(J89&gt;15,(16-L89)*0.102,((16-L89)-(16-J89))*0.102)),0)+IF(F89="JnPČ",IF(L89&gt;15,0,IF(J89&gt;15,(16-L89)*0.153,((16-L89)-(16-J89))*0.153)),0)+IF(F89="JnEČ",IF(L89&gt;15,0,IF(J89&gt;15,(16-L89)*0.0765,((16-L89)-(16-J89))*0.0765)),0)+IF(F89="JčPČ",IF(L89&gt;15,0,IF(J89&gt;15,(16-L89)*0.06375,((16-L89)-(16-J89))*0.06375)),0)+IF(F89="JčEČ",IF(L89&gt;15,0,IF(J89&gt;15,(16-L89)*0.051,((16-L89)-(16-J89))*0.051)),0)+IF(F89="NEAK",IF(L89&gt;23,0,IF(J89&gt;23,(24-L89)*0.03444,((24-L89)-(24-J89))*0.03444)),0))</f>
        <v>1.8359999999999999</v>
      </c>
      <c r="Q89" s="11">
        <f t="shared" ref="Q89:Q95" si="40">IF(ISERROR(P89*100/N89),0,(P89*100/N89))</f>
        <v>16.751824817518248</v>
      </c>
      <c r="R89" s="10">
        <f t="shared" si="38"/>
        <v>9.5970000000000013</v>
      </c>
      <c r="S89" s="8"/>
    </row>
    <row r="90" spans="1:19">
      <c r="A90" s="62">
        <v>3</v>
      </c>
      <c r="B90" s="62" t="s">
        <v>86</v>
      </c>
      <c r="C90" s="12" t="s">
        <v>87</v>
      </c>
      <c r="D90" s="62" t="s">
        <v>29</v>
      </c>
      <c r="E90" s="62">
        <v>1</v>
      </c>
      <c r="F90" s="62" t="s">
        <v>83</v>
      </c>
      <c r="G90" s="62">
        <v>2</v>
      </c>
      <c r="H90" s="62" t="s">
        <v>31</v>
      </c>
      <c r="I90" s="62"/>
      <c r="J90" s="62">
        <v>18</v>
      </c>
      <c r="K90" s="62">
        <v>214</v>
      </c>
      <c r="L90" s="62">
        <v>16</v>
      </c>
      <c r="M90" s="62" t="s">
        <v>31</v>
      </c>
      <c r="N90" s="3">
        <f t="shared" si="34"/>
        <v>7.9649999999999999</v>
      </c>
      <c r="O90" s="9">
        <f t="shared" si="35"/>
        <v>7.9649999999999999</v>
      </c>
      <c r="P90" s="4">
        <f t="shared" si="39"/>
        <v>0.40799999999999997</v>
      </c>
      <c r="Q90" s="11">
        <f t="shared" si="40"/>
        <v>5.1224105461393599</v>
      </c>
      <c r="R90" s="10">
        <f t="shared" si="38"/>
        <v>6.2797499999999999</v>
      </c>
      <c r="S90" s="8"/>
    </row>
    <row r="91" spans="1:19">
      <c r="A91" s="62">
        <v>4</v>
      </c>
      <c r="B91" s="62" t="s">
        <v>88</v>
      </c>
      <c r="C91" s="12" t="s">
        <v>52</v>
      </c>
      <c r="D91" s="62" t="s">
        <v>29</v>
      </c>
      <c r="E91" s="62">
        <v>1</v>
      </c>
      <c r="F91" s="62" t="s">
        <v>83</v>
      </c>
      <c r="G91" s="62">
        <v>2</v>
      </c>
      <c r="H91" s="62" t="s">
        <v>31</v>
      </c>
      <c r="I91" s="62"/>
      <c r="J91" s="62">
        <v>33</v>
      </c>
      <c r="K91" s="62">
        <v>214</v>
      </c>
      <c r="L91" s="62">
        <v>19</v>
      </c>
      <c r="M91" s="62" t="s">
        <v>31</v>
      </c>
      <c r="N91" s="3">
        <f t="shared" si="34"/>
        <v>8.32</v>
      </c>
      <c r="O91" s="9">
        <f t="shared" si="35"/>
        <v>8.32</v>
      </c>
      <c r="P91" s="4">
        <f t="shared" si="39"/>
        <v>1.02</v>
      </c>
      <c r="Q91" s="11">
        <f t="shared" si="40"/>
        <v>12.259615384615385</v>
      </c>
      <c r="R91" s="10">
        <f t="shared" si="38"/>
        <v>7.0049999999999999</v>
      </c>
      <c r="S91" s="8"/>
    </row>
    <row r="92" spans="1:19">
      <c r="A92" s="62">
        <v>5</v>
      </c>
      <c r="B92" s="62" t="s">
        <v>89</v>
      </c>
      <c r="C92" s="12" t="s">
        <v>90</v>
      </c>
      <c r="D92" s="62" t="s">
        <v>29</v>
      </c>
      <c r="E92" s="62">
        <v>1</v>
      </c>
      <c r="F92" s="62" t="s">
        <v>83</v>
      </c>
      <c r="G92" s="62">
        <v>2</v>
      </c>
      <c r="H92" s="62" t="s">
        <v>31</v>
      </c>
      <c r="I92" s="62"/>
      <c r="J92" s="62">
        <v>47</v>
      </c>
      <c r="K92" s="62">
        <v>214</v>
      </c>
      <c r="L92" s="62">
        <v>20</v>
      </c>
      <c r="M92" s="62" t="s">
        <v>31</v>
      </c>
      <c r="N92" s="3">
        <f t="shared" si="34"/>
        <v>7.98</v>
      </c>
      <c r="O92" s="9">
        <f t="shared" si="35"/>
        <v>7.98</v>
      </c>
      <c r="P92" s="4">
        <f t="shared" si="39"/>
        <v>0.81599999999999995</v>
      </c>
      <c r="Q92" s="11">
        <f t="shared" si="40"/>
        <v>10.225563909774435</v>
      </c>
      <c r="R92" s="10">
        <f t="shared" si="38"/>
        <v>6.5970000000000013</v>
      </c>
      <c r="S92" s="8"/>
    </row>
    <row r="93" spans="1:19">
      <c r="A93" s="62">
        <v>6</v>
      </c>
      <c r="B93" s="62" t="s">
        <v>91</v>
      </c>
      <c r="C93" s="12" t="s">
        <v>92</v>
      </c>
      <c r="D93" s="62" t="s">
        <v>29</v>
      </c>
      <c r="E93" s="62">
        <v>1</v>
      </c>
      <c r="F93" s="62" t="s">
        <v>83</v>
      </c>
      <c r="G93" s="62">
        <v>2</v>
      </c>
      <c r="H93" s="62" t="s">
        <v>31</v>
      </c>
      <c r="I93" s="62"/>
      <c r="J93" s="62">
        <v>36</v>
      </c>
      <c r="K93" s="62">
        <v>214</v>
      </c>
      <c r="L93" s="62">
        <v>29</v>
      </c>
      <c r="M93" s="62" t="s">
        <v>31</v>
      </c>
      <c r="N93" s="3">
        <f t="shared" si="34"/>
        <v>0</v>
      </c>
      <c r="O93" s="9">
        <f t="shared" si="35"/>
        <v>0</v>
      </c>
      <c r="P93" s="4">
        <f t="shared" si="39"/>
        <v>0</v>
      </c>
      <c r="Q93" s="11">
        <f t="shared" si="40"/>
        <v>0</v>
      </c>
      <c r="R93" s="10">
        <f t="shared" si="38"/>
        <v>0</v>
      </c>
      <c r="S93" s="8"/>
    </row>
    <row r="94" spans="1:19">
      <c r="A94" s="62">
        <v>7</v>
      </c>
      <c r="B94" s="62" t="s">
        <v>93</v>
      </c>
      <c r="C94" s="12" t="s">
        <v>94</v>
      </c>
      <c r="D94" s="62" t="s">
        <v>29</v>
      </c>
      <c r="E94" s="62">
        <v>1</v>
      </c>
      <c r="F94" s="62" t="s">
        <v>83</v>
      </c>
      <c r="G94" s="62">
        <v>2</v>
      </c>
      <c r="H94" s="62" t="s">
        <v>31</v>
      </c>
      <c r="I94" s="62"/>
      <c r="J94" s="62">
        <v>47</v>
      </c>
      <c r="K94" s="62">
        <v>214</v>
      </c>
      <c r="L94" s="62">
        <v>38</v>
      </c>
      <c r="M94" s="62" t="s">
        <v>31</v>
      </c>
      <c r="N94" s="3">
        <f t="shared" si="34"/>
        <v>0</v>
      </c>
      <c r="O94" s="9">
        <f t="shared" si="35"/>
        <v>0</v>
      </c>
      <c r="P94" s="4">
        <f t="shared" si="39"/>
        <v>0</v>
      </c>
      <c r="Q94" s="11">
        <f t="shared" si="40"/>
        <v>0</v>
      </c>
      <c r="R94" s="10">
        <f t="shared" si="38"/>
        <v>0</v>
      </c>
      <c r="S94" s="8"/>
    </row>
    <row r="95" spans="1:19">
      <c r="A95" s="62">
        <v>8</v>
      </c>
      <c r="B95" s="62" t="s">
        <v>95</v>
      </c>
      <c r="C95" s="12" t="s">
        <v>96</v>
      </c>
      <c r="D95" s="62" t="s">
        <v>29</v>
      </c>
      <c r="E95" s="62">
        <v>1</v>
      </c>
      <c r="F95" s="62" t="s">
        <v>83</v>
      </c>
      <c r="G95" s="62">
        <v>2</v>
      </c>
      <c r="H95" s="62" t="s">
        <v>31</v>
      </c>
      <c r="I95" s="62"/>
      <c r="J95" s="62">
        <v>58</v>
      </c>
      <c r="K95" s="62">
        <v>214</v>
      </c>
      <c r="L95" s="62">
        <v>0</v>
      </c>
      <c r="M95" s="62"/>
      <c r="N95" s="3">
        <f t="shared" si="34"/>
        <v>0</v>
      </c>
      <c r="O95" s="9">
        <f t="shared" si="35"/>
        <v>0</v>
      </c>
      <c r="P95" s="4">
        <f t="shared" si="39"/>
        <v>0</v>
      </c>
      <c r="Q95" s="11">
        <f t="shared" si="40"/>
        <v>0</v>
      </c>
      <c r="R95" s="10">
        <f t="shared" si="38"/>
        <v>0</v>
      </c>
      <c r="S95" s="8"/>
    </row>
    <row r="96" spans="1:19" ht="15" customHeight="1">
      <c r="A96" s="67" t="s">
        <v>32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9"/>
      <c r="R96" s="10">
        <f>SUM(R88:R95)</f>
        <v>39.075750000000006</v>
      </c>
      <c r="S96" s="8"/>
    </row>
    <row r="97" spans="1:19" ht="15.75">
      <c r="A97" s="24" t="s">
        <v>33</v>
      </c>
      <c r="B97" s="2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6"/>
      <c r="S97" s="8"/>
    </row>
    <row r="98" spans="1:19">
      <c r="A98" s="49" t="s">
        <v>59</v>
      </c>
      <c r="B98" s="49"/>
      <c r="C98" s="49"/>
      <c r="D98" s="49"/>
      <c r="E98" s="49"/>
      <c r="F98" s="49"/>
      <c r="G98" s="49"/>
      <c r="H98" s="49"/>
      <c r="I98" s="49"/>
      <c r="J98" s="15"/>
      <c r="K98" s="15"/>
      <c r="L98" s="15"/>
      <c r="M98" s="15"/>
      <c r="N98" s="15"/>
      <c r="O98" s="15"/>
      <c r="P98" s="15"/>
      <c r="Q98" s="15"/>
      <c r="R98" s="16"/>
      <c r="S98" s="8"/>
    </row>
    <row r="99" spans="1:19" s="8" customFormat="1">
      <c r="A99" s="49"/>
      <c r="B99" s="49"/>
      <c r="C99" s="49"/>
      <c r="D99" s="49"/>
      <c r="E99" s="49"/>
      <c r="F99" s="49"/>
      <c r="G99" s="49"/>
      <c r="H99" s="49"/>
      <c r="I99" s="49"/>
      <c r="J99" s="15"/>
      <c r="K99" s="15"/>
      <c r="L99" s="15"/>
      <c r="M99" s="15"/>
      <c r="N99" s="15"/>
      <c r="O99" s="15"/>
      <c r="P99" s="15"/>
      <c r="Q99" s="15"/>
      <c r="R99" s="16"/>
    </row>
    <row r="100" spans="1:19">
      <c r="A100" s="70" t="s">
        <v>97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58"/>
      <c r="R100" s="8"/>
      <c r="S100" s="8"/>
    </row>
    <row r="101" spans="1:19" ht="18">
      <c r="A101" s="72" t="s">
        <v>25</v>
      </c>
      <c r="B101" s="73"/>
      <c r="C101" s="73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8"/>
      <c r="R101" s="8"/>
      <c r="S101" s="8"/>
    </row>
    <row r="102" spans="1:19">
      <c r="A102" s="65" t="s">
        <v>98</v>
      </c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58"/>
      <c r="R102" s="8"/>
      <c r="S102" s="8"/>
    </row>
    <row r="103" spans="1:19">
      <c r="A103" s="62">
        <v>1</v>
      </c>
      <c r="B103" s="62" t="s">
        <v>99</v>
      </c>
      <c r="C103" s="12" t="s">
        <v>100</v>
      </c>
      <c r="D103" s="62" t="s">
        <v>29</v>
      </c>
      <c r="E103" s="62">
        <v>1</v>
      </c>
      <c r="F103" s="62" t="s">
        <v>101</v>
      </c>
      <c r="G103" s="62">
        <v>2</v>
      </c>
      <c r="H103" s="62" t="s">
        <v>31</v>
      </c>
      <c r="I103" s="62"/>
      <c r="J103" s="62">
        <v>26</v>
      </c>
      <c r="K103" s="62">
        <v>51</v>
      </c>
      <c r="L103" s="62">
        <v>2</v>
      </c>
      <c r="M103" s="62" t="s">
        <v>31</v>
      </c>
      <c r="N103" s="3">
        <f t="shared" ref="N103:N121" si="41">(IF(F103="OŽ",IF(L103=1,550.8,IF(L103=2,426.38,IF(L103=3,342.14,IF(L103=4,181.44,IF(L103=5,168.48,IF(L103=6,155.52,IF(L103=7,148.5,IF(L103=8,144,0))))))))+IF(L103&lt;=8,0,IF(L103&lt;=16,137.7,IF(L103&lt;=24,108,IF(L103&lt;=32,80.1,IF(L103&lt;=36,52.2,0)))))-IF(L103&lt;=8,0,IF(L103&lt;=16,(L103-9)*2.754,IF(L103&lt;=24,(L103-17)* 2.754,IF(L103&lt;=32,(L103-25)* 2.754,IF(L103&lt;=36,(L103-33)*2.754,0))))),0)+IF(F103="PČ",IF(L103=1,449,IF(L103=2,314.6,IF(L103=3,238,IF(L103=4,172,IF(L103=5,159,IF(L103=6,145,IF(L103=7,132,IF(L103=8,119,0))))))))+IF(L103&lt;=8,0,IF(L103&lt;=16,88,IF(L103&lt;=24,55,IF(L103&lt;=32,22,0))))-IF(L103&lt;=8,0,IF(L103&lt;=16,(L103-9)*2.245,IF(L103&lt;=24,(L103-17)*2.245,IF(L103&lt;=32,(L103-25)*2.245,0)))),0)+IF(F103="PČneol",IF(L103=1,85,IF(L103=2,64.61,IF(L103=3,50.76,IF(L103=4,16.25,IF(L103=5,15,IF(L103=6,13.75,IF(L103=7,12.5,IF(L103=8,11.25,0))))))))+IF(L103&lt;=8,0,IF(L103&lt;=16,9,0))-IF(L103&lt;=8,0,IF(L103&lt;=16,(L103-9)*0.425,0)),0)+IF(F103="PŽ",IF(L103=1,85,IF(L103=2,59.5,IF(L103=3,45,IF(L103=4,32.5,IF(L103=5,30,IF(L103=6,27.5,IF(L103=7,25,IF(L103=8,22.5,0))))))))+IF(L103&lt;=8,0,IF(L103&lt;=16,19,IF(L103&lt;=24,13,IF(L103&lt;=32,8,0))))-IF(L103&lt;=8,0,IF(L103&lt;=16,(L103-9)*0.425,IF(L103&lt;=24,(L103-17)*0.425,IF(L103&lt;=32,(L103-25)*0.425,0)))),0)+IF(F103="EČ",IF(L103=1,204,IF(L103=2,156.24,IF(L103=3,123.84,IF(L103=4,72,IF(L103=5,66,IF(L103=6,60,IF(L103=7,54,IF(L103=8,48,0))))))))+IF(L103&lt;=8,0,IF(L103&lt;=16,40,IF(L103&lt;=24,25,0)))-IF(L103&lt;=8,0,IF(L103&lt;=16,(L103-9)*1.02,IF(L103&lt;=24,(L103-17)*1.02,0))),0)+IF(F103="EČneol",IF(L103=1,68,IF(L103=2,51.69,IF(L103=3,40.61,IF(L103=4,13,IF(L103=5,12,IF(L103=6,11,IF(L103=7,10,IF(L103=8,9,0)))))))))+IF(F103="EŽ",IF(L103=1,68,IF(L103=2,47.6,IF(L103=3,36,IF(L103=4,18,IF(L103=5,16.5,IF(L103=6,15,IF(L103=7,13.5,IF(L103=8,12,0))))))))+IF(L103&lt;=8,0,IF(L103&lt;=16,10,IF(L103&lt;=24,6,0)))-IF(L103&lt;=8,0,IF(L103&lt;=16,(L103-9)*0.34,IF(L103&lt;=24,(L103-17)*0.34,0))),0)+IF(F103="PT",IF(L103=1,68,IF(L103=2,52.08,IF(L103=3,41.28,IF(L103=4,24,IF(L103=5,22,IF(L103=6,20,IF(L103=7,18,IF(L103=8,16,0))))))))+IF(L103&lt;=8,0,IF(L103&lt;=16,13,IF(L103&lt;=24,9,IF(L103&lt;=32,4,0))))-IF(L103&lt;=8,0,IF(L103&lt;=16,(L103-9)*0.34,IF(L103&lt;=24,(L103-17)*0.34,IF(L103&lt;=32,(L103-25)*0.34,0)))),0)+IF(F103="JOŽ",IF(L103=1,85,IF(L103=2,59.5,IF(L103=3,45,IF(L103=4,32.5,IF(L103=5,30,IF(L103=6,27.5,IF(L103=7,25,IF(L103=8,22.5,0))))))))+IF(L103&lt;=8,0,IF(L103&lt;=16,19,IF(L103&lt;=24,13,0)))-IF(L103&lt;=8,0,IF(L103&lt;=16,(L103-9)*0.425,IF(L103&lt;=24,(L103-17)*0.425,0))),0)+IF(F103="JPČ",IF(L103=1,68,IF(L103=2,47.6,IF(L103=3,36,IF(L103=4,26,IF(L103=5,24,IF(L103=6,22,IF(L103=7,20,IF(L103=8,18,0))))))))+IF(L103&lt;=8,0,IF(L103&lt;=16,13,IF(L103&lt;=24,9,0)))-IF(L103&lt;=8,0,IF(L103&lt;=16,(L103-9)*0.34,IF(L103&lt;=24,(L103-17)*0.34,0))),0)+IF(F103="JEČ",IF(L103=1,34,IF(L103=2,26.04,IF(L103=3,20.6,IF(L103=4,12,IF(L103=5,11,IF(L103=6,10,IF(L103=7,9,IF(L103=8,8,0))))))))+IF(L103&lt;=8,0,IF(L103&lt;=16,6,0))-IF(L103&lt;=8,0,IF(L103&lt;=16,(L103-9)*0.17,0)),0)+IF(F103="JEOF",IF(L103=1,34,IF(L103=2,26.04,IF(L103=3,20.6,IF(L103=4,12,IF(L103=5,11,IF(L103=6,10,IF(L103=7,9,IF(L103=8,8,0))))))))+IF(L103&lt;=8,0,IF(L103&lt;=16,6,0))-IF(L103&lt;=8,0,IF(L103&lt;=16,(L103-9)*0.17,0)),0)+IF(F103="JnPČ",IF(L103=1,51,IF(L103=2,35.7,IF(L103=3,27,IF(L103=4,19.5,IF(L103=5,18,IF(L103=6,16.5,IF(L103=7,15,IF(L103=8,13.5,0))))))))+IF(L103&lt;=8,0,IF(L103&lt;=16,10,0))-IF(L103&lt;=8,0,IF(L103&lt;=16,(L103-9)*0.255,0)),0)+IF(F103="JnEČ",IF(L103=1,25.5,IF(L103=2,19.53,IF(L103=3,15.48,IF(L103=4,9,IF(L103=5,8.25,IF(L103=6,7.5,IF(L103=7,6.75,IF(L103=8,6,0))))))))+IF(L103&lt;=8,0,IF(L103&lt;=16,5,0))-IF(L103&lt;=8,0,IF(L103&lt;=16,(L103-9)*0.1275,0)),0)+IF(F103="JčPČ",IF(L103=1,21.25,IF(L103=2,14.5,IF(L103=3,11.5,IF(L103=4,7,IF(L103=5,6.5,IF(L103=6,6,IF(L103=7,5.5,IF(L103=8,5,0))))))))+IF(L103&lt;=8,0,IF(L103&lt;=16,4,0))-IF(L103&lt;=8,0,IF(L103&lt;=16,(L103-9)*0.10625,0)),0)+IF(F103="JčEČ",IF(L103=1,17,IF(L103=2,13.02,IF(L103=3,10.32,IF(L103=4,6,IF(L103=5,5.5,IF(L103=6,5,IF(L103=7,4.5,IF(L103=8,4,0))))))))+IF(L103&lt;=8,0,IF(L103&lt;=16,3,0))-IF(L103&lt;=8,0,IF(L103&lt;=16,(L103-9)*0.085,0)),0)+IF(F103="NEAK",IF(L103=1,11.48,IF(L103=2,8.79,IF(L103=3,6.97,IF(L103=4,4.05,IF(L103=5,3.71,IF(L103=6,3.38,IF(L103=7,3.04,IF(L103=8,2.7,0))))))))+IF(L103&lt;=8,0,IF(L103&lt;=16,2,IF(L103&lt;=24,1.3,0)))-IF(L103&lt;=8,0,IF(L103&lt;=16,(L103-9)*0.0574,IF(L103&lt;=24,(L103-17)*0.0574,0))),0))*IF(L103&lt;0,1,IF(OR(F103="PČ",F103="PŽ",F103="PT"),IF(J103&lt;32,J103/32,1),1))* IF(L103&lt;0,1,IF(OR(F103="EČ",F103="EŽ",F103="JOŽ",F103="JPČ",F103="NEAK"),IF(J103&lt;24,J103/24,1),1))*IF(L103&lt;0,1,IF(OR(F103="PČneol",F103="JEČ",F103="JEOF",F103="JnPČ",F103="JnEČ",F103="JčPČ",F103="JčEČ"),IF(J103&lt;16,J103/16,1),1))*IF(L103&lt;0,1,IF(F103="EČneol",IF(J103&lt;8,J103/8,1),1))</f>
        <v>156.24</v>
      </c>
      <c r="O103" s="9">
        <f t="shared" ref="O103:O121" si="42">IF(F103="OŽ",N103,IF(H103="Ne",IF(J103*0.3&lt;J103-L103,N103,0),IF(J103*0.1&lt;J103-L103,N103,0)))</f>
        <v>156.24</v>
      </c>
      <c r="P103" s="4">
        <f t="shared" ref="P103" si="43">IF(O103=0,0,IF(F103="OŽ",IF(L103&gt;35,0,IF(J103&gt;35,(36-L103)*1.836,((36-L103)-(36-J103))*1.836)),0)+IF(F103="PČ",IF(L103&gt;31,0,IF(J103&gt;31,(32-L103)*1.347,((32-L103)-(32-J103))*1.347)),0)+ IF(F103="PČneol",IF(L103&gt;15,0,IF(J103&gt;15,(16-L103)*0.255,((16-L103)-(16-J103))*0.255)),0)+IF(F103="PŽ",IF(L103&gt;31,0,IF(J103&gt;31,(32-L103)*0.255,((32-L103)-(32-J103))*0.255)),0)+IF(F103="EČ",IF(L103&gt;23,0,IF(J103&gt;23,(24-L103)*0.612,((24-L103)-(24-J103))*0.612)),0)+IF(F103="EČneol",IF(L103&gt;7,0,IF(J103&gt;7,(8-L103)*0.204,((8-L103)-(8-J103))*0.204)),0)+IF(F103="EŽ",IF(L103&gt;23,0,IF(J103&gt;23,(24-L103)*0.204,((24-L103)-(24-J103))*0.204)),0)+IF(F103="PT",IF(L103&gt;31,0,IF(J103&gt;31,(32-L103)*0.204,((32-L103)-(32-J103))*0.204)),0)+IF(F103="JOŽ",IF(L103&gt;23,0,IF(J103&gt;23,(24-L103)*0.255,((24-L103)-(24-J103))*0.255)),0)+IF(F103="JPČ",IF(L103&gt;23,0,IF(J103&gt;23,(24-L103)*0.204,((24-L103)-(24-J103))*0.204)),0)+IF(F103="JEČ",IF(L103&gt;15,0,IF(J103&gt;15,(16-L103)*0.102,((16-L103)-(16-J103))*0.102)),0)+IF(F103="JEOF",IF(L103&gt;15,0,IF(J103&gt;15,(16-L103)*0.102,((16-L103)-(16-J103))*0.102)),0)+IF(F103="JnPČ",IF(L103&gt;15,0,IF(J103&gt;15,(16-L103)*0.153,((16-L103)-(16-J103))*0.153)),0)+IF(F103="JnEČ",IF(L103&gt;15,0,IF(J103&gt;15,(16-L103)*0.0765,((16-L103)-(16-J103))*0.0765)),0)+IF(F103="JčPČ",IF(L103&gt;15,0,IF(J103&gt;15,(16-L103)*0.06375,((16-L103)-(16-J103))*0.06375)),0)+IF(F103="JčEČ",IF(L103&gt;15,0,IF(J103&gt;15,(16-L103)*0.051,((16-L103)-(16-J103))*0.051)),0)+IF(F103="NEAK",IF(L103&gt;23,0,IF(J103&gt;23,(24-L103)*0.03444,((24-L103)-(24-J103))*0.03444)),0))</f>
        <v>13.464</v>
      </c>
      <c r="Q103" s="11">
        <f t="shared" ref="Q103" si="44">IF(ISERROR(P103*100/N103),0,(P103*100/N103))</f>
        <v>8.6175115207373274</v>
      </c>
      <c r="R103" s="10">
        <f t="shared" ref="R103:R121" si="45">IF(Q103&lt;=30,O103+P103,O103+O103*0.3)*IF(G103=1,0.4,IF(G103=2,0.75,IF(G103="1 (kas 4 m. 1 k. nerengiamos)",0.52,1)))*IF(D103="olimpinė",1,IF(M103="Ne",0.5,1))*IF(OR(A$5="Lietuvos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federacija"),IF(OR(J103&lt;8,K103&lt;16),0,1),1)*E103*IF(I103&lt;=1,1,1/I103)*IF(OR(A$5="Lietuvos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127.27800000000001</v>
      </c>
      <c r="S103" s="8"/>
    </row>
    <row r="104" spans="1:19" s="8" customFormat="1">
      <c r="A104" s="62">
        <v>2</v>
      </c>
      <c r="B104" s="62" t="s">
        <v>49</v>
      </c>
      <c r="C104" s="12" t="s">
        <v>102</v>
      </c>
      <c r="D104" s="62" t="s">
        <v>64</v>
      </c>
      <c r="E104" s="62">
        <v>1</v>
      </c>
      <c r="F104" s="62" t="s">
        <v>65</v>
      </c>
      <c r="G104" s="62">
        <v>2</v>
      </c>
      <c r="H104" s="62" t="s">
        <v>31</v>
      </c>
      <c r="I104" s="62"/>
      <c r="J104" s="62">
        <v>90</v>
      </c>
      <c r="K104" s="62">
        <v>51</v>
      </c>
      <c r="L104" s="62">
        <v>4</v>
      </c>
      <c r="M104" s="62" t="s">
        <v>31</v>
      </c>
      <c r="N104" s="3">
        <f t="shared" ref="N104:N111" si="46">(IF(F104="OŽ",IF(L104=1,550.8,IF(L104=2,426.38,IF(L104=3,342.14,IF(L104=4,181.44,IF(L104=5,168.48,IF(L104=6,155.52,IF(L104=7,148.5,IF(L104=8,144,0))))))))+IF(L104&lt;=8,0,IF(L104&lt;=16,137.7,IF(L104&lt;=24,108,IF(L104&lt;=32,80.1,IF(L104&lt;=36,52.2,0)))))-IF(L104&lt;=8,0,IF(L104&lt;=16,(L104-9)*2.754,IF(L104&lt;=24,(L104-17)* 2.754,IF(L104&lt;=32,(L104-25)* 2.754,IF(L104&lt;=36,(L104-33)*2.754,0))))),0)+IF(F104="PČ",IF(L104=1,449,IF(L104=2,314.6,IF(L104=3,238,IF(L104=4,172,IF(L104=5,159,IF(L104=6,145,IF(L104=7,132,IF(L104=8,119,0))))))))+IF(L104&lt;=8,0,IF(L104&lt;=16,88,IF(L104&lt;=24,55,IF(L104&lt;=32,22,0))))-IF(L104&lt;=8,0,IF(L104&lt;=16,(L104-9)*2.245,IF(L104&lt;=24,(L104-17)*2.245,IF(L104&lt;=32,(L104-25)*2.245,0)))),0)+IF(F104="PČneol",IF(L104=1,85,IF(L104=2,64.61,IF(L104=3,50.76,IF(L104=4,16.25,IF(L104=5,15,IF(L104=6,13.75,IF(L104=7,12.5,IF(L104=8,11.25,0))))))))+IF(L104&lt;=8,0,IF(L104&lt;=16,9,0))-IF(L104&lt;=8,0,IF(L104&lt;=16,(L104-9)*0.425,0)),0)+IF(F104="PŽ",IF(L104=1,85,IF(L104=2,59.5,IF(L104=3,45,IF(L104=4,32.5,IF(L104=5,30,IF(L104=6,27.5,IF(L104=7,25,IF(L104=8,22.5,0))))))))+IF(L104&lt;=8,0,IF(L104&lt;=16,19,IF(L104&lt;=24,13,IF(L104&lt;=32,8,0))))-IF(L104&lt;=8,0,IF(L104&lt;=16,(L104-9)*0.425,IF(L104&lt;=24,(L104-17)*0.425,IF(L104&lt;=32,(L104-25)*0.425,0)))),0)+IF(F104="EČ",IF(L104=1,204,IF(L104=2,156.24,IF(L104=3,123.84,IF(L104=4,72,IF(L104=5,66,IF(L104=6,60,IF(L104=7,54,IF(L104=8,48,0))))))))+IF(L104&lt;=8,0,IF(L104&lt;=16,40,IF(L104&lt;=24,25,0)))-IF(L104&lt;=8,0,IF(L104&lt;=16,(L104-9)*1.02,IF(L104&lt;=24,(L104-17)*1.02,0))),0)+IF(F104="EČneol",IF(L104=1,68,IF(L104=2,51.69,IF(L104=3,40.61,IF(L104=4,13,IF(L104=5,12,IF(L104=6,11,IF(L104=7,10,IF(L104=8,9,0)))))))))+IF(F104="EŽ",IF(L104=1,68,IF(L104=2,47.6,IF(L104=3,36,IF(L104=4,18,IF(L104=5,16.5,IF(L104=6,15,IF(L104=7,13.5,IF(L104=8,12,0))))))))+IF(L104&lt;=8,0,IF(L104&lt;=16,10,IF(L104&lt;=24,6,0)))-IF(L104&lt;=8,0,IF(L104&lt;=16,(L104-9)*0.34,IF(L104&lt;=24,(L104-17)*0.34,0))),0)+IF(F104="PT",IF(L104=1,68,IF(L104=2,52.08,IF(L104=3,41.28,IF(L104=4,24,IF(L104=5,22,IF(L104=6,20,IF(L104=7,18,IF(L104=8,16,0))))))))+IF(L104&lt;=8,0,IF(L104&lt;=16,13,IF(L104&lt;=24,9,IF(L104&lt;=32,4,0))))-IF(L104&lt;=8,0,IF(L104&lt;=16,(L104-9)*0.34,IF(L104&lt;=24,(L104-17)*0.34,IF(L104&lt;=32,(L104-25)*0.34,0)))),0)+IF(F104="JOŽ",IF(L104=1,85,IF(L104=2,59.5,IF(L104=3,45,IF(L104=4,32.5,IF(L104=5,30,IF(L104=6,27.5,IF(L104=7,25,IF(L104=8,22.5,0))))))))+IF(L104&lt;=8,0,IF(L104&lt;=16,19,IF(L104&lt;=24,13,0)))-IF(L104&lt;=8,0,IF(L104&lt;=16,(L104-9)*0.425,IF(L104&lt;=24,(L104-17)*0.425,0))),0)+IF(F104="JPČ",IF(L104=1,68,IF(L104=2,47.6,IF(L104=3,36,IF(L104=4,26,IF(L104=5,24,IF(L104=6,22,IF(L104=7,20,IF(L104=8,18,0))))))))+IF(L104&lt;=8,0,IF(L104&lt;=16,13,IF(L104&lt;=24,9,0)))-IF(L104&lt;=8,0,IF(L104&lt;=16,(L104-9)*0.34,IF(L104&lt;=24,(L104-17)*0.34,0))),0)+IF(F104="JEČ",IF(L104=1,34,IF(L104=2,26.04,IF(L104=3,20.6,IF(L104=4,12,IF(L104=5,11,IF(L104=6,10,IF(L104=7,9,IF(L104=8,8,0))))))))+IF(L104&lt;=8,0,IF(L104&lt;=16,6,0))-IF(L104&lt;=8,0,IF(L104&lt;=16,(L104-9)*0.17,0)),0)+IF(F104="JEOF",IF(L104=1,34,IF(L104=2,26.04,IF(L104=3,20.6,IF(L104=4,12,IF(L104=5,11,IF(L104=6,10,IF(L104=7,9,IF(L104=8,8,0))))))))+IF(L104&lt;=8,0,IF(L104&lt;=16,6,0))-IF(L104&lt;=8,0,IF(L104&lt;=16,(L104-9)*0.17,0)),0)+IF(F104="JnPČ",IF(L104=1,51,IF(L104=2,35.7,IF(L104=3,27,IF(L104=4,19.5,IF(L104=5,18,IF(L104=6,16.5,IF(L104=7,15,IF(L104=8,13.5,0))))))))+IF(L104&lt;=8,0,IF(L104&lt;=16,10,0))-IF(L104&lt;=8,0,IF(L104&lt;=16,(L104-9)*0.255,0)),0)+IF(F104="JnEČ",IF(L104=1,25.5,IF(L104=2,19.53,IF(L104=3,15.48,IF(L104=4,9,IF(L104=5,8.25,IF(L104=6,7.5,IF(L104=7,6.75,IF(L104=8,6,0))))))))+IF(L104&lt;=8,0,IF(L104&lt;=16,5,0))-IF(L104&lt;=8,0,IF(L104&lt;=16,(L104-9)*0.1275,0)),0)+IF(F104="JčPČ",IF(L104=1,21.25,IF(L104=2,14.5,IF(L104=3,11.5,IF(L104=4,7,IF(L104=5,6.5,IF(L104=6,6,IF(L104=7,5.5,IF(L104=8,5,0))))))))+IF(L104&lt;=8,0,IF(L104&lt;=16,4,0))-IF(L104&lt;=8,0,IF(L104&lt;=16,(L104-9)*0.10625,0)),0)+IF(F104="JčEČ",IF(L104=1,17,IF(L104=2,13.02,IF(L104=3,10.32,IF(L104=4,6,IF(L104=5,5.5,IF(L104=6,5,IF(L104=7,4.5,IF(L104=8,4,0))))))))+IF(L104&lt;=8,0,IF(L104&lt;=16,3,0))-IF(L104&lt;=8,0,IF(L104&lt;=16,(L104-9)*0.085,0)),0)+IF(F104="NEAK",IF(L104=1,11.48,IF(L104=2,8.79,IF(L104=3,6.97,IF(L104=4,4.05,IF(L104=5,3.71,IF(L104=6,3.38,IF(L104=7,3.04,IF(L104=8,2.7,0))))))))+IF(L104&lt;=8,0,IF(L104&lt;=16,2,IF(L104&lt;=24,1.3,0)))-IF(L104&lt;=8,0,IF(L104&lt;=16,(L104-9)*0.0574,IF(L104&lt;=24,(L104-17)*0.0574,0))),0))*IF(L104&lt;0,1,IF(OR(F104="PČ",F104="PŽ",F104="PT"),IF(J104&lt;32,J104/32,1),1))* IF(L104&lt;0,1,IF(OR(F104="EČ",F104="EŽ",F104="JOŽ",F104="JPČ",F104="NEAK"),IF(J104&lt;24,J104/24,1),1))*IF(L104&lt;0,1,IF(OR(F104="PČneol",F104="JEČ",F104="JEOF",F104="JnPČ",F104="JnEČ",F104="JčPČ",F104="JčEČ"),IF(J104&lt;16,J104/16,1),1))*IF(L104&lt;0,1,IF(F104="EČneol",IF(J104&lt;8,J104/8,1),1))</f>
        <v>13</v>
      </c>
      <c r="O104" s="9">
        <f t="shared" ref="O104:O111" si="47">IF(F104="OŽ",N104,IF(H104="Ne",IF(J104*0.3&lt;J104-L104,N104,0),IF(J104*0.1&lt;J104-L104,N104,0)))</f>
        <v>13</v>
      </c>
      <c r="P104" s="4">
        <f t="shared" ref="P104:P111" si="48">IF(O104=0,0,IF(F104="OŽ",IF(L104&gt;35,0,IF(J104&gt;35,(36-L104)*1.836,((36-L104)-(36-J104))*1.836)),0)+IF(F104="PČ",IF(L104&gt;31,0,IF(J104&gt;31,(32-L104)*1.347,((32-L104)-(32-J104))*1.347)),0)+ IF(F104="PČneol",IF(L104&gt;15,0,IF(J104&gt;15,(16-L104)*0.255,((16-L104)-(16-J104))*0.255)),0)+IF(F104="PŽ",IF(L104&gt;31,0,IF(J104&gt;31,(32-L104)*0.255,((32-L104)-(32-J104))*0.255)),0)+IF(F104="EČ",IF(L104&gt;23,0,IF(J104&gt;23,(24-L104)*0.612,((24-L104)-(24-J104))*0.612)),0)+IF(F104="EČneol",IF(L104&gt;7,0,IF(J104&gt;7,(8-L104)*0.204,((8-L104)-(8-J104))*0.204)),0)+IF(F104="EŽ",IF(L104&gt;23,0,IF(J104&gt;23,(24-L104)*0.204,((24-L104)-(24-J104))*0.204)),0)+IF(F104="PT",IF(L104&gt;31,0,IF(J104&gt;31,(32-L104)*0.204,((32-L104)-(32-J104))*0.204)),0)+IF(F104="JOŽ",IF(L104&gt;23,0,IF(J104&gt;23,(24-L104)*0.255,((24-L104)-(24-J104))*0.255)),0)+IF(F104="JPČ",IF(L104&gt;23,0,IF(J104&gt;23,(24-L104)*0.204,((24-L104)-(24-J104))*0.204)),0)+IF(F104="JEČ",IF(L104&gt;15,0,IF(J104&gt;15,(16-L104)*0.102,((16-L104)-(16-J104))*0.102)),0)+IF(F104="JEOF",IF(L104&gt;15,0,IF(J104&gt;15,(16-L104)*0.102,((16-L104)-(16-J104))*0.102)),0)+IF(F104="JnPČ",IF(L104&gt;15,0,IF(J104&gt;15,(16-L104)*0.153,((16-L104)-(16-J104))*0.153)),0)+IF(F104="JnEČ",IF(L104&gt;15,0,IF(J104&gt;15,(16-L104)*0.0765,((16-L104)-(16-J104))*0.0765)),0)+IF(F104="JčPČ",IF(L104&gt;15,0,IF(J104&gt;15,(16-L104)*0.06375,((16-L104)-(16-J104))*0.06375)),0)+IF(F104="JčEČ",IF(L104&gt;15,0,IF(J104&gt;15,(16-L104)*0.051,((16-L104)-(16-J104))*0.051)),0)+IF(F104="NEAK",IF(L104&gt;23,0,IF(J104&gt;23,(24-L104)*0.03444,((24-L104)-(24-J104))*0.03444)),0))</f>
        <v>0.81599999999999995</v>
      </c>
      <c r="Q104" s="11">
        <f t="shared" ref="Q104:Q111" si="49">IF(ISERROR(P104*100/N104),0,(P104*100/N104))</f>
        <v>6.2769230769230768</v>
      </c>
      <c r="R104" s="10">
        <f t="shared" ref="R104:R112" si="50">IF(Q104&lt;=30,O104+P104,O104+O104*0.3)*IF(G104=1,0.4,IF(G104=2,0.75,IF(G104="1 (kas 4 m. 1 k. nerengiamos)",0.52,1)))*IF(D104="olimpinė",1,IF(M104="Ne",0.5,1))*IF(OR(A$5="Lietuvos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federacija"),IF(OR(J104&lt;8,K104&lt;16),0,1),1)*E104*IF(I104&lt;=1,1,1/I104)*IF(OR(A$5="Lietuvos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10.362</v>
      </c>
    </row>
    <row r="105" spans="1:19" s="8" customFormat="1">
      <c r="A105" s="62">
        <v>3</v>
      </c>
      <c r="B105" s="62" t="s">
        <v>103</v>
      </c>
      <c r="C105" s="12" t="s">
        <v>92</v>
      </c>
      <c r="D105" s="62" t="s">
        <v>29</v>
      </c>
      <c r="E105" s="62">
        <v>1</v>
      </c>
      <c r="F105" s="62" t="s">
        <v>101</v>
      </c>
      <c r="G105" s="62">
        <v>2</v>
      </c>
      <c r="H105" s="62" t="s">
        <v>31</v>
      </c>
      <c r="I105" s="62"/>
      <c r="J105" s="62">
        <v>35</v>
      </c>
      <c r="K105" s="62">
        <v>51</v>
      </c>
      <c r="L105" s="62">
        <v>12</v>
      </c>
      <c r="M105" s="62" t="s">
        <v>31</v>
      </c>
      <c r="N105" s="3">
        <f t="shared" si="46"/>
        <v>36.94</v>
      </c>
      <c r="O105" s="9">
        <f t="shared" si="47"/>
        <v>36.94</v>
      </c>
      <c r="P105" s="4">
        <f t="shared" si="48"/>
        <v>7.3439999999999994</v>
      </c>
      <c r="Q105" s="11">
        <f t="shared" si="49"/>
        <v>19.880887926367084</v>
      </c>
      <c r="R105" s="10">
        <v>33.869999999999997</v>
      </c>
    </row>
    <row r="106" spans="1:19" s="8" customFormat="1">
      <c r="A106" s="62">
        <v>4</v>
      </c>
      <c r="B106" s="62" t="s">
        <v>104</v>
      </c>
      <c r="C106" s="12" t="s">
        <v>105</v>
      </c>
      <c r="D106" s="62" t="s">
        <v>29</v>
      </c>
      <c r="E106" s="62">
        <v>1</v>
      </c>
      <c r="F106" s="62" t="s">
        <v>101</v>
      </c>
      <c r="G106" s="62">
        <v>2</v>
      </c>
      <c r="H106" s="62" t="s">
        <v>31</v>
      </c>
      <c r="I106" s="62"/>
      <c r="J106" s="62">
        <v>30</v>
      </c>
      <c r="K106" s="62">
        <v>51</v>
      </c>
      <c r="L106" s="62">
        <v>13</v>
      </c>
      <c r="M106" s="62" t="s">
        <v>31</v>
      </c>
      <c r="N106" s="3">
        <f t="shared" si="46"/>
        <v>35.92</v>
      </c>
      <c r="O106" s="9">
        <f t="shared" si="47"/>
        <v>35.92</v>
      </c>
      <c r="P106" s="4">
        <f t="shared" si="48"/>
        <v>6.7320000000000002</v>
      </c>
      <c r="Q106" s="11">
        <f t="shared" si="49"/>
        <v>18.741648106904233</v>
      </c>
      <c r="R106" s="10">
        <f t="shared" si="50"/>
        <v>31.989000000000001</v>
      </c>
    </row>
    <row r="107" spans="1:19" s="8" customFormat="1">
      <c r="A107" s="62">
        <v>5</v>
      </c>
      <c r="B107" s="62" t="s">
        <v>106</v>
      </c>
      <c r="C107" s="12" t="s">
        <v>105</v>
      </c>
      <c r="D107" s="62" t="s">
        <v>29</v>
      </c>
      <c r="E107" s="62">
        <v>1</v>
      </c>
      <c r="F107" s="62" t="s">
        <v>101</v>
      </c>
      <c r="G107" s="62">
        <v>2</v>
      </c>
      <c r="H107" s="62" t="s">
        <v>31</v>
      </c>
      <c r="I107" s="62"/>
      <c r="J107" s="62">
        <v>26</v>
      </c>
      <c r="K107" s="62">
        <v>51</v>
      </c>
      <c r="L107" s="62">
        <v>13</v>
      </c>
      <c r="M107" s="62" t="s">
        <v>31</v>
      </c>
      <c r="N107" s="3">
        <f t="shared" si="46"/>
        <v>35.92</v>
      </c>
      <c r="O107" s="9">
        <f t="shared" si="47"/>
        <v>35.92</v>
      </c>
      <c r="P107" s="4">
        <f t="shared" si="48"/>
        <v>6.7320000000000002</v>
      </c>
      <c r="Q107" s="11">
        <f t="shared" si="49"/>
        <v>18.741648106904233</v>
      </c>
      <c r="R107" s="10">
        <f t="shared" si="50"/>
        <v>31.989000000000001</v>
      </c>
    </row>
    <row r="108" spans="1:19" s="8" customFormat="1">
      <c r="A108" s="62">
        <v>6</v>
      </c>
      <c r="B108" s="62" t="s">
        <v>107</v>
      </c>
      <c r="C108" s="12" t="s">
        <v>108</v>
      </c>
      <c r="D108" s="62" t="s">
        <v>29</v>
      </c>
      <c r="E108" s="62">
        <v>1</v>
      </c>
      <c r="F108" s="62" t="s">
        <v>101</v>
      </c>
      <c r="G108" s="62">
        <v>2</v>
      </c>
      <c r="H108" s="62" t="s">
        <v>31</v>
      </c>
      <c r="I108" s="62"/>
      <c r="J108" s="62">
        <v>21</v>
      </c>
      <c r="K108" s="62">
        <v>51</v>
      </c>
      <c r="L108" s="62">
        <v>14</v>
      </c>
      <c r="M108" s="62" t="s">
        <v>31</v>
      </c>
      <c r="N108" s="3">
        <f t="shared" si="46"/>
        <v>30.537499999999998</v>
      </c>
      <c r="O108" s="9">
        <f t="shared" si="47"/>
        <v>30.537499999999998</v>
      </c>
      <c r="P108" s="4">
        <f t="shared" si="48"/>
        <v>4.2839999999999998</v>
      </c>
      <c r="Q108" s="11">
        <f t="shared" si="49"/>
        <v>14.02865329512894</v>
      </c>
      <c r="R108" s="10">
        <f t="shared" si="50"/>
        <v>26.116125</v>
      </c>
    </row>
    <row r="109" spans="1:19" s="8" customFormat="1">
      <c r="A109" s="62">
        <v>7</v>
      </c>
      <c r="B109" s="62" t="s">
        <v>109</v>
      </c>
      <c r="C109" s="12" t="s">
        <v>100</v>
      </c>
      <c r="D109" s="62" t="s">
        <v>29</v>
      </c>
      <c r="E109" s="62">
        <v>1</v>
      </c>
      <c r="F109" s="62" t="s">
        <v>101</v>
      </c>
      <c r="G109" s="62">
        <v>2</v>
      </c>
      <c r="H109" s="62" t="s">
        <v>31</v>
      </c>
      <c r="I109" s="62"/>
      <c r="J109" s="62">
        <v>23</v>
      </c>
      <c r="K109" s="62">
        <v>51</v>
      </c>
      <c r="L109" s="62">
        <v>17</v>
      </c>
      <c r="M109" s="62" t="s">
        <v>31</v>
      </c>
      <c r="N109" s="3">
        <f t="shared" si="46"/>
        <v>23.958333333333336</v>
      </c>
      <c r="O109" s="9">
        <f t="shared" si="47"/>
        <v>23.958333333333336</v>
      </c>
      <c r="P109" s="4">
        <f t="shared" si="48"/>
        <v>3.6719999999999997</v>
      </c>
      <c r="Q109" s="11">
        <f t="shared" si="49"/>
        <v>15.326608695652173</v>
      </c>
      <c r="R109" s="10">
        <f t="shared" si="50"/>
        <v>20.722750000000001</v>
      </c>
    </row>
    <row r="110" spans="1:19" s="8" customFormat="1">
      <c r="A110" s="62">
        <v>8</v>
      </c>
      <c r="B110" s="62" t="s">
        <v>110</v>
      </c>
      <c r="C110" s="12" t="s">
        <v>111</v>
      </c>
      <c r="D110" s="62" t="s">
        <v>29</v>
      </c>
      <c r="E110" s="62">
        <v>1</v>
      </c>
      <c r="F110" s="62" t="s">
        <v>101</v>
      </c>
      <c r="G110" s="62">
        <v>2</v>
      </c>
      <c r="H110" s="62" t="s">
        <v>31</v>
      </c>
      <c r="I110" s="62"/>
      <c r="J110" s="62">
        <v>35</v>
      </c>
      <c r="K110" s="62">
        <v>51</v>
      </c>
      <c r="L110" s="62">
        <v>20</v>
      </c>
      <c r="M110" s="62" t="s">
        <v>31</v>
      </c>
      <c r="N110" s="3">
        <f t="shared" si="46"/>
        <v>21.94</v>
      </c>
      <c r="O110" s="9">
        <f t="shared" si="47"/>
        <v>21.94</v>
      </c>
      <c r="P110" s="4">
        <f t="shared" si="48"/>
        <v>2.448</v>
      </c>
      <c r="Q110" s="11">
        <f t="shared" si="49"/>
        <v>11.157702825888785</v>
      </c>
      <c r="R110" s="10">
        <f t="shared" si="50"/>
        <v>18.291</v>
      </c>
    </row>
    <row r="111" spans="1:19" s="8" customFormat="1">
      <c r="A111" s="62">
        <v>9</v>
      </c>
      <c r="B111" s="62" t="s">
        <v>112</v>
      </c>
      <c r="C111" s="12" t="s">
        <v>92</v>
      </c>
      <c r="D111" s="62" t="s">
        <v>29</v>
      </c>
      <c r="E111" s="62">
        <v>1</v>
      </c>
      <c r="F111" s="62" t="s">
        <v>101</v>
      </c>
      <c r="G111" s="62">
        <v>2</v>
      </c>
      <c r="H111" s="62" t="s">
        <v>31</v>
      </c>
      <c r="I111" s="62"/>
      <c r="J111" s="62">
        <v>32</v>
      </c>
      <c r="K111" s="62">
        <v>51</v>
      </c>
      <c r="L111" s="62">
        <v>21</v>
      </c>
      <c r="M111" s="62" t="s">
        <v>31</v>
      </c>
      <c r="N111" s="3">
        <f t="shared" si="46"/>
        <v>20.92</v>
      </c>
      <c r="O111" s="9">
        <f t="shared" si="47"/>
        <v>20.92</v>
      </c>
      <c r="P111" s="4">
        <f t="shared" si="48"/>
        <v>1.8359999999999999</v>
      </c>
      <c r="Q111" s="11">
        <f t="shared" si="49"/>
        <v>8.7762906309751418</v>
      </c>
      <c r="R111" s="10">
        <v>17.41</v>
      </c>
    </row>
    <row r="112" spans="1:19">
      <c r="A112" s="62">
        <v>10</v>
      </c>
      <c r="B112" s="62" t="s">
        <v>113</v>
      </c>
      <c r="C112" s="12" t="s">
        <v>114</v>
      </c>
      <c r="D112" s="62" t="s">
        <v>29</v>
      </c>
      <c r="E112" s="62">
        <v>1</v>
      </c>
      <c r="F112" s="62" t="s">
        <v>101</v>
      </c>
      <c r="G112" s="62">
        <v>2</v>
      </c>
      <c r="H112" s="62" t="s">
        <v>31</v>
      </c>
      <c r="I112" s="62"/>
      <c r="J112" s="62">
        <v>26</v>
      </c>
      <c r="K112" s="62">
        <v>51</v>
      </c>
      <c r="L112" s="62">
        <v>23</v>
      </c>
      <c r="M112" s="62" t="s">
        <v>31</v>
      </c>
      <c r="N112" s="3">
        <f t="shared" si="41"/>
        <v>18.88</v>
      </c>
      <c r="O112" s="9">
        <f t="shared" si="42"/>
        <v>18.88</v>
      </c>
      <c r="P112" s="4">
        <f t="shared" ref="P112:P121" si="51">IF(O112=0,0,IF(F112="OŽ",IF(L112&gt;35,0,IF(J112&gt;35,(36-L112)*1.836,((36-L112)-(36-J112))*1.836)),0)+IF(F112="PČ",IF(L112&gt;31,0,IF(J112&gt;31,(32-L112)*1.347,((32-L112)-(32-J112))*1.347)),0)+ IF(F112="PČneol",IF(L112&gt;15,0,IF(J112&gt;15,(16-L112)*0.255,((16-L112)-(16-J112))*0.255)),0)+IF(F112="PŽ",IF(L112&gt;31,0,IF(J112&gt;31,(32-L112)*0.255,((32-L112)-(32-J112))*0.255)),0)+IF(F112="EČ",IF(L112&gt;23,0,IF(J112&gt;23,(24-L112)*0.612,((24-L112)-(24-J112))*0.612)),0)+IF(F112="EČneol",IF(L112&gt;7,0,IF(J112&gt;7,(8-L112)*0.204,((8-L112)-(8-J112))*0.204)),0)+IF(F112="EŽ",IF(L112&gt;23,0,IF(J112&gt;23,(24-L112)*0.204,((24-L112)-(24-J112))*0.204)),0)+IF(F112="PT",IF(L112&gt;31,0,IF(J112&gt;31,(32-L112)*0.204,((32-L112)-(32-J112))*0.204)),0)+IF(F112="JOŽ",IF(L112&gt;23,0,IF(J112&gt;23,(24-L112)*0.255,((24-L112)-(24-J112))*0.255)),0)+IF(F112="JPČ",IF(L112&gt;23,0,IF(J112&gt;23,(24-L112)*0.204,((24-L112)-(24-J112))*0.204)),0)+IF(F112="JEČ",IF(L112&gt;15,0,IF(J112&gt;15,(16-L112)*0.102,((16-L112)-(16-J112))*0.102)),0)+IF(F112="JEOF",IF(L112&gt;15,0,IF(J112&gt;15,(16-L112)*0.102,((16-L112)-(16-J112))*0.102)),0)+IF(F112="JnPČ",IF(L112&gt;15,0,IF(J112&gt;15,(16-L112)*0.153,((16-L112)-(16-J112))*0.153)),0)+IF(F112="JnEČ",IF(L112&gt;15,0,IF(J112&gt;15,(16-L112)*0.0765,((16-L112)-(16-J112))*0.0765)),0)+IF(F112="JčPČ",IF(L112&gt;15,0,IF(J112&gt;15,(16-L112)*0.06375,((16-L112)-(16-J112))*0.06375)),0)+IF(F112="JčEČ",IF(L112&gt;15,0,IF(J112&gt;15,(16-L112)*0.051,((16-L112)-(16-J112))*0.051)),0)+IF(F112="NEAK",IF(L112&gt;23,0,IF(J112&gt;23,(24-L112)*0.03444,((24-L112)-(24-J112))*0.03444)),0))</f>
        <v>0.61199999999999999</v>
      </c>
      <c r="Q112" s="11">
        <f t="shared" ref="Q112:Q121" si="52">IF(ISERROR(P112*100/N112),0,(P112*100/N112))</f>
        <v>3.2415254237288136</v>
      </c>
      <c r="R112" s="10">
        <f t="shared" si="50"/>
        <v>14.618999999999998</v>
      </c>
      <c r="S112" s="8"/>
    </row>
    <row r="113" spans="1:19">
      <c r="A113" s="62">
        <v>11</v>
      </c>
      <c r="B113" s="62" t="s">
        <v>115</v>
      </c>
      <c r="C113" s="12" t="s">
        <v>82</v>
      </c>
      <c r="D113" s="62" t="s">
        <v>29</v>
      </c>
      <c r="E113" s="62">
        <v>1</v>
      </c>
      <c r="F113" s="62" t="s">
        <v>101</v>
      </c>
      <c r="G113" s="62">
        <v>2</v>
      </c>
      <c r="H113" s="62" t="s">
        <v>31</v>
      </c>
      <c r="I113" s="62"/>
      <c r="J113" s="62">
        <v>27</v>
      </c>
      <c r="K113" s="62">
        <v>51</v>
      </c>
      <c r="L113" s="62">
        <v>24</v>
      </c>
      <c r="M113" s="62" t="s">
        <v>31</v>
      </c>
      <c r="N113" s="3">
        <f t="shared" si="41"/>
        <v>17.86</v>
      </c>
      <c r="O113" s="9">
        <f t="shared" si="42"/>
        <v>17.86</v>
      </c>
      <c r="P113" s="4">
        <f t="shared" si="51"/>
        <v>0</v>
      </c>
      <c r="Q113" s="11">
        <f t="shared" si="52"/>
        <v>0</v>
      </c>
      <c r="R113" s="10">
        <f t="shared" si="45"/>
        <v>13.395</v>
      </c>
      <c r="S113" s="8"/>
    </row>
    <row r="114" spans="1:19">
      <c r="A114" s="62">
        <v>12</v>
      </c>
      <c r="B114" s="62" t="s">
        <v>116</v>
      </c>
      <c r="C114" s="12" t="s">
        <v>111</v>
      </c>
      <c r="D114" s="62" t="s">
        <v>29</v>
      </c>
      <c r="E114" s="62">
        <v>1</v>
      </c>
      <c r="F114" s="62" t="s">
        <v>101</v>
      </c>
      <c r="G114" s="62">
        <v>2</v>
      </c>
      <c r="H114" s="62" t="s">
        <v>31</v>
      </c>
      <c r="I114" s="62"/>
      <c r="J114" s="62">
        <v>31</v>
      </c>
      <c r="K114" s="62">
        <v>51</v>
      </c>
      <c r="L114" s="62">
        <v>29</v>
      </c>
      <c r="M114" s="62" t="s">
        <v>31</v>
      </c>
      <c r="N114" s="3">
        <f t="shared" si="41"/>
        <v>0</v>
      </c>
      <c r="O114" s="9">
        <f t="shared" si="42"/>
        <v>0</v>
      </c>
      <c r="P114" s="4">
        <f t="shared" si="51"/>
        <v>0</v>
      </c>
      <c r="Q114" s="11">
        <f t="shared" si="52"/>
        <v>0</v>
      </c>
      <c r="R114" s="10">
        <f t="shared" si="45"/>
        <v>0</v>
      </c>
      <c r="S114" s="8"/>
    </row>
    <row r="115" spans="1:19">
      <c r="A115" s="62">
        <v>13</v>
      </c>
      <c r="B115" s="62" t="s">
        <v>117</v>
      </c>
      <c r="C115" s="12" t="s">
        <v>52</v>
      </c>
      <c r="D115" s="62" t="s">
        <v>29</v>
      </c>
      <c r="E115" s="62">
        <v>1</v>
      </c>
      <c r="F115" s="62" t="s">
        <v>101</v>
      </c>
      <c r="G115" s="62">
        <v>2</v>
      </c>
      <c r="H115" s="62" t="s">
        <v>31</v>
      </c>
      <c r="I115" s="62"/>
      <c r="J115" s="62">
        <v>36</v>
      </c>
      <c r="K115" s="62">
        <v>51</v>
      </c>
      <c r="L115" s="62">
        <v>31</v>
      </c>
      <c r="M115" s="62" t="s">
        <v>31</v>
      </c>
      <c r="N115" s="3">
        <f t="shared" si="41"/>
        <v>0</v>
      </c>
      <c r="O115" s="9">
        <f t="shared" si="42"/>
        <v>0</v>
      </c>
      <c r="P115" s="4">
        <f t="shared" si="51"/>
        <v>0</v>
      </c>
      <c r="Q115" s="11">
        <f t="shared" si="52"/>
        <v>0</v>
      </c>
      <c r="R115" s="10">
        <f t="shared" si="45"/>
        <v>0</v>
      </c>
      <c r="S115" s="8"/>
    </row>
    <row r="116" spans="1:19">
      <c r="A116" s="62">
        <v>14</v>
      </c>
      <c r="B116" s="62" t="s">
        <v>118</v>
      </c>
      <c r="C116" s="12" t="s">
        <v>102</v>
      </c>
      <c r="D116" s="62" t="s">
        <v>64</v>
      </c>
      <c r="E116" s="62">
        <v>1</v>
      </c>
      <c r="F116" s="62" t="s">
        <v>65</v>
      </c>
      <c r="G116" s="62">
        <v>2</v>
      </c>
      <c r="H116" s="62" t="s">
        <v>31</v>
      </c>
      <c r="I116" s="62"/>
      <c r="J116" s="62">
        <v>90</v>
      </c>
      <c r="K116" s="62">
        <v>51</v>
      </c>
      <c r="L116" s="62">
        <v>33</v>
      </c>
      <c r="M116" s="62" t="s">
        <v>31</v>
      </c>
      <c r="N116" s="3">
        <f t="shared" si="41"/>
        <v>0</v>
      </c>
      <c r="O116" s="9">
        <f t="shared" si="42"/>
        <v>0</v>
      </c>
      <c r="P116" s="4">
        <f t="shared" si="51"/>
        <v>0</v>
      </c>
      <c r="Q116" s="11">
        <f t="shared" si="52"/>
        <v>0</v>
      </c>
      <c r="R116" s="10">
        <f t="shared" si="45"/>
        <v>0</v>
      </c>
      <c r="S116" s="8"/>
    </row>
    <row r="117" spans="1:19">
      <c r="A117" s="62">
        <v>15</v>
      </c>
      <c r="B117" s="62" t="s">
        <v>119</v>
      </c>
      <c r="C117" s="12" t="s">
        <v>102</v>
      </c>
      <c r="D117" s="62" t="s">
        <v>64</v>
      </c>
      <c r="E117" s="62">
        <v>1</v>
      </c>
      <c r="F117" s="62" t="s">
        <v>65</v>
      </c>
      <c r="G117" s="62">
        <v>2</v>
      </c>
      <c r="H117" s="62" t="s">
        <v>31</v>
      </c>
      <c r="I117" s="62"/>
      <c r="J117" s="62">
        <v>92</v>
      </c>
      <c r="K117" s="62">
        <v>51</v>
      </c>
      <c r="L117" s="62">
        <v>48</v>
      </c>
      <c r="M117" s="62" t="s">
        <v>31</v>
      </c>
      <c r="N117" s="3">
        <f t="shared" si="41"/>
        <v>0</v>
      </c>
      <c r="O117" s="9">
        <f t="shared" si="42"/>
        <v>0</v>
      </c>
      <c r="P117" s="4">
        <f t="shared" si="51"/>
        <v>0</v>
      </c>
      <c r="Q117" s="11">
        <f t="shared" si="52"/>
        <v>0</v>
      </c>
      <c r="R117" s="10">
        <f t="shared" si="45"/>
        <v>0</v>
      </c>
      <c r="S117" s="8"/>
    </row>
    <row r="118" spans="1:19">
      <c r="A118" s="62">
        <v>16</v>
      </c>
      <c r="B118" s="62" t="s">
        <v>120</v>
      </c>
      <c r="C118" s="12" t="s">
        <v>102</v>
      </c>
      <c r="D118" s="62" t="s">
        <v>64</v>
      </c>
      <c r="E118" s="62">
        <v>1</v>
      </c>
      <c r="F118" s="62" t="s">
        <v>65</v>
      </c>
      <c r="G118" s="62">
        <v>2</v>
      </c>
      <c r="H118" s="62" t="s">
        <v>31</v>
      </c>
      <c r="I118" s="62"/>
      <c r="J118" s="62">
        <v>90</v>
      </c>
      <c r="K118" s="62">
        <v>51</v>
      </c>
      <c r="L118" s="62">
        <v>63</v>
      </c>
      <c r="M118" s="62" t="s">
        <v>31</v>
      </c>
      <c r="N118" s="3">
        <f t="shared" si="41"/>
        <v>0</v>
      </c>
      <c r="O118" s="9">
        <f t="shared" si="42"/>
        <v>0</v>
      </c>
      <c r="P118" s="4">
        <f t="shared" si="51"/>
        <v>0</v>
      </c>
      <c r="Q118" s="11">
        <f t="shared" si="52"/>
        <v>0</v>
      </c>
      <c r="R118" s="10">
        <f t="shared" si="45"/>
        <v>0</v>
      </c>
      <c r="S118" s="8"/>
    </row>
    <row r="119" spans="1:19" s="8" customFormat="1">
      <c r="A119" s="62">
        <v>17</v>
      </c>
      <c r="B119" s="62" t="s">
        <v>121</v>
      </c>
      <c r="C119" s="12" t="s">
        <v>102</v>
      </c>
      <c r="D119" s="62" t="s">
        <v>64</v>
      </c>
      <c r="E119" s="62">
        <v>1</v>
      </c>
      <c r="F119" s="62" t="s">
        <v>65</v>
      </c>
      <c r="G119" s="62">
        <v>2</v>
      </c>
      <c r="H119" s="62" t="s">
        <v>31</v>
      </c>
      <c r="I119" s="62"/>
      <c r="J119" s="62">
        <v>90</v>
      </c>
      <c r="K119" s="62">
        <v>51</v>
      </c>
      <c r="L119" s="62">
        <v>69</v>
      </c>
      <c r="M119" s="62" t="s">
        <v>31</v>
      </c>
      <c r="N119" s="3">
        <f t="shared" ref="N119" si="53">(IF(F119="OŽ",IF(L119=1,550.8,IF(L119=2,426.38,IF(L119=3,342.14,IF(L119=4,181.44,IF(L119=5,168.48,IF(L119=6,155.52,IF(L119=7,148.5,IF(L119=8,144,0))))))))+IF(L119&lt;=8,0,IF(L119&lt;=16,137.7,IF(L119&lt;=24,108,IF(L119&lt;=32,80.1,IF(L119&lt;=36,52.2,0)))))-IF(L119&lt;=8,0,IF(L119&lt;=16,(L119-9)*2.754,IF(L119&lt;=24,(L119-17)* 2.754,IF(L119&lt;=32,(L119-25)* 2.754,IF(L119&lt;=36,(L119-33)*2.754,0))))),0)+IF(F119="PČ",IF(L119=1,449,IF(L119=2,314.6,IF(L119=3,238,IF(L119=4,172,IF(L119=5,159,IF(L119=6,145,IF(L119=7,132,IF(L119=8,119,0))))))))+IF(L119&lt;=8,0,IF(L119&lt;=16,88,IF(L119&lt;=24,55,IF(L119&lt;=32,22,0))))-IF(L119&lt;=8,0,IF(L119&lt;=16,(L119-9)*2.245,IF(L119&lt;=24,(L119-17)*2.245,IF(L119&lt;=32,(L119-25)*2.245,0)))),0)+IF(F119="PČneol",IF(L119=1,85,IF(L119=2,64.61,IF(L119=3,50.76,IF(L119=4,16.25,IF(L119=5,15,IF(L119=6,13.75,IF(L119=7,12.5,IF(L119=8,11.25,0))))))))+IF(L119&lt;=8,0,IF(L119&lt;=16,9,0))-IF(L119&lt;=8,0,IF(L119&lt;=16,(L119-9)*0.425,0)),0)+IF(F119="PŽ",IF(L119=1,85,IF(L119=2,59.5,IF(L119=3,45,IF(L119=4,32.5,IF(L119=5,30,IF(L119=6,27.5,IF(L119=7,25,IF(L119=8,22.5,0))))))))+IF(L119&lt;=8,0,IF(L119&lt;=16,19,IF(L119&lt;=24,13,IF(L119&lt;=32,8,0))))-IF(L119&lt;=8,0,IF(L119&lt;=16,(L119-9)*0.425,IF(L119&lt;=24,(L119-17)*0.425,IF(L119&lt;=32,(L119-25)*0.425,0)))),0)+IF(F119="EČ",IF(L119=1,204,IF(L119=2,156.24,IF(L119=3,123.84,IF(L119=4,72,IF(L119=5,66,IF(L119=6,60,IF(L119=7,54,IF(L119=8,48,0))))))))+IF(L119&lt;=8,0,IF(L119&lt;=16,40,IF(L119&lt;=24,25,0)))-IF(L119&lt;=8,0,IF(L119&lt;=16,(L119-9)*1.02,IF(L119&lt;=24,(L119-17)*1.02,0))),0)+IF(F119="EČneol",IF(L119=1,68,IF(L119=2,51.69,IF(L119=3,40.61,IF(L119=4,13,IF(L119=5,12,IF(L119=6,11,IF(L119=7,10,IF(L119=8,9,0)))))))))+IF(F119="EŽ",IF(L119=1,68,IF(L119=2,47.6,IF(L119=3,36,IF(L119=4,18,IF(L119=5,16.5,IF(L119=6,15,IF(L119=7,13.5,IF(L119=8,12,0))))))))+IF(L119&lt;=8,0,IF(L119&lt;=16,10,IF(L119&lt;=24,6,0)))-IF(L119&lt;=8,0,IF(L119&lt;=16,(L119-9)*0.34,IF(L119&lt;=24,(L119-17)*0.34,0))),0)+IF(F119="PT",IF(L119=1,68,IF(L119=2,52.08,IF(L119=3,41.28,IF(L119=4,24,IF(L119=5,22,IF(L119=6,20,IF(L119=7,18,IF(L119=8,16,0))))))))+IF(L119&lt;=8,0,IF(L119&lt;=16,13,IF(L119&lt;=24,9,IF(L119&lt;=32,4,0))))-IF(L119&lt;=8,0,IF(L119&lt;=16,(L119-9)*0.34,IF(L119&lt;=24,(L119-17)*0.34,IF(L119&lt;=32,(L119-25)*0.34,0)))),0)+IF(F119="JOŽ",IF(L119=1,85,IF(L119=2,59.5,IF(L119=3,45,IF(L119=4,32.5,IF(L119=5,30,IF(L119=6,27.5,IF(L119=7,25,IF(L119=8,22.5,0))))))))+IF(L119&lt;=8,0,IF(L119&lt;=16,19,IF(L119&lt;=24,13,0)))-IF(L119&lt;=8,0,IF(L119&lt;=16,(L119-9)*0.425,IF(L119&lt;=24,(L119-17)*0.425,0))),0)+IF(F119="JPČ",IF(L119=1,68,IF(L119=2,47.6,IF(L119=3,36,IF(L119=4,26,IF(L119=5,24,IF(L119=6,22,IF(L119=7,20,IF(L119=8,18,0))))))))+IF(L119&lt;=8,0,IF(L119&lt;=16,13,IF(L119&lt;=24,9,0)))-IF(L119&lt;=8,0,IF(L119&lt;=16,(L119-9)*0.34,IF(L119&lt;=24,(L119-17)*0.34,0))),0)+IF(F119="JEČ",IF(L119=1,34,IF(L119=2,26.04,IF(L119=3,20.6,IF(L119=4,12,IF(L119=5,11,IF(L119=6,10,IF(L119=7,9,IF(L119=8,8,0))))))))+IF(L119&lt;=8,0,IF(L119&lt;=16,6,0))-IF(L119&lt;=8,0,IF(L119&lt;=16,(L119-9)*0.17,0)),0)+IF(F119="JEOF",IF(L119=1,34,IF(L119=2,26.04,IF(L119=3,20.6,IF(L119=4,12,IF(L119=5,11,IF(L119=6,10,IF(L119=7,9,IF(L119=8,8,0))))))))+IF(L119&lt;=8,0,IF(L119&lt;=16,6,0))-IF(L119&lt;=8,0,IF(L119&lt;=16,(L119-9)*0.17,0)),0)+IF(F119="JnPČ",IF(L119=1,51,IF(L119=2,35.7,IF(L119=3,27,IF(L119=4,19.5,IF(L119=5,18,IF(L119=6,16.5,IF(L119=7,15,IF(L119=8,13.5,0))))))))+IF(L119&lt;=8,0,IF(L119&lt;=16,10,0))-IF(L119&lt;=8,0,IF(L119&lt;=16,(L119-9)*0.255,0)),0)+IF(F119="JnEČ",IF(L119=1,25.5,IF(L119=2,19.53,IF(L119=3,15.48,IF(L119=4,9,IF(L119=5,8.25,IF(L119=6,7.5,IF(L119=7,6.75,IF(L119=8,6,0))))))))+IF(L119&lt;=8,0,IF(L119&lt;=16,5,0))-IF(L119&lt;=8,0,IF(L119&lt;=16,(L119-9)*0.1275,0)),0)+IF(F119="JčPČ",IF(L119=1,21.25,IF(L119=2,14.5,IF(L119=3,11.5,IF(L119=4,7,IF(L119=5,6.5,IF(L119=6,6,IF(L119=7,5.5,IF(L119=8,5,0))))))))+IF(L119&lt;=8,0,IF(L119&lt;=16,4,0))-IF(L119&lt;=8,0,IF(L119&lt;=16,(L119-9)*0.10625,0)),0)+IF(F119="JčEČ",IF(L119=1,17,IF(L119=2,13.02,IF(L119=3,10.32,IF(L119=4,6,IF(L119=5,5.5,IF(L119=6,5,IF(L119=7,4.5,IF(L119=8,4,0))))))))+IF(L119&lt;=8,0,IF(L119&lt;=16,3,0))-IF(L119&lt;=8,0,IF(L119&lt;=16,(L119-9)*0.085,0)),0)+IF(F119="NEAK",IF(L119=1,11.48,IF(L119=2,8.79,IF(L119=3,6.97,IF(L119=4,4.05,IF(L119=5,3.71,IF(L119=6,3.38,IF(L119=7,3.04,IF(L119=8,2.7,0))))))))+IF(L119&lt;=8,0,IF(L119&lt;=16,2,IF(L119&lt;=24,1.3,0)))-IF(L119&lt;=8,0,IF(L119&lt;=16,(L119-9)*0.0574,IF(L119&lt;=24,(L119-17)*0.0574,0))),0))*IF(L119&lt;0,1,IF(OR(F119="PČ",F119="PŽ",F119="PT"),IF(J119&lt;32,J119/32,1),1))* IF(L119&lt;0,1,IF(OR(F119="EČ",F119="EŽ",F119="JOŽ",F119="JPČ",F119="NEAK"),IF(J119&lt;24,J119/24,1),1))*IF(L119&lt;0,1,IF(OR(F119="PČneol",F119="JEČ",F119="JEOF",F119="JnPČ",F119="JnEČ",F119="JčPČ",F119="JčEČ"),IF(J119&lt;16,J119/16,1),1))*IF(L119&lt;0,1,IF(F119="EČneol",IF(J119&lt;8,J119/8,1),1))</f>
        <v>0</v>
      </c>
      <c r="O119" s="9">
        <f t="shared" ref="O119" si="54">IF(F119="OŽ",N119,IF(H119="Ne",IF(J119*0.3&lt;J119-L119,N119,0),IF(J119*0.1&lt;J119-L119,N119,0)))</f>
        <v>0</v>
      </c>
      <c r="P119" s="4">
        <f t="shared" ref="P119" si="55">IF(O119=0,0,IF(F119="OŽ",IF(L119&gt;35,0,IF(J119&gt;35,(36-L119)*1.836,((36-L119)-(36-J119))*1.836)),0)+IF(F119="PČ",IF(L119&gt;31,0,IF(J119&gt;31,(32-L119)*1.347,((32-L119)-(32-J119))*1.347)),0)+ IF(F119="PČneol",IF(L119&gt;15,0,IF(J119&gt;15,(16-L119)*0.255,((16-L119)-(16-J119))*0.255)),0)+IF(F119="PŽ",IF(L119&gt;31,0,IF(J119&gt;31,(32-L119)*0.255,((32-L119)-(32-J119))*0.255)),0)+IF(F119="EČ",IF(L119&gt;23,0,IF(J119&gt;23,(24-L119)*0.612,((24-L119)-(24-J119))*0.612)),0)+IF(F119="EČneol",IF(L119&gt;7,0,IF(J119&gt;7,(8-L119)*0.204,((8-L119)-(8-J119))*0.204)),0)+IF(F119="EŽ",IF(L119&gt;23,0,IF(J119&gt;23,(24-L119)*0.204,((24-L119)-(24-J119))*0.204)),0)+IF(F119="PT",IF(L119&gt;31,0,IF(J119&gt;31,(32-L119)*0.204,((32-L119)-(32-J119))*0.204)),0)+IF(F119="JOŽ",IF(L119&gt;23,0,IF(J119&gt;23,(24-L119)*0.255,((24-L119)-(24-J119))*0.255)),0)+IF(F119="JPČ",IF(L119&gt;23,0,IF(J119&gt;23,(24-L119)*0.204,((24-L119)-(24-J119))*0.204)),0)+IF(F119="JEČ",IF(L119&gt;15,0,IF(J119&gt;15,(16-L119)*0.102,((16-L119)-(16-J119))*0.102)),0)+IF(F119="JEOF",IF(L119&gt;15,0,IF(J119&gt;15,(16-L119)*0.102,((16-L119)-(16-J119))*0.102)),0)+IF(F119="JnPČ",IF(L119&gt;15,0,IF(J119&gt;15,(16-L119)*0.153,((16-L119)-(16-J119))*0.153)),0)+IF(F119="JnEČ",IF(L119&gt;15,0,IF(J119&gt;15,(16-L119)*0.0765,((16-L119)-(16-J119))*0.0765)),0)+IF(F119="JčPČ",IF(L119&gt;15,0,IF(J119&gt;15,(16-L119)*0.06375,((16-L119)-(16-J119))*0.06375)),0)+IF(F119="JčEČ",IF(L119&gt;15,0,IF(J119&gt;15,(16-L119)*0.051,((16-L119)-(16-J119))*0.051)),0)+IF(F119="NEAK",IF(L119&gt;23,0,IF(J119&gt;23,(24-L119)*0.03444,((24-L119)-(24-J119))*0.03444)),0))</f>
        <v>0</v>
      </c>
      <c r="Q119" s="11">
        <f t="shared" ref="Q119" si="56">IF(ISERROR(P119*100/N119),0,(P119*100/N119))</f>
        <v>0</v>
      </c>
      <c r="R119" s="10">
        <f t="shared" ref="R119" si="57">IF(Q119&lt;=30,O119+P119,O119+O119*0.3)*IF(G119=1,0.4,IF(G119=2,0.75,IF(G119="1 (kas 4 m. 1 k. nerengiamos)",0.52,1)))*IF(D119="olimpinė",1,IF(M119="Ne",0.5,1))*IF(OR(A$5="Lietuvos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federacija"),IF(OR(J119&lt;8,K119&lt;16),0,1),1)*E119*IF(I119&lt;=1,1,1/I119)*IF(OR(A$5="Lietuvos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0" spans="1:19">
      <c r="A120" s="62">
        <v>18</v>
      </c>
      <c r="B120" s="62" t="s">
        <v>122</v>
      </c>
      <c r="C120" s="12" t="s">
        <v>105</v>
      </c>
      <c r="D120" s="62" t="s">
        <v>29</v>
      </c>
      <c r="E120" s="62">
        <v>1</v>
      </c>
      <c r="F120" s="62" t="s">
        <v>101</v>
      </c>
      <c r="G120" s="62">
        <v>2</v>
      </c>
      <c r="H120" s="62" t="s">
        <v>31</v>
      </c>
      <c r="I120" s="62"/>
      <c r="J120" s="62">
        <v>30</v>
      </c>
      <c r="K120" s="62">
        <v>51</v>
      </c>
      <c r="L120" s="62">
        <v>0</v>
      </c>
      <c r="M120" s="62"/>
      <c r="N120" s="3">
        <f t="shared" si="41"/>
        <v>0</v>
      </c>
      <c r="O120" s="9">
        <f t="shared" si="42"/>
        <v>0</v>
      </c>
      <c r="P120" s="4">
        <f t="shared" si="51"/>
        <v>0</v>
      </c>
      <c r="Q120" s="11">
        <f t="shared" si="52"/>
        <v>0</v>
      </c>
      <c r="R120" s="10">
        <f t="shared" si="45"/>
        <v>0</v>
      </c>
      <c r="S120" s="8"/>
    </row>
    <row r="121" spans="1:19">
      <c r="A121" s="62">
        <v>19</v>
      </c>
      <c r="B121" s="62" t="s">
        <v>123</v>
      </c>
      <c r="C121" s="12" t="s">
        <v>92</v>
      </c>
      <c r="D121" s="62" t="s">
        <v>29</v>
      </c>
      <c r="E121" s="62">
        <v>1</v>
      </c>
      <c r="F121" s="62" t="s">
        <v>101</v>
      </c>
      <c r="G121" s="62">
        <v>2</v>
      </c>
      <c r="H121" s="62" t="s">
        <v>31</v>
      </c>
      <c r="I121" s="62"/>
      <c r="J121" s="62">
        <v>35</v>
      </c>
      <c r="K121" s="62">
        <v>51</v>
      </c>
      <c r="L121" s="62">
        <v>0</v>
      </c>
      <c r="M121" s="62"/>
      <c r="N121" s="3">
        <f t="shared" si="41"/>
        <v>0</v>
      </c>
      <c r="O121" s="9">
        <f t="shared" si="42"/>
        <v>0</v>
      </c>
      <c r="P121" s="4">
        <f t="shared" si="51"/>
        <v>0</v>
      </c>
      <c r="Q121" s="11">
        <f t="shared" si="52"/>
        <v>0</v>
      </c>
      <c r="R121" s="10">
        <f t="shared" si="45"/>
        <v>0</v>
      </c>
      <c r="S121" s="8"/>
    </row>
    <row r="122" spans="1:19">
      <c r="A122" s="67" t="s">
        <v>32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9"/>
      <c r="R122" s="10">
        <f>SUM(R103:R121)</f>
        <v>346.041875</v>
      </c>
      <c r="S122" s="8"/>
    </row>
    <row r="123" spans="1:19" ht="15.75">
      <c r="A123" s="24" t="s">
        <v>33</v>
      </c>
      <c r="B123" s="2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6"/>
      <c r="S123" s="8"/>
    </row>
    <row r="124" spans="1:19">
      <c r="A124" s="49" t="s">
        <v>59</v>
      </c>
      <c r="B124" s="49"/>
      <c r="C124" s="49"/>
      <c r="D124" s="49"/>
      <c r="E124" s="49"/>
      <c r="F124" s="49"/>
      <c r="G124" s="49"/>
      <c r="H124" s="49"/>
      <c r="I124" s="49"/>
      <c r="J124" s="15"/>
      <c r="K124" s="15"/>
      <c r="L124" s="15"/>
      <c r="M124" s="15"/>
      <c r="N124" s="15"/>
      <c r="O124" s="15"/>
      <c r="P124" s="15"/>
      <c r="Q124" s="15"/>
      <c r="R124" s="16"/>
      <c r="S124" s="8"/>
    </row>
    <row r="125" spans="1:19" s="8" customFormat="1">
      <c r="A125" s="49"/>
      <c r="B125" s="49"/>
      <c r="C125" s="49"/>
      <c r="D125" s="49"/>
      <c r="E125" s="49"/>
      <c r="F125" s="49"/>
      <c r="G125" s="49"/>
      <c r="H125" s="49"/>
      <c r="I125" s="49"/>
      <c r="J125" s="15"/>
      <c r="K125" s="15"/>
      <c r="L125" s="15"/>
      <c r="M125" s="15"/>
      <c r="N125" s="15"/>
      <c r="O125" s="15"/>
      <c r="P125" s="15"/>
      <c r="Q125" s="15"/>
      <c r="R125" s="16"/>
    </row>
    <row r="126" spans="1:19">
      <c r="A126" s="70" t="s">
        <v>124</v>
      </c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58"/>
      <c r="R126" s="8"/>
      <c r="S126" s="8"/>
    </row>
    <row r="127" spans="1:19" ht="18">
      <c r="A127" s="72" t="s">
        <v>25</v>
      </c>
      <c r="B127" s="73"/>
      <c r="C127" s="73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8"/>
      <c r="R127" s="8"/>
      <c r="S127" s="8"/>
    </row>
    <row r="128" spans="1:19">
      <c r="A128" s="65" t="s">
        <v>125</v>
      </c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58"/>
      <c r="R128" s="8"/>
      <c r="S128" s="8"/>
    </row>
    <row r="129" spans="1:19">
      <c r="A129" s="62">
        <v>1</v>
      </c>
      <c r="B129" s="62" t="s">
        <v>126</v>
      </c>
      <c r="C129" s="12" t="s">
        <v>100</v>
      </c>
      <c r="D129" s="62" t="s">
        <v>29</v>
      </c>
      <c r="E129" s="62">
        <v>1</v>
      </c>
      <c r="F129" s="62" t="s">
        <v>127</v>
      </c>
      <c r="G129" s="62">
        <v>2</v>
      </c>
      <c r="H129" s="62" t="s">
        <v>31</v>
      </c>
      <c r="I129" s="62"/>
      <c r="J129" s="62">
        <v>28</v>
      </c>
      <c r="K129" s="62">
        <v>51</v>
      </c>
      <c r="L129" s="62">
        <v>2</v>
      </c>
      <c r="M129" s="62" t="s">
        <v>31</v>
      </c>
      <c r="N129" s="3">
        <f t="shared" ref="N129:N153" si="58">(IF(F129="OŽ",IF(L129=1,550.8,IF(L129=2,426.38,IF(L129=3,342.14,IF(L129=4,181.44,IF(L129=5,168.48,IF(L129=6,155.52,IF(L129=7,148.5,IF(L129=8,144,0))))))))+IF(L129&lt;=8,0,IF(L129&lt;=16,137.7,IF(L129&lt;=24,108,IF(L129&lt;=32,80.1,IF(L129&lt;=36,52.2,0)))))-IF(L129&lt;=8,0,IF(L129&lt;=16,(L129-9)*2.754,IF(L129&lt;=24,(L129-17)* 2.754,IF(L129&lt;=32,(L129-25)* 2.754,IF(L129&lt;=36,(L129-33)*2.754,0))))),0)+IF(F129="PČ",IF(L129=1,449,IF(L129=2,314.6,IF(L129=3,238,IF(L129=4,172,IF(L129=5,159,IF(L129=6,145,IF(L129=7,132,IF(L129=8,119,0))))))))+IF(L129&lt;=8,0,IF(L129&lt;=16,88,IF(L129&lt;=24,55,IF(L129&lt;=32,22,0))))-IF(L129&lt;=8,0,IF(L129&lt;=16,(L129-9)*2.245,IF(L129&lt;=24,(L129-17)*2.245,IF(L129&lt;=32,(L129-25)*2.245,0)))),0)+IF(F129="PČneol",IF(L129=1,85,IF(L129=2,64.61,IF(L129=3,50.76,IF(L129=4,16.25,IF(L129=5,15,IF(L129=6,13.75,IF(L129=7,12.5,IF(L129=8,11.25,0))))))))+IF(L129&lt;=8,0,IF(L129&lt;=16,9,0))-IF(L129&lt;=8,0,IF(L129&lt;=16,(L129-9)*0.425,0)),0)+IF(F129="PŽ",IF(L129=1,85,IF(L129=2,59.5,IF(L129=3,45,IF(L129=4,32.5,IF(L129=5,30,IF(L129=6,27.5,IF(L129=7,25,IF(L129=8,22.5,0))))))))+IF(L129&lt;=8,0,IF(L129&lt;=16,19,IF(L129&lt;=24,13,IF(L129&lt;=32,8,0))))-IF(L129&lt;=8,0,IF(L129&lt;=16,(L129-9)*0.425,IF(L129&lt;=24,(L129-17)*0.425,IF(L129&lt;=32,(L129-25)*0.425,0)))),0)+IF(F129="EČ",IF(L129=1,204,IF(L129=2,156.24,IF(L129=3,123.84,IF(L129=4,72,IF(L129=5,66,IF(L129=6,60,IF(L129=7,54,IF(L129=8,48,0))))))))+IF(L129&lt;=8,0,IF(L129&lt;=16,40,IF(L129&lt;=24,25,0)))-IF(L129&lt;=8,0,IF(L129&lt;=16,(L129-9)*1.02,IF(L129&lt;=24,(L129-17)*1.02,0))),0)+IF(F129="EČneol",IF(L129=1,68,IF(L129=2,51.69,IF(L129=3,40.61,IF(L129=4,13,IF(L129=5,12,IF(L129=6,11,IF(L129=7,10,IF(L129=8,9,0)))))))))+IF(F129="EŽ",IF(L129=1,68,IF(L129=2,47.6,IF(L129=3,36,IF(L129=4,18,IF(L129=5,16.5,IF(L129=6,15,IF(L129=7,13.5,IF(L129=8,12,0))))))))+IF(L129&lt;=8,0,IF(L129&lt;=16,10,IF(L129&lt;=24,6,0)))-IF(L129&lt;=8,0,IF(L129&lt;=16,(L129-9)*0.34,IF(L129&lt;=24,(L129-17)*0.34,0))),0)+IF(F129="PT",IF(L129=1,68,IF(L129=2,52.08,IF(L129=3,41.28,IF(L129=4,24,IF(L129=5,22,IF(L129=6,20,IF(L129=7,18,IF(L129=8,16,0))))))))+IF(L129&lt;=8,0,IF(L129&lt;=16,13,IF(L129&lt;=24,9,IF(L129&lt;=32,4,0))))-IF(L129&lt;=8,0,IF(L129&lt;=16,(L129-9)*0.34,IF(L129&lt;=24,(L129-17)*0.34,IF(L129&lt;=32,(L129-25)*0.34,0)))),0)+IF(F129="JOŽ",IF(L129=1,85,IF(L129=2,59.5,IF(L129=3,45,IF(L129=4,32.5,IF(L129=5,30,IF(L129=6,27.5,IF(L129=7,25,IF(L129=8,22.5,0))))))))+IF(L129&lt;=8,0,IF(L129&lt;=16,19,IF(L129&lt;=24,13,0)))-IF(L129&lt;=8,0,IF(L129&lt;=16,(L129-9)*0.425,IF(L129&lt;=24,(L129-17)*0.425,0))),0)+IF(F129="JPČ",IF(L129=1,68,IF(L129=2,47.6,IF(L129=3,36,IF(L129=4,26,IF(L129=5,24,IF(L129=6,22,IF(L129=7,20,IF(L129=8,18,0))))))))+IF(L129&lt;=8,0,IF(L129&lt;=16,13,IF(L129&lt;=24,9,0)))-IF(L129&lt;=8,0,IF(L129&lt;=16,(L129-9)*0.34,IF(L129&lt;=24,(L129-17)*0.34,0))),0)+IF(F129="JEČ",IF(L129=1,34,IF(L129=2,26.04,IF(L129=3,20.6,IF(L129=4,12,IF(L129=5,11,IF(L129=6,10,IF(L129=7,9,IF(L129=8,8,0))))))))+IF(L129&lt;=8,0,IF(L129&lt;=16,6,0))-IF(L129&lt;=8,0,IF(L129&lt;=16,(L129-9)*0.17,0)),0)+IF(F129="JEOF",IF(L129=1,34,IF(L129=2,26.04,IF(L129=3,20.6,IF(L129=4,12,IF(L129=5,11,IF(L129=6,10,IF(L129=7,9,IF(L129=8,8,0))))))))+IF(L129&lt;=8,0,IF(L129&lt;=16,6,0))-IF(L129&lt;=8,0,IF(L129&lt;=16,(L129-9)*0.17,0)),0)+IF(F129="JnPČ",IF(L129=1,51,IF(L129=2,35.7,IF(L129=3,27,IF(L129=4,19.5,IF(L129=5,18,IF(L129=6,16.5,IF(L129=7,15,IF(L129=8,13.5,0))))))))+IF(L129&lt;=8,0,IF(L129&lt;=16,10,0))-IF(L129&lt;=8,0,IF(L129&lt;=16,(L129-9)*0.255,0)),0)+IF(F129="JnEČ",IF(L129=1,25.5,IF(L129=2,19.53,IF(L129=3,15.48,IF(L129=4,9,IF(L129=5,8.25,IF(L129=6,7.5,IF(L129=7,6.75,IF(L129=8,6,0))))))))+IF(L129&lt;=8,0,IF(L129&lt;=16,5,0))-IF(L129&lt;=8,0,IF(L129&lt;=16,(L129-9)*0.1275,0)),0)+IF(F129="JčPČ",IF(L129=1,21.25,IF(L129=2,14.5,IF(L129=3,11.5,IF(L129=4,7,IF(L129=5,6.5,IF(L129=6,6,IF(L129=7,5.5,IF(L129=8,5,0))))))))+IF(L129&lt;=8,0,IF(L129&lt;=16,4,0))-IF(L129&lt;=8,0,IF(L129&lt;=16,(L129-9)*0.10625,0)),0)+IF(F129="JčEČ",IF(L129=1,17,IF(L129=2,13.02,IF(L129=3,10.32,IF(L129=4,6,IF(L129=5,5.5,IF(L129=6,5,IF(L129=7,4.5,IF(L129=8,4,0))))))))+IF(L129&lt;=8,0,IF(L129&lt;=16,3,0))-IF(L129&lt;=8,0,IF(L129&lt;=16,(L129-9)*0.085,0)),0)+IF(F129="NEAK",IF(L129=1,11.48,IF(L129=2,8.79,IF(L129=3,6.97,IF(L129=4,4.05,IF(L129=5,3.71,IF(L129=6,3.38,IF(L129=7,3.04,IF(L129=8,2.7,0))))))))+IF(L129&lt;=8,0,IF(L129&lt;=16,2,IF(L129&lt;=24,1.3,0)))-IF(L129&lt;=8,0,IF(L129&lt;=16,(L129-9)*0.0574,IF(L129&lt;=24,(L129-17)*0.0574,0))),0))*IF(L129&lt;0,1,IF(OR(F129="PČ",F129="PŽ",F129="PT"),IF(J129&lt;32,J129/32,1),1))* IF(L129&lt;0,1,IF(OR(F129="EČ",F129="EŽ",F129="JOŽ",F129="JPČ",F129="NEAK"),IF(J129&lt;24,J129/24,1),1))*IF(L129&lt;0,1,IF(OR(F129="PČneol",F129="JEČ",F129="JEOF",F129="JnPČ",F129="JnEČ",F129="JčPČ",F129="JčEČ"),IF(J129&lt;16,J129/16,1),1))*IF(L129&lt;0,1,IF(F129="EČneol",IF(J129&lt;8,J129/8,1),1))</f>
        <v>19.53</v>
      </c>
      <c r="O129" s="9">
        <f t="shared" ref="O129:O153" si="59">IF(F129="OŽ",N129,IF(H129="Ne",IF(J129*0.3&lt;J129-L129,N129,0),IF(J129*0.1&lt;J129-L129,N129,0)))</f>
        <v>19.53</v>
      </c>
      <c r="P129" s="4">
        <f t="shared" ref="P129" si="60">IF(O129=0,0,IF(F129="OŽ",IF(L129&gt;35,0,IF(J129&gt;35,(36-L129)*1.836,((36-L129)-(36-J129))*1.836)),0)+IF(F129="PČ",IF(L129&gt;31,0,IF(J129&gt;31,(32-L129)*1.347,((32-L129)-(32-J129))*1.347)),0)+ IF(F129="PČneol",IF(L129&gt;15,0,IF(J129&gt;15,(16-L129)*0.255,((16-L129)-(16-J129))*0.255)),0)+IF(F129="PŽ",IF(L129&gt;31,0,IF(J129&gt;31,(32-L129)*0.255,((32-L129)-(32-J129))*0.255)),0)+IF(F129="EČ",IF(L129&gt;23,0,IF(J129&gt;23,(24-L129)*0.612,((24-L129)-(24-J129))*0.612)),0)+IF(F129="EČneol",IF(L129&gt;7,0,IF(J129&gt;7,(8-L129)*0.204,((8-L129)-(8-J129))*0.204)),0)+IF(F129="EŽ",IF(L129&gt;23,0,IF(J129&gt;23,(24-L129)*0.204,((24-L129)-(24-J129))*0.204)),0)+IF(F129="PT",IF(L129&gt;31,0,IF(J129&gt;31,(32-L129)*0.204,((32-L129)-(32-J129))*0.204)),0)+IF(F129="JOŽ",IF(L129&gt;23,0,IF(J129&gt;23,(24-L129)*0.255,((24-L129)-(24-J129))*0.255)),0)+IF(F129="JPČ",IF(L129&gt;23,0,IF(J129&gt;23,(24-L129)*0.204,((24-L129)-(24-J129))*0.204)),0)+IF(F129="JEČ",IF(L129&gt;15,0,IF(J129&gt;15,(16-L129)*0.102,((16-L129)-(16-J129))*0.102)),0)+IF(F129="JEOF",IF(L129&gt;15,0,IF(J129&gt;15,(16-L129)*0.102,((16-L129)-(16-J129))*0.102)),0)+IF(F129="JnPČ",IF(L129&gt;15,0,IF(J129&gt;15,(16-L129)*0.153,((16-L129)-(16-J129))*0.153)),0)+IF(F129="JnEČ",IF(L129&gt;15,0,IF(J129&gt;15,(16-L129)*0.0765,((16-L129)-(16-J129))*0.0765)),0)+IF(F129="JčPČ",IF(L129&gt;15,0,IF(J129&gt;15,(16-L129)*0.06375,((16-L129)-(16-J129))*0.06375)),0)+IF(F129="JčEČ",IF(L129&gt;15,0,IF(J129&gt;15,(16-L129)*0.051,((16-L129)-(16-J129))*0.051)),0)+IF(F129="NEAK",IF(L129&gt;23,0,IF(J129&gt;23,(24-L129)*0.03444,((24-L129)-(24-J129))*0.03444)),0))</f>
        <v>1.071</v>
      </c>
      <c r="Q129" s="11">
        <f t="shared" ref="Q129" si="61">IF(ISERROR(P129*100/N129),0,(P129*100/N129))</f>
        <v>5.4838709677419351</v>
      </c>
      <c r="R129" s="10">
        <f t="shared" ref="R129:R153" si="62">IF(Q129&lt;=30,O129+P129,O129+O129*0.3)*IF(G129=1,0.4,IF(G129=2,0.75,IF(G129="1 (kas 4 m. 1 k. nerengiamos)",0.52,1)))*IF(D129="olimpinė",1,IF(M129="Ne",0.5,1))*IF(OR(A$5="Lietuvos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federacija"),IF(OR(J129&lt;8,K129&lt;16),0,1),1)*E129*IF(I129&lt;=1,1,1/I129)*IF(OR(A$5="Lietuvos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15.450750000000003</v>
      </c>
      <c r="S129" s="8"/>
    </row>
    <row r="130" spans="1:19" s="8" customFormat="1">
      <c r="A130" s="62">
        <v>2</v>
      </c>
      <c r="B130" s="62" t="s">
        <v>128</v>
      </c>
      <c r="C130" s="12" t="s">
        <v>129</v>
      </c>
      <c r="D130" s="62" t="s">
        <v>64</v>
      </c>
      <c r="E130" s="62">
        <v>1</v>
      </c>
      <c r="F130" s="62" t="s">
        <v>127</v>
      </c>
      <c r="G130" s="62">
        <v>2</v>
      </c>
      <c r="H130" s="62" t="s">
        <v>31</v>
      </c>
      <c r="I130" s="62"/>
      <c r="J130" s="62">
        <v>24</v>
      </c>
      <c r="K130" s="62">
        <v>51</v>
      </c>
      <c r="L130" s="62">
        <v>7</v>
      </c>
      <c r="M130" s="62" t="s">
        <v>31</v>
      </c>
      <c r="N130" s="3">
        <f t="shared" ref="N130:N144" si="63">(IF(F130="OŽ",IF(L130=1,550.8,IF(L130=2,426.38,IF(L130=3,342.14,IF(L130=4,181.44,IF(L130=5,168.48,IF(L130=6,155.52,IF(L130=7,148.5,IF(L130=8,144,0))))))))+IF(L130&lt;=8,0,IF(L130&lt;=16,137.7,IF(L130&lt;=24,108,IF(L130&lt;=32,80.1,IF(L130&lt;=36,52.2,0)))))-IF(L130&lt;=8,0,IF(L130&lt;=16,(L130-9)*2.754,IF(L130&lt;=24,(L130-17)* 2.754,IF(L130&lt;=32,(L130-25)* 2.754,IF(L130&lt;=36,(L130-33)*2.754,0))))),0)+IF(F130="PČ",IF(L130=1,449,IF(L130=2,314.6,IF(L130=3,238,IF(L130=4,172,IF(L130=5,159,IF(L130=6,145,IF(L130=7,132,IF(L130=8,119,0))))))))+IF(L130&lt;=8,0,IF(L130&lt;=16,88,IF(L130&lt;=24,55,IF(L130&lt;=32,22,0))))-IF(L130&lt;=8,0,IF(L130&lt;=16,(L130-9)*2.245,IF(L130&lt;=24,(L130-17)*2.245,IF(L130&lt;=32,(L130-25)*2.245,0)))),0)+IF(F130="PČneol",IF(L130=1,85,IF(L130=2,64.61,IF(L130=3,50.76,IF(L130=4,16.25,IF(L130=5,15,IF(L130=6,13.75,IF(L130=7,12.5,IF(L130=8,11.25,0))))))))+IF(L130&lt;=8,0,IF(L130&lt;=16,9,0))-IF(L130&lt;=8,0,IF(L130&lt;=16,(L130-9)*0.425,0)),0)+IF(F130="PŽ",IF(L130=1,85,IF(L130=2,59.5,IF(L130=3,45,IF(L130=4,32.5,IF(L130=5,30,IF(L130=6,27.5,IF(L130=7,25,IF(L130=8,22.5,0))))))))+IF(L130&lt;=8,0,IF(L130&lt;=16,19,IF(L130&lt;=24,13,IF(L130&lt;=32,8,0))))-IF(L130&lt;=8,0,IF(L130&lt;=16,(L130-9)*0.425,IF(L130&lt;=24,(L130-17)*0.425,IF(L130&lt;=32,(L130-25)*0.425,0)))),0)+IF(F130="EČ",IF(L130=1,204,IF(L130=2,156.24,IF(L130=3,123.84,IF(L130=4,72,IF(L130=5,66,IF(L130=6,60,IF(L130=7,54,IF(L130=8,48,0))))))))+IF(L130&lt;=8,0,IF(L130&lt;=16,40,IF(L130&lt;=24,25,0)))-IF(L130&lt;=8,0,IF(L130&lt;=16,(L130-9)*1.02,IF(L130&lt;=24,(L130-17)*1.02,0))),0)+IF(F130="EČneol",IF(L130=1,68,IF(L130=2,51.69,IF(L130=3,40.61,IF(L130=4,13,IF(L130=5,12,IF(L130=6,11,IF(L130=7,10,IF(L130=8,9,0)))))))))+IF(F130="EŽ",IF(L130=1,68,IF(L130=2,47.6,IF(L130=3,36,IF(L130=4,18,IF(L130=5,16.5,IF(L130=6,15,IF(L130=7,13.5,IF(L130=8,12,0))))))))+IF(L130&lt;=8,0,IF(L130&lt;=16,10,IF(L130&lt;=24,6,0)))-IF(L130&lt;=8,0,IF(L130&lt;=16,(L130-9)*0.34,IF(L130&lt;=24,(L130-17)*0.34,0))),0)+IF(F130="PT",IF(L130=1,68,IF(L130=2,52.08,IF(L130=3,41.28,IF(L130=4,24,IF(L130=5,22,IF(L130=6,20,IF(L130=7,18,IF(L130=8,16,0))))))))+IF(L130&lt;=8,0,IF(L130&lt;=16,13,IF(L130&lt;=24,9,IF(L130&lt;=32,4,0))))-IF(L130&lt;=8,0,IF(L130&lt;=16,(L130-9)*0.34,IF(L130&lt;=24,(L130-17)*0.34,IF(L130&lt;=32,(L130-25)*0.34,0)))),0)+IF(F130="JOŽ",IF(L130=1,85,IF(L130=2,59.5,IF(L130=3,45,IF(L130=4,32.5,IF(L130=5,30,IF(L130=6,27.5,IF(L130=7,25,IF(L130=8,22.5,0))))))))+IF(L130&lt;=8,0,IF(L130&lt;=16,19,IF(L130&lt;=24,13,0)))-IF(L130&lt;=8,0,IF(L130&lt;=16,(L130-9)*0.425,IF(L130&lt;=24,(L130-17)*0.425,0))),0)+IF(F130="JPČ",IF(L130=1,68,IF(L130=2,47.6,IF(L130=3,36,IF(L130=4,26,IF(L130=5,24,IF(L130=6,22,IF(L130=7,20,IF(L130=8,18,0))))))))+IF(L130&lt;=8,0,IF(L130&lt;=16,13,IF(L130&lt;=24,9,0)))-IF(L130&lt;=8,0,IF(L130&lt;=16,(L130-9)*0.34,IF(L130&lt;=24,(L130-17)*0.34,0))),0)+IF(F130="JEČ",IF(L130=1,34,IF(L130=2,26.04,IF(L130=3,20.6,IF(L130=4,12,IF(L130=5,11,IF(L130=6,10,IF(L130=7,9,IF(L130=8,8,0))))))))+IF(L130&lt;=8,0,IF(L130&lt;=16,6,0))-IF(L130&lt;=8,0,IF(L130&lt;=16,(L130-9)*0.17,0)),0)+IF(F130="JEOF",IF(L130=1,34,IF(L130=2,26.04,IF(L130=3,20.6,IF(L130=4,12,IF(L130=5,11,IF(L130=6,10,IF(L130=7,9,IF(L130=8,8,0))))))))+IF(L130&lt;=8,0,IF(L130&lt;=16,6,0))-IF(L130&lt;=8,0,IF(L130&lt;=16,(L130-9)*0.17,0)),0)+IF(F130="JnPČ",IF(L130=1,51,IF(L130=2,35.7,IF(L130=3,27,IF(L130=4,19.5,IF(L130=5,18,IF(L130=6,16.5,IF(L130=7,15,IF(L130=8,13.5,0))))))))+IF(L130&lt;=8,0,IF(L130&lt;=16,10,0))-IF(L130&lt;=8,0,IF(L130&lt;=16,(L130-9)*0.255,0)),0)+IF(F130="JnEČ",IF(L130=1,25.5,IF(L130=2,19.53,IF(L130=3,15.48,IF(L130=4,9,IF(L130=5,8.25,IF(L130=6,7.5,IF(L130=7,6.75,IF(L130=8,6,0))))))))+IF(L130&lt;=8,0,IF(L130&lt;=16,5,0))-IF(L130&lt;=8,0,IF(L130&lt;=16,(L130-9)*0.1275,0)),0)+IF(F130="JčPČ",IF(L130=1,21.25,IF(L130=2,14.5,IF(L130=3,11.5,IF(L130=4,7,IF(L130=5,6.5,IF(L130=6,6,IF(L130=7,5.5,IF(L130=8,5,0))))))))+IF(L130&lt;=8,0,IF(L130&lt;=16,4,0))-IF(L130&lt;=8,0,IF(L130&lt;=16,(L130-9)*0.10625,0)),0)+IF(F130="JčEČ",IF(L130=1,17,IF(L130=2,13.02,IF(L130=3,10.32,IF(L130=4,6,IF(L130=5,5.5,IF(L130=6,5,IF(L130=7,4.5,IF(L130=8,4,0))))))))+IF(L130&lt;=8,0,IF(L130&lt;=16,3,0))-IF(L130&lt;=8,0,IF(L130&lt;=16,(L130-9)*0.085,0)),0)+IF(F130="NEAK",IF(L130=1,11.48,IF(L130=2,8.79,IF(L130=3,6.97,IF(L130=4,4.05,IF(L130=5,3.71,IF(L130=6,3.38,IF(L130=7,3.04,IF(L130=8,2.7,0))))))))+IF(L130&lt;=8,0,IF(L130&lt;=16,2,IF(L130&lt;=24,1.3,0)))-IF(L130&lt;=8,0,IF(L130&lt;=16,(L130-9)*0.0574,IF(L130&lt;=24,(L130-17)*0.0574,0))),0))*IF(L130&lt;0,1,IF(OR(F130="PČ",F130="PŽ",F130="PT"),IF(J130&lt;32,J130/32,1),1))* IF(L130&lt;0,1,IF(OR(F130="EČ",F130="EŽ",F130="JOŽ",F130="JPČ",F130="NEAK"),IF(J130&lt;24,J130/24,1),1))*IF(L130&lt;0,1,IF(OR(F130="PČneol",F130="JEČ",F130="JEOF",F130="JnPČ",F130="JnEČ",F130="JčPČ",F130="JčEČ"),IF(J130&lt;16,J130/16,1),1))*IF(L130&lt;0,1,IF(F130="EČneol",IF(J130&lt;8,J130/8,1),1))</f>
        <v>6.75</v>
      </c>
      <c r="O130" s="9">
        <f t="shared" ref="O130:O144" si="64">IF(F130="OŽ",N130,IF(H130="Ne",IF(J130*0.3&lt;J130-L130,N130,0),IF(J130*0.1&lt;J130-L130,N130,0)))</f>
        <v>6.75</v>
      </c>
      <c r="P130" s="4">
        <f t="shared" ref="P130:P144" si="65">IF(O130=0,0,IF(F130="OŽ",IF(L130&gt;35,0,IF(J130&gt;35,(36-L130)*1.836,((36-L130)-(36-J130))*1.836)),0)+IF(F130="PČ",IF(L130&gt;31,0,IF(J130&gt;31,(32-L130)*1.347,((32-L130)-(32-J130))*1.347)),0)+ IF(F130="PČneol",IF(L130&gt;15,0,IF(J130&gt;15,(16-L130)*0.255,((16-L130)-(16-J130))*0.255)),0)+IF(F130="PŽ",IF(L130&gt;31,0,IF(J130&gt;31,(32-L130)*0.255,((32-L130)-(32-J130))*0.255)),0)+IF(F130="EČ",IF(L130&gt;23,0,IF(J130&gt;23,(24-L130)*0.612,((24-L130)-(24-J130))*0.612)),0)+IF(F130="EČneol",IF(L130&gt;7,0,IF(J130&gt;7,(8-L130)*0.204,((8-L130)-(8-J130))*0.204)),0)+IF(F130="EŽ",IF(L130&gt;23,0,IF(J130&gt;23,(24-L130)*0.204,((24-L130)-(24-J130))*0.204)),0)+IF(F130="PT",IF(L130&gt;31,0,IF(J130&gt;31,(32-L130)*0.204,((32-L130)-(32-J130))*0.204)),0)+IF(F130="JOŽ",IF(L130&gt;23,0,IF(J130&gt;23,(24-L130)*0.255,((24-L130)-(24-J130))*0.255)),0)+IF(F130="JPČ",IF(L130&gt;23,0,IF(J130&gt;23,(24-L130)*0.204,((24-L130)-(24-J130))*0.204)),0)+IF(F130="JEČ",IF(L130&gt;15,0,IF(J130&gt;15,(16-L130)*0.102,((16-L130)-(16-J130))*0.102)),0)+IF(F130="JEOF",IF(L130&gt;15,0,IF(J130&gt;15,(16-L130)*0.102,((16-L130)-(16-J130))*0.102)),0)+IF(F130="JnPČ",IF(L130&gt;15,0,IF(J130&gt;15,(16-L130)*0.153,((16-L130)-(16-J130))*0.153)),0)+IF(F130="JnEČ",IF(L130&gt;15,0,IF(J130&gt;15,(16-L130)*0.0765,((16-L130)-(16-J130))*0.0765)),0)+IF(F130="JčPČ",IF(L130&gt;15,0,IF(J130&gt;15,(16-L130)*0.06375,((16-L130)-(16-J130))*0.06375)),0)+IF(F130="JčEČ",IF(L130&gt;15,0,IF(J130&gt;15,(16-L130)*0.051,((16-L130)-(16-J130))*0.051)),0)+IF(F130="NEAK",IF(L130&gt;23,0,IF(J130&gt;23,(24-L130)*0.03444,((24-L130)-(24-J130))*0.03444)),0))</f>
        <v>0.6885</v>
      </c>
      <c r="Q130" s="11">
        <f t="shared" ref="Q130:Q144" si="66">IF(ISERROR(P130*100/N130),0,(P130*100/N130))</f>
        <v>10.199999999999999</v>
      </c>
      <c r="R130" s="10">
        <f t="shared" ref="R130:R144" si="67">IF(Q130&lt;=30,O130+P130,O130+O130*0.3)*IF(G130=1,0.4,IF(G130=2,0.75,IF(G130="1 (kas 4 m. 1 k. nerengiamos)",0.52,1)))*IF(D130="olimpinė",1,IF(M130="Ne",0.5,1))*IF(OR(A$5="Lietuvos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federacija"),IF(OR(J130&lt;8,K130&lt;16),0,1),1)*E130*IF(I130&lt;=1,1,1/I130)*IF(OR(A$5="Lietuvos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5.578875</v>
      </c>
    </row>
    <row r="131" spans="1:19" s="8" customFormat="1">
      <c r="A131" s="62">
        <v>3</v>
      </c>
      <c r="B131" s="62" t="s">
        <v>130</v>
      </c>
      <c r="C131" s="12" t="s">
        <v>131</v>
      </c>
      <c r="D131" s="62" t="s">
        <v>29</v>
      </c>
      <c r="E131" s="62">
        <v>1</v>
      </c>
      <c r="F131" s="62" t="s">
        <v>127</v>
      </c>
      <c r="G131" s="62">
        <v>2</v>
      </c>
      <c r="H131" s="62" t="s">
        <v>31</v>
      </c>
      <c r="I131" s="62"/>
      <c r="J131" s="62">
        <v>18</v>
      </c>
      <c r="K131" s="62">
        <v>51</v>
      </c>
      <c r="L131" s="62">
        <v>7</v>
      </c>
      <c r="M131" s="62" t="s">
        <v>31</v>
      </c>
      <c r="N131" s="3">
        <f t="shared" si="63"/>
        <v>6.75</v>
      </c>
      <c r="O131" s="9">
        <f t="shared" si="64"/>
        <v>6.75</v>
      </c>
      <c r="P131" s="4">
        <f t="shared" si="65"/>
        <v>0.6885</v>
      </c>
      <c r="Q131" s="11">
        <f t="shared" si="66"/>
        <v>10.199999999999999</v>
      </c>
      <c r="R131" s="10">
        <f t="shared" si="67"/>
        <v>5.578875</v>
      </c>
    </row>
    <row r="132" spans="1:19" s="8" customFormat="1">
      <c r="A132" s="62">
        <v>4</v>
      </c>
      <c r="B132" s="62" t="s">
        <v>132</v>
      </c>
      <c r="C132" s="12" t="s">
        <v>105</v>
      </c>
      <c r="D132" s="62" t="s">
        <v>29</v>
      </c>
      <c r="E132" s="62">
        <v>1</v>
      </c>
      <c r="F132" s="62" t="s">
        <v>127</v>
      </c>
      <c r="G132" s="62">
        <v>2</v>
      </c>
      <c r="H132" s="62" t="s">
        <v>31</v>
      </c>
      <c r="I132" s="62"/>
      <c r="J132" s="62">
        <v>23</v>
      </c>
      <c r="K132" s="62">
        <v>51</v>
      </c>
      <c r="L132" s="62">
        <v>9</v>
      </c>
      <c r="M132" s="62" t="s">
        <v>31</v>
      </c>
      <c r="N132" s="3">
        <f t="shared" si="63"/>
        <v>5</v>
      </c>
      <c r="O132" s="9">
        <f t="shared" si="64"/>
        <v>5</v>
      </c>
      <c r="P132" s="4">
        <f t="shared" si="65"/>
        <v>0.53549999999999998</v>
      </c>
      <c r="Q132" s="11">
        <f t="shared" si="66"/>
        <v>10.709999999999999</v>
      </c>
      <c r="R132" s="10">
        <f t="shared" si="67"/>
        <v>4.1516250000000001</v>
      </c>
    </row>
    <row r="133" spans="1:19" s="8" customFormat="1">
      <c r="A133" s="62">
        <v>5</v>
      </c>
      <c r="B133" s="62" t="s">
        <v>133</v>
      </c>
      <c r="C133" s="12" t="s">
        <v>134</v>
      </c>
      <c r="D133" s="62" t="s">
        <v>64</v>
      </c>
      <c r="E133" s="62">
        <v>1</v>
      </c>
      <c r="F133" s="62" t="s">
        <v>127</v>
      </c>
      <c r="G133" s="62">
        <v>2</v>
      </c>
      <c r="H133" s="62" t="s">
        <v>31</v>
      </c>
      <c r="I133" s="62"/>
      <c r="J133" s="62">
        <v>18</v>
      </c>
      <c r="K133" s="62">
        <v>51</v>
      </c>
      <c r="L133" s="62">
        <v>11</v>
      </c>
      <c r="M133" s="62" t="s">
        <v>31</v>
      </c>
      <c r="N133" s="3">
        <f t="shared" si="63"/>
        <v>4.7450000000000001</v>
      </c>
      <c r="O133" s="9">
        <f t="shared" si="64"/>
        <v>4.7450000000000001</v>
      </c>
      <c r="P133" s="4">
        <f t="shared" si="65"/>
        <v>0.38250000000000001</v>
      </c>
      <c r="Q133" s="11">
        <f t="shared" si="66"/>
        <v>8.0611169652265549</v>
      </c>
      <c r="R133" s="10">
        <f t="shared" si="67"/>
        <v>3.8456250000000001</v>
      </c>
    </row>
    <row r="134" spans="1:19" s="8" customFormat="1">
      <c r="A134" s="62">
        <v>6</v>
      </c>
      <c r="B134" s="62" t="s">
        <v>135</v>
      </c>
      <c r="C134" s="12" t="s">
        <v>82</v>
      </c>
      <c r="D134" s="62" t="s">
        <v>29</v>
      </c>
      <c r="E134" s="62">
        <v>1</v>
      </c>
      <c r="F134" s="62" t="s">
        <v>127</v>
      </c>
      <c r="G134" s="62">
        <v>2</v>
      </c>
      <c r="H134" s="62" t="s">
        <v>31</v>
      </c>
      <c r="I134" s="62"/>
      <c r="J134" s="62">
        <v>21</v>
      </c>
      <c r="K134" s="62">
        <v>51</v>
      </c>
      <c r="L134" s="62">
        <v>11</v>
      </c>
      <c r="M134" s="62" t="s">
        <v>31</v>
      </c>
      <c r="N134" s="3">
        <f t="shared" si="63"/>
        <v>4.7450000000000001</v>
      </c>
      <c r="O134" s="9">
        <f t="shared" si="64"/>
        <v>4.7450000000000001</v>
      </c>
      <c r="P134" s="4">
        <f t="shared" si="65"/>
        <v>0.38250000000000001</v>
      </c>
      <c r="Q134" s="11">
        <f t="shared" si="66"/>
        <v>8.0611169652265549</v>
      </c>
      <c r="R134" s="10">
        <f t="shared" si="67"/>
        <v>3.8456250000000001</v>
      </c>
    </row>
    <row r="135" spans="1:19" s="8" customFormat="1">
      <c r="A135" s="62">
        <v>7</v>
      </c>
      <c r="B135" s="62" t="s">
        <v>136</v>
      </c>
      <c r="C135" s="12" t="s">
        <v>137</v>
      </c>
      <c r="D135" s="62" t="s">
        <v>29</v>
      </c>
      <c r="E135" s="62">
        <v>1</v>
      </c>
      <c r="F135" s="62" t="s">
        <v>127</v>
      </c>
      <c r="G135" s="62">
        <v>2</v>
      </c>
      <c r="H135" s="62" t="s">
        <v>31</v>
      </c>
      <c r="I135" s="62"/>
      <c r="J135" s="62">
        <v>37</v>
      </c>
      <c r="K135" s="62">
        <v>51</v>
      </c>
      <c r="L135" s="62">
        <v>13</v>
      </c>
      <c r="M135" s="62" t="s">
        <v>31</v>
      </c>
      <c r="N135" s="3">
        <f t="shared" si="63"/>
        <v>4.49</v>
      </c>
      <c r="O135" s="9">
        <f t="shared" si="64"/>
        <v>4.49</v>
      </c>
      <c r="P135" s="4">
        <f t="shared" si="65"/>
        <v>0.22949999999999998</v>
      </c>
      <c r="Q135" s="11">
        <f t="shared" si="66"/>
        <v>5.1113585746102448</v>
      </c>
      <c r="R135" s="10">
        <f t="shared" si="67"/>
        <v>3.539625</v>
      </c>
    </row>
    <row r="136" spans="1:19" s="8" customFormat="1">
      <c r="A136" s="62">
        <v>8</v>
      </c>
      <c r="B136" s="62" t="s">
        <v>138</v>
      </c>
      <c r="C136" s="12" t="s">
        <v>90</v>
      </c>
      <c r="D136" s="62" t="s">
        <v>29</v>
      </c>
      <c r="E136" s="62">
        <v>1</v>
      </c>
      <c r="F136" s="62" t="s">
        <v>127</v>
      </c>
      <c r="G136" s="62">
        <v>2</v>
      </c>
      <c r="H136" s="62" t="s">
        <v>31</v>
      </c>
      <c r="I136" s="62"/>
      <c r="J136" s="62">
        <v>27</v>
      </c>
      <c r="K136" s="62">
        <v>51</v>
      </c>
      <c r="L136" s="62">
        <v>13</v>
      </c>
      <c r="M136" s="62" t="s">
        <v>31</v>
      </c>
      <c r="N136" s="3">
        <f t="shared" si="63"/>
        <v>4.49</v>
      </c>
      <c r="O136" s="9">
        <f t="shared" si="64"/>
        <v>4.49</v>
      </c>
      <c r="P136" s="4">
        <f t="shared" si="65"/>
        <v>0.22949999999999998</v>
      </c>
      <c r="Q136" s="11">
        <f t="shared" si="66"/>
        <v>5.1113585746102448</v>
      </c>
      <c r="R136" s="10">
        <f t="shared" si="67"/>
        <v>3.539625</v>
      </c>
    </row>
    <row r="137" spans="1:19" s="8" customFormat="1">
      <c r="A137" s="62">
        <v>9</v>
      </c>
      <c r="B137" s="62" t="s">
        <v>132</v>
      </c>
      <c r="C137" s="12" t="s">
        <v>82</v>
      </c>
      <c r="D137" s="62" t="s">
        <v>29</v>
      </c>
      <c r="E137" s="62">
        <v>1</v>
      </c>
      <c r="F137" s="62" t="s">
        <v>127</v>
      </c>
      <c r="G137" s="62">
        <v>2</v>
      </c>
      <c r="H137" s="62" t="s">
        <v>31</v>
      </c>
      <c r="I137" s="62"/>
      <c r="J137" s="62">
        <v>21</v>
      </c>
      <c r="K137" s="62">
        <v>51</v>
      </c>
      <c r="L137" s="62">
        <v>13</v>
      </c>
      <c r="M137" s="62" t="s">
        <v>66</v>
      </c>
      <c r="N137" s="3">
        <f t="shared" si="63"/>
        <v>4.49</v>
      </c>
      <c r="O137" s="9">
        <f t="shared" si="64"/>
        <v>4.49</v>
      </c>
      <c r="P137" s="4">
        <f t="shared" si="65"/>
        <v>0.22949999999999998</v>
      </c>
      <c r="Q137" s="11">
        <f t="shared" si="66"/>
        <v>5.1113585746102448</v>
      </c>
      <c r="R137" s="10">
        <f t="shared" si="67"/>
        <v>3.539625</v>
      </c>
    </row>
    <row r="138" spans="1:19" s="8" customFormat="1">
      <c r="A138" s="62">
        <v>10</v>
      </c>
      <c r="B138" s="62" t="s">
        <v>139</v>
      </c>
      <c r="C138" s="12" t="s">
        <v>131</v>
      </c>
      <c r="D138" s="62" t="s">
        <v>29</v>
      </c>
      <c r="E138" s="62">
        <v>1</v>
      </c>
      <c r="F138" s="62" t="s">
        <v>127</v>
      </c>
      <c r="G138" s="62">
        <v>2</v>
      </c>
      <c r="H138" s="62" t="s">
        <v>31</v>
      </c>
      <c r="I138" s="62"/>
      <c r="J138" s="62">
        <v>18</v>
      </c>
      <c r="K138" s="62">
        <v>51</v>
      </c>
      <c r="L138" s="62">
        <v>15</v>
      </c>
      <c r="M138" s="62" t="s">
        <v>31</v>
      </c>
      <c r="N138" s="3">
        <f t="shared" si="63"/>
        <v>4.2350000000000003</v>
      </c>
      <c r="O138" s="9">
        <f t="shared" si="64"/>
        <v>4.2350000000000003</v>
      </c>
      <c r="P138" s="4">
        <f t="shared" si="65"/>
        <v>7.6499999999999999E-2</v>
      </c>
      <c r="Q138" s="11">
        <f t="shared" si="66"/>
        <v>1.8063754427390788</v>
      </c>
      <c r="R138" s="10">
        <f t="shared" si="67"/>
        <v>3.2336250000000004</v>
      </c>
    </row>
    <row r="139" spans="1:19" s="8" customFormat="1">
      <c r="A139" s="62">
        <v>11</v>
      </c>
      <c r="B139" s="62" t="s">
        <v>140</v>
      </c>
      <c r="C139" s="12" t="s">
        <v>108</v>
      </c>
      <c r="D139" s="62" t="s">
        <v>29</v>
      </c>
      <c r="E139" s="62">
        <v>1</v>
      </c>
      <c r="F139" s="62" t="s">
        <v>127</v>
      </c>
      <c r="G139" s="62">
        <v>2</v>
      </c>
      <c r="H139" s="62" t="s">
        <v>31</v>
      </c>
      <c r="I139" s="62"/>
      <c r="J139" s="62">
        <v>30</v>
      </c>
      <c r="K139" s="62">
        <v>51</v>
      </c>
      <c r="L139" s="62">
        <v>17</v>
      </c>
      <c r="M139" s="62" t="s">
        <v>31</v>
      </c>
      <c r="N139" s="3">
        <f t="shared" si="63"/>
        <v>0</v>
      </c>
      <c r="O139" s="9">
        <f t="shared" si="64"/>
        <v>0</v>
      </c>
      <c r="P139" s="4">
        <f t="shared" si="65"/>
        <v>0</v>
      </c>
      <c r="Q139" s="11">
        <f t="shared" si="66"/>
        <v>0</v>
      </c>
      <c r="R139" s="10">
        <f t="shared" si="67"/>
        <v>0</v>
      </c>
    </row>
    <row r="140" spans="1:19" s="8" customFormat="1">
      <c r="A140" s="62">
        <v>12</v>
      </c>
      <c r="B140" s="62" t="s">
        <v>141</v>
      </c>
      <c r="C140" s="12" t="s">
        <v>137</v>
      </c>
      <c r="D140" s="62" t="s">
        <v>29</v>
      </c>
      <c r="E140" s="62">
        <v>1</v>
      </c>
      <c r="F140" s="62" t="s">
        <v>127</v>
      </c>
      <c r="G140" s="62">
        <v>2</v>
      </c>
      <c r="H140" s="62" t="s">
        <v>31</v>
      </c>
      <c r="I140" s="62"/>
      <c r="J140" s="62">
        <v>36</v>
      </c>
      <c r="K140" s="62">
        <v>51</v>
      </c>
      <c r="L140" s="62">
        <v>18</v>
      </c>
      <c r="M140" s="62" t="s">
        <v>31</v>
      </c>
      <c r="N140" s="3">
        <f t="shared" si="63"/>
        <v>0</v>
      </c>
      <c r="O140" s="9">
        <f t="shared" si="64"/>
        <v>0</v>
      </c>
      <c r="P140" s="4">
        <f t="shared" si="65"/>
        <v>0</v>
      </c>
      <c r="Q140" s="11">
        <f t="shared" si="66"/>
        <v>0</v>
      </c>
      <c r="R140" s="10">
        <f t="shared" si="67"/>
        <v>0</v>
      </c>
    </row>
    <row r="141" spans="1:19" s="8" customFormat="1">
      <c r="A141" s="62">
        <v>13</v>
      </c>
      <c r="B141" s="62" t="s">
        <v>142</v>
      </c>
      <c r="C141" s="12" t="s">
        <v>143</v>
      </c>
      <c r="D141" s="62" t="s">
        <v>29</v>
      </c>
      <c r="E141" s="62">
        <v>1</v>
      </c>
      <c r="F141" s="62" t="s">
        <v>127</v>
      </c>
      <c r="G141" s="62">
        <v>2</v>
      </c>
      <c r="H141" s="62" t="s">
        <v>31</v>
      </c>
      <c r="I141" s="62"/>
      <c r="J141" s="62">
        <v>29</v>
      </c>
      <c r="K141" s="62">
        <v>51</v>
      </c>
      <c r="L141" s="62">
        <v>18</v>
      </c>
      <c r="M141" s="62" t="s">
        <v>31</v>
      </c>
      <c r="N141" s="3">
        <f t="shared" si="63"/>
        <v>0</v>
      </c>
      <c r="O141" s="9">
        <f t="shared" si="64"/>
        <v>0</v>
      </c>
      <c r="P141" s="4">
        <f t="shared" si="65"/>
        <v>0</v>
      </c>
      <c r="Q141" s="11">
        <f t="shared" si="66"/>
        <v>0</v>
      </c>
      <c r="R141" s="10">
        <f t="shared" si="67"/>
        <v>0</v>
      </c>
    </row>
    <row r="142" spans="1:19" s="8" customFormat="1">
      <c r="A142" s="62">
        <v>14</v>
      </c>
      <c r="B142" s="62" t="s">
        <v>144</v>
      </c>
      <c r="C142" s="12" t="s">
        <v>111</v>
      </c>
      <c r="D142" s="62" t="s">
        <v>29</v>
      </c>
      <c r="E142" s="62">
        <v>1</v>
      </c>
      <c r="F142" s="62" t="s">
        <v>127</v>
      </c>
      <c r="G142" s="62">
        <v>2</v>
      </c>
      <c r="H142" s="62" t="s">
        <v>31</v>
      </c>
      <c r="I142" s="62"/>
      <c r="J142" s="62">
        <v>38</v>
      </c>
      <c r="K142" s="62">
        <v>51</v>
      </c>
      <c r="L142" s="62">
        <v>19</v>
      </c>
      <c r="M142" s="62" t="s">
        <v>31</v>
      </c>
      <c r="N142" s="3">
        <f t="shared" si="63"/>
        <v>0</v>
      </c>
      <c r="O142" s="9">
        <f t="shared" si="64"/>
        <v>0</v>
      </c>
      <c r="P142" s="4">
        <f t="shared" si="65"/>
        <v>0</v>
      </c>
      <c r="Q142" s="11">
        <f t="shared" si="66"/>
        <v>0</v>
      </c>
      <c r="R142" s="10">
        <f t="shared" si="67"/>
        <v>0</v>
      </c>
    </row>
    <row r="143" spans="1:19" s="8" customFormat="1">
      <c r="A143" s="62">
        <v>15</v>
      </c>
      <c r="B143" s="62" t="s">
        <v>145</v>
      </c>
      <c r="C143" s="12" t="s">
        <v>100</v>
      </c>
      <c r="D143" s="62" t="s">
        <v>29</v>
      </c>
      <c r="E143" s="62">
        <v>1</v>
      </c>
      <c r="F143" s="62" t="s">
        <v>127</v>
      </c>
      <c r="G143" s="62">
        <v>2</v>
      </c>
      <c r="H143" s="62" t="s">
        <v>31</v>
      </c>
      <c r="I143" s="62"/>
      <c r="J143" s="62">
        <v>24</v>
      </c>
      <c r="K143" s="62">
        <v>51</v>
      </c>
      <c r="L143" s="62">
        <v>22</v>
      </c>
      <c r="M143" s="62" t="s">
        <v>31</v>
      </c>
      <c r="N143" s="3">
        <f t="shared" si="63"/>
        <v>0</v>
      </c>
      <c r="O143" s="9">
        <f t="shared" si="64"/>
        <v>0</v>
      </c>
      <c r="P143" s="4">
        <f t="shared" si="65"/>
        <v>0</v>
      </c>
      <c r="Q143" s="11">
        <f t="shared" si="66"/>
        <v>0</v>
      </c>
      <c r="R143" s="10">
        <f t="shared" si="67"/>
        <v>0</v>
      </c>
    </row>
    <row r="144" spans="1:19" s="8" customFormat="1">
      <c r="A144" s="62">
        <v>16</v>
      </c>
      <c r="B144" s="62" t="s">
        <v>146</v>
      </c>
      <c r="C144" s="12" t="s">
        <v>52</v>
      </c>
      <c r="D144" s="62" t="s">
        <v>29</v>
      </c>
      <c r="E144" s="62">
        <v>1</v>
      </c>
      <c r="F144" s="62" t="s">
        <v>127</v>
      </c>
      <c r="G144" s="62">
        <v>2</v>
      </c>
      <c r="H144" s="62" t="s">
        <v>31</v>
      </c>
      <c r="I144" s="62"/>
      <c r="J144" s="62">
        <v>29</v>
      </c>
      <c r="K144" s="62">
        <v>51</v>
      </c>
      <c r="L144" s="62">
        <v>23</v>
      </c>
      <c r="M144" s="62" t="s">
        <v>31</v>
      </c>
      <c r="N144" s="3">
        <f t="shared" si="63"/>
        <v>0</v>
      </c>
      <c r="O144" s="9">
        <f t="shared" si="64"/>
        <v>0</v>
      </c>
      <c r="P144" s="4">
        <f t="shared" si="65"/>
        <v>0</v>
      </c>
      <c r="Q144" s="11">
        <f t="shared" si="66"/>
        <v>0</v>
      </c>
      <c r="R144" s="10">
        <f t="shared" si="67"/>
        <v>0</v>
      </c>
    </row>
    <row r="145" spans="1:19" s="8" customFormat="1">
      <c r="A145" s="62">
        <v>17</v>
      </c>
      <c r="B145" s="62" t="s">
        <v>147</v>
      </c>
      <c r="C145" s="12" t="s">
        <v>148</v>
      </c>
      <c r="D145" s="62" t="s">
        <v>64</v>
      </c>
      <c r="E145" s="62">
        <v>1</v>
      </c>
      <c r="F145" s="62" t="s">
        <v>127</v>
      </c>
      <c r="G145" s="62">
        <v>2</v>
      </c>
      <c r="H145" s="62" t="s">
        <v>31</v>
      </c>
      <c r="I145" s="62"/>
      <c r="J145" s="62">
        <v>35</v>
      </c>
      <c r="K145" s="62">
        <v>51</v>
      </c>
      <c r="L145" s="62">
        <v>28</v>
      </c>
      <c r="M145" s="62" t="s">
        <v>31</v>
      </c>
      <c r="N145" s="3">
        <f t="shared" ref="N145" si="68">(IF(F145="OŽ",IF(L145=1,550.8,IF(L145=2,426.38,IF(L145=3,342.14,IF(L145=4,181.44,IF(L145=5,168.48,IF(L145=6,155.52,IF(L145=7,148.5,IF(L145=8,144,0))))))))+IF(L145&lt;=8,0,IF(L145&lt;=16,137.7,IF(L145&lt;=24,108,IF(L145&lt;=32,80.1,IF(L145&lt;=36,52.2,0)))))-IF(L145&lt;=8,0,IF(L145&lt;=16,(L145-9)*2.754,IF(L145&lt;=24,(L145-17)* 2.754,IF(L145&lt;=32,(L145-25)* 2.754,IF(L145&lt;=36,(L145-33)*2.754,0))))),0)+IF(F145="PČ",IF(L145=1,449,IF(L145=2,314.6,IF(L145=3,238,IF(L145=4,172,IF(L145=5,159,IF(L145=6,145,IF(L145=7,132,IF(L145=8,119,0))))))))+IF(L145&lt;=8,0,IF(L145&lt;=16,88,IF(L145&lt;=24,55,IF(L145&lt;=32,22,0))))-IF(L145&lt;=8,0,IF(L145&lt;=16,(L145-9)*2.245,IF(L145&lt;=24,(L145-17)*2.245,IF(L145&lt;=32,(L145-25)*2.245,0)))),0)+IF(F145="PČneol",IF(L145=1,85,IF(L145=2,64.61,IF(L145=3,50.76,IF(L145=4,16.25,IF(L145=5,15,IF(L145=6,13.75,IF(L145=7,12.5,IF(L145=8,11.25,0))))))))+IF(L145&lt;=8,0,IF(L145&lt;=16,9,0))-IF(L145&lt;=8,0,IF(L145&lt;=16,(L145-9)*0.425,0)),0)+IF(F145="PŽ",IF(L145=1,85,IF(L145=2,59.5,IF(L145=3,45,IF(L145=4,32.5,IF(L145=5,30,IF(L145=6,27.5,IF(L145=7,25,IF(L145=8,22.5,0))))))))+IF(L145&lt;=8,0,IF(L145&lt;=16,19,IF(L145&lt;=24,13,IF(L145&lt;=32,8,0))))-IF(L145&lt;=8,0,IF(L145&lt;=16,(L145-9)*0.425,IF(L145&lt;=24,(L145-17)*0.425,IF(L145&lt;=32,(L145-25)*0.425,0)))),0)+IF(F145="EČ",IF(L145=1,204,IF(L145=2,156.24,IF(L145=3,123.84,IF(L145=4,72,IF(L145=5,66,IF(L145=6,60,IF(L145=7,54,IF(L145=8,48,0))))))))+IF(L145&lt;=8,0,IF(L145&lt;=16,40,IF(L145&lt;=24,25,0)))-IF(L145&lt;=8,0,IF(L145&lt;=16,(L145-9)*1.02,IF(L145&lt;=24,(L145-17)*1.02,0))),0)+IF(F145="EČneol",IF(L145=1,68,IF(L145=2,51.69,IF(L145=3,40.61,IF(L145=4,13,IF(L145=5,12,IF(L145=6,11,IF(L145=7,10,IF(L145=8,9,0)))))))))+IF(F145="EŽ",IF(L145=1,68,IF(L145=2,47.6,IF(L145=3,36,IF(L145=4,18,IF(L145=5,16.5,IF(L145=6,15,IF(L145=7,13.5,IF(L145=8,12,0))))))))+IF(L145&lt;=8,0,IF(L145&lt;=16,10,IF(L145&lt;=24,6,0)))-IF(L145&lt;=8,0,IF(L145&lt;=16,(L145-9)*0.34,IF(L145&lt;=24,(L145-17)*0.34,0))),0)+IF(F145="PT",IF(L145=1,68,IF(L145=2,52.08,IF(L145=3,41.28,IF(L145=4,24,IF(L145=5,22,IF(L145=6,20,IF(L145=7,18,IF(L145=8,16,0))))))))+IF(L145&lt;=8,0,IF(L145&lt;=16,13,IF(L145&lt;=24,9,IF(L145&lt;=32,4,0))))-IF(L145&lt;=8,0,IF(L145&lt;=16,(L145-9)*0.34,IF(L145&lt;=24,(L145-17)*0.34,IF(L145&lt;=32,(L145-25)*0.34,0)))),0)+IF(F145="JOŽ",IF(L145=1,85,IF(L145=2,59.5,IF(L145=3,45,IF(L145=4,32.5,IF(L145=5,30,IF(L145=6,27.5,IF(L145=7,25,IF(L145=8,22.5,0))))))))+IF(L145&lt;=8,0,IF(L145&lt;=16,19,IF(L145&lt;=24,13,0)))-IF(L145&lt;=8,0,IF(L145&lt;=16,(L145-9)*0.425,IF(L145&lt;=24,(L145-17)*0.425,0))),0)+IF(F145="JPČ",IF(L145=1,68,IF(L145=2,47.6,IF(L145=3,36,IF(L145=4,26,IF(L145=5,24,IF(L145=6,22,IF(L145=7,20,IF(L145=8,18,0))))))))+IF(L145&lt;=8,0,IF(L145&lt;=16,13,IF(L145&lt;=24,9,0)))-IF(L145&lt;=8,0,IF(L145&lt;=16,(L145-9)*0.34,IF(L145&lt;=24,(L145-17)*0.34,0))),0)+IF(F145="JEČ",IF(L145=1,34,IF(L145=2,26.04,IF(L145=3,20.6,IF(L145=4,12,IF(L145=5,11,IF(L145=6,10,IF(L145=7,9,IF(L145=8,8,0))))))))+IF(L145&lt;=8,0,IF(L145&lt;=16,6,0))-IF(L145&lt;=8,0,IF(L145&lt;=16,(L145-9)*0.17,0)),0)+IF(F145="JEOF",IF(L145=1,34,IF(L145=2,26.04,IF(L145=3,20.6,IF(L145=4,12,IF(L145=5,11,IF(L145=6,10,IF(L145=7,9,IF(L145=8,8,0))))))))+IF(L145&lt;=8,0,IF(L145&lt;=16,6,0))-IF(L145&lt;=8,0,IF(L145&lt;=16,(L145-9)*0.17,0)),0)+IF(F145="JnPČ",IF(L145=1,51,IF(L145=2,35.7,IF(L145=3,27,IF(L145=4,19.5,IF(L145=5,18,IF(L145=6,16.5,IF(L145=7,15,IF(L145=8,13.5,0))))))))+IF(L145&lt;=8,0,IF(L145&lt;=16,10,0))-IF(L145&lt;=8,0,IF(L145&lt;=16,(L145-9)*0.255,0)),0)+IF(F145="JnEČ",IF(L145=1,25.5,IF(L145=2,19.53,IF(L145=3,15.48,IF(L145=4,9,IF(L145=5,8.25,IF(L145=6,7.5,IF(L145=7,6.75,IF(L145=8,6,0))))))))+IF(L145&lt;=8,0,IF(L145&lt;=16,5,0))-IF(L145&lt;=8,0,IF(L145&lt;=16,(L145-9)*0.1275,0)),0)+IF(F145="JčPČ",IF(L145=1,21.25,IF(L145=2,14.5,IF(L145=3,11.5,IF(L145=4,7,IF(L145=5,6.5,IF(L145=6,6,IF(L145=7,5.5,IF(L145=8,5,0))))))))+IF(L145&lt;=8,0,IF(L145&lt;=16,4,0))-IF(L145&lt;=8,0,IF(L145&lt;=16,(L145-9)*0.10625,0)),0)+IF(F145="JčEČ",IF(L145=1,17,IF(L145=2,13.02,IF(L145=3,10.32,IF(L145=4,6,IF(L145=5,5.5,IF(L145=6,5,IF(L145=7,4.5,IF(L145=8,4,0))))))))+IF(L145&lt;=8,0,IF(L145&lt;=16,3,0))-IF(L145&lt;=8,0,IF(L145&lt;=16,(L145-9)*0.085,0)),0)+IF(F145="NEAK",IF(L145=1,11.48,IF(L145=2,8.79,IF(L145=3,6.97,IF(L145=4,4.05,IF(L145=5,3.71,IF(L145=6,3.38,IF(L145=7,3.04,IF(L145=8,2.7,0))))))))+IF(L145&lt;=8,0,IF(L145&lt;=16,2,IF(L145&lt;=24,1.3,0)))-IF(L145&lt;=8,0,IF(L145&lt;=16,(L145-9)*0.0574,IF(L145&lt;=24,(L145-17)*0.0574,0))),0))*IF(L145&lt;0,1,IF(OR(F145="PČ",F145="PŽ",F145="PT"),IF(J145&lt;32,J145/32,1),1))* IF(L145&lt;0,1,IF(OR(F145="EČ",F145="EŽ",F145="JOŽ",F145="JPČ",F145="NEAK"),IF(J145&lt;24,J145/24,1),1))*IF(L145&lt;0,1,IF(OR(F145="PČneol",F145="JEČ",F145="JEOF",F145="JnPČ",F145="JnEČ",F145="JčPČ",F145="JčEČ"),IF(J145&lt;16,J145/16,1),1))*IF(L145&lt;0,1,IF(F145="EČneol",IF(J145&lt;8,J145/8,1),1))</f>
        <v>0</v>
      </c>
      <c r="O145" s="9">
        <f t="shared" ref="O145" si="69">IF(F145="OŽ",N145,IF(H145="Ne",IF(J145*0.3&lt;J145-L145,N145,0),IF(J145*0.1&lt;J145-L145,N145,0)))</f>
        <v>0</v>
      </c>
      <c r="P145" s="4">
        <f t="shared" ref="P145" si="70">IF(O145=0,0,IF(F145="OŽ",IF(L145&gt;35,0,IF(J145&gt;35,(36-L145)*1.836,((36-L145)-(36-J145))*1.836)),0)+IF(F145="PČ",IF(L145&gt;31,0,IF(J145&gt;31,(32-L145)*1.347,((32-L145)-(32-J145))*1.347)),0)+ IF(F145="PČneol",IF(L145&gt;15,0,IF(J145&gt;15,(16-L145)*0.255,((16-L145)-(16-J145))*0.255)),0)+IF(F145="PŽ",IF(L145&gt;31,0,IF(J145&gt;31,(32-L145)*0.255,((32-L145)-(32-J145))*0.255)),0)+IF(F145="EČ",IF(L145&gt;23,0,IF(J145&gt;23,(24-L145)*0.612,((24-L145)-(24-J145))*0.612)),0)+IF(F145="EČneol",IF(L145&gt;7,0,IF(J145&gt;7,(8-L145)*0.204,((8-L145)-(8-J145))*0.204)),0)+IF(F145="EŽ",IF(L145&gt;23,0,IF(J145&gt;23,(24-L145)*0.204,((24-L145)-(24-J145))*0.204)),0)+IF(F145="PT",IF(L145&gt;31,0,IF(J145&gt;31,(32-L145)*0.204,((32-L145)-(32-J145))*0.204)),0)+IF(F145="JOŽ",IF(L145&gt;23,0,IF(J145&gt;23,(24-L145)*0.255,((24-L145)-(24-J145))*0.255)),0)+IF(F145="JPČ",IF(L145&gt;23,0,IF(J145&gt;23,(24-L145)*0.204,((24-L145)-(24-J145))*0.204)),0)+IF(F145="JEČ",IF(L145&gt;15,0,IF(J145&gt;15,(16-L145)*0.102,((16-L145)-(16-J145))*0.102)),0)+IF(F145="JEOF",IF(L145&gt;15,0,IF(J145&gt;15,(16-L145)*0.102,((16-L145)-(16-J145))*0.102)),0)+IF(F145="JnPČ",IF(L145&gt;15,0,IF(J145&gt;15,(16-L145)*0.153,((16-L145)-(16-J145))*0.153)),0)+IF(F145="JnEČ",IF(L145&gt;15,0,IF(J145&gt;15,(16-L145)*0.0765,((16-L145)-(16-J145))*0.0765)),0)+IF(F145="JčPČ",IF(L145&gt;15,0,IF(J145&gt;15,(16-L145)*0.06375,((16-L145)-(16-J145))*0.06375)),0)+IF(F145="JčEČ",IF(L145&gt;15,0,IF(J145&gt;15,(16-L145)*0.051,((16-L145)-(16-J145))*0.051)),0)+IF(F145="NEAK",IF(L145&gt;23,0,IF(J145&gt;23,(24-L145)*0.03444,((24-L145)-(24-J145))*0.03444)),0))</f>
        <v>0</v>
      </c>
      <c r="Q145" s="11">
        <f t="shared" ref="Q145" si="71">IF(ISERROR(P145*100/N145),0,(P145*100/N145))</f>
        <v>0</v>
      </c>
      <c r="R145" s="10">
        <f t="shared" ref="R145" si="72">IF(Q145&lt;=30,O145+P145,O145+O145*0.3)*IF(G145=1,0.4,IF(G145=2,0.75,IF(G145="1 (kas 4 m. 1 k. nerengiamos)",0.52,1)))*IF(D145="olimpinė",1,IF(M145="Ne",0.5,1))*IF(OR(A$5="Lietuvos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federacija"),IF(OR(J145&lt;8,K145&lt;16),0,1),1)*E145*IF(I145&lt;=1,1,1/I145)*IF(OR(A$5="Lietuvos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6" spans="1:19">
      <c r="A146" s="62">
        <v>18</v>
      </c>
      <c r="B146" s="62" t="s">
        <v>141</v>
      </c>
      <c r="C146" s="12" t="s">
        <v>111</v>
      </c>
      <c r="D146" s="62" t="s">
        <v>29</v>
      </c>
      <c r="E146" s="62">
        <v>1</v>
      </c>
      <c r="F146" s="62" t="s">
        <v>127</v>
      </c>
      <c r="G146" s="62">
        <v>2</v>
      </c>
      <c r="H146" s="62" t="s">
        <v>31</v>
      </c>
      <c r="I146" s="62"/>
      <c r="J146" s="62">
        <v>33</v>
      </c>
      <c r="K146" s="62">
        <v>51</v>
      </c>
      <c r="L146" s="62">
        <v>29</v>
      </c>
      <c r="M146" s="62" t="s">
        <v>66</v>
      </c>
      <c r="N146" s="3">
        <f t="shared" si="58"/>
        <v>0</v>
      </c>
      <c r="O146" s="9">
        <f t="shared" si="59"/>
        <v>0</v>
      </c>
      <c r="P146" s="4">
        <f t="shared" ref="P146:P153" si="73">IF(O146=0,0,IF(F146="OŽ",IF(L146&gt;35,0,IF(J146&gt;35,(36-L146)*1.836,((36-L146)-(36-J146))*1.836)),0)+IF(F146="PČ",IF(L146&gt;31,0,IF(J146&gt;31,(32-L146)*1.347,((32-L146)-(32-J146))*1.347)),0)+ IF(F146="PČneol",IF(L146&gt;15,0,IF(J146&gt;15,(16-L146)*0.255,((16-L146)-(16-J146))*0.255)),0)+IF(F146="PŽ",IF(L146&gt;31,0,IF(J146&gt;31,(32-L146)*0.255,((32-L146)-(32-J146))*0.255)),0)+IF(F146="EČ",IF(L146&gt;23,0,IF(J146&gt;23,(24-L146)*0.612,((24-L146)-(24-J146))*0.612)),0)+IF(F146="EČneol",IF(L146&gt;7,0,IF(J146&gt;7,(8-L146)*0.204,((8-L146)-(8-J146))*0.204)),0)+IF(F146="EŽ",IF(L146&gt;23,0,IF(J146&gt;23,(24-L146)*0.204,((24-L146)-(24-J146))*0.204)),0)+IF(F146="PT",IF(L146&gt;31,0,IF(J146&gt;31,(32-L146)*0.204,((32-L146)-(32-J146))*0.204)),0)+IF(F146="JOŽ",IF(L146&gt;23,0,IF(J146&gt;23,(24-L146)*0.255,((24-L146)-(24-J146))*0.255)),0)+IF(F146="JPČ",IF(L146&gt;23,0,IF(J146&gt;23,(24-L146)*0.204,((24-L146)-(24-J146))*0.204)),0)+IF(F146="JEČ",IF(L146&gt;15,0,IF(J146&gt;15,(16-L146)*0.102,((16-L146)-(16-J146))*0.102)),0)+IF(F146="JEOF",IF(L146&gt;15,0,IF(J146&gt;15,(16-L146)*0.102,((16-L146)-(16-J146))*0.102)),0)+IF(F146="JnPČ",IF(L146&gt;15,0,IF(J146&gt;15,(16-L146)*0.153,((16-L146)-(16-J146))*0.153)),0)+IF(F146="JnEČ",IF(L146&gt;15,0,IF(J146&gt;15,(16-L146)*0.0765,((16-L146)-(16-J146))*0.0765)),0)+IF(F146="JčPČ",IF(L146&gt;15,0,IF(J146&gt;15,(16-L146)*0.06375,((16-L146)-(16-J146))*0.06375)),0)+IF(F146="JčEČ",IF(L146&gt;15,0,IF(J146&gt;15,(16-L146)*0.051,((16-L146)-(16-J146))*0.051)),0)+IF(F146="NEAK",IF(L146&gt;23,0,IF(J146&gt;23,(24-L146)*0.03444,((24-L146)-(24-J146))*0.03444)),0))</f>
        <v>0</v>
      </c>
      <c r="Q146" s="11">
        <f t="shared" ref="Q146:Q153" si="74">IF(ISERROR(P146*100/N146),0,(P146*100/N146))</f>
        <v>0</v>
      </c>
      <c r="R146" s="10">
        <f t="shared" si="62"/>
        <v>0</v>
      </c>
      <c r="S146" s="8"/>
    </row>
    <row r="147" spans="1:19">
      <c r="A147" s="62">
        <v>19</v>
      </c>
      <c r="B147" s="62" t="s">
        <v>149</v>
      </c>
      <c r="C147" s="12" t="s">
        <v>137</v>
      </c>
      <c r="D147" s="62" t="s">
        <v>29</v>
      </c>
      <c r="E147" s="62">
        <v>1</v>
      </c>
      <c r="F147" s="62" t="s">
        <v>127</v>
      </c>
      <c r="G147" s="62">
        <v>2</v>
      </c>
      <c r="H147" s="62" t="s">
        <v>31</v>
      </c>
      <c r="I147" s="62"/>
      <c r="J147" s="62">
        <v>36</v>
      </c>
      <c r="K147" s="62">
        <v>51</v>
      </c>
      <c r="L147" s="62">
        <v>29</v>
      </c>
      <c r="M147" s="62" t="s">
        <v>31</v>
      </c>
      <c r="N147" s="3">
        <f t="shared" si="58"/>
        <v>0</v>
      </c>
      <c r="O147" s="9">
        <f t="shared" si="59"/>
        <v>0</v>
      </c>
      <c r="P147" s="4">
        <f t="shared" si="73"/>
        <v>0</v>
      </c>
      <c r="Q147" s="11">
        <f t="shared" si="74"/>
        <v>0</v>
      </c>
      <c r="R147" s="10">
        <f t="shared" si="62"/>
        <v>0</v>
      </c>
      <c r="S147" s="8"/>
    </row>
    <row r="148" spans="1:19">
      <c r="A148" s="62">
        <v>20</v>
      </c>
      <c r="B148" s="62" t="s">
        <v>149</v>
      </c>
      <c r="C148" s="12" t="s">
        <v>150</v>
      </c>
      <c r="D148" s="62" t="s">
        <v>64</v>
      </c>
      <c r="E148" s="62">
        <v>4</v>
      </c>
      <c r="F148" s="62" t="s">
        <v>127</v>
      </c>
      <c r="G148" s="62">
        <v>2</v>
      </c>
      <c r="H148" s="62" t="s">
        <v>31</v>
      </c>
      <c r="I148" s="62"/>
      <c r="J148" s="62">
        <v>16</v>
      </c>
      <c r="K148" s="62">
        <v>51</v>
      </c>
      <c r="L148" s="62">
        <v>12</v>
      </c>
      <c r="M148" s="62"/>
      <c r="N148" s="3">
        <f t="shared" si="58"/>
        <v>4.6174999999999997</v>
      </c>
      <c r="O148" s="9">
        <f t="shared" si="59"/>
        <v>4.6174999999999997</v>
      </c>
      <c r="P148" s="4">
        <f t="shared" si="73"/>
        <v>0.30599999999999999</v>
      </c>
      <c r="Q148" s="11">
        <f t="shared" si="74"/>
        <v>6.6269626421223604</v>
      </c>
      <c r="R148" s="10">
        <f t="shared" si="62"/>
        <v>14.770499999999998</v>
      </c>
      <c r="S148" s="8"/>
    </row>
    <row r="149" spans="1:19">
      <c r="A149" s="62">
        <v>21</v>
      </c>
      <c r="B149" s="62" t="s">
        <v>151</v>
      </c>
      <c r="C149" s="12" t="s">
        <v>150</v>
      </c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3">
        <f t="shared" si="58"/>
        <v>0</v>
      </c>
      <c r="O149" s="9">
        <f t="shared" si="59"/>
        <v>0</v>
      </c>
      <c r="P149" s="4">
        <f t="shared" si="73"/>
        <v>0</v>
      </c>
      <c r="Q149" s="11">
        <f t="shared" si="74"/>
        <v>0</v>
      </c>
      <c r="R149" s="10">
        <f t="shared" si="62"/>
        <v>0</v>
      </c>
      <c r="S149" s="8"/>
    </row>
    <row r="150" spans="1:19">
      <c r="A150" s="62">
        <v>22</v>
      </c>
      <c r="B150" s="62" t="s">
        <v>138</v>
      </c>
      <c r="C150" s="12" t="s">
        <v>150</v>
      </c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3">
        <f t="shared" si="58"/>
        <v>0</v>
      </c>
      <c r="O150" s="9">
        <f t="shared" si="59"/>
        <v>0</v>
      </c>
      <c r="P150" s="4">
        <f t="shared" si="73"/>
        <v>0</v>
      </c>
      <c r="Q150" s="11">
        <f t="shared" si="74"/>
        <v>0</v>
      </c>
      <c r="R150" s="10">
        <f t="shared" si="62"/>
        <v>0</v>
      </c>
      <c r="S150" s="8"/>
    </row>
    <row r="151" spans="1:19">
      <c r="A151" s="62">
        <v>23</v>
      </c>
      <c r="B151" s="62" t="s">
        <v>146</v>
      </c>
      <c r="C151" s="12" t="s">
        <v>150</v>
      </c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3">
        <f t="shared" si="58"/>
        <v>0</v>
      </c>
      <c r="O151" s="9">
        <f t="shared" si="59"/>
        <v>0</v>
      </c>
      <c r="P151" s="4">
        <f t="shared" si="73"/>
        <v>0</v>
      </c>
      <c r="Q151" s="11">
        <f t="shared" si="74"/>
        <v>0</v>
      </c>
      <c r="R151" s="10">
        <f t="shared" si="62"/>
        <v>0</v>
      </c>
      <c r="S151" s="8"/>
    </row>
    <row r="152" spans="1:19">
      <c r="A152" s="62">
        <v>24</v>
      </c>
      <c r="B152" s="62" t="s">
        <v>152</v>
      </c>
      <c r="C152" s="12" t="s">
        <v>129</v>
      </c>
      <c r="D152" s="62" t="s">
        <v>64</v>
      </c>
      <c r="E152" s="62">
        <v>1</v>
      </c>
      <c r="F152" s="62" t="s">
        <v>127</v>
      </c>
      <c r="G152" s="62">
        <v>2</v>
      </c>
      <c r="H152" s="62" t="s">
        <v>31</v>
      </c>
      <c r="I152" s="62"/>
      <c r="J152" s="62">
        <v>24</v>
      </c>
      <c r="K152" s="62">
        <v>51</v>
      </c>
      <c r="L152" s="62">
        <v>0</v>
      </c>
      <c r="M152" s="62"/>
      <c r="N152" s="3">
        <f t="shared" si="58"/>
        <v>0</v>
      </c>
      <c r="O152" s="9">
        <f t="shared" si="59"/>
        <v>0</v>
      </c>
      <c r="P152" s="4">
        <f t="shared" si="73"/>
        <v>0</v>
      </c>
      <c r="Q152" s="11">
        <f t="shared" si="74"/>
        <v>0</v>
      </c>
      <c r="R152" s="10">
        <f t="shared" si="62"/>
        <v>0</v>
      </c>
      <c r="S152" s="8"/>
    </row>
    <row r="153" spans="1:19">
      <c r="A153" s="62">
        <v>25</v>
      </c>
      <c r="B153" s="62" t="s">
        <v>153</v>
      </c>
      <c r="C153" s="12" t="s">
        <v>108</v>
      </c>
      <c r="D153" s="62" t="s">
        <v>29</v>
      </c>
      <c r="E153" s="62">
        <v>1</v>
      </c>
      <c r="F153" s="62" t="s">
        <v>127</v>
      </c>
      <c r="G153" s="62">
        <v>2</v>
      </c>
      <c r="H153" s="62" t="s">
        <v>31</v>
      </c>
      <c r="I153" s="62"/>
      <c r="J153" s="62">
        <v>30</v>
      </c>
      <c r="K153" s="62">
        <v>51</v>
      </c>
      <c r="L153" s="62">
        <v>0</v>
      </c>
      <c r="M153" s="62"/>
      <c r="N153" s="3">
        <f t="shared" si="58"/>
        <v>0</v>
      </c>
      <c r="O153" s="9">
        <f t="shared" si="59"/>
        <v>0</v>
      </c>
      <c r="P153" s="4">
        <f t="shared" si="73"/>
        <v>0</v>
      </c>
      <c r="Q153" s="11">
        <f t="shared" si="74"/>
        <v>0</v>
      </c>
      <c r="R153" s="10">
        <f t="shared" si="62"/>
        <v>0</v>
      </c>
      <c r="S153" s="8"/>
    </row>
    <row r="154" spans="1:19">
      <c r="A154" s="67" t="s">
        <v>32</v>
      </c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9"/>
      <c r="R154" s="10">
        <f>SUM(R129:R153)</f>
        <v>67.074375000000003</v>
      </c>
      <c r="S154" s="8"/>
    </row>
    <row r="155" spans="1:19" ht="15.75">
      <c r="A155" s="24" t="s">
        <v>33</v>
      </c>
      <c r="B155" s="2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6"/>
      <c r="S155" s="8"/>
    </row>
    <row r="156" spans="1:19">
      <c r="A156" s="49" t="s">
        <v>59</v>
      </c>
      <c r="B156" s="49"/>
      <c r="C156" s="49"/>
      <c r="D156" s="49"/>
      <c r="E156" s="49"/>
      <c r="F156" s="49"/>
      <c r="G156" s="49"/>
      <c r="H156" s="49"/>
      <c r="I156" s="49"/>
      <c r="J156" s="15"/>
      <c r="K156" s="15"/>
      <c r="L156" s="15"/>
      <c r="M156" s="15"/>
      <c r="N156" s="15"/>
      <c r="O156" s="15"/>
      <c r="P156" s="15"/>
      <c r="Q156" s="15"/>
      <c r="R156" s="16"/>
      <c r="S156" s="8"/>
    </row>
    <row r="157" spans="1:19" s="8" customFormat="1">
      <c r="A157" s="49"/>
      <c r="B157" s="49"/>
      <c r="C157" s="49"/>
      <c r="D157" s="49"/>
      <c r="E157" s="49"/>
      <c r="F157" s="49"/>
      <c r="G157" s="49"/>
      <c r="H157" s="49"/>
      <c r="I157" s="49"/>
      <c r="J157" s="15"/>
      <c r="K157" s="15"/>
      <c r="L157" s="15"/>
      <c r="M157" s="15"/>
      <c r="N157" s="15"/>
      <c r="O157" s="15"/>
      <c r="P157" s="15"/>
      <c r="Q157" s="15"/>
      <c r="R157" s="16"/>
    </row>
    <row r="158" spans="1:19">
      <c r="A158" s="70" t="s">
        <v>154</v>
      </c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58"/>
      <c r="R158" s="8"/>
      <c r="S158" s="8"/>
    </row>
    <row r="159" spans="1:19" ht="18">
      <c r="A159" s="72" t="s">
        <v>25</v>
      </c>
      <c r="B159" s="73"/>
      <c r="C159" s="73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8"/>
      <c r="R159" s="8"/>
      <c r="S159" s="8"/>
    </row>
    <row r="160" spans="1:19">
      <c r="A160" s="65" t="s">
        <v>155</v>
      </c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58"/>
      <c r="R160" s="8"/>
      <c r="S160" s="8"/>
    </row>
    <row r="161" spans="1:19">
      <c r="A161" s="62">
        <v>1</v>
      </c>
      <c r="B161" s="62" t="s">
        <v>156</v>
      </c>
      <c r="C161" s="12" t="s">
        <v>157</v>
      </c>
      <c r="D161" s="62" t="s">
        <v>64</v>
      </c>
      <c r="E161" s="62">
        <v>1</v>
      </c>
      <c r="F161" s="62" t="s">
        <v>65</v>
      </c>
      <c r="G161" s="62">
        <v>1</v>
      </c>
      <c r="H161" s="62" t="s">
        <v>66</v>
      </c>
      <c r="I161" s="62"/>
      <c r="J161" s="62">
        <v>82</v>
      </c>
      <c r="K161" s="62">
        <v>51</v>
      </c>
      <c r="L161" s="62">
        <v>50</v>
      </c>
      <c r="M161" s="62" t="s">
        <v>31</v>
      </c>
      <c r="N161" s="3">
        <f t="shared" ref="N161:N164" si="75">(IF(F161="OŽ",IF(L161=1,550.8,IF(L161=2,426.38,IF(L161=3,342.14,IF(L161=4,181.44,IF(L161=5,168.48,IF(L161=6,155.52,IF(L161=7,148.5,IF(L161=8,144,0))))))))+IF(L161&lt;=8,0,IF(L161&lt;=16,137.7,IF(L161&lt;=24,108,IF(L161&lt;=32,80.1,IF(L161&lt;=36,52.2,0)))))-IF(L161&lt;=8,0,IF(L161&lt;=16,(L161-9)*2.754,IF(L161&lt;=24,(L161-17)* 2.754,IF(L161&lt;=32,(L161-25)* 2.754,IF(L161&lt;=36,(L161-33)*2.754,0))))),0)+IF(F161="PČ",IF(L161=1,449,IF(L161=2,314.6,IF(L161=3,238,IF(L161=4,172,IF(L161=5,159,IF(L161=6,145,IF(L161=7,132,IF(L161=8,119,0))))))))+IF(L161&lt;=8,0,IF(L161&lt;=16,88,IF(L161&lt;=24,55,IF(L161&lt;=32,22,0))))-IF(L161&lt;=8,0,IF(L161&lt;=16,(L161-9)*2.245,IF(L161&lt;=24,(L161-17)*2.245,IF(L161&lt;=32,(L161-25)*2.245,0)))),0)+IF(F161="PČneol",IF(L161=1,85,IF(L161=2,64.61,IF(L161=3,50.76,IF(L161=4,16.25,IF(L161=5,15,IF(L161=6,13.75,IF(L161=7,12.5,IF(L161=8,11.25,0))))))))+IF(L161&lt;=8,0,IF(L161&lt;=16,9,0))-IF(L161&lt;=8,0,IF(L161&lt;=16,(L161-9)*0.425,0)),0)+IF(F161="PŽ",IF(L161=1,85,IF(L161=2,59.5,IF(L161=3,45,IF(L161=4,32.5,IF(L161=5,30,IF(L161=6,27.5,IF(L161=7,25,IF(L161=8,22.5,0))))))))+IF(L161&lt;=8,0,IF(L161&lt;=16,19,IF(L161&lt;=24,13,IF(L161&lt;=32,8,0))))-IF(L161&lt;=8,0,IF(L161&lt;=16,(L161-9)*0.425,IF(L161&lt;=24,(L161-17)*0.425,IF(L161&lt;=32,(L161-25)*0.425,0)))),0)+IF(F161="EČ",IF(L161=1,204,IF(L161=2,156.24,IF(L161=3,123.84,IF(L161=4,72,IF(L161=5,66,IF(L161=6,60,IF(L161=7,54,IF(L161=8,48,0))))))))+IF(L161&lt;=8,0,IF(L161&lt;=16,40,IF(L161&lt;=24,25,0)))-IF(L161&lt;=8,0,IF(L161&lt;=16,(L161-9)*1.02,IF(L161&lt;=24,(L161-17)*1.02,0))),0)+IF(F161="EČneol",IF(L161=1,68,IF(L161=2,51.69,IF(L161=3,40.61,IF(L161=4,13,IF(L161=5,12,IF(L161=6,11,IF(L161=7,10,IF(L161=8,9,0)))))))))+IF(F161="EŽ",IF(L161=1,68,IF(L161=2,47.6,IF(L161=3,36,IF(L161=4,18,IF(L161=5,16.5,IF(L161=6,15,IF(L161=7,13.5,IF(L161=8,12,0))))))))+IF(L161&lt;=8,0,IF(L161&lt;=16,10,IF(L161&lt;=24,6,0)))-IF(L161&lt;=8,0,IF(L161&lt;=16,(L161-9)*0.34,IF(L161&lt;=24,(L161-17)*0.34,0))),0)+IF(F161="PT",IF(L161=1,68,IF(L161=2,52.08,IF(L161=3,41.28,IF(L161=4,24,IF(L161=5,22,IF(L161=6,20,IF(L161=7,18,IF(L161=8,16,0))))))))+IF(L161&lt;=8,0,IF(L161&lt;=16,13,IF(L161&lt;=24,9,IF(L161&lt;=32,4,0))))-IF(L161&lt;=8,0,IF(L161&lt;=16,(L161-9)*0.34,IF(L161&lt;=24,(L161-17)*0.34,IF(L161&lt;=32,(L161-25)*0.34,0)))),0)+IF(F161="JOŽ",IF(L161=1,85,IF(L161=2,59.5,IF(L161=3,45,IF(L161=4,32.5,IF(L161=5,30,IF(L161=6,27.5,IF(L161=7,25,IF(L161=8,22.5,0))))))))+IF(L161&lt;=8,0,IF(L161&lt;=16,19,IF(L161&lt;=24,13,0)))-IF(L161&lt;=8,0,IF(L161&lt;=16,(L161-9)*0.425,IF(L161&lt;=24,(L161-17)*0.425,0))),0)+IF(F161="JPČ",IF(L161=1,68,IF(L161=2,47.6,IF(L161=3,36,IF(L161=4,26,IF(L161=5,24,IF(L161=6,22,IF(L161=7,20,IF(L161=8,18,0))))))))+IF(L161&lt;=8,0,IF(L161&lt;=16,13,IF(L161&lt;=24,9,0)))-IF(L161&lt;=8,0,IF(L161&lt;=16,(L161-9)*0.34,IF(L161&lt;=24,(L161-17)*0.34,0))),0)+IF(F161="JEČ",IF(L161=1,34,IF(L161=2,26.04,IF(L161=3,20.6,IF(L161=4,12,IF(L161=5,11,IF(L161=6,10,IF(L161=7,9,IF(L161=8,8,0))))))))+IF(L161&lt;=8,0,IF(L161&lt;=16,6,0))-IF(L161&lt;=8,0,IF(L161&lt;=16,(L161-9)*0.17,0)),0)+IF(F161="JEOF",IF(L161=1,34,IF(L161=2,26.04,IF(L161=3,20.6,IF(L161=4,12,IF(L161=5,11,IF(L161=6,10,IF(L161=7,9,IF(L161=8,8,0))))))))+IF(L161&lt;=8,0,IF(L161&lt;=16,6,0))-IF(L161&lt;=8,0,IF(L161&lt;=16,(L161-9)*0.17,0)),0)+IF(F161="JnPČ",IF(L161=1,51,IF(L161=2,35.7,IF(L161=3,27,IF(L161=4,19.5,IF(L161=5,18,IF(L161=6,16.5,IF(L161=7,15,IF(L161=8,13.5,0))))))))+IF(L161&lt;=8,0,IF(L161&lt;=16,10,0))-IF(L161&lt;=8,0,IF(L161&lt;=16,(L161-9)*0.255,0)),0)+IF(F161="JnEČ",IF(L161=1,25.5,IF(L161=2,19.53,IF(L161=3,15.48,IF(L161=4,9,IF(L161=5,8.25,IF(L161=6,7.5,IF(L161=7,6.75,IF(L161=8,6,0))))))))+IF(L161&lt;=8,0,IF(L161&lt;=16,5,0))-IF(L161&lt;=8,0,IF(L161&lt;=16,(L161-9)*0.1275,0)),0)+IF(F161="JčPČ",IF(L161=1,21.25,IF(L161=2,14.5,IF(L161=3,11.5,IF(L161=4,7,IF(L161=5,6.5,IF(L161=6,6,IF(L161=7,5.5,IF(L161=8,5,0))))))))+IF(L161&lt;=8,0,IF(L161&lt;=16,4,0))-IF(L161&lt;=8,0,IF(L161&lt;=16,(L161-9)*0.10625,0)),0)+IF(F161="JčEČ",IF(L161=1,17,IF(L161=2,13.02,IF(L161=3,10.32,IF(L161=4,6,IF(L161=5,5.5,IF(L161=6,5,IF(L161=7,4.5,IF(L161=8,4,0))))))))+IF(L161&lt;=8,0,IF(L161&lt;=16,3,0))-IF(L161&lt;=8,0,IF(L161&lt;=16,(L161-9)*0.085,0)),0)+IF(F161="NEAK",IF(L161=1,11.48,IF(L161=2,8.79,IF(L161=3,6.97,IF(L161=4,4.05,IF(L161=5,3.71,IF(L161=6,3.38,IF(L161=7,3.04,IF(L161=8,2.7,0))))))))+IF(L161&lt;=8,0,IF(L161&lt;=16,2,IF(L161&lt;=24,1.3,0)))-IF(L161&lt;=8,0,IF(L161&lt;=16,(L161-9)*0.0574,IF(L161&lt;=24,(L161-17)*0.0574,0))),0))*IF(L161&lt;0,1,IF(OR(F161="PČ",F161="PŽ",F161="PT"),IF(J161&lt;32,J161/32,1),1))* IF(L161&lt;0,1,IF(OR(F161="EČ",F161="EŽ",F161="JOŽ",F161="JPČ",F161="NEAK"),IF(J161&lt;24,J161/24,1),1))*IF(L161&lt;0,1,IF(OR(F161="PČneol",F161="JEČ",F161="JEOF",F161="JnPČ",F161="JnEČ",F161="JčPČ",F161="JčEČ"),IF(J161&lt;16,J161/16,1),1))*IF(L161&lt;0,1,IF(F161="EČneol",IF(J161&lt;8,J161/8,1),1))</f>
        <v>0</v>
      </c>
      <c r="O161" s="9">
        <f t="shared" ref="O161:O164" si="76">IF(F161="OŽ",N161,IF(H161="Ne",IF(J161*0.3&lt;J161-L161,N161,0),IF(J161*0.1&lt;J161-L161,N161,0)))</f>
        <v>0</v>
      </c>
      <c r="P161" s="4">
        <f t="shared" ref="P161" si="77">IF(O161=0,0,IF(F161="OŽ",IF(L161&gt;35,0,IF(J161&gt;35,(36-L161)*1.836,((36-L161)-(36-J161))*1.836)),0)+IF(F161="PČ",IF(L161&gt;31,0,IF(J161&gt;31,(32-L161)*1.347,((32-L161)-(32-J161))*1.347)),0)+ IF(F161="PČneol",IF(L161&gt;15,0,IF(J161&gt;15,(16-L161)*0.255,((16-L161)-(16-J161))*0.255)),0)+IF(F161="PŽ",IF(L161&gt;31,0,IF(J161&gt;31,(32-L161)*0.255,((32-L161)-(32-J161))*0.255)),0)+IF(F161="EČ",IF(L161&gt;23,0,IF(J161&gt;23,(24-L161)*0.612,((24-L161)-(24-J161))*0.612)),0)+IF(F161="EČneol",IF(L161&gt;7,0,IF(J161&gt;7,(8-L161)*0.204,((8-L161)-(8-J161))*0.204)),0)+IF(F161="EŽ",IF(L161&gt;23,0,IF(J161&gt;23,(24-L161)*0.204,((24-L161)-(24-J161))*0.204)),0)+IF(F161="PT",IF(L161&gt;31,0,IF(J161&gt;31,(32-L161)*0.204,((32-L161)-(32-J161))*0.204)),0)+IF(F161="JOŽ",IF(L161&gt;23,0,IF(J161&gt;23,(24-L161)*0.255,((24-L161)-(24-J161))*0.255)),0)+IF(F161="JPČ",IF(L161&gt;23,0,IF(J161&gt;23,(24-L161)*0.204,((24-L161)-(24-J161))*0.204)),0)+IF(F161="JEČ",IF(L161&gt;15,0,IF(J161&gt;15,(16-L161)*0.102,((16-L161)-(16-J161))*0.102)),0)+IF(F161="JEOF",IF(L161&gt;15,0,IF(J161&gt;15,(16-L161)*0.102,((16-L161)-(16-J161))*0.102)),0)+IF(F161="JnPČ",IF(L161&gt;15,0,IF(J161&gt;15,(16-L161)*0.153,((16-L161)-(16-J161))*0.153)),0)+IF(F161="JnEČ",IF(L161&gt;15,0,IF(J161&gt;15,(16-L161)*0.0765,((16-L161)-(16-J161))*0.0765)),0)+IF(F161="JčPČ",IF(L161&gt;15,0,IF(J161&gt;15,(16-L161)*0.06375,((16-L161)-(16-J161))*0.06375)),0)+IF(F161="JčEČ",IF(L161&gt;15,0,IF(J161&gt;15,(16-L161)*0.051,((16-L161)-(16-J161))*0.051)),0)+IF(F161="NEAK",IF(L161&gt;23,0,IF(J161&gt;23,(24-L161)*0.03444,((24-L161)-(24-J161))*0.03444)),0))</f>
        <v>0</v>
      </c>
      <c r="Q161" s="11">
        <f t="shared" ref="Q161" si="78">IF(ISERROR(P161*100/N161),0,(P161*100/N161))</f>
        <v>0</v>
      </c>
      <c r="R161" s="10">
        <f t="shared" ref="R161:R164" si="79">IF(Q161&lt;=30,O161+P161,O161+O161*0.3)*IF(G161=1,0.4,IF(G161=2,0.75,IF(G161="1 (kas 4 m. 1 k. nerengiamos)",0.52,1)))*IF(D161="olimpinė",1,IF(M161="Ne",0.5,1))*IF(OR(A$5="Lietuvos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federacija"),IF(OR(J161&lt;8,K161&lt;16),0,1),1)*E161*IF(I161&lt;=1,1,1/I161)*IF(OR(A$5="Lietuvos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61" s="8"/>
    </row>
    <row r="162" spans="1:19">
      <c r="A162" s="62">
        <v>2</v>
      </c>
      <c r="B162" s="62" t="s">
        <v>158</v>
      </c>
      <c r="C162" s="12" t="s">
        <v>157</v>
      </c>
      <c r="D162" s="62" t="s">
        <v>64</v>
      </c>
      <c r="E162" s="62">
        <v>1</v>
      </c>
      <c r="F162" s="62" t="s">
        <v>65</v>
      </c>
      <c r="G162" s="62">
        <v>1</v>
      </c>
      <c r="H162" s="62" t="s">
        <v>66</v>
      </c>
      <c r="I162" s="62"/>
      <c r="J162" s="62">
        <v>82</v>
      </c>
      <c r="K162" s="62">
        <v>51</v>
      </c>
      <c r="L162" s="62">
        <v>66</v>
      </c>
      <c r="M162" s="62" t="s">
        <v>31</v>
      </c>
      <c r="N162" s="3">
        <f t="shared" si="75"/>
        <v>0</v>
      </c>
      <c r="O162" s="9">
        <f t="shared" si="76"/>
        <v>0</v>
      </c>
      <c r="P162" s="4">
        <f t="shared" ref="P162:P164" si="80">IF(O162=0,0,IF(F162="OŽ",IF(L162&gt;35,0,IF(J162&gt;35,(36-L162)*1.836,((36-L162)-(36-J162))*1.836)),0)+IF(F162="PČ",IF(L162&gt;31,0,IF(J162&gt;31,(32-L162)*1.347,((32-L162)-(32-J162))*1.347)),0)+ IF(F162="PČneol",IF(L162&gt;15,0,IF(J162&gt;15,(16-L162)*0.255,((16-L162)-(16-J162))*0.255)),0)+IF(F162="PŽ",IF(L162&gt;31,0,IF(J162&gt;31,(32-L162)*0.255,((32-L162)-(32-J162))*0.255)),0)+IF(F162="EČ",IF(L162&gt;23,0,IF(J162&gt;23,(24-L162)*0.612,((24-L162)-(24-J162))*0.612)),0)+IF(F162="EČneol",IF(L162&gt;7,0,IF(J162&gt;7,(8-L162)*0.204,((8-L162)-(8-J162))*0.204)),0)+IF(F162="EŽ",IF(L162&gt;23,0,IF(J162&gt;23,(24-L162)*0.204,((24-L162)-(24-J162))*0.204)),0)+IF(F162="PT",IF(L162&gt;31,0,IF(J162&gt;31,(32-L162)*0.204,((32-L162)-(32-J162))*0.204)),0)+IF(F162="JOŽ",IF(L162&gt;23,0,IF(J162&gt;23,(24-L162)*0.255,((24-L162)-(24-J162))*0.255)),0)+IF(F162="JPČ",IF(L162&gt;23,0,IF(J162&gt;23,(24-L162)*0.204,((24-L162)-(24-J162))*0.204)),0)+IF(F162="JEČ",IF(L162&gt;15,0,IF(J162&gt;15,(16-L162)*0.102,((16-L162)-(16-J162))*0.102)),0)+IF(F162="JEOF",IF(L162&gt;15,0,IF(J162&gt;15,(16-L162)*0.102,((16-L162)-(16-J162))*0.102)),0)+IF(F162="JnPČ",IF(L162&gt;15,0,IF(J162&gt;15,(16-L162)*0.153,((16-L162)-(16-J162))*0.153)),0)+IF(F162="JnEČ",IF(L162&gt;15,0,IF(J162&gt;15,(16-L162)*0.0765,((16-L162)-(16-J162))*0.0765)),0)+IF(F162="JčPČ",IF(L162&gt;15,0,IF(J162&gt;15,(16-L162)*0.06375,((16-L162)-(16-J162))*0.06375)),0)+IF(F162="JčEČ",IF(L162&gt;15,0,IF(J162&gt;15,(16-L162)*0.051,((16-L162)-(16-J162))*0.051)),0)+IF(F162="NEAK",IF(L162&gt;23,0,IF(J162&gt;23,(24-L162)*0.03444,((24-L162)-(24-J162))*0.03444)),0))</f>
        <v>0</v>
      </c>
      <c r="Q162" s="11">
        <f t="shared" ref="Q162:Q164" si="81">IF(ISERROR(P162*100/N162),0,(P162*100/N162))</f>
        <v>0</v>
      </c>
      <c r="R162" s="10">
        <f t="shared" si="79"/>
        <v>0</v>
      </c>
      <c r="S162" s="8"/>
    </row>
    <row r="163" spans="1:19">
      <c r="A163" s="62">
        <v>3</v>
      </c>
      <c r="B163" s="62" t="s">
        <v>159</v>
      </c>
      <c r="C163" s="12" t="s">
        <v>157</v>
      </c>
      <c r="D163" s="62" t="s">
        <v>64</v>
      </c>
      <c r="E163" s="62">
        <v>1</v>
      </c>
      <c r="F163" s="62" t="s">
        <v>65</v>
      </c>
      <c r="G163" s="62">
        <v>1</v>
      </c>
      <c r="H163" s="62" t="s">
        <v>66</v>
      </c>
      <c r="I163" s="62"/>
      <c r="J163" s="62">
        <v>82</v>
      </c>
      <c r="K163" s="62">
        <v>51</v>
      </c>
      <c r="L163" s="62">
        <v>73</v>
      </c>
      <c r="M163" s="62" t="s">
        <v>31</v>
      </c>
      <c r="N163" s="3">
        <f t="shared" si="75"/>
        <v>0</v>
      </c>
      <c r="O163" s="9">
        <f t="shared" si="76"/>
        <v>0</v>
      </c>
      <c r="P163" s="4">
        <f t="shared" si="80"/>
        <v>0</v>
      </c>
      <c r="Q163" s="11">
        <f t="shared" si="81"/>
        <v>0</v>
      </c>
      <c r="R163" s="10">
        <f t="shared" si="79"/>
        <v>0</v>
      </c>
      <c r="S163" s="8"/>
    </row>
    <row r="164" spans="1:19">
      <c r="A164" s="62">
        <v>4</v>
      </c>
      <c r="B164" s="62" t="s">
        <v>160</v>
      </c>
      <c r="C164" s="12" t="s">
        <v>157</v>
      </c>
      <c r="D164" s="62" t="s">
        <v>64</v>
      </c>
      <c r="E164" s="62">
        <v>1</v>
      </c>
      <c r="F164" s="62" t="s">
        <v>65</v>
      </c>
      <c r="G164" s="62">
        <v>1</v>
      </c>
      <c r="H164" s="62" t="s">
        <v>66</v>
      </c>
      <c r="I164" s="62"/>
      <c r="J164" s="62">
        <v>82</v>
      </c>
      <c r="K164" s="62">
        <v>51</v>
      </c>
      <c r="L164" s="62">
        <v>79</v>
      </c>
      <c r="M164" s="62" t="s">
        <v>31</v>
      </c>
      <c r="N164" s="3">
        <f t="shared" si="75"/>
        <v>0</v>
      </c>
      <c r="O164" s="9">
        <f t="shared" si="76"/>
        <v>0</v>
      </c>
      <c r="P164" s="4">
        <f t="shared" si="80"/>
        <v>0</v>
      </c>
      <c r="Q164" s="11">
        <f t="shared" si="81"/>
        <v>0</v>
      </c>
      <c r="R164" s="10">
        <f t="shared" si="79"/>
        <v>0</v>
      </c>
      <c r="S164" s="8"/>
    </row>
    <row r="165" spans="1:19">
      <c r="A165" s="67" t="s">
        <v>32</v>
      </c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9"/>
      <c r="R165" s="10">
        <f>SUM(R161:R164)</f>
        <v>0</v>
      </c>
      <c r="S165" s="8"/>
    </row>
    <row r="166" spans="1:19" ht="15.75">
      <c r="A166" s="24" t="s">
        <v>33</v>
      </c>
      <c r="B166" s="2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6"/>
      <c r="S166" s="8"/>
    </row>
    <row r="167" spans="1:19">
      <c r="A167" s="49" t="s">
        <v>59</v>
      </c>
      <c r="B167" s="49"/>
      <c r="C167" s="49"/>
      <c r="D167" s="49"/>
      <c r="E167" s="49"/>
      <c r="F167" s="49"/>
      <c r="G167" s="49"/>
      <c r="H167" s="49"/>
      <c r="I167" s="49"/>
      <c r="J167" s="15"/>
      <c r="K167" s="15"/>
      <c r="L167" s="15"/>
      <c r="M167" s="15"/>
      <c r="N167" s="15"/>
      <c r="O167" s="15"/>
      <c r="P167" s="15"/>
      <c r="Q167" s="15"/>
      <c r="R167" s="16"/>
      <c r="S167" s="8"/>
    </row>
    <row r="168" spans="1:19" s="8" customFormat="1">
      <c r="A168" s="49"/>
      <c r="B168" s="49"/>
      <c r="C168" s="49"/>
      <c r="D168" s="49"/>
      <c r="E168" s="49"/>
      <c r="F168" s="49"/>
      <c r="G168" s="49"/>
      <c r="H168" s="49"/>
      <c r="I168" s="49"/>
      <c r="J168" s="15"/>
      <c r="K168" s="15"/>
      <c r="L168" s="15"/>
      <c r="M168" s="15"/>
      <c r="N168" s="15"/>
      <c r="O168" s="15"/>
      <c r="P168" s="15"/>
      <c r="Q168" s="15"/>
      <c r="R168" s="16"/>
    </row>
    <row r="169" spans="1:19">
      <c r="A169" s="70" t="s">
        <v>161</v>
      </c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58"/>
      <c r="R169" s="8"/>
      <c r="S169" s="8"/>
    </row>
    <row r="170" spans="1:19" ht="18">
      <c r="A170" s="72" t="s">
        <v>25</v>
      </c>
      <c r="B170" s="73"/>
      <c r="C170" s="73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8"/>
      <c r="R170" s="8"/>
      <c r="S170" s="8"/>
    </row>
    <row r="171" spans="1:19">
      <c r="A171" s="65" t="s">
        <v>162</v>
      </c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58"/>
      <c r="R171" s="8"/>
      <c r="S171" s="8"/>
    </row>
    <row r="172" spans="1:19">
      <c r="A172" s="62">
        <v>1</v>
      </c>
      <c r="B172" s="62" t="s">
        <v>27</v>
      </c>
      <c r="C172" s="12" t="s">
        <v>28</v>
      </c>
      <c r="D172" s="62" t="s">
        <v>29</v>
      </c>
      <c r="E172" s="62">
        <v>1</v>
      </c>
      <c r="F172" s="62" t="s">
        <v>65</v>
      </c>
      <c r="G172" s="62">
        <v>2</v>
      </c>
      <c r="H172" s="62" t="s">
        <v>31</v>
      </c>
      <c r="I172" s="62"/>
      <c r="J172" s="62">
        <v>21</v>
      </c>
      <c r="K172" s="62">
        <v>51</v>
      </c>
      <c r="L172" s="62">
        <v>1</v>
      </c>
      <c r="M172" s="62" t="s">
        <v>31</v>
      </c>
      <c r="N172" s="3">
        <f t="shared" ref="N172:N176" si="82">(IF(F172="OŽ",IF(L172=1,550.8,IF(L172=2,426.38,IF(L172=3,342.14,IF(L172=4,181.44,IF(L172=5,168.48,IF(L172=6,155.52,IF(L172=7,148.5,IF(L172=8,144,0))))))))+IF(L172&lt;=8,0,IF(L172&lt;=16,137.7,IF(L172&lt;=24,108,IF(L172&lt;=32,80.1,IF(L172&lt;=36,52.2,0)))))-IF(L172&lt;=8,0,IF(L172&lt;=16,(L172-9)*2.754,IF(L172&lt;=24,(L172-17)* 2.754,IF(L172&lt;=32,(L172-25)* 2.754,IF(L172&lt;=36,(L172-33)*2.754,0))))),0)+IF(F172="PČ",IF(L172=1,449,IF(L172=2,314.6,IF(L172=3,238,IF(L172=4,172,IF(L172=5,159,IF(L172=6,145,IF(L172=7,132,IF(L172=8,119,0))))))))+IF(L172&lt;=8,0,IF(L172&lt;=16,88,IF(L172&lt;=24,55,IF(L172&lt;=32,22,0))))-IF(L172&lt;=8,0,IF(L172&lt;=16,(L172-9)*2.245,IF(L172&lt;=24,(L172-17)*2.245,IF(L172&lt;=32,(L172-25)*2.245,0)))),0)+IF(F172="PČneol",IF(L172=1,85,IF(L172=2,64.61,IF(L172=3,50.76,IF(L172=4,16.25,IF(L172=5,15,IF(L172=6,13.75,IF(L172=7,12.5,IF(L172=8,11.25,0))))))))+IF(L172&lt;=8,0,IF(L172&lt;=16,9,0))-IF(L172&lt;=8,0,IF(L172&lt;=16,(L172-9)*0.425,0)),0)+IF(F172="PŽ",IF(L172=1,85,IF(L172=2,59.5,IF(L172=3,45,IF(L172=4,32.5,IF(L172=5,30,IF(L172=6,27.5,IF(L172=7,25,IF(L172=8,22.5,0))))))))+IF(L172&lt;=8,0,IF(L172&lt;=16,19,IF(L172&lt;=24,13,IF(L172&lt;=32,8,0))))-IF(L172&lt;=8,0,IF(L172&lt;=16,(L172-9)*0.425,IF(L172&lt;=24,(L172-17)*0.425,IF(L172&lt;=32,(L172-25)*0.425,0)))),0)+IF(F172="EČ",IF(L172=1,204,IF(L172=2,156.24,IF(L172=3,123.84,IF(L172=4,72,IF(L172=5,66,IF(L172=6,60,IF(L172=7,54,IF(L172=8,48,0))))))))+IF(L172&lt;=8,0,IF(L172&lt;=16,40,IF(L172&lt;=24,25,0)))-IF(L172&lt;=8,0,IF(L172&lt;=16,(L172-9)*1.02,IF(L172&lt;=24,(L172-17)*1.02,0))),0)+IF(F172="EČneol",IF(L172=1,68,IF(L172=2,51.69,IF(L172=3,40.61,IF(L172=4,13,IF(L172=5,12,IF(L172=6,11,IF(L172=7,10,IF(L172=8,9,0)))))))))+IF(F172="EŽ",IF(L172=1,68,IF(L172=2,47.6,IF(L172=3,36,IF(L172=4,18,IF(L172=5,16.5,IF(L172=6,15,IF(L172=7,13.5,IF(L172=8,12,0))))))))+IF(L172&lt;=8,0,IF(L172&lt;=16,10,IF(L172&lt;=24,6,0)))-IF(L172&lt;=8,0,IF(L172&lt;=16,(L172-9)*0.34,IF(L172&lt;=24,(L172-17)*0.34,0))),0)+IF(F172="PT",IF(L172=1,68,IF(L172=2,52.08,IF(L172=3,41.28,IF(L172=4,24,IF(L172=5,22,IF(L172=6,20,IF(L172=7,18,IF(L172=8,16,0))))))))+IF(L172&lt;=8,0,IF(L172&lt;=16,13,IF(L172&lt;=24,9,IF(L172&lt;=32,4,0))))-IF(L172&lt;=8,0,IF(L172&lt;=16,(L172-9)*0.34,IF(L172&lt;=24,(L172-17)*0.34,IF(L172&lt;=32,(L172-25)*0.34,0)))),0)+IF(F172="JOŽ",IF(L172=1,85,IF(L172=2,59.5,IF(L172=3,45,IF(L172=4,32.5,IF(L172=5,30,IF(L172=6,27.5,IF(L172=7,25,IF(L172=8,22.5,0))))))))+IF(L172&lt;=8,0,IF(L172&lt;=16,19,IF(L172&lt;=24,13,0)))-IF(L172&lt;=8,0,IF(L172&lt;=16,(L172-9)*0.425,IF(L172&lt;=24,(L172-17)*0.425,0))),0)+IF(F172="JPČ",IF(L172=1,68,IF(L172=2,47.6,IF(L172=3,36,IF(L172=4,26,IF(L172=5,24,IF(L172=6,22,IF(L172=7,20,IF(L172=8,18,0))))))))+IF(L172&lt;=8,0,IF(L172&lt;=16,13,IF(L172&lt;=24,9,0)))-IF(L172&lt;=8,0,IF(L172&lt;=16,(L172-9)*0.34,IF(L172&lt;=24,(L172-17)*0.34,0))),0)+IF(F172="JEČ",IF(L172=1,34,IF(L172=2,26.04,IF(L172=3,20.6,IF(L172=4,12,IF(L172=5,11,IF(L172=6,10,IF(L172=7,9,IF(L172=8,8,0))))))))+IF(L172&lt;=8,0,IF(L172&lt;=16,6,0))-IF(L172&lt;=8,0,IF(L172&lt;=16,(L172-9)*0.17,0)),0)+IF(F172="JEOF",IF(L172=1,34,IF(L172=2,26.04,IF(L172=3,20.6,IF(L172=4,12,IF(L172=5,11,IF(L172=6,10,IF(L172=7,9,IF(L172=8,8,0))))))))+IF(L172&lt;=8,0,IF(L172&lt;=16,6,0))-IF(L172&lt;=8,0,IF(L172&lt;=16,(L172-9)*0.17,0)),0)+IF(F172="JnPČ",IF(L172=1,51,IF(L172=2,35.7,IF(L172=3,27,IF(L172=4,19.5,IF(L172=5,18,IF(L172=6,16.5,IF(L172=7,15,IF(L172=8,13.5,0))))))))+IF(L172&lt;=8,0,IF(L172&lt;=16,10,0))-IF(L172&lt;=8,0,IF(L172&lt;=16,(L172-9)*0.255,0)),0)+IF(F172="JnEČ",IF(L172=1,25.5,IF(L172=2,19.53,IF(L172=3,15.48,IF(L172=4,9,IF(L172=5,8.25,IF(L172=6,7.5,IF(L172=7,6.75,IF(L172=8,6,0))))))))+IF(L172&lt;=8,0,IF(L172&lt;=16,5,0))-IF(L172&lt;=8,0,IF(L172&lt;=16,(L172-9)*0.1275,0)),0)+IF(F172="JčPČ",IF(L172=1,21.25,IF(L172=2,14.5,IF(L172=3,11.5,IF(L172=4,7,IF(L172=5,6.5,IF(L172=6,6,IF(L172=7,5.5,IF(L172=8,5,0))))))))+IF(L172&lt;=8,0,IF(L172&lt;=16,4,0))-IF(L172&lt;=8,0,IF(L172&lt;=16,(L172-9)*0.10625,0)),0)+IF(F172="JčEČ",IF(L172=1,17,IF(L172=2,13.02,IF(L172=3,10.32,IF(L172=4,6,IF(L172=5,5.5,IF(L172=6,5,IF(L172=7,4.5,IF(L172=8,4,0))))))))+IF(L172&lt;=8,0,IF(L172&lt;=16,3,0))-IF(L172&lt;=8,0,IF(L172&lt;=16,(L172-9)*0.085,0)),0)+IF(F172="NEAK",IF(L172=1,11.48,IF(L172=2,8.79,IF(L172=3,6.97,IF(L172=4,4.05,IF(L172=5,3.71,IF(L172=6,3.38,IF(L172=7,3.04,IF(L172=8,2.7,0))))))))+IF(L172&lt;=8,0,IF(L172&lt;=16,2,IF(L172&lt;=24,1.3,0)))-IF(L172&lt;=8,0,IF(L172&lt;=16,(L172-9)*0.0574,IF(L172&lt;=24,(L172-17)*0.0574,0))),0))*IF(L172&lt;0,1,IF(OR(F172="PČ",F172="PŽ",F172="PT"),IF(J172&lt;32,J172/32,1),1))* IF(L172&lt;0,1,IF(OR(F172="EČ",F172="EŽ",F172="JOŽ",F172="JPČ",F172="NEAK"),IF(J172&lt;24,J172/24,1),1))*IF(L172&lt;0,1,IF(OR(F172="PČneol",F172="JEČ",F172="JEOF",F172="JnPČ",F172="JnEČ",F172="JčPČ",F172="JčEČ"),IF(J172&lt;16,J172/16,1),1))*IF(L172&lt;0,1,IF(F172="EČneol",IF(J172&lt;8,J172/8,1),1))</f>
        <v>68</v>
      </c>
      <c r="O172" s="9">
        <f t="shared" ref="O172:O176" si="83">IF(F172="OŽ",N172,IF(H172="Ne",IF(J172*0.3&lt;J172-L172,N172,0),IF(J172*0.1&lt;J172-L172,N172,0)))</f>
        <v>68</v>
      </c>
      <c r="P172" s="4">
        <f t="shared" ref="P172" si="84">IF(O172=0,0,IF(F172="OŽ",IF(L172&gt;35,0,IF(J172&gt;35,(36-L172)*1.836,((36-L172)-(36-J172))*1.836)),0)+IF(F172="PČ",IF(L172&gt;31,0,IF(J172&gt;31,(32-L172)*1.347,((32-L172)-(32-J172))*1.347)),0)+ IF(F172="PČneol",IF(L172&gt;15,0,IF(J172&gt;15,(16-L172)*0.255,((16-L172)-(16-J172))*0.255)),0)+IF(F172="PŽ",IF(L172&gt;31,0,IF(J172&gt;31,(32-L172)*0.255,((32-L172)-(32-J172))*0.255)),0)+IF(F172="EČ",IF(L172&gt;23,0,IF(J172&gt;23,(24-L172)*0.612,((24-L172)-(24-J172))*0.612)),0)+IF(F172="EČneol",IF(L172&gt;7,0,IF(J172&gt;7,(8-L172)*0.204,((8-L172)-(8-J172))*0.204)),0)+IF(F172="EŽ",IF(L172&gt;23,0,IF(J172&gt;23,(24-L172)*0.204,((24-L172)-(24-J172))*0.204)),0)+IF(F172="PT",IF(L172&gt;31,0,IF(J172&gt;31,(32-L172)*0.204,((32-L172)-(32-J172))*0.204)),0)+IF(F172="JOŽ",IF(L172&gt;23,0,IF(J172&gt;23,(24-L172)*0.255,((24-L172)-(24-J172))*0.255)),0)+IF(F172="JPČ",IF(L172&gt;23,0,IF(J172&gt;23,(24-L172)*0.204,((24-L172)-(24-J172))*0.204)),0)+IF(F172="JEČ",IF(L172&gt;15,0,IF(J172&gt;15,(16-L172)*0.102,((16-L172)-(16-J172))*0.102)),0)+IF(F172="JEOF",IF(L172&gt;15,0,IF(J172&gt;15,(16-L172)*0.102,((16-L172)-(16-J172))*0.102)),0)+IF(F172="JnPČ",IF(L172&gt;15,0,IF(J172&gt;15,(16-L172)*0.153,((16-L172)-(16-J172))*0.153)),0)+IF(F172="JnEČ",IF(L172&gt;15,0,IF(J172&gt;15,(16-L172)*0.0765,((16-L172)-(16-J172))*0.0765)),0)+IF(F172="JčPČ",IF(L172&gt;15,0,IF(J172&gt;15,(16-L172)*0.06375,((16-L172)-(16-J172))*0.06375)),0)+IF(F172="JčEČ",IF(L172&gt;15,0,IF(J172&gt;15,(16-L172)*0.051,((16-L172)-(16-J172))*0.051)),0)+IF(F172="NEAK",IF(L172&gt;23,0,IF(J172&gt;23,(24-L172)*0.03444,((24-L172)-(24-J172))*0.03444)),0))</f>
        <v>1.4279999999999999</v>
      </c>
      <c r="Q172" s="11">
        <f t="shared" ref="Q172" si="85">IF(ISERROR(P172*100/N172),0,(P172*100/N172))</f>
        <v>2.0999999999999996</v>
      </c>
      <c r="R172" s="10">
        <f t="shared" ref="R172:R176" si="86">IF(Q172&lt;=30,O172+P172,O172+O172*0.3)*IF(G172=1,0.4,IF(G172=2,0.75,IF(G172="1 (kas 4 m. 1 k. nerengiamos)",0.52,1)))*IF(D172="olimpinė",1,IF(M172="Ne",0.5,1))*IF(OR(A$5="Lietuvos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federacija"),IF(OR(J172&lt;8,K172&lt;16),0,1),1)*E172*IF(I172&lt;=1,1,1/I172)*IF(OR(A$5="Lietuvos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52.070999999999998</v>
      </c>
      <c r="S172" s="8"/>
    </row>
    <row r="173" spans="1:19">
      <c r="A173" s="62">
        <v>2</v>
      </c>
      <c r="B173" s="62" t="s">
        <v>163</v>
      </c>
      <c r="C173" s="12" t="s">
        <v>164</v>
      </c>
      <c r="D173" s="62" t="s">
        <v>29</v>
      </c>
      <c r="E173" s="62">
        <v>1</v>
      </c>
      <c r="F173" s="62" t="s">
        <v>65</v>
      </c>
      <c r="G173" s="62">
        <v>2</v>
      </c>
      <c r="H173" s="62" t="s">
        <v>31</v>
      </c>
      <c r="I173" s="62"/>
      <c r="J173" s="62">
        <v>21</v>
      </c>
      <c r="K173" s="62">
        <v>51</v>
      </c>
      <c r="L173" s="62">
        <v>9</v>
      </c>
      <c r="M173" s="62" t="s">
        <v>31</v>
      </c>
      <c r="N173" s="3">
        <f t="shared" si="82"/>
        <v>0</v>
      </c>
      <c r="O173" s="9">
        <f t="shared" si="83"/>
        <v>0</v>
      </c>
      <c r="P173" s="4">
        <f t="shared" ref="P173:P176" si="87">IF(O173=0,0,IF(F173="OŽ",IF(L173&gt;35,0,IF(J173&gt;35,(36-L173)*1.836,((36-L173)-(36-J173))*1.836)),0)+IF(F173="PČ",IF(L173&gt;31,0,IF(J173&gt;31,(32-L173)*1.347,((32-L173)-(32-J173))*1.347)),0)+ IF(F173="PČneol",IF(L173&gt;15,0,IF(J173&gt;15,(16-L173)*0.255,((16-L173)-(16-J173))*0.255)),0)+IF(F173="PŽ",IF(L173&gt;31,0,IF(J173&gt;31,(32-L173)*0.255,((32-L173)-(32-J173))*0.255)),0)+IF(F173="EČ",IF(L173&gt;23,0,IF(J173&gt;23,(24-L173)*0.612,((24-L173)-(24-J173))*0.612)),0)+IF(F173="EČneol",IF(L173&gt;7,0,IF(J173&gt;7,(8-L173)*0.204,((8-L173)-(8-J173))*0.204)),0)+IF(F173="EŽ",IF(L173&gt;23,0,IF(J173&gt;23,(24-L173)*0.204,((24-L173)-(24-J173))*0.204)),0)+IF(F173="PT",IF(L173&gt;31,0,IF(J173&gt;31,(32-L173)*0.204,((32-L173)-(32-J173))*0.204)),0)+IF(F173="JOŽ",IF(L173&gt;23,0,IF(J173&gt;23,(24-L173)*0.255,((24-L173)-(24-J173))*0.255)),0)+IF(F173="JPČ",IF(L173&gt;23,0,IF(J173&gt;23,(24-L173)*0.204,((24-L173)-(24-J173))*0.204)),0)+IF(F173="JEČ",IF(L173&gt;15,0,IF(J173&gt;15,(16-L173)*0.102,((16-L173)-(16-J173))*0.102)),0)+IF(F173="JEOF",IF(L173&gt;15,0,IF(J173&gt;15,(16-L173)*0.102,((16-L173)-(16-J173))*0.102)),0)+IF(F173="JnPČ",IF(L173&gt;15,0,IF(J173&gt;15,(16-L173)*0.153,((16-L173)-(16-J173))*0.153)),0)+IF(F173="JnEČ",IF(L173&gt;15,0,IF(J173&gt;15,(16-L173)*0.0765,((16-L173)-(16-J173))*0.0765)),0)+IF(F173="JčPČ",IF(L173&gt;15,0,IF(J173&gt;15,(16-L173)*0.06375,((16-L173)-(16-J173))*0.06375)),0)+IF(F173="JčEČ",IF(L173&gt;15,0,IF(J173&gt;15,(16-L173)*0.051,((16-L173)-(16-J173))*0.051)),0)+IF(F173="NEAK",IF(L173&gt;23,0,IF(J173&gt;23,(24-L173)*0.03444,((24-L173)-(24-J173))*0.03444)),0))</f>
        <v>0</v>
      </c>
      <c r="Q173" s="11">
        <f t="shared" ref="Q173:Q176" si="88">IF(ISERROR(P173*100/N173),0,(P173*100/N173))</f>
        <v>0</v>
      </c>
      <c r="R173" s="10">
        <f t="shared" si="86"/>
        <v>0</v>
      </c>
      <c r="S173" s="8"/>
    </row>
    <row r="174" spans="1:19">
      <c r="A174" s="62">
        <v>3</v>
      </c>
      <c r="B174" s="62" t="s">
        <v>165</v>
      </c>
      <c r="C174" s="12" t="s">
        <v>28</v>
      </c>
      <c r="D174" s="62" t="s">
        <v>29</v>
      </c>
      <c r="E174" s="62">
        <v>1</v>
      </c>
      <c r="F174" s="62" t="s">
        <v>65</v>
      </c>
      <c r="G174" s="62">
        <v>2</v>
      </c>
      <c r="H174" s="62" t="s">
        <v>31</v>
      </c>
      <c r="I174" s="62"/>
      <c r="J174" s="62">
        <v>19</v>
      </c>
      <c r="K174" s="62">
        <v>51</v>
      </c>
      <c r="L174" s="62">
        <v>15</v>
      </c>
      <c r="M174" s="62" t="s">
        <v>31</v>
      </c>
      <c r="N174" s="3">
        <f t="shared" si="82"/>
        <v>0</v>
      </c>
      <c r="O174" s="9">
        <f t="shared" si="83"/>
        <v>0</v>
      </c>
      <c r="P174" s="4">
        <f t="shared" si="87"/>
        <v>0</v>
      </c>
      <c r="Q174" s="11">
        <f t="shared" si="88"/>
        <v>0</v>
      </c>
      <c r="R174" s="10">
        <f t="shared" si="86"/>
        <v>0</v>
      </c>
      <c r="S174" s="8"/>
    </row>
    <row r="175" spans="1:19">
      <c r="A175" s="62">
        <v>4</v>
      </c>
      <c r="B175" s="62" t="s">
        <v>166</v>
      </c>
      <c r="C175" s="12" t="s">
        <v>164</v>
      </c>
      <c r="D175" s="62" t="s">
        <v>29</v>
      </c>
      <c r="E175" s="62">
        <v>1</v>
      </c>
      <c r="F175" s="62" t="s">
        <v>65</v>
      </c>
      <c r="G175" s="62">
        <v>2</v>
      </c>
      <c r="H175" s="62" t="s">
        <v>31</v>
      </c>
      <c r="I175" s="62"/>
      <c r="J175" s="62">
        <v>21</v>
      </c>
      <c r="K175" s="62">
        <v>51</v>
      </c>
      <c r="L175" s="62">
        <v>20</v>
      </c>
      <c r="M175" s="62" t="s">
        <v>31</v>
      </c>
      <c r="N175" s="3">
        <f t="shared" si="82"/>
        <v>0</v>
      </c>
      <c r="O175" s="9">
        <f t="shared" si="83"/>
        <v>0</v>
      </c>
      <c r="P175" s="4">
        <f t="shared" si="87"/>
        <v>0</v>
      </c>
      <c r="Q175" s="11">
        <f t="shared" si="88"/>
        <v>0</v>
      </c>
      <c r="R175" s="10">
        <f t="shared" si="86"/>
        <v>0</v>
      </c>
      <c r="S175" s="8"/>
    </row>
    <row r="176" spans="1:19">
      <c r="A176" s="62">
        <v>5</v>
      </c>
      <c r="B176" s="62" t="s">
        <v>167</v>
      </c>
      <c r="C176" s="12" t="s">
        <v>90</v>
      </c>
      <c r="D176" s="62" t="s">
        <v>29</v>
      </c>
      <c r="E176" s="62">
        <v>1</v>
      </c>
      <c r="F176" s="62" t="s">
        <v>65</v>
      </c>
      <c r="G176" s="62">
        <v>2</v>
      </c>
      <c r="H176" s="62" t="s">
        <v>31</v>
      </c>
      <c r="I176" s="62"/>
      <c r="J176" s="62">
        <v>30</v>
      </c>
      <c r="K176" s="62">
        <v>51</v>
      </c>
      <c r="L176" s="62">
        <v>27</v>
      </c>
      <c r="M176" s="62" t="s">
        <v>31</v>
      </c>
      <c r="N176" s="3">
        <f t="shared" si="82"/>
        <v>0</v>
      </c>
      <c r="O176" s="9">
        <f t="shared" si="83"/>
        <v>0</v>
      </c>
      <c r="P176" s="4">
        <f t="shared" si="87"/>
        <v>0</v>
      </c>
      <c r="Q176" s="11">
        <f t="shared" si="88"/>
        <v>0</v>
      </c>
      <c r="R176" s="10">
        <f t="shared" si="86"/>
        <v>0</v>
      </c>
      <c r="S176" s="8"/>
    </row>
    <row r="177" spans="1:19">
      <c r="A177" s="67" t="s">
        <v>32</v>
      </c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9"/>
      <c r="R177" s="10">
        <f>SUM(R172:R176)</f>
        <v>52.070999999999998</v>
      </c>
      <c r="S177" s="8"/>
    </row>
    <row r="178" spans="1:19" ht="15.75">
      <c r="A178" s="24" t="s">
        <v>168</v>
      </c>
      <c r="B178" s="24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6"/>
      <c r="S178" s="8"/>
    </row>
    <row r="179" spans="1:19">
      <c r="A179" s="49" t="s">
        <v>59</v>
      </c>
      <c r="B179" s="49"/>
      <c r="C179" s="49"/>
      <c r="D179" s="49"/>
      <c r="E179" s="49"/>
      <c r="F179" s="49"/>
      <c r="G179" s="49"/>
      <c r="H179" s="49"/>
      <c r="I179" s="49"/>
      <c r="J179" s="15"/>
      <c r="K179" s="15"/>
      <c r="L179" s="15"/>
      <c r="M179" s="15"/>
      <c r="N179" s="15"/>
      <c r="O179" s="15"/>
      <c r="P179" s="15"/>
      <c r="Q179" s="15"/>
      <c r="R179" s="16"/>
      <c r="S179" s="8"/>
    </row>
    <row r="180" spans="1:19" s="8" customFormat="1">
      <c r="A180" s="49"/>
      <c r="B180" s="49"/>
      <c r="C180" s="49"/>
      <c r="D180" s="49"/>
      <c r="E180" s="49"/>
      <c r="F180" s="49"/>
      <c r="G180" s="49"/>
      <c r="H180" s="49"/>
      <c r="I180" s="49"/>
      <c r="J180" s="15"/>
      <c r="K180" s="15"/>
      <c r="L180" s="15"/>
      <c r="M180" s="15"/>
      <c r="N180" s="15"/>
      <c r="O180" s="15"/>
      <c r="P180" s="15"/>
      <c r="Q180" s="15"/>
      <c r="R180" s="16"/>
    </row>
    <row r="181" spans="1:19">
      <c r="A181" s="70" t="s">
        <v>169</v>
      </c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58"/>
      <c r="R181" s="8"/>
      <c r="S181" s="8"/>
    </row>
    <row r="182" spans="1:19" ht="18">
      <c r="A182" s="72" t="s">
        <v>25</v>
      </c>
      <c r="B182" s="73"/>
      <c r="C182" s="73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8"/>
      <c r="R182" s="8"/>
      <c r="S182" s="8"/>
    </row>
    <row r="183" spans="1:19">
      <c r="A183" s="65" t="s">
        <v>170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58"/>
      <c r="R183" s="8"/>
      <c r="S183" s="8"/>
    </row>
    <row r="184" spans="1:19">
      <c r="A184" s="62">
        <v>1</v>
      </c>
      <c r="B184" s="62" t="s">
        <v>41</v>
      </c>
      <c r="C184" s="12" t="s">
        <v>38</v>
      </c>
      <c r="D184" s="62" t="s">
        <v>29</v>
      </c>
      <c r="E184" s="62">
        <v>1</v>
      </c>
      <c r="F184" s="62" t="s">
        <v>171</v>
      </c>
      <c r="G184" s="62">
        <v>2</v>
      </c>
      <c r="H184" s="62" t="s">
        <v>31</v>
      </c>
      <c r="I184" s="62"/>
      <c r="J184" s="62">
        <v>32</v>
      </c>
      <c r="K184" s="62">
        <v>214</v>
      </c>
      <c r="L184" s="62">
        <v>1</v>
      </c>
      <c r="M184" s="62" t="s">
        <v>31</v>
      </c>
      <c r="N184" s="3">
        <f t="shared" ref="N184:N198" si="89">(IF(F184="OŽ",IF(L184=1,550.8,IF(L184=2,426.38,IF(L184=3,342.14,IF(L184=4,181.44,IF(L184=5,168.48,IF(L184=6,155.52,IF(L184=7,148.5,IF(L184=8,144,0))))))))+IF(L184&lt;=8,0,IF(L184&lt;=16,137.7,IF(L184&lt;=24,108,IF(L184&lt;=32,80.1,IF(L184&lt;=36,52.2,0)))))-IF(L184&lt;=8,0,IF(L184&lt;=16,(L184-9)*2.754,IF(L184&lt;=24,(L184-17)* 2.754,IF(L184&lt;=32,(L184-25)* 2.754,IF(L184&lt;=36,(L184-33)*2.754,0))))),0)+IF(F184="PČ",IF(L184=1,449,IF(L184=2,314.6,IF(L184=3,238,IF(L184=4,172,IF(L184=5,159,IF(L184=6,145,IF(L184=7,132,IF(L184=8,119,0))))))))+IF(L184&lt;=8,0,IF(L184&lt;=16,88,IF(L184&lt;=24,55,IF(L184&lt;=32,22,0))))-IF(L184&lt;=8,0,IF(L184&lt;=16,(L184-9)*2.245,IF(L184&lt;=24,(L184-17)*2.245,IF(L184&lt;=32,(L184-25)*2.245,0)))),0)+IF(F184="PČneol",IF(L184=1,85,IF(L184=2,64.61,IF(L184=3,50.76,IF(L184=4,16.25,IF(L184=5,15,IF(L184=6,13.75,IF(L184=7,12.5,IF(L184=8,11.25,0))))))))+IF(L184&lt;=8,0,IF(L184&lt;=16,9,0))-IF(L184&lt;=8,0,IF(L184&lt;=16,(L184-9)*0.425,0)),0)+IF(F184="PŽ",IF(L184=1,85,IF(L184=2,59.5,IF(L184=3,45,IF(L184=4,32.5,IF(L184=5,30,IF(L184=6,27.5,IF(L184=7,25,IF(L184=8,22.5,0))))))))+IF(L184&lt;=8,0,IF(L184&lt;=16,19,IF(L184&lt;=24,13,IF(L184&lt;=32,8,0))))-IF(L184&lt;=8,0,IF(L184&lt;=16,(L184-9)*0.425,IF(L184&lt;=24,(L184-17)*0.425,IF(L184&lt;=32,(L184-25)*0.425,0)))),0)+IF(F184="EČ",IF(L184=1,204,IF(L184=2,156.24,IF(L184=3,123.84,IF(L184=4,72,IF(L184=5,66,IF(L184=6,60,IF(L184=7,54,IF(L184=8,48,0))))))))+IF(L184&lt;=8,0,IF(L184&lt;=16,40,IF(L184&lt;=24,25,0)))-IF(L184&lt;=8,0,IF(L184&lt;=16,(L184-9)*1.02,IF(L184&lt;=24,(L184-17)*1.02,0))),0)+IF(F184="EČneol",IF(L184=1,68,IF(L184=2,51.69,IF(L184=3,40.61,IF(L184=4,13,IF(L184=5,12,IF(L184=6,11,IF(L184=7,10,IF(L184=8,9,0)))))))))+IF(F184="EŽ",IF(L184=1,68,IF(L184=2,47.6,IF(L184=3,36,IF(L184=4,18,IF(L184=5,16.5,IF(L184=6,15,IF(L184=7,13.5,IF(L184=8,12,0))))))))+IF(L184&lt;=8,0,IF(L184&lt;=16,10,IF(L184&lt;=24,6,0)))-IF(L184&lt;=8,0,IF(L184&lt;=16,(L184-9)*0.34,IF(L184&lt;=24,(L184-17)*0.34,0))),0)+IF(F184="PT",IF(L184=1,68,IF(L184=2,52.08,IF(L184=3,41.28,IF(L184=4,24,IF(L184=5,22,IF(L184=6,20,IF(L184=7,18,IF(L184=8,16,0))))))))+IF(L184&lt;=8,0,IF(L184&lt;=16,13,IF(L184&lt;=24,9,IF(L184&lt;=32,4,0))))-IF(L184&lt;=8,0,IF(L184&lt;=16,(L184-9)*0.34,IF(L184&lt;=24,(L184-17)*0.34,IF(L184&lt;=32,(L184-25)*0.34,0)))),0)+IF(F184="JOŽ",IF(L184=1,85,IF(L184=2,59.5,IF(L184=3,45,IF(L184=4,32.5,IF(L184=5,30,IF(L184=6,27.5,IF(L184=7,25,IF(L184=8,22.5,0))))))))+IF(L184&lt;=8,0,IF(L184&lt;=16,19,IF(L184&lt;=24,13,0)))-IF(L184&lt;=8,0,IF(L184&lt;=16,(L184-9)*0.425,IF(L184&lt;=24,(L184-17)*0.425,0))),0)+IF(F184="JPČ",IF(L184=1,68,IF(L184=2,47.6,IF(L184=3,36,IF(L184=4,26,IF(L184=5,24,IF(L184=6,22,IF(L184=7,20,IF(L184=8,18,0))))))))+IF(L184&lt;=8,0,IF(L184&lt;=16,13,IF(L184&lt;=24,9,0)))-IF(L184&lt;=8,0,IF(L184&lt;=16,(L184-9)*0.34,IF(L184&lt;=24,(L184-17)*0.34,0))),0)+IF(F184="JEČ",IF(L184=1,34,IF(L184=2,26.04,IF(L184=3,20.6,IF(L184=4,12,IF(L184=5,11,IF(L184=6,10,IF(L184=7,9,IF(L184=8,8,0))))))))+IF(L184&lt;=8,0,IF(L184&lt;=16,6,0))-IF(L184&lt;=8,0,IF(L184&lt;=16,(L184-9)*0.17,0)),0)+IF(F184="JEOF",IF(L184=1,34,IF(L184=2,26.04,IF(L184=3,20.6,IF(L184=4,12,IF(L184=5,11,IF(L184=6,10,IF(L184=7,9,IF(L184=8,8,0))))))))+IF(L184&lt;=8,0,IF(L184&lt;=16,6,0))-IF(L184&lt;=8,0,IF(L184&lt;=16,(L184-9)*0.17,0)),0)+IF(F184="JnPČ",IF(L184=1,51,IF(L184=2,35.7,IF(L184=3,27,IF(L184=4,19.5,IF(L184=5,18,IF(L184=6,16.5,IF(L184=7,15,IF(L184=8,13.5,0))))))))+IF(L184&lt;=8,0,IF(L184&lt;=16,10,0))-IF(L184&lt;=8,0,IF(L184&lt;=16,(L184-9)*0.255,0)),0)+IF(F184="JnEČ",IF(L184=1,25.5,IF(L184=2,19.53,IF(L184=3,15.48,IF(L184=4,9,IF(L184=5,8.25,IF(L184=6,7.5,IF(L184=7,6.75,IF(L184=8,6,0))))))))+IF(L184&lt;=8,0,IF(L184&lt;=16,5,0))-IF(L184&lt;=8,0,IF(L184&lt;=16,(L184-9)*0.1275,0)),0)+IF(F184="JčPČ",IF(L184=1,21.25,IF(L184=2,14.5,IF(L184=3,11.5,IF(L184=4,7,IF(L184=5,6.5,IF(L184=6,6,IF(L184=7,5.5,IF(L184=8,5,0))))))))+IF(L184&lt;=8,0,IF(L184&lt;=16,4,0))-IF(L184&lt;=8,0,IF(L184&lt;=16,(L184-9)*0.10625,0)),0)+IF(F184="JčEČ",IF(L184=1,17,IF(L184=2,13.02,IF(L184=3,10.32,IF(L184=4,6,IF(L184=5,5.5,IF(L184=6,5,IF(L184=7,4.5,IF(L184=8,4,0))))))))+IF(L184&lt;=8,0,IF(L184&lt;=16,3,0))-IF(L184&lt;=8,0,IF(L184&lt;=16,(L184-9)*0.085,0)),0)+IF(F184="NEAK",IF(L184=1,11.48,IF(L184=2,8.79,IF(L184=3,6.97,IF(L184=4,4.05,IF(L184=5,3.71,IF(L184=6,3.38,IF(L184=7,3.04,IF(L184=8,2.7,0))))))))+IF(L184&lt;=8,0,IF(L184&lt;=16,2,IF(L184&lt;=24,1.3,0)))-IF(L184&lt;=8,0,IF(L184&lt;=16,(L184-9)*0.0574,IF(L184&lt;=24,(L184-17)*0.0574,0))),0))*IF(L184&lt;0,1,IF(OR(F184="PČ",F184="PŽ",F184="PT"),IF(J184&lt;32,J184/32,1),1))* IF(L184&lt;0,1,IF(OR(F184="EČ",F184="EŽ",F184="JOŽ",F184="JPČ",F184="NEAK"),IF(J184&lt;24,J184/24,1),1))*IF(L184&lt;0,1,IF(OR(F184="PČneol",F184="JEČ",F184="JEOF",F184="JnPČ",F184="JnEČ",F184="JčPČ",F184="JčEČ"),IF(J184&lt;16,J184/16,1),1))*IF(L184&lt;0,1,IF(F184="EČneol",IF(J184&lt;8,J184/8,1),1))</f>
        <v>449</v>
      </c>
      <c r="O184" s="9">
        <f t="shared" ref="O184:O198" si="90">IF(F184="OŽ",N184,IF(H184="Ne",IF(J184*0.3&lt;J184-L184,N184,0),IF(J184*0.1&lt;J184-L184,N184,0)))</f>
        <v>449</v>
      </c>
      <c r="P184" s="4">
        <f t="shared" ref="P184" si="91">IF(O184=0,0,IF(F184="OŽ",IF(L184&gt;35,0,IF(J184&gt;35,(36-L184)*1.836,((36-L184)-(36-J184))*1.836)),0)+IF(F184="PČ",IF(L184&gt;31,0,IF(J184&gt;31,(32-L184)*1.347,((32-L184)-(32-J184))*1.347)),0)+ IF(F184="PČneol",IF(L184&gt;15,0,IF(J184&gt;15,(16-L184)*0.255,((16-L184)-(16-J184))*0.255)),0)+IF(F184="PŽ",IF(L184&gt;31,0,IF(J184&gt;31,(32-L184)*0.255,((32-L184)-(32-J184))*0.255)),0)+IF(F184="EČ",IF(L184&gt;23,0,IF(J184&gt;23,(24-L184)*0.612,((24-L184)-(24-J184))*0.612)),0)+IF(F184="EČneol",IF(L184&gt;7,0,IF(J184&gt;7,(8-L184)*0.204,((8-L184)-(8-J184))*0.204)),0)+IF(F184="EŽ",IF(L184&gt;23,0,IF(J184&gt;23,(24-L184)*0.204,((24-L184)-(24-J184))*0.204)),0)+IF(F184="PT",IF(L184&gt;31,0,IF(J184&gt;31,(32-L184)*0.204,((32-L184)-(32-J184))*0.204)),0)+IF(F184="JOŽ",IF(L184&gt;23,0,IF(J184&gt;23,(24-L184)*0.255,((24-L184)-(24-J184))*0.255)),0)+IF(F184="JPČ",IF(L184&gt;23,0,IF(J184&gt;23,(24-L184)*0.204,((24-L184)-(24-J184))*0.204)),0)+IF(F184="JEČ",IF(L184&gt;15,0,IF(J184&gt;15,(16-L184)*0.102,((16-L184)-(16-J184))*0.102)),0)+IF(F184="JEOF",IF(L184&gt;15,0,IF(J184&gt;15,(16-L184)*0.102,((16-L184)-(16-J184))*0.102)),0)+IF(F184="JnPČ",IF(L184&gt;15,0,IF(J184&gt;15,(16-L184)*0.153,((16-L184)-(16-J184))*0.153)),0)+IF(F184="JnEČ",IF(L184&gt;15,0,IF(J184&gt;15,(16-L184)*0.0765,((16-L184)-(16-J184))*0.0765)),0)+IF(F184="JčPČ",IF(L184&gt;15,0,IF(J184&gt;15,(16-L184)*0.06375,((16-L184)-(16-J184))*0.06375)),0)+IF(F184="JčEČ",IF(L184&gt;15,0,IF(J184&gt;15,(16-L184)*0.051,((16-L184)-(16-J184))*0.051)),0)+IF(F184="NEAK",IF(L184&gt;23,0,IF(J184&gt;23,(24-L184)*0.03444,((24-L184)-(24-J184))*0.03444)),0))</f>
        <v>41.756999999999998</v>
      </c>
      <c r="Q184" s="11">
        <f t="shared" ref="Q184" si="92">IF(ISERROR(P184*100/N184),0,(P184*100/N184))</f>
        <v>9.2999999999999989</v>
      </c>
      <c r="R184" s="10">
        <f t="shared" ref="R184:R198" si="93">IF(Q184&lt;=30,O184+P184,O184+O184*0.3)*IF(G184=1,0.4,IF(G184=2,0.75,IF(G184="1 (kas 4 m. 1 k. nerengiamos)",0.52,1)))*IF(D184="olimpinė",1,IF(M184="Ne",0.5,1))*IF(OR(A$5="Lietuvos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federacija"),IF(OR(J184&lt;8,K184&lt;16),0,1),1)*E184*IF(I184&lt;=1,1,1/I184)*IF(OR(A$5="Lietuvos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368.06774999999999</v>
      </c>
      <c r="S184" s="8"/>
    </row>
    <row r="185" spans="1:19" s="8" customFormat="1">
      <c r="A185" s="62">
        <v>2</v>
      </c>
      <c r="B185" s="62" t="s">
        <v>27</v>
      </c>
      <c r="C185" s="12" t="s">
        <v>28</v>
      </c>
      <c r="D185" s="62" t="s">
        <v>29</v>
      </c>
      <c r="E185" s="62">
        <v>1</v>
      </c>
      <c r="F185" s="62" t="s">
        <v>171</v>
      </c>
      <c r="G185" s="62">
        <v>2</v>
      </c>
      <c r="H185" s="62" t="s">
        <v>31</v>
      </c>
      <c r="I185" s="62"/>
      <c r="J185" s="62">
        <v>30</v>
      </c>
      <c r="K185" s="62">
        <v>214</v>
      </c>
      <c r="L185" s="62">
        <v>7</v>
      </c>
      <c r="M185" s="62" t="s">
        <v>31</v>
      </c>
      <c r="N185" s="3">
        <f t="shared" ref="N185:N189" si="94">(IF(F185="OŽ",IF(L185=1,550.8,IF(L185=2,426.38,IF(L185=3,342.14,IF(L185=4,181.44,IF(L185=5,168.48,IF(L185=6,155.52,IF(L185=7,148.5,IF(L185=8,144,0))))))))+IF(L185&lt;=8,0,IF(L185&lt;=16,137.7,IF(L185&lt;=24,108,IF(L185&lt;=32,80.1,IF(L185&lt;=36,52.2,0)))))-IF(L185&lt;=8,0,IF(L185&lt;=16,(L185-9)*2.754,IF(L185&lt;=24,(L185-17)* 2.754,IF(L185&lt;=32,(L185-25)* 2.754,IF(L185&lt;=36,(L185-33)*2.754,0))))),0)+IF(F185="PČ",IF(L185=1,449,IF(L185=2,314.6,IF(L185=3,238,IF(L185=4,172,IF(L185=5,159,IF(L185=6,145,IF(L185=7,132,IF(L185=8,119,0))))))))+IF(L185&lt;=8,0,IF(L185&lt;=16,88,IF(L185&lt;=24,55,IF(L185&lt;=32,22,0))))-IF(L185&lt;=8,0,IF(L185&lt;=16,(L185-9)*2.245,IF(L185&lt;=24,(L185-17)*2.245,IF(L185&lt;=32,(L185-25)*2.245,0)))),0)+IF(F185="PČneol",IF(L185=1,85,IF(L185=2,64.61,IF(L185=3,50.76,IF(L185=4,16.25,IF(L185=5,15,IF(L185=6,13.75,IF(L185=7,12.5,IF(L185=8,11.25,0))))))))+IF(L185&lt;=8,0,IF(L185&lt;=16,9,0))-IF(L185&lt;=8,0,IF(L185&lt;=16,(L185-9)*0.425,0)),0)+IF(F185="PŽ",IF(L185=1,85,IF(L185=2,59.5,IF(L185=3,45,IF(L185=4,32.5,IF(L185=5,30,IF(L185=6,27.5,IF(L185=7,25,IF(L185=8,22.5,0))))))))+IF(L185&lt;=8,0,IF(L185&lt;=16,19,IF(L185&lt;=24,13,IF(L185&lt;=32,8,0))))-IF(L185&lt;=8,0,IF(L185&lt;=16,(L185-9)*0.425,IF(L185&lt;=24,(L185-17)*0.425,IF(L185&lt;=32,(L185-25)*0.425,0)))),0)+IF(F185="EČ",IF(L185=1,204,IF(L185=2,156.24,IF(L185=3,123.84,IF(L185=4,72,IF(L185=5,66,IF(L185=6,60,IF(L185=7,54,IF(L185=8,48,0))))))))+IF(L185&lt;=8,0,IF(L185&lt;=16,40,IF(L185&lt;=24,25,0)))-IF(L185&lt;=8,0,IF(L185&lt;=16,(L185-9)*1.02,IF(L185&lt;=24,(L185-17)*1.02,0))),0)+IF(F185="EČneol",IF(L185=1,68,IF(L185=2,51.69,IF(L185=3,40.61,IF(L185=4,13,IF(L185=5,12,IF(L185=6,11,IF(L185=7,10,IF(L185=8,9,0)))))))))+IF(F185="EŽ",IF(L185=1,68,IF(L185=2,47.6,IF(L185=3,36,IF(L185=4,18,IF(L185=5,16.5,IF(L185=6,15,IF(L185=7,13.5,IF(L185=8,12,0))))))))+IF(L185&lt;=8,0,IF(L185&lt;=16,10,IF(L185&lt;=24,6,0)))-IF(L185&lt;=8,0,IF(L185&lt;=16,(L185-9)*0.34,IF(L185&lt;=24,(L185-17)*0.34,0))),0)+IF(F185="PT",IF(L185=1,68,IF(L185=2,52.08,IF(L185=3,41.28,IF(L185=4,24,IF(L185=5,22,IF(L185=6,20,IF(L185=7,18,IF(L185=8,16,0))))))))+IF(L185&lt;=8,0,IF(L185&lt;=16,13,IF(L185&lt;=24,9,IF(L185&lt;=32,4,0))))-IF(L185&lt;=8,0,IF(L185&lt;=16,(L185-9)*0.34,IF(L185&lt;=24,(L185-17)*0.34,IF(L185&lt;=32,(L185-25)*0.34,0)))),0)+IF(F185="JOŽ",IF(L185=1,85,IF(L185=2,59.5,IF(L185=3,45,IF(L185=4,32.5,IF(L185=5,30,IF(L185=6,27.5,IF(L185=7,25,IF(L185=8,22.5,0))))))))+IF(L185&lt;=8,0,IF(L185&lt;=16,19,IF(L185&lt;=24,13,0)))-IF(L185&lt;=8,0,IF(L185&lt;=16,(L185-9)*0.425,IF(L185&lt;=24,(L185-17)*0.425,0))),0)+IF(F185="JPČ",IF(L185=1,68,IF(L185=2,47.6,IF(L185=3,36,IF(L185=4,26,IF(L185=5,24,IF(L185=6,22,IF(L185=7,20,IF(L185=8,18,0))))))))+IF(L185&lt;=8,0,IF(L185&lt;=16,13,IF(L185&lt;=24,9,0)))-IF(L185&lt;=8,0,IF(L185&lt;=16,(L185-9)*0.34,IF(L185&lt;=24,(L185-17)*0.34,0))),0)+IF(F185="JEČ",IF(L185=1,34,IF(L185=2,26.04,IF(L185=3,20.6,IF(L185=4,12,IF(L185=5,11,IF(L185=6,10,IF(L185=7,9,IF(L185=8,8,0))))))))+IF(L185&lt;=8,0,IF(L185&lt;=16,6,0))-IF(L185&lt;=8,0,IF(L185&lt;=16,(L185-9)*0.17,0)),0)+IF(F185="JEOF",IF(L185=1,34,IF(L185=2,26.04,IF(L185=3,20.6,IF(L185=4,12,IF(L185=5,11,IF(L185=6,10,IF(L185=7,9,IF(L185=8,8,0))))))))+IF(L185&lt;=8,0,IF(L185&lt;=16,6,0))-IF(L185&lt;=8,0,IF(L185&lt;=16,(L185-9)*0.17,0)),0)+IF(F185="JnPČ",IF(L185=1,51,IF(L185=2,35.7,IF(L185=3,27,IF(L185=4,19.5,IF(L185=5,18,IF(L185=6,16.5,IF(L185=7,15,IF(L185=8,13.5,0))))))))+IF(L185&lt;=8,0,IF(L185&lt;=16,10,0))-IF(L185&lt;=8,0,IF(L185&lt;=16,(L185-9)*0.255,0)),0)+IF(F185="JnEČ",IF(L185=1,25.5,IF(L185=2,19.53,IF(L185=3,15.48,IF(L185=4,9,IF(L185=5,8.25,IF(L185=6,7.5,IF(L185=7,6.75,IF(L185=8,6,0))))))))+IF(L185&lt;=8,0,IF(L185&lt;=16,5,0))-IF(L185&lt;=8,0,IF(L185&lt;=16,(L185-9)*0.1275,0)),0)+IF(F185="JčPČ",IF(L185=1,21.25,IF(L185=2,14.5,IF(L185=3,11.5,IF(L185=4,7,IF(L185=5,6.5,IF(L185=6,6,IF(L185=7,5.5,IF(L185=8,5,0))))))))+IF(L185&lt;=8,0,IF(L185&lt;=16,4,0))-IF(L185&lt;=8,0,IF(L185&lt;=16,(L185-9)*0.10625,0)),0)+IF(F185="JčEČ",IF(L185=1,17,IF(L185=2,13.02,IF(L185=3,10.32,IF(L185=4,6,IF(L185=5,5.5,IF(L185=6,5,IF(L185=7,4.5,IF(L185=8,4,0))))))))+IF(L185&lt;=8,0,IF(L185&lt;=16,3,0))-IF(L185&lt;=8,0,IF(L185&lt;=16,(L185-9)*0.085,0)),0)+IF(F185="NEAK",IF(L185=1,11.48,IF(L185=2,8.79,IF(L185=3,6.97,IF(L185=4,4.05,IF(L185=5,3.71,IF(L185=6,3.38,IF(L185=7,3.04,IF(L185=8,2.7,0))))))))+IF(L185&lt;=8,0,IF(L185&lt;=16,2,IF(L185&lt;=24,1.3,0)))-IF(L185&lt;=8,0,IF(L185&lt;=16,(L185-9)*0.0574,IF(L185&lt;=24,(L185-17)*0.0574,0))),0))*IF(L185&lt;0,1,IF(OR(F185="PČ",F185="PŽ",F185="PT"),IF(J185&lt;32,J185/32,1),1))* IF(L185&lt;0,1,IF(OR(F185="EČ",F185="EŽ",F185="JOŽ",F185="JPČ",F185="NEAK"),IF(J185&lt;24,J185/24,1),1))*IF(L185&lt;0,1,IF(OR(F185="PČneol",F185="JEČ",F185="JEOF",F185="JnPČ",F185="JnEČ",F185="JčPČ",F185="JčEČ"),IF(J185&lt;16,J185/16,1),1))*IF(L185&lt;0,1,IF(F185="EČneol",IF(J185&lt;8,J185/8,1),1))</f>
        <v>123.75</v>
      </c>
      <c r="O185" s="9">
        <f t="shared" ref="O185:O189" si="95">IF(F185="OŽ",N185,IF(H185="Ne",IF(J185*0.3&lt;J185-L185,N185,0),IF(J185*0.1&lt;J185-L185,N185,0)))</f>
        <v>123.75</v>
      </c>
      <c r="P185" s="4">
        <f t="shared" ref="P185:P189" si="96">IF(O185=0,0,IF(F185="OŽ",IF(L185&gt;35,0,IF(J185&gt;35,(36-L185)*1.836,((36-L185)-(36-J185))*1.836)),0)+IF(F185="PČ",IF(L185&gt;31,0,IF(J185&gt;31,(32-L185)*1.347,((32-L185)-(32-J185))*1.347)),0)+ IF(F185="PČneol",IF(L185&gt;15,0,IF(J185&gt;15,(16-L185)*0.255,((16-L185)-(16-J185))*0.255)),0)+IF(F185="PŽ",IF(L185&gt;31,0,IF(J185&gt;31,(32-L185)*0.255,((32-L185)-(32-J185))*0.255)),0)+IF(F185="EČ",IF(L185&gt;23,0,IF(J185&gt;23,(24-L185)*0.612,((24-L185)-(24-J185))*0.612)),0)+IF(F185="EČneol",IF(L185&gt;7,0,IF(J185&gt;7,(8-L185)*0.204,((8-L185)-(8-J185))*0.204)),0)+IF(F185="EŽ",IF(L185&gt;23,0,IF(J185&gt;23,(24-L185)*0.204,((24-L185)-(24-J185))*0.204)),0)+IF(F185="PT",IF(L185&gt;31,0,IF(J185&gt;31,(32-L185)*0.204,((32-L185)-(32-J185))*0.204)),0)+IF(F185="JOŽ",IF(L185&gt;23,0,IF(J185&gt;23,(24-L185)*0.255,((24-L185)-(24-J185))*0.255)),0)+IF(F185="JPČ",IF(L185&gt;23,0,IF(J185&gt;23,(24-L185)*0.204,((24-L185)-(24-J185))*0.204)),0)+IF(F185="JEČ",IF(L185&gt;15,0,IF(J185&gt;15,(16-L185)*0.102,((16-L185)-(16-J185))*0.102)),0)+IF(F185="JEOF",IF(L185&gt;15,0,IF(J185&gt;15,(16-L185)*0.102,((16-L185)-(16-J185))*0.102)),0)+IF(F185="JnPČ",IF(L185&gt;15,0,IF(J185&gt;15,(16-L185)*0.153,((16-L185)-(16-J185))*0.153)),0)+IF(F185="JnEČ",IF(L185&gt;15,0,IF(J185&gt;15,(16-L185)*0.0765,((16-L185)-(16-J185))*0.0765)),0)+IF(F185="JčPČ",IF(L185&gt;15,0,IF(J185&gt;15,(16-L185)*0.06375,((16-L185)-(16-J185))*0.06375)),0)+IF(F185="JčEČ",IF(L185&gt;15,0,IF(J185&gt;15,(16-L185)*0.051,((16-L185)-(16-J185))*0.051)),0)+IF(F185="NEAK",IF(L185&gt;23,0,IF(J185&gt;23,(24-L185)*0.03444,((24-L185)-(24-J185))*0.03444)),0))</f>
        <v>30.980999999999998</v>
      </c>
      <c r="Q185" s="11">
        <f t="shared" ref="Q185:Q189" si="97">IF(ISERROR(P185*100/N185),0,(P185*100/N185))</f>
        <v>25.035151515151515</v>
      </c>
      <c r="R185" s="10">
        <f t="shared" ref="R185:R189" si="98">IF(Q185&lt;=30,O185+P185,O185+O185*0.3)*IF(G185=1,0.4,IF(G185=2,0.75,IF(G185="1 (kas 4 m. 1 k. nerengiamos)",0.52,1)))*IF(D185="olimpinė",1,IF(M185="Ne",0.5,1))*IF(OR(A$5="Lietuvos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federacija"),IF(OR(J185&lt;8,K185&lt;16),0,1),1)*E185*IF(I185&lt;=1,1,1/I185)*IF(OR(A$5="Lietuvos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116.04825</v>
      </c>
    </row>
    <row r="186" spans="1:19" s="8" customFormat="1">
      <c r="A186" s="62">
        <v>3</v>
      </c>
      <c r="B186" s="62" t="s">
        <v>37</v>
      </c>
      <c r="C186" s="12" t="s">
        <v>38</v>
      </c>
      <c r="D186" s="62" t="s">
        <v>29</v>
      </c>
      <c r="E186" s="62">
        <v>1</v>
      </c>
      <c r="F186" s="62" t="s">
        <v>171</v>
      </c>
      <c r="G186" s="62">
        <v>2</v>
      </c>
      <c r="H186" s="62" t="s">
        <v>31</v>
      </c>
      <c r="I186" s="62"/>
      <c r="J186" s="62">
        <v>30</v>
      </c>
      <c r="K186" s="62">
        <v>214</v>
      </c>
      <c r="L186" s="62">
        <v>12</v>
      </c>
      <c r="M186" s="62" t="s">
        <v>31</v>
      </c>
      <c r="N186" s="3">
        <f t="shared" si="94"/>
        <v>76.185937499999994</v>
      </c>
      <c r="O186" s="9">
        <f t="shared" si="95"/>
        <v>76.185937499999994</v>
      </c>
      <c r="P186" s="4">
        <f t="shared" si="96"/>
        <v>24.245999999999999</v>
      </c>
      <c r="Q186" s="11">
        <f t="shared" si="97"/>
        <v>31.824770811542486</v>
      </c>
      <c r="R186" s="10">
        <f t="shared" si="98"/>
        <v>74.281289062499994</v>
      </c>
    </row>
    <row r="187" spans="1:19" s="8" customFormat="1">
      <c r="A187" s="62">
        <v>4</v>
      </c>
      <c r="B187" s="62" t="s">
        <v>172</v>
      </c>
      <c r="C187" s="12" t="s">
        <v>87</v>
      </c>
      <c r="D187" s="62" t="s">
        <v>29</v>
      </c>
      <c r="E187" s="62">
        <v>1</v>
      </c>
      <c r="F187" s="62" t="s">
        <v>171</v>
      </c>
      <c r="G187" s="62">
        <v>2</v>
      </c>
      <c r="H187" s="62" t="s">
        <v>31</v>
      </c>
      <c r="I187" s="62"/>
      <c r="J187" s="62">
        <v>26</v>
      </c>
      <c r="K187" s="62">
        <v>214</v>
      </c>
      <c r="L187" s="62">
        <v>15</v>
      </c>
      <c r="M187" s="62" t="s">
        <v>31</v>
      </c>
      <c r="N187" s="3">
        <f t="shared" si="94"/>
        <v>60.555624999999999</v>
      </c>
      <c r="O187" s="9">
        <f t="shared" si="95"/>
        <v>60.555624999999999</v>
      </c>
      <c r="P187" s="4">
        <f t="shared" si="96"/>
        <v>14.817</v>
      </c>
      <c r="Q187" s="11">
        <f t="shared" si="97"/>
        <v>24.468412306866622</v>
      </c>
      <c r="R187" s="10">
        <f t="shared" si="98"/>
        <v>56.529468749999999</v>
      </c>
    </row>
    <row r="188" spans="1:19" s="8" customFormat="1">
      <c r="A188" s="62">
        <v>5</v>
      </c>
      <c r="B188" s="62" t="s">
        <v>51</v>
      </c>
      <c r="C188" s="12" t="s">
        <v>52</v>
      </c>
      <c r="D188" s="62" t="s">
        <v>29</v>
      </c>
      <c r="E188" s="62">
        <v>1</v>
      </c>
      <c r="F188" s="62" t="s">
        <v>171</v>
      </c>
      <c r="G188" s="62">
        <v>2</v>
      </c>
      <c r="H188" s="62" t="s">
        <v>31</v>
      </c>
      <c r="I188" s="62"/>
      <c r="J188" s="62">
        <v>45</v>
      </c>
      <c r="K188" s="62">
        <v>214</v>
      </c>
      <c r="L188" s="62">
        <v>15</v>
      </c>
      <c r="M188" s="62" t="s">
        <v>31</v>
      </c>
      <c r="N188" s="3">
        <f t="shared" si="94"/>
        <v>74.53</v>
      </c>
      <c r="O188" s="9">
        <f t="shared" si="95"/>
        <v>74.53</v>
      </c>
      <c r="P188" s="4">
        <f t="shared" si="96"/>
        <v>22.899000000000001</v>
      </c>
      <c r="Q188" s="11">
        <f t="shared" si="97"/>
        <v>30.724540453508656</v>
      </c>
      <c r="R188" s="10">
        <f t="shared" si="98"/>
        <v>72.666749999999993</v>
      </c>
    </row>
    <row r="189" spans="1:19" s="8" customFormat="1">
      <c r="A189" s="62">
        <v>6</v>
      </c>
      <c r="B189" s="62" t="s">
        <v>173</v>
      </c>
      <c r="C189" s="12" t="s">
        <v>174</v>
      </c>
      <c r="D189" s="62" t="s">
        <v>29</v>
      </c>
      <c r="E189" s="62">
        <v>1</v>
      </c>
      <c r="F189" s="62" t="s">
        <v>171</v>
      </c>
      <c r="G189" s="62">
        <v>2</v>
      </c>
      <c r="H189" s="62" t="s">
        <v>31</v>
      </c>
      <c r="I189" s="62"/>
      <c r="J189" s="62">
        <v>60</v>
      </c>
      <c r="K189" s="62">
        <v>214</v>
      </c>
      <c r="L189" s="62">
        <v>16</v>
      </c>
      <c r="M189" s="62" t="s">
        <v>31</v>
      </c>
      <c r="N189" s="3">
        <f t="shared" si="94"/>
        <v>72.284999999999997</v>
      </c>
      <c r="O189" s="9">
        <f t="shared" si="95"/>
        <v>72.284999999999997</v>
      </c>
      <c r="P189" s="4">
        <f t="shared" si="96"/>
        <v>21.552</v>
      </c>
      <c r="Q189" s="11">
        <f t="shared" si="97"/>
        <v>29.815314380576883</v>
      </c>
      <c r="R189" s="10">
        <f t="shared" si="98"/>
        <v>70.377749999999992</v>
      </c>
    </row>
    <row r="190" spans="1:19">
      <c r="A190" s="62">
        <v>7</v>
      </c>
      <c r="B190" s="62" t="s">
        <v>53</v>
      </c>
      <c r="C190" s="12" t="s">
        <v>174</v>
      </c>
      <c r="D190" s="62" t="s">
        <v>29</v>
      </c>
      <c r="E190" s="62">
        <v>1</v>
      </c>
      <c r="F190" s="62" t="s">
        <v>171</v>
      </c>
      <c r="G190" s="62">
        <v>2</v>
      </c>
      <c r="H190" s="62" t="s">
        <v>31</v>
      </c>
      <c r="I190" s="62"/>
      <c r="J190" s="62">
        <v>60</v>
      </c>
      <c r="K190" s="62">
        <v>214</v>
      </c>
      <c r="L190" s="62">
        <v>19</v>
      </c>
      <c r="M190" s="62" t="s">
        <v>31</v>
      </c>
      <c r="N190" s="3">
        <f t="shared" si="89"/>
        <v>50.51</v>
      </c>
      <c r="O190" s="9">
        <f t="shared" si="90"/>
        <v>50.51</v>
      </c>
      <c r="P190" s="4">
        <f t="shared" ref="P190:P198" si="99">IF(O190=0,0,IF(F190="OŽ",IF(L190&gt;35,0,IF(J190&gt;35,(36-L190)*1.836,((36-L190)-(36-J190))*1.836)),0)+IF(F190="PČ",IF(L190&gt;31,0,IF(J190&gt;31,(32-L190)*1.347,((32-L190)-(32-J190))*1.347)),0)+ IF(F190="PČneol",IF(L190&gt;15,0,IF(J190&gt;15,(16-L190)*0.255,((16-L190)-(16-J190))*0.255)),0)+IF(F190="PŽ",IF(L190&gt;31,0,IF(J190&gt;31,(32-L190)*0.255,((32-L190)-(32-J190))*0.255)),0)+IF(F190="EČ",IF(L190&gt;23,0,IF(J190&gt;23,(24-L190)*0.612,((24-L190)-(24-J190))*0.612)),0)+IF(F190="EČneol",IF(L190&gt;7,0,IF(J190&gt;7,(8-L190)*0.204,((8-L190)-(8-J190))*0.204)),0)+IF(F190="EŽ",IF(L190&gt;23,0,IF(J190&gt;23,(24-L190)*0.204,((24-L190)-(24-J190))*0.204)),0)+IF(F190="PT",IF(L190&gt;31,0,IF(J190&gt;31,(32-L190)*0.204,((32-L190)-(32-J190))*0.204)),0)+IF(F190="JOŽ",IF(L190&gt;23,0,IF(J190&gt;23,(24-L190)*0.255,((24-L190)-(24-J190))*0.255)),0)+IF(F190="JPČ",IF(L190&gt;23,0,IF(J190&gt;23,(24-L190)*0.204,((24-L190)-(24-J190))*0.204)),0)+IF(F190="JEČ",IF(L190&gt;15,0,IF(J190&gt;15,(16-L190)*0.102,((16-L190)-(16-J190))*0.102)),0)+IF(F190="JEOF",IF(L190&gt;15,0,IF(J190&gt;15,(16-L190)*0.102,((16-L190)-(16-J190))*0.102)),0)+IF(F190="JnPČ",IF(L190&gt;15,0,IF(J190&gt;15,(16-L190)*0.153,((16-L190)-(16-J190))*0.153)),0)+IF(F190="JnEČ",IF(L190&gt;15,0,IF(J190&gt;15,(16-L190)*0.0765,((16-L190)-(16-J190))*0.0765)),0)+IF(F190="JčPČ",IF(L190&gt;15,0,IF(J190&gt;15,(16-L190)*0.06375,((16-L190)-(16-J190))*0.06375)),0)+IF(F190="JčEČ",IF(L190&gt;15,0,IF(J190&gt;15,(16-L190)*0.051,((16-L190)-(16-J190))*0.051)),0)+IF(F190="NEAK",IF(L190&gt;23,0,IF(J190&gt;23,(24-L190)*0.03444,((24-L190)-(24-J190))*0.03444)),0))</f>
        <v>17.510999999999999</v>
      </c>
      <c r="Q190" s="11">
        <f t="shared" ref="Q190:Q198" si="100">IF(ISERROR(P190*100/N190),0,(P190*100/N190))</f>
        <v>34.668382498515143</v>
      </c>
      <c r="R190" s="10">
        <f t="shared" si="93"/>
        <v>49.247249999999994</v>
      </c>
      <c r="S190" s="8"/>
    </row>
    <row r="191" spans="1:19">
      <c r="A191" s="62">
        <v>8</v>
      </c>
      <c r="B191" s="62" t="s">
        <v>55</v>
      </c>
      <c r="C191" s="12" t="s">
        <v>43</v>
      </c>
      <c r="D191" s="62" t="s">
        <v>29</v>
      </c>
      <c r="E191" s="62">
        <v>1</v>
      </c>
      <c r="F191" s="62" t="s">
        <v>171</v>
      </c>
      <c r="G191" s="62">
        <v>2</v>
      </c>
      <c r="H191" s="62" t="s">
        <v>31</v>
      </c>
      <c r="I191" s="62"/>
      <c r="J191" s="62">
        <v>98</v>
      </c>
      <c r="K191" s="62">
        <v>214</v>
      </c>
      <c r="L191" s="62">
        <v>24</v>
      </c>
      <c r="M191" s="62" t="s">
        <v>31</v>
      </c>
      <c r="N191" s="3">
        <f t="shared" si="89"/>
        <v>39.284999999999997</v>
      </c>
      <c r="O191" s="9">
        <f t="shared" si="90"/>
        <v>39.284999999999997</v>
      </c>
      <c r="P191" s="4">
        <f t="shared" si="99"/>
        <v>10.776</v>
      </c>
      <c r="Q191" s="11">
        <f t="shared" si="100"/>
        <v>27.430316914852998</v>
      </c>
      <c r="R191" s="10">
        <f t="shared" si="93"/>
        <v>37.545749999999998</v>
      </c>
      <c r="S191" s="8"/>
    </row>
    <row r="192" spans="1:19">
      <c r="A192" s="62">
        <v>9</v>
      </c>
      <c r="B192" s="62" t="s">
        <v>175</v>
      </c>
      <c r="C192" s="12" t="s">
        <v>176</v>
      </c>
      <c r="D192" s="62" t="s">
        <v>29</v>
      </c>
      <c r="E192" s="62">
        <v>1</v>
      </c>
      <c r="F192" s="62" t="s">
        <v>171</v>
      </c>
      <c r="G192" s="62">
        <v>2</v>
      </c>
      <c r="H192" s="62" t="s">
        <v>31</v>
      </c>
      <c r="I192" s="62"/>
      <c r="J192" s="62">
        <v>31</v>
      </c>
      <c r="K192" s="62">
        <v>214</v>
      </c>
      <c r="L192" s="62">
        <v>26</v>
      </c>
      <c r="M192" s="62" t="s">
        <v>31</v>
      </c>
      <c r="N192" s="3">
        <f t="shared" si="89"/>
        <v>19.137656249999999</v>
      </c>
      <c r="O192" s="9">
        <f t="shared" si="90"/>
        <v>19.137656249999999</v>
      </c>
      <c r="P192" s="4">
        <f t="shared" si="99"/>
        <v>6.7349999999999994</v>
      </c>
      <c r="Q192" s="11">
        <f t="shared" si="100"/>
        <v>35.192397188135303</v>
      </c>
      <c r="R192" s="10">
        <f t="shared" si="93"/>
        <v>18.65921484375</v>
      </c>
      <c r="S192" s="8"/>
    </row>
    <row r="193" spans="1:19">
      <c r="A193" s="62">
        <v>10</v>
      </c>
      <c r="B193" s="62" t="s">
        <v>44</v>
      </c>
      <c r="C193" s="12" t="s">
        <v>174</v>
      </c>
      <c r="D193" s="62" t="s">
        <v>29</v>
      </c>
      <c r="E193" s="62">
        <v>1</v>
      </c>
      <c r="F193" s="62" t="s">
        <v>171</v>
      </c>
      <c r="G193" s="62">
        <v>2</v>
      </c>
      <c r="H193" s="62" t="s">
        <v>31</v>
      </c>
      <c r="I193" s="62"/>
      <c r="J193" s="62">
        <v>64</v>
      </c>
      <c r="K193" s="62">
        <v>214</v>
      </c>
      <c r="L193" s="62">
        <v>29</v>
      </c>
      <c r="M193" s="62" t="s">
        <v>31</v>
      </c>
      <c r="N193" s="3">
        <f t="shared" si="89"/>
        <v>13.02</v>
      </c>
      <c r="O193" s="9">
        <f t="shared" si="90"/>
        <v>13.02</v>
      </c>
      <c r="P193" s="4">
        <f t="shared" si="99"/>
        <v>4.0410000000000004</v>
      </c>
      <c r="Q193" s="11">
        <f t="shared" si="100"/>
        <v>31.036866359447007</v>
      </c>
      <c r="R193" s="10">
        <f t="shared" si="93"/>
        <v>12.694499999999998</v>
      </c>
      <c r="S193" s="8"/>
    </row>
    <row r="194" spans="1:19">
      <c r="A194" s="62">
        <v>11</v>
      </c>
      <c r="B194" s="62" t="s">
        <v>78</v>
      </c>
      <c r="C194" s="12" t="s">
        <v>174</v>
      </c>
      <c r="D194" s="62" t="s">
        <v>29</v>
      </c>
      <c r="E194" s="62">
        <v>1</v>
      </c>
      <c r="F194" s="62" t="s">
        <v>171</v>
      </c>
      <c r="G194" s="62">
        <v>2</v>
      </c>
      <c r="H194" s="62" t="s">
        <v>31</v>
      </c>
      <c r="I194" s="62"/>
      <c r="J194" s="62">
        <v>60</v>
      </c>
      <c r="K194" s="62">
        <v>214</v>
      </c>
      <c r="L194" s="62">
        <v>45</v>
      </c>
      <c r="M194" s="62" t="s">
        <v>31</v>
      </c>
      <c r="N194" s="3">
        <f t="shared" si="89"/>
        <v>0</v>
      </c>
      <c r="O194" s="9">
        <f t="shared" si="90"/>
        <v>0</v>
      </c>
      <c r="P194" s="4">
        <f t="shared" si="99"/>
        <v>0</v>
      </c>
      <c r="Q194" s="11">
        <f t="shared" si="100"/>
        <v>0</v>
      </c>
      <c r="R194" s="10">
        <f t="shared" si="93"/>
        <v>0</v>
      </c>
      <c r="S194" s="8"/>
    </row>
    <row r="195" spans="1:19">
      <c r="A195" s="62">
        <v>12</v>
      </c>
      <c r="B195" s="62" t="s">
        <v>50</v>
      </c>
      <c r="C195" s="12" t="s">
        <v>43</v>
      </c>
      <c r="D195" s="62" t="s">
        <v>29</v>
      </c>
      <c r="E195" s="62">
        <v>1</v>
      </c>
      <c r="F195" s="62" t="s">
        <v>171</v>
      </c>
      <c r="G195" s="62">
        <v>2</v>
      </c>
      <c r="H195" s="62" t="s">
        <v>31</v>
      </c>
      <c r="I195" s="62"/>
      <c r="J195" s="62">
        <v>92</v>
      </c>
      <c r="K195" s="62">
        <v>214</v>
      </c>
      <c r="L195" s="62">
        <v>45</v>
      </c>
      <c r="M195" s="62" t="s">
        <v>31</v>
      </c>
      <c r="N195" s="3">
        <f t="shared" si="89"/>
        <v>0</v>
      </c>
      <c r="O195" s="9">
        <f t="shared" si="90"/>
        <v>0</v>
      </c>
      <c r="P195" s="4">
        <f t="shared" si="99"/>
        <v>0</v>
      </c>
      <c r="Q195" s="11">
        <f t="shared" si="100"/>
        <v>0</v>
      </c>
      <c r="R195" s="10">
        <f t="shared" si="93"/>
        <v>0</v>
      </c>
      <c r="S195" s="8"/>
    </row>
    <row r="196" spans="1:19">
      <c r="A196" s="62">
        <v>13</v>
      </c>
      <c r="B196" s="62" t="s">
        <v>177</v>
      </c>
      <c r="C196" s="12" t="s">
        <v>43</v>
      </c>
      <c r="D196" s="62" t="s">
        <v>29</v>
      </c>
      <c r="E196" s="62">
        <v>1</v>
      </c>
      <c r="F196" s="62" t="s">
        <v>171</v>
      </c>
      <c r="G196" s="62">
        <v>2</v>
      </c>
      <c r="H196" s="62" t="s">
        <v>31</v>
      </c>
      <c r="I196" s="62"/>
      <c r="J196" s="62">
        <v>98</v>
      </c>
      <c r="K196" s="62">
        <v>214</v>
      </c>
      <c r="L196" s="62">
        <v>51</v>
      </c>
      <c r="M196" s="62" t="s">
        <v>31</v>
      </c>
      <c r="N196" s="3">
        <f t="shared" si="89"/>
        <v>0</v>
      </c>
      <c r="O196" s="9">
        <f t="shared" si="90"/>
        <v>0</v>
      </c>
      <c r="P196" s="4">
        <f t="shared" si="99"/>
        <v>0</v>
      </c>
      <c r="Q196" s="11">
        <f t="shared" si="100"/>
        <v>0</v>
      </c>
      <c r="R196" s="10">
        <f t="shared" si="93"/>
        <v>0</v>
      </c>
      <c r="S196" s="8"/>
    </row>
    <row r="197" spans="1:19">
      <c r="A197" s="62">
        <v>14</v>
      </c>
      <c r="B197" s="62" t="s">
        <v>178</v>
      </c>
      <c r="C197" s="12" t="s">
        <v>176</v>
      </c>
      <c r="D197" s="62" t="s">
        <v>29</v>
      </c>
      <c r="E197" s="62">
        <v>1</v>
      </c>
      <c r="F197" s="62" t="s">
        <v>171</v>
      </c>
      <c r="G197" s="62">
        <v>2</v>
      </c>
      <c r="H197" s="62" t="s">
        <v>31</v>
      </c>
      <c r="I197" s="62"/>
      <c r="J197" s="62">
        <v>32</v>
      </c>
      <c r="K197" s="62">
        <v>214</v>
      </c>
      <c r="L197" s="62">
        <v>0</v>
      </c>
      <c r="M197" s="62"/>
      <c r="N197" s="3">
        <f t="shared" si="89"/>
        <v>0</v>
      </c>
      <c r="O197" s="9">
        <f t="shared" si="90"/>
        <v>0</v>
      </c>
      <c r="P197" s="4">
        <f t="shared" si="99"/>
        <v>0</v>
      </c>
      <c r="Q197" s="11">
        <f t="shared" si="100"/>
        <v>0</v>
      </c>
      <c r="R197" s="10">
        <f t="shared" si="93"/>
        <v>0</v>
      </c>
      <c r="S197" s="8"/>
    </row>
    <row r="198" spans="1:19">
      <c r="A198" s="62">
        <v>15</v>
      </c>
      <c r="B198" s="62" t="s">
        <v>58</v>
      </c>
      <c r="C198" s="12" t="s">
        <v>179</v>
      </c>
      <c r="D198" s="62" t="s">
        <v>29</v>
      </c>
      <c r="E198" s="62">
        <v>1</v>
      </c>
      <c r="F198" s="62" t="s">
        <v>171</v>
      </c>
      <c r="G198" s="62">
        <v>2</v>
      </c>
      <c r="H198" s="62" t="s">
        <v>31</v>
      </c>
      <c r="I198" s="62"/>
      <c r="J198" s="62">
        <v>48</v>
      </c>
      <c r="K198" s="62">
        <v>214</v>
      </c>
      <c r="L198" s="62">
        <v>0</v>
      </c>
      <c r="M198" s="62"/>
      <c r="N198" s="3">
        <f t="shared" si="89"/>
        <v>0</v>
      </c>
      <c r="O198" s="9">
        <f t="shared" si="90"/>
        <v>0</v>
      </c>
      <c r="P198" s="4">
        <f t="shared" si="99"/>
        <v>0</v>
      </c>
      <c r="Q198" s="11">
        <f t="shared" si="100"/>
        <v>0</v>
      </c>
      <c r="R198" s="10">
        <f t="shared" si="93"/>
        <v>0</v>
      </c>
      <c r="S198" s="8"/>
    </row>
    <row r="199" spans="1:19">
      <c r="A199" s="67" t="s">
        <v>32</v>
      </c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9"/>
      <c r="R199" s="10">
        <f>SUM(R184:R198)</f>
        <v>876.11797265624989</v>
      </c>
      <c r="S199" s="8"/>
    </row>
    <row r="200" spans="1:19" ht="15.75">
      <c r="A200" s="24" t="s">
        <v>33</v>
      </c>
      <c r="B200" s="24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6"/>
      <c r="S200" s="8"/>
    </row>
    <row r="201" spans="1:19">
      <c r="A201" s="49" t="s">
        <v>59</v>
      </c>
      <c r="B201" s="49"/>
      <c r="C201" s="49"/>
      <c r="D201" s="49"/>
      <c r="E201" s="49"/>
      <c r="F201" s="49"/>
      <c r="G201" s="49"/>
      <c r="H201" s="49"/>
      <c r="I201" s="49"/>
      <c r="J201" s="15"/>
      <c r="K201" s="15"/>
      <c r="L201" s="15"/>
      <c r="M201" s="15"/>
      <c r="N201" s="15"/>
      <c r="O201" s="15"/>
      <c r="P201" s="15"/>
      <c r="Q201" s="15"/>
      <c r="R201" s="16"/>
      <c r="S201" s="8"/>
    </row>
    <row r="202" spans="1:19" s="8" customFormat="1">
      <c r="A202" s="49"/>
      <c r="B202" s="49"/>
      <c r="C202" s="49"/>
      <c r="D202" s="49"/>
      <c r="E202" s="49"/>
      <c r="F202" s="49"/>
      <c r="G202" s="49"/>
      <c r="H202" s="49"/>
      <c r="I202" s="49"/>
      <c r="J202" s="15"/>
      <c r="K202" s="15"/>
      <c r="L202" s="15"/>
      <c r="M202" s="15"/>
      <c r="N202" s="15"/>
      <c r="O202" s="15"/>
      <c r="P202" s="15"/>
      <c r="Q202" s="15"/>
      <c r="R202" s="16"/>
    </row>
    <row r="203" spans="1:19" ht="13.9" customHeight="1">
      <c r="A203" s="70" t="s">
        <v>180</v>
      </c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58"/>
      <c r="R203" s="8"/>
      <c r="S203" s="8"/>
    </row>
    <row r="204" spans="1:19" ht="15.6" customHeight="1">
      <c r="A204" s="72" t="s">
        <v>25</v>
      </c>
      <c r="B204" s="73"/>
      <c r="C204" s="73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8"/>
      <c r="R204" s="8"/>
      <c r="S204" s="8"/>
    </row>
    <row r="205" spans="1:19" ht="13.9" customHeight="1">
      <c r="A205" s="65" t="s">
        <v>181</v>
      </c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58"/>
      <c r="R205" s="8"/>
      <c r="S205" s="8"/>
    </row>
    <row r="206" spans="1:19">
      <c r="A206" s="62">
        <v>1</v>
      </c>
      <c r="B206" s="62" t="s">
        <v>153</v>
      </c>
      <c r="C206" s="12" t="s">
        <v>108</v>
      </c>
      <c r="D206" s="62" t="s">
        <v>29</v>
      </c>
      <c r="E206" s="62">
        <v>1</v>
      </c>
      <c r="F206" s="62" t="s">
        <v>182</v>
      </c>
      <c r="G206" s="62">
        <v>2</v>
      </c>
      <c r="H206" s="62" t="s">
        <v>31</v>
      </c>
      <c r="I206" s="62"/>
      <c r="J206" s="62">
        <v>13</v>
      </c>
      <c r="K206" s="62">
        <v>214</v>
      </c>
      <c r="L206" s="62">
        <v>3</v>
      </c>
      <c r="M206" s="62" t="s">
        <v>31</v>
      </c>
      <c r="N206" s="3">
        <f t="shared" ref="N206:N214" si="101">(IF(F206="OŽ",IF(L206=1,550.8,IF(L206=2,426.38,IF(L206=3,342.14,IF(L206=4,181.44,IF(L206=5,168.48,IF(L206=6,155.52,IF(L206=7,148.5,IF(L206=8,144,0))))))))+IF(L206&lt;=8,0,IF(L206&lt;=16,137.7,IF(L206&lt;=24,108,IF(L206&lt;=32,80.1,IF(L206&lt;=36,52.2,0)))))-IF(L206&lt;=8,0,IF(L206&lt;=16,(L206-9)*2.754,IF(L206&lt;=24,(L206-17)* 2.754,IF(L206&lt;=32,(L206-25)* 2.754,IF(L206&lt;=36,(L206-33)*2.754,0))))),0)+IF(F206="PČ",IF(L206=1,449,IF(L206=2,314.6,IF(L206=3,238,IF(L206=4,172,IF(L206=5,159,IF(L206=6,145,IF(L206=7,132,IF(L206=8,119,0))))))))+IF(L206&lt;=8,0,IF(L206&lt;=16,88,IF(L206&lt;=24,55,IF(L206&lt;=32,22,0))))-IF(L206&lt;=8,0,IF(L206&lt;=16,(L206-9)*2.245,IF(L206&lt;=24,(L206-17)*2.245,IF(L206&lt;=32,(L206-25)*2.245,0)))),0)+IF(F206="PČneol",IF(L206=1,85,IF(L206=2,64.61,IF(L206=3,50.76,IF(L206=4,16.25,IF(L206=5,15,IF(L206=6,13.75,IF(L206=7,12.5,IF(L206=8,11.25,0))))))))+IF(L206&lt;=8,0,IF(L206&lt;=16,9,0))-IF(L206&lt;=8,0,IF(L206&lt;=16,(L206-9)*0.425,0)),0)+IF(F206="PŽ",IF(L206=1,85,IF(L206=2,59.5,IF(L206=3,45,IF(L206=4,32.5,IF(L206=5,30,IF(L206=6,27.5,IF(L206=7,25,IF(L206=8,22.5,0))))))))+IF(L206&lt;=8,0,IF(L206&lt;=16,19,IF(L206&lt;=24,13,IF(L206&lt;=32,8,0))))-IF(L206&lt;=8,0,IF(L206&lt;=16,(L206-9)*0.425,IF(L206&lt;=24,(L206-17)*0.425,IF(L206&lt;=32,(L206-25)*0.425,0)))),0)+IF(F206="EČ",IF(L206=1,204,IF(L206=2,156.24,IF(L206=3,123.84,IF(L206=4,72,IF(L206=5,66,IF(L206=6,60,IF(L206=7,54,IF(L206=8,48,0))))))))+IF(L206&lt;=8,0,IF(L206&lt;=16,40,IF(L206&lt;=24,25,0)))-IF(L206&lt;=8,0,IF(L206&lt;=16,(L206-9)*1.02,IF(L206&lt;=24,(L206-17)*1.02,0))),0)+IF(F206="EČneol",IF(L206=1,68,IF(L206=2,51.69,IF(L206=3,40.61,IF(L206=4,13,IF(L206=5,12,IF(L206=6,11,IF(L206=7,10,IF(L206=8,9,0)))))))))+IF(F206="EŽ",IF(L206=1,68,IF(L206=2,47.6,IF(L206=3,36,IF(L206=4,18,IF(L206=5,16.5,IF(L206=6,15,IF(L206=7,13.5,IF(L206=8,12,0))))))))+IF(L206&lt;=8,0,IF(L206&lt;=16,10,IF(L206&lt;=24,6,0)))-IF(L206&lt;=8,0,IF(L206&lt;=16,(L206-9)*0.34,IF(L206&lt;=24,(L206-17)*0.34,0))),0)+IF(F206="PT",IF(L206=1,68,IF(L206=2,52.08,IF(L206=3,41.28,IF(L206=4,24,IF(L206=5,22,IF(L206=6,20,IF(L206=7,18,IF(L206=8,16,0))))))))+IF(L206&lt;=8,0,IF(L206&lt;=16,13,IF(L206&lt;=24,9,IF(L206&lt;=32,4,0))))-IF(L206&lt;=8,0,IF(L206&lt;=16,(L206-9)*0.34,IF(L206&lt;=24,(L206-17)*0.34,IF(L206&lt;=32,(L206-25)*0.34,0)))),0)+IF(F206="JOŽ",IF(L206=1,85,IF(L206=2,59.5,IF(L206=3,45,IF(L206=4,32.5,IF(L206=5,30,IF(L206=6,27.5,IF(L206=7,25,IF(L206=8,22.5,0))))))))+IF(L206&lt;=8,0,IF(L206&lt;=16,19,IF(L206&lt;=24,13,0)))-IF(L206&lt;=8,0,IF(L206&lt;=16,(L206-9)*0.425,IF(L206&lt;=24,(L206-17)*0.425,0))),0)+IF(F206="JPČ",IF(L206=1,68,IF(L206=2,47.6,IF(L206=3,36,IF(L206=4,26,IF(L206=5,24,IF(L206=6,22,IF(L206=7,20,IF(L206=8,18,0))))))))+IF(L206&lt;=8,0,IF(L206&lt;=16,13,IF(L206&lt;=24,9,0)))-IF(L206&lt;=8,0,IF(L206&lt;=16,(L206-9)*0.34,IF(L206&lt;=24,(L206-17)*0.34,0))),0)+IF(F206="JEČ",IF(L206=1,34,IF(L206=2,26.04,IF(L206=3,20.6,IF(L206=4,12,IF(L206=5,11,IF(L206=6,10,IF(L206=7,9,IF(L206=8,8,0))))))))+IF(L206&lt;=8,0,IF(L206&lt;=16,6,0))-IF(L206&lt;=8,0,IF(L206&lt;=16,(L206-9)*0.17,0)),0)+IF(F206="JEOF",IF(L206=1,34,IF(L206=2,26.04,IF(L206=3,20.6,IF(L206=4,12,IF(L206=5,11,IF(L206=6,10,IF(L206=7,9,IF(L206=8,8,0))))))))+IF(L206&lt;=8,0,IF(L206&lt;=16,6,0))-IF(L206&lt;=8,0,IF(L206&lt;=16,(L206-9)*0.17,0)),0)+IF(F206="JnPČ",IF(L206=1,51,IF(L206=2,35.7,IF(L206=3,27,IF(L206=4,19.5,IF(L206=5,18,IF(L206=6,16.5,IF(L206=7,15,IF(L206=8,13.5,0))))))))+IF(L206&lt;=8,0,IF(L206&lt;=16,10,0))-IF(L206&lt;=8,0,IF(L206&lt;=16,(L206-9)*0.255,0)),0)+IF(F206="JnEČ",IF(L206=1,25.5,IF(L206=2,19.53,IF(L206=3,15.48,IF(L206=4,9,IF(L206=5,8.25,IF(L206=6,7.5,IF(L206=7,6.75,IF(L206=8,6,0))))))))+IF(L206&lt;=8,0,IF(L206&lt;=16,5,0))-IF(L206&lt;=8,0,IF(L206&lt;=16,(L206-9)*0.1275,0)),0)+IF(F206="JčPČ",IF(L206=1,21.25,IF(L206=2,14.5,IF(L206=3,11.5,IF(L206=4,7,IF(L206=5,6.5,IF(L206=6,6,IF(L206=7,5.5,IF(L206=8,5,0))))))))+IF(L206&lt;=8,0,IF(L206&lt;=16,4,0))-IF(L206&lt;=8,0,IF(L206&lt;=16,(L206-9)*0.10625,0)),0)+IF(F206="JčEČ",IF(L206=1,17,IF(L206=2,13.02,IF(L206=3,10.32,IF(L206=4,6,IF(L206=5,5.5,IF(L206=6,5,IF(L206=7,4.5,IF(L206=8,4,0))))))))+IF(L206&lt;=8,0,IF(L206&lt;=16,3,0))-IF(L206&lt;=8,0,IF(L206&lt;=16,(L206-9)*0.085,0)),0)+IF(F206="NEAK",IF(L206=1,11.48,IF(L206=2,8.79,IF(L206=3,6.97,IF(L206=4,4.05,IF(L206=5,3.71,IF(L206=6,3.38,IF(L206=7,3.04,IF(L206=8,2.7,0))))))))+IF(L206&lt;=8,0,IF(L206&lt;=16,2,IF(L206&lt;=24,1.3,0)))-IF(L206&lt;=8,0,IF(L206&lt;=16,(L206-9)*0.0574,IF(L206&lt;=24,(L206-17)*0.0574,0))),0))*IF(L206&lt;0,1,IF(OR(F206="PČ",F206="PŽ",F206="PT"),IF(J206&lt;32,J206/32,1),1))* IF(L206&lt;0,1,IF(OR(F206="EČ",F206="EŽ",F206="JOŽ",F206="JPČ",F206="NEAK"),IF(J206&lt;24,J206/24,1),1))*IF(L206&lt;0,1,IF(OR(F206="PČneol",F206="JEČ",F206="JEOF",F206="JnPČ",F206="JnEČ",F206="JčPČ",F206="JčEČ"),IF(J206&lt;16,J206/16,1),1))*IF(L206&lt;0,1,IF(F206="EČneol",IF(J206&lt;8,J206/8,1),1))</f>
        <v>21.9375</v>
      </c>
      <c r="O206" s="9">
        <f t="shared" ref="O206:O214" si="102">IF(F206="OŽ",N206,IF(H206="Ne",IF(J206*0.3&lt;J206-L206,N206,0),IF(J206*0.1&lt;J206-L206,N206,0)))</f>
        <v>21.9375</v>
      </c>
      <c r="P206" s="4">
        <f t="shared" ref="P206" si="103">IF(O206=0,0,IF(F206="OŽ",IF(L206&gt;35,0,IF(J206&gt;35,(36-L206)*1.836,((36-L206)-(36-J206))*1.836)),0)+IF(F206="PČ",IF(L206&gt;31,0,IF(J206&gt;31,(32-L206)*1.347,((32-L206)-(32-J206))*1.347)),0)+ IF(F206="PČneol",IF(L206&gt;15,0,IF(J206&gt;15,(16-L206)*0.255,((16-L206)-(16-J206))*0.255)),0)+IF(F206="PŽ",IF(L206&gt;31,0,IF(J206&gt;31,(32-L206)*0.255,((32-L206)-(32-J206))*0.255)),0)+IF(F206="EČ",IF(L206&gt;23,0,IF(J206&gt;23,(24-L206)*0.612,((24-L206)-(24-J206))*0.612)),0)+IF(F206="EČneol",IF(L206&gt;7,0,IF(J206&gt;7,(8-L206)*0.204,((8-L206)-(8-J206))*0.204)),0)+IF(F206="EŽ",IF(L206&gt;23,0,IF(J206&gt;23,(24-L206)*0.204,((24-L206)-(24-J206))*0.204)),0)+IF(F206="PT",IF(L206&gt;31,0,IF(J206&gt;31,(32-L206)*0.204,((32-L206)-(32-J206))*0.204)),0)+IF(F206="JOŽ",IF(L206&gt;23,0,IF(J206&gt;23,(24-L206)*0.255,((24-L206)-(24-J206))*0.255)),0)+IF(F206="JPČ",IF(L206&gt;23,0,IF(J206&gt;23,(24-L206)*0.204,((24-L206)-(24-J206))*0.204)),0)+IF(F206="JEČ",IF(L206&gt;15,0,IF(J206&gt;15,(16-L206)*0.102,((16-L206)-(16-J206))*0.102)),0)+IF(F206="JEOF",IF(L206&gt;15,0,IF(J206&gt;15,(16-L206)*0.102,((16-L206)-(16-J206))*0.102)),0)+IF(F206="JnPČ",IF(L206&gt;15,0,IF(J206&gt;15,(16-L206)*0.153,((16-L206)-(16-J206))*0.153)),0)+IF(F206="JnEČ",IF(L206&gt;15,0,IF(J206&gt;15,(16-L206)*0.0765,((16-L206)-(16-J206))*0.0765)),0)+IF(F206="JčPČ",IF(L206&gt;15,0,IF(J206&gt;15,(16-L206)*0.06375,((16-L206)-(16-J206))*0.06375)),0)+IF(F206="JčEČ",IF(L206&gt;15,0,IF(J206&gt;15,(16-L206)*0.051,((16-L206)-(16-J206))*0.051)),0)+IF(F206="NEAK",IF(L206&gt;23,0,IF(J206&gt;23,(24-L206)*0.03444,((24-L206)-(24-J206))*0.03444)),0))</f>
        <v>1.53</v>
      </c>
      <c r="Q206" s="11">
        <f t="shared" ref="Q206" si="104">IF(ISERROR(P206*100/N206),0,(P206*100/N206))</f>
        <v>6.9743589743589745</v>
      </c>
      <c r="R206" s="10">
        <f t="shared" ref="R206:R214" si="105">IF(Q206&lt;=30,O206+P206,O206+O206*0.3)*IF(G206=1,0.4,IF(G206=2,0.75,IF(G206="1 (kas 4 m. 1 k. nerengiamos)",0.52,1)))*IF(D206="olimpinė",1,IF(M206="Ne",0.5,1))*IF(OR(A$5="Lietuvos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federacija"),IF(OR(J206&lt;8,K206&lt;16),0,1),1)*E206*IF(I206&lt;=1,1,1/I206)*IF(OR(A$5="Lietuvos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17.600625000000001</v>
      </c>
      <c r="S206" s="8"/>
    </row>
    <row r="207" spans="1:19">
      <c r="A207" s="62">
        <v>2</v>
      </c>
      <c r="B207" s="62" t="s">
        <v>146</v>
      </c>
      <c r="C207" s="12" t="s">
        <v>183</v>
      </c>
      <c r="D207" s="62" t="s">
        <v>29</v>
      </c>
      <c r="E207" s="62">
        <v>1</v>
      </c>
      <c r="F207" s="62" t="s">
        <v>182</v>
      </c>
      <c r="G207" s="62">
        <v>2</v>
      </c>
      <c r="H207" s="62" t="s">
        <v>31</v>
      </c>
      <c r="I207" s="62"/>
      <c r="J207" s="62">
        <v>22</v>
      </c>
      <c r="K207" s="62">
        <v>214</v>
      </c>
      <c r="L207" s="62">
        <v>4</v>
      </c>
      <c r="M207" s="62" t="s">
        <v>31</v>
      </c>
      <c r="N207" s="3">
        <f t="shared" si="101"/>
        <v>19.5</v>
      </c>
      <c r="O207" s="9">
        <f t="shared" si="102"/>
        <v>19.5</v>
      </c>
      <c r="P207" s="4">
        <f t="shared" ref="P207:P214" si="106">IF(O207=0,0,IF(F207="OŽ",IF(L207&gt;35,0,IF(J207&gt;35,(36-L207)*1.836,((36-L207)-(36-J207))*1.836)),0)+IF(F207="PČ",IF(L207&gt;31,0,IF(J207&gt;31,(32-L207)*1.347,((32-L207)-(32-J207))*1.347)),0)+ IF(F207="PČneol",IF(L207&gt;15,0,IF(J207&gt;15,(16-L207)*0.255,((16-L207)-(16-J207))*0.255)),0)+IF(F207="PŽ",IF(L207&gt;31,0,IF(J207&gt;31,(32-L207)*0.255,((32-L207)-(32-J207))*0.255)),0)+IF(F207="EČ",IF(L207&gt;23,0,IF(J207&gt;23,(24-L207)*0.612,((24-L207)-(24-J207))*0.612)),0)+IF(F207="EČneol",IF(L207&gt;7,0,IF(J207&gt;7,(8-L207)*0.204,((8-L207)-(8-J207))*0.204)),0)+IF(F207="EŽ",IF(L207&gt;23,0,IF(J207&gt;23,(24-L207)*0.204,((24-L207)-(24-J207))*0.204)),0)+IF(F207="PT",IF(L207&gt;31,0,IF(J207&gt;31,(32-L207)*0.204,((32-L207)-(32-J207))*0.204)),0)+IF(F207="JOŽ",IF(L207&gt;23,0,IF(J207&gt;23,(24-L207)*0.255,((24-L207)-(24-J207))*0.255)),0)+IF(F207="JPČ",IF(L207&gt;23,0,IF(J207&gt;23,(24-L207)*0.204,((24-L207)-(24-J207))*0.204)),0)+IF(F207="JEČ",IF(L207&gt;15,0,IF(J207&gt;15,(16-L207)*0.102,((16-L207)-(16-J207))*0.102)),0)+IF(F207="JEOF",IF(L207&gt;15,0,IF(J207&gt;15,(16-L207)*0.102,((16-L207)-(16-J207))*0.102)),0)+IF(F207="JnPČ",IF(L207&gt;15,0,IF(J207&gt;15,(16-L207)*0.153,((16-L207)-(16-J207))*0.153)),0)+IF(F207="JnEČ",IF(L207&gt;15,0,IF(J207&gt;15,(16-L207)*0.0765,((16-L207)-(16-J207))*0.0765)),0)+IF(F207="JčPČ",IF(L207&gt;15,0,IF(J207&gt;15,(16-L207)*0.06375,((16-L207)-(16-J207))*0.06375)),0)+IF(F207="JčEČ",IF(L207&gt;15,0,IF(J207&gt;15,(16-L207)*0.051,((16-L207)-(16-J207))*0.051)),0)+IF(F207="NEAK",IF(L207&gt;23,0,IF(J207&gt;23,(24-L207)*0.03444,((24-L207)-(24-J207))*0.03444)),0))</f>
        <v>1.8359999999999999</v>
      </c>
      <c r="Q207" s="11">
        <f t="shared" ref="Q207:Q214" si="107">IF(ISERROR(P207*100/N207),0,(P207*100/N207))</f>
        <v>9.4153846153846157</v>
      </c>
      <c r="R207" s="10">
        <f t="shared" si="105"/>
        <v>16.001999999999999</v>
      </c>
      <c r="S207" s="8"/>
    </row>
    <row r="208" spans="1:19">
      <c r="A208" s="62">
        <v>3</v>
      </c>
      <c r="B208" s="62" t="s">
        <v>140</v>
      </c>
      <c r="C208" s="12" t="s">
        <v>108</v>
      </c>
      <c r="D208" s="62" t="s">
        <v>29</v>
      </c>
      <c r="E208" s="62">
        <v>1</v>
      </c>
      <c r="F208" s="62" t="s">
        <v>182</v>
      </c>
      <c r="G208" s="62">
        <v>2</v>
      </c>
      <c r="H208" s="62" t="s">
        <v>31</v>
      </c>
      <c r="I208" s="62"/>
      <c r="J208" s="62">
        <v>13</v>
      </c>
      <c r="K208" s="62">
        <v>214</v>
      </c>
      <c r="L208" s="62">
        <v>5</v>
      </c>
      <c r="M208" s="62" t="s">
        <v>31</v>
      </c>
      <c r="N208" s="3">
        <f t="shared" si="101"/>
        <v>14.625</v>
      </c>
      <c r="O208" s="9">
        <f t="shared" si="102"/>
        <v>14.625</v>
      </c>
      <c r="P208" s="4">
        <f t="shared" si="106"/>
        <v>1.224</v>
      </c>
      <c r="Q208" s="11">
        <f t="shared" si="107"/>
        <v>8.3692307692307679</v>
      </c>
      <c r="R208" s="10">
        <f t="shared" si="105"/>
        <v>11.886749999999999</v>
      </c>
      <c r="S208" s="8"/>
    </row>
    <row r="209" spans="1:19">
      <c r="A209" s="62">
        <v>4</v>
      </c>
      <c r="B209" s="62" t="s">
        <v>184</v>
      </c>
      <c r="C209" s="12" t="s">
        <v>131</v>
      </c>
      <c r="D209" s="62" t="s">
        <v>29</v>
      </c>
      <c r="E209" s="62">
        <v>1</v>
      </c>
      <c r="F209" s="62" t="s">
        <v>182</v>
      </c>
      <c r="G209" s="62">
        <v>2</v>
      </c>
      <c r="H209" s="62" t="s">
        <v>31</v>
      </c>
      <c r="I209" s="62"/>
      <c r="J209" s="62">
        <v>14</v>
      </c>
      <c r="K209" s="62">
        <v>214</v>
      </c>
      <c r="L209" s="62">
        <v>7</v>
      </c>
      <c r="M209" s="62" t="s">
        <v>31</v>
      </c>
      <c r="N209" s="3">
        <f t="shared" si="101"/>
        <v>13.125</v>
      </c>
      <c r="O209" s="9">
        <f t="shared" si="102"/>
        <v>13.125</v>
      </c>
      <c r="P209" s="4">
        <f t="shared" si="106"/>
        <v>1.071</v>
      </c>
      <c r="Q209" s="11">
        <f t="shared" si="107"/>
        <v>8.16</v>
      </c>
      <c r="R209" s="10">
        <f t="shared" si="105"/>
        <v>10.647</v>
      </c>
      <c r="S209" s="8"/>
    </row>
    <row r="210" spans="1:19">
      <c r="A210" s="62">
        <v>5</v>
      </c>
      <c r="B210" s="62" t="s">
        <v>185</v>
      </c>
      <c r="C210" s="12" t="s">
        <v>52</v>
      </c>
      <c r="D210" s="62" t="s">
        <v>29</v>
      </c>
      <c r="E210" s="62">
        <v>1</v>
      </c>
      <c r="F210" s="62" t="s">
        <v>182</v>
      </c>
      <c r="G210" s="62">
        <v>2</v>
      </c>
      <c r="H210" s="62" t="s">
        <v>31</v>
      </c>
      <c r="I210" s="62"/>
      <c r="J210" s="62">
        <v>27</v>
      </c>
      <c r="K210" s="62">
        <v>214</v>
      </c>
      <c r="L210" s="62">
        <v>7</v>
      </c>
      <c r="M210" s="62" t="s">
        <v>31</v>
      </c>
      <c r="N210" s="3">
        <f t="shared" si="101"/>
        <v>15</v>
      </c>
      <c r="O210" s="9">
        <f t="shared" si="102"/>
        <v>15</v>
      </c>
      <c r="P210" s="4">
        <f t="shared" si="106"/>
        <v>1.377</v>
      </c>
      <c r="Q210" s="11">
        <f t="shared" si="107"/>
        <v>9.18</v>
      </c>
      <c r="R210" s="10">
        <f t="shared" si="105"/>
        <v>12.28275</v>
      </c>
      <c r="S210" s="8"/>
    </row>
    <row r="211" spans="1:19">
      <c r="A211" s="62">
        <v>6</v>
      </c>
      <c r="B211" s="62" t="s">
        <v>153</v>
      </c>
      <c r="C211" s="12" t="s">
        <v>164</v>
      </c>
      <c r="D211" s="62" t="s">
        <v>29</v>
      </c>
      <c r="E211" s="62">
        <v>1</v>
      </c>
      <c r="F211" s="62" t="s">
        <v>182</v>
      </c>
      <c r="G211" s="62">
        <v>2</v>
      </c>
      <c r="H211" s="62" t="s">
        <v>31</v>
      </c>
      <c r="I211" s="62"/>
      <c r="J211" s="62">
        <v>15</v>
      </c>
      <c r="K211" s="62">
        <v>214</v>
      </c>
      <c r="L211" s="62">
        <v>10</v>
      </c>
      <c r="M211" s="62" t="s">
        <v>66</v>
      </c>
      <c r="N211" s="3">
        <f t="shared" si="101"/>
        <v>9.1359374999999989</v>
      </c>
      <c r="O211" s="9">
        <f t="shared" si="102"/>
        <v>9.1359374999999989</v>
      </c>
      <c r="P211" s="4">
        <f t="shared" si="106"/>
        <v>0.76500000000000001</v>
      </c>
      <c r="Q211" s="11">
        <f t="shared" si="107"/>
        <v>8.3735248845561845</v>
      </c>
      <c r="R211" s="10">
        <f t="shared" si="105"/>
        <v>7.4257031250000001</v>
      </c>
      <c r="S211" s="8"/>
    </row>
    <row r="212" spans="1:19">
      <c r="A212" s="62">
        <v>7</v>
      </c>
      <c r="B212" s="62" t="s">
        <v>186</v>
      </c>
      <c r="C212" s="12" t="s">
        <v>28</v>
      </c>
      <c r="D212" s="62" t="s">
        <v>29</v>
      </c>
      <c r="E212" s="62">
        <v>1</v>
      </c>
      <c r="F212" s="62" t="s">
        <v>182</v>
      </c>
      <c r="G212" s="62">
        <v>2</v>
      </c>
      <c r="H212" s="62" t="s">
        <v>31</v>
      </c>
      <c r="I212" s="62"/>
      <c r="J212" s="62">
        <v>13</v>
      </c>
      <c r="K212" s="62">
        <v>214</v>
      </c>
      <c r="L212" s="62">
        <v>11</v>
      </c>
      <c r="M212" s="62" t="s">
        <v>31</v>
      </c>
      <c r="N212" s="3">
        <f t="shared" si="101"/>
        <v>7.7106250000000003</v>
      </c>
      <c r="O212" s="9">
        <f t="shared" si="102"/>
        <v>7.7106250000000003</v>
      </c>
      <c r="P212" s="4">
        <f t="shared" si="106"/>
        <v>0.30599999999999999</v>
      </c>
      <c r="Q212" s="11">
        <f t="shared" si="107"/>
        <v>3.9685498905730725</v>
      </c>
      <c r="R212" s="10">
        <f t="shared" si="105"/>
        <v>6.01246875</v>
      </c>
      <c r="S212" s="8"/>
    </row>
    <row r="213" spans="1:19">
      <c r="A213" s="62">
        <v>8</v>
      </c>
      <c r="B213" s="62" t="s">
        <v>159</v>
      </c>
      <c r="C213" s="12" t="s">
        <v>52</v>
      </c>
      <c r="D213" s="62" t="s">
        <v>29</v>
      </c>
      <c r="E213" s="62">
        <v>1</v>
      </c>
      <c r="F213" s="62" t="s">
        <v>182</v>
      </c>
      <c r="G213" s="62">
        <v>2</v>
      </c>
      <c r="H213" s="62" t="s">
        <v>31</v>
      </c>
      <c r="I213" s="62"/>
      <c r="J213" s="62">
        <v>26</v>
      </c>
      <c r="K213" s="62">
        <v>214</v>
      </c>
      <c r="L213" s="62">
        <v>13</v>
      </c>
      <c r="M213" s="62" t="s">
        <v>31</v>
      </c>
      <c r="N213" s="3">
        <f t="shared" si="101"/>
        <v>8.98</v>
      </c>
      <c r="O213" s="9">
        <f t="shared" si="102"/>
        <v>8.98</v>
      </c>
      <c r="P213" s="4">
        <f t="shared" si="106"/>
        <v>0.45899999999999996</v>
      </c>
      <c r="Q213" s="11">
        <f t="shared" si="107"/>
        <v>5.1113585746102448</v>
      </c>
      <c r="R213" s="10">
        <f t="shared" si="105"/>
        <v>7.07925</v>
      </c>
      <c r="S213" s="8"/>
    </row>
    <row r="214" spans="1:19">
      <c r="A214" s="62">
        <v>9</v>
      </c>
      <c r="B214" s="62" t="s">
        <v>133</v>
      </c>
      <c r="C214" s="12" t="s">
        <v>187</v>
      </c>
      <c r="D214" s="62" t="s">
        <v>64</v>
      </c>
      <c r="E214" s="62">
        <v>1</v>
      </c>
      <c r="F214" s="62" t="s">
        <v>182</v>
      </c>
      <c r="G214" s="62">
        <v>2</v>
      </c>
      <c r="H214" s="62" t="s">
        <v>31</v>
      </c>
      <c r="I214" s="62"/>
      <c r="J214" s="62">
        <v>26</v>
      </c>
      <c r="K214" s="62">
        <v>214</v>
      </c>
      <c r="L214" s="62">
        <v>22</v>
      </c>
      <c r="M214" s="62" t="s">
        <v>31</v>
      </c>
      <c r="N214" s="3">
        <f t="shared" si="101"/>
        <v>0</v>
      </c>
      <c r="O214" s="9">
        <f t="shared" si="102"/>
        <v>0</v>
      </c>
      <c r="P214" s="4">
        <f t="shared" si="106"/>
        <v>0</v>
      </c>
      <c r="Q214" s="11">
        <f t="shared" si="107"/>
        <v>0</v>
      </c>
      <c r="R214" s="10">
        <f t="shared" si="105"/>
        <v>0</v>
      </c>
      <c r="S214" s="8"/>
    </row>
    <row r="215" spans="1:19" ht="13.9" customHeight="1">
      <c r="A215" s="67" t="s">
        <v>32</v>
      </c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9"/>
      <c r="R215" s="10">
        <f>SUM(R206:R214)</f>
        <v>88.936546875000005</v>
      </c>
      <c r="S215" s="8"/>
    </row>
    <row r="216" spans="1:19" ht="15.75">
      <c r="A216" s="24" t="s">
        <v>33</v>
      </c>
      <c r="B216" s="24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6"/>
      <c r="S216" s="8"/>
    </row>
    <row r="217" spans="1:19">
      <c r="A217" s="49" t="s">
        <v>59</v>
      </c>
      <c r="B217" s="49"/>
      <c r="C217" s="49"/>
      <c r="D217" s="49"/>
      <c r="E217" s="49"/>
      <c r="F217" s="49"/>
      <c r="G217" s="49"/>
      <c r="H217" s="49"/>
      <c r="I217" s="49"/>
      <c r="J217" s="15"/>
      <c r="K217" s="15"/>
      <c r="L217" s="15"/>
      <c r="M217" s="15"/>
      <c r="N217" s="15"/>
      <c r="O217" s="15"/>
      <c r="P217" s="15"/>
      <c r="Q217" s="15"/>
      <c r="R217" s="16"/>
      <c r="S217" s="8"/>
    </row>
    <row r="218" spans="1:19" s="8" customFormat="1">
      <c r="A218" s="49"/>
      <c r="B218" s="49"/>
      <c r="C218" s="49"/>
      <c r="D218" s="49"/>
      <c r="E218" s="49"/>
      <c r="F218" s="49"/>
      <c r="G218" s="49"/>
      <c r="H218" s="49"/>
      <c r="I218" s="49"/>
      <c r="J218" s="15"/>
      <c r="K218" s="15"/>
      <c r="L218" s="15"/>
      <c r="M218" s="15"/>
      <c r="N218" s="15"/>
      <c r="O218" s="15"/>
      <c r="P218" s="15"/>
      <c r="Q218" s="15"/>
      <c r="R218" s="16"/>
    </row>
    <row r="219" spans="1:19">
      <c r="A219" s="70" t="s">
        <v>188</v>
      </c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58"/>
      <c r="R219" s="8"/>
      <c r="S219" s="8"/>
    </row>
    <row r="220" spans="1:19" ht="18">
      <c r="A220" s="72" t="s">
        <v>25</v>
      </c>
      <c r="B220" s="73"/>
      <c r="C220" s="73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8"/>
      <c r="R220" s="8"/>
      <c r="S220" s="8"/>
    </row>
    <row r="221" spans="1:19">
      <c r="A221" s="65" t="s">
        <v>189</v>
      </c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58"/>
      <c r="R221" s="8"/>
      <c r="S221" s="8"/>
    </row>
    <row r="222" spans="1:19">
      <c r="A222" s="62">
        <v>1</v>
      </c>
      <c r="B222" s="62" t="s">
        <v>53</v>
      </c>
      <c r="C222" s="12" t="s">
        <v>190</v>
      </c>
      <c r="D222" s="62" t="s">
        <v>29</v>
      </c>
      <c r="E222" s="62">
        <v>1</v>
      </c>
      <c r="F222" s="62" t="s">
        <v>191</v>
      </c>
      <c r="G222" s="62">
        <v>2</v>
      </c>
      <c r="H222" s="62" t="s">
        <v>31</v>
      </c>
      <c r="I222" s="62"/>
      <c r="J222" s="62">
        <v>27</v>
      </c>
      <c r="K222" s="62">
        <v>51</v>
      </c>
      <c r="L222" s="62">
        <v>3</v>
      </c>
      <c r="M222" s="62" t="s">
        <v>31</v>
      </c>
      <c r="N222" s="3">
        <f>(IF(F222="OŽ",IF(L222=1,550.8,IF(L222=2,426.38,IF(L222=3,342.14,IF(L222=4,181.44,IF(L222=5,168.48,IF(L222=6,155.52,IF(L222=7,148.5,IF(L222=8,144,0))))))))+IF(L222&lt;=8,0,IF(L222&lt;=16,137.7,IF(L222&lt;=24,108,IF(L222&lt;=32,80.1,IF(L222&lt;=36,52.2,0)))))-IF(L222&lt;=8,0,IF(L222&lt;=16,(L222-9)*2.754,IF(L222&lt;=24,(L222-17)* 2.754,IF(L222&lt;=32,(L222-25)* 2.754,IF(L222&lt;=36,(L222-33)*2.754,0))))),0)+IF(F222="PČ",IF(L222=1,449,IF(L222=2,314.6,IF(L222=3,238,IF(L222=4,172,IF(L222=5,159,IF(L222=6,145,IF(L222=7,132,IF(L222=8,119,0))))))))+IF(L222&lt;=8,0,IF(L222&lt;=16,88,IF(L222&lt;=24,55,IF(L222&lt;=32,22,0))))-IF(L222&lt;=8,0,IF(L222&lt;=16,(L222-9)*2.245,IF(L222&lt;=24,(L222-17)*2.245,IF(L222&lt;=32,(L222-25)*2.245,0)))),0)+IF(F222="PČneol",IF(L222=1,85,IF(L222=2,64.61,IF(L222=3,50.76,IF(L222=4,16.25,IF(L222=5,15,IF(L222=6,13.75,IF(L222=7,12.5,IF(L222=8,11.25,0))))))))+IF(L222&lt;=8,0,IF(L222&lt;=16,9,0))-IF(L222&lt;=8,0,IF(L222&lt;=16,(L222-9)*0.425,0)),0)+IF(F222="PŽ",IF(L222=1,85,IF(L222=2,59.5,IF(L222=3,45,IF(L222=4,32.5,IF(L222=5,30,IF(L222=6,27.5,IF(L222=7,25,IF(L222=8,22.5,0))))))))+IF(L222&lt;=8,0,IF(L222&lt;=16,19,IF(L222&lt;=24,13,IF(L222&lt;=32,8,0))))-IF(L222&lt;=8,0,IF(L222&lt;=16,(L222-9)*0.425,IF(L222&lt;=24,(L222-17)*0.425,IF(L222&lt;=32,(L222-25)*0.425,0)))),0)+IF(F222="EČ",IF(L222=1,204,IF(L222=2,156.24,IF(L222=3,123.84,IF(L222=4,72,IF(L222=5,66,IF(L222=6,60,IF(L222=7,54,IF(L222=8,48,0))))))))+IF(L222&lt;=8,0,IF(L222&lt;=16,40,IF(L222&lt;=24,25,0)))-IF(L222&lt;=8,0,IF(L222&lt;=16,(L222-9)*1.02,IF(L222&lt;=24,(L222-17)*1.02,0))),0)+IF(F222="EČneol",IF(L222=1,68,IF(L222=2,51.69,IF(L222=3,40.61,IF(L222=4,13,IF(L222=5,12,IF(L222=6,11,IF(L222=7,10,IF(L222=8,9,0)))))))))+IF(F222="EŽ",IF(L222=1,68,IF(L222=2,47.6,IF(L222=3,36,IF(L222=4,18,IF(L222=5,16.5,IF(L222=6,15,IF(L222=7,13.5,IF(L222=8,12,0))))))))+IF(L222&lt;=8,0,IF(L222&lt;=16,10,IF(L222&lt;=24,6,0)))-IF(L222&lt;=8,0,IF(L222&lt;=16,(L222-9)*0.34,IF(L222&lt;=24,(L222-17)*0.34,0))),0)+IF(F222="PT",IF(L222=1,68,IF(L222=2,52.08,IF(L222=3,41.28,IF(L222=4,24,IF(L222=5,22,IF(L222=6,20,IF(L222=7,18,IF(L222=8,16,0))))))))+IF(L222&lt;=8,0,IF(L222&lt;=16,13,IF(L222&lt;=24,9,IF(L222&lt;=32,4,0))))-IF(L222&lt;=8,0,IF(L222&lt;=16,(L222-9)*0.34,IF(L222&lt;=24,(L222-17)*0.34,IF(L222&lt;=32,(L222-25)*0.34,0)))),0)+IF(F222="JOŽ",IF(L222=1,85,IF(L222=2,59.5,IF(L222=3,45,IF(L222=4,32.5,IF(L222=5,30,IF(L222=6,27.5,IF(L222=7,25,IF(L222=8,22.5,0))))))))+IF(L222&lt;=8,0,IF(L222&lt;=16,19,IF(L222&lt;=24,13,0)))-IF(L222&lt;=8,0,IF(L222&lt;=16,(L222-9)*0.425,IF(L222&lt;=24,(L222-17)*0.425,0))),0)+IF(F222="JPČ",IF(L222=1,68,IF(L222=2,47.6,IF(L222=3,36,IF(L222=4,26,IF(L222=5,24,IF(L222=6,22,IF(L222=7,20,IF(L222=8,18,0))))))))+IF(L222&lt;=8,0,IF(L222&lt;=16,13,IF(L222&lt;=24,9,0)))-IF(L222&lt;=8,0,IF(L222&lt;=16,(L222-9)*0.34,IF(L222&lt;=24,(L222-17)*0.34,0))),0)+IF(F222="JEČ",IF(L222=1,34,IF(L222=2,26.04,IF(L222=3,20.6,IF(L222=4,12,IF(L222=5,11,IF(L222=6,10,IF(L222=7,9,IF(L222=8,8,0))))))))+IF(L222&lt;=8,0,IF(L222&lt;=16,6,0))-IF(L222&lt;=8,0,IF(L222&lt;=16,(L222-9)*0.17,0)),0)+IF(F222="JEOF",IF(L222=1,34,IF(L222=2,26.04,IF(L222=3,20.6,IF(L222=4,12,IF(L222=5,11,IF(L222=6,10,IF(L222=7,9,IF(L222=8,8,0))))))))+IF(L222&lt;=8,0,IF(L222&lt;=16,6,0))-IF(L222&lt;=8,0,IF(L222&lt;=16,(L222-9)*0.17,0)),0)+IF(F222="JnPČ",IF(L222=1,51,IF(L222=2,35.7,IF(L222=3,27,IF(L222=4,19.5,IF(L222=5,18,IF(L222=6,16.5,IF(L222=7,15,IF(L222=8,13.5,0))))))))+IF(L222&lt;=8,0,IF(L222&lt;=16,10,0))-IF(L222&lt;=8,0,IF(L222&lt;=16,(L222-9)*0.255,0)),0)+IF(F222="JnEČ",IF(L222=1,25.5,IF(L222=2,19.53,IF(L222=3,15.48,IF(L222=4,9,IF(L222=5,8.25,IF(L222=6,7.5,IF(L222=7,6.75,IF(L222=8,6,0))))))))+IF(L222&lt;=8,0,IF(L222&lt;=16,5,0))-IF(L222&lt;=8,0,IF(L222&lt;=16,(L222-9)*0.1275,0)),0)+IF(F222="JčPČ",IF(L222=1,21.25,IF(L222=2,14.5,IF(L222=3,11.5,IF(L222=4,7,IF(L222=5,6.5,IF(L222=6,6,IF(L222=7,5.5,IF(L222=8,5,0))))))))+IF(L222&lt;=8,0,IF(L222&lt;=16,4,0))-IF(L222&lt;=8,0,IF(L222&lt;=16,(L222-9)*0.10625,0)),0)+IF(F222="JčEČ",IF(L222=1,17,IF(L222=2,13.02,IF(L222=3,10.32,IF(L222=4,6,IF(L222=5,5.5,IF(L222=6,5,IF(L222=7,4.5,IF(L222=8,4,0))))))))+IF(L222&lt;=8,0,IF(L222&lt;=16,3,0))-IF(L222&lt;=8,0,IF(L222&lt;=16,(L222-9)*0.085,0)),0)+IF(F222="NEAK",IF(L222=1,11.48,IF(L222=2,8.79,IF(L222=3,6.97,IF(L222=4,4.05,IF(L222=5,3.71,IF(L222=6,3.38,IF(L222=7,3.04,IF(L222=8,2.7,0))))))))+IF(L222&lt;=8,0,IF(L222&lt;=16,2,IF(L222&lt;=24,1.3,0)))-IF(L222&lt;=8,0,IF(L222&lt;=16,(L222-9)*0.0574,IF(L222&lt;=24,(L222-17)*0.0574,0))),0))*IF(L222&lt;0,1,IF(OR(F222="PČ",F222="PŽ",F222="PT"),IF(J222&lt;32,J222/32,1),1))* IF(L222&lt;0,1,IF(OR(F222="EČ",F222="EŽ",F222="JOŽ",F222="JPČ",F222="NEAK"),IF(J222&lt;24,J222/24,1),1))*IF(L222&lt;0,1,IF(OR(F222="PČneol",F222="JEČ",F222="JEOF",F222="JnPČ",F222="JnEČ",F222="JčPČ",F222="JčEČ"),IF(J222&lt;16,J222/16,1),1))*IF(L222&lt;0,1,IF(F222="EČneol",IF(J222&lt;8,J222/8,1),1))</f>
        <v>20.6</v>
      </c>
      <c r="O222" s="9">
        <f t="shared" ref="O222:O243" si="108">IF(F222="OŽ",N222,IF(H222="Ne",IF(J222*0.3&lt;J222-L222,N222,0),IF(J222*0.1&lt;J222-L222,N222,0)))</f>
        <v>20.6</v>
      </c>
      <c r="P222" s="4">
        <f t="shared" ref="P222" si="109">IF(O222=0,0,IF(F222="OŽ",IF(L222&gt;35,0,IF(J222&gt;35,(36-L222)*1.836,((36-L222)-(36-J222))*1.836)),0)+IF(F222="PČ",IF(L222&gt;31,0,IF(J222&gt;31,(32-L222)*1.347,((32-L222)-(32-J222))*1.347)),0)+ IF(F222="PČneol",IF(L222&gt;15,0,IF(J222&gt;15,(16-L222)*0.255,((16-L222)-(16-J222))*0.255)),0)+IF(F222="PŽ",IF(L222&gt;31,0,IF(J222&gt;31,(32-L222)*0.255,((32-L222)-(32-J222))*0.255)),0)+IF(F222="EČ",IF(L222&gt;23,0,IF(J222&gt;23,(24-L222)*0.612,((24-L222)-(24-J222))*0.612)),0)+IF(F222="EČneol",IF(L222&gt;7,0,IF(J222&gt;7,(8-L222)*0.204,((8-L222)-(8-J222))*0.204)),0)+IF(F222="EŽ",IF(L222&gt;23,0,IF(J222&gt;23,(24-L222)*0.204,((24-L222)-(24-J222))*0.204)),0)+IF(F222="PT",IF(L222&gt;31,0,IF(J222&gt;31,(32-L222)*0.204,((32-L222)-(32-J222))*0.204)),0)+IF(F222="JOŽ",IF(L222&gt;23,0,IF(J222&gt;23,(24-L222)*0.255,((24-L222)-(24-J222))*0.255)),0)+IF(F222="JPČ",IF(L222&gt;23,0,IF(J222&gt;23,(24-L222)*0.204,((24-L222)-(24-J222))*0.204)),0)+IF(F222="JEČ",IF(L222&gt;15,0,IF(J222&gt;15,(16-L222)*0.102,((16-L222)-(16-J222))*0.102)),0)+IF(F222="JEOF",IF(L222&gt;15,0,IF(J222&gt;15,(16-L222)*0.102,((16-L222)-(16-J222))*0.102)),0)+IF(F222="JnPČ",IF(L222&gt;15,0,IF(J222&gt;15,(16-L222)*0.153,((16-L222)-(16-J222))*0.153)),0)+IF(F222="JnEČ",IF(L222&gt;15,0,IF(J222&gt;15,(16-L222)*0.0765,((16-L222)-(16-J222))*0.0765)),0)+IF(F222="JčPČ",IF(L222&gt;15,0,IF(J222&gt;15,(16-L222)*0.06375,((16-L222)-(16-J222))*0.06375)),0)+IF(F222="JčEČ",IF(L222&gt;15,0,IF(J222&gt;15,(16-L222)*0.051,((16-L222)-(16-J222))*0.051)),0)+IF(F222="NEAK",IF(L222&gt;23,0,IF(J222&gt;23,(24-L222)*0.03444,((24-L222)-(24-J222))*0.03444)),0))</f>
        <v>1.3259999999999998</v>
      </c>
      <c r="Q222" s="11">
        <f t="shared" ref="Q222" si="110">IF(ISERROR(P222*100/N222),0,(P222*100/N222))</f>
        <v>6.4368932038834945</v>
      </c>
      <c r="R222" s="10">
        <f t="shared" ref="R222:R243" si="111">IF(Q222&lt;=30,O222+P222,O222+O222*0.3)*IF(G222=1,0.4,IF(G222=2,0.75,IF(G222="1 (kas 4 m. 1 k. nerengiamos)",0.52,1)))*IF(D222="olimpinė",1,IF(M222="Ne",0.5,1))*IF(OR(A$5="Lietuvos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federacija"),IF(OR(J222&lt;8,K222&lt;16),0,1),1)*E222*IF(I222&lt;=1,1,1/I222)*IF(OR(A$5="Lietuvos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16.444500000000001</v>
      </c>
      <c r="S222" s="8"/>
    </row>
    <row r="223" spans="1:19" s="8" customFormat="1">
      <c r="A223" s="62">
        <v>2</v>
      </c>
      <c r="B223" s="62" t="s">
        <v>178</v>
      </c>
      <c r="C223" s="12" t="s">
        <v>176</v>
      </c>
      <c r="D223" s="62" t="s">
        <v>29</v>
      </c>
      <c r="E223" s="62">
        <v>1</v>
      </c>
      <c r="F223" s="62" t="s">
        <v>191</v>
      </c>
      <c r="G223" s="62">
        <v>2</v>
      </c>
      <c r="H223" s="62" t="s">
        <v>31</v>
      </c>
      <c r="I223" s="62"/>
      <c r="J223" s="62">
        <v>26</v>
      </c>
      <c r="K223" s="62">
        <v>51</v>
      </c>
      <c r="L223" s="62">
        <v>5</v>
      </c>
      <c r="M223" s="62" t="s">
        <v>31</v>
      </c>
      <c r="N223" s="3">
        <f t="shared" ref="N223:N234" si="112">(IF(F223="OŽ",IF(L223=1,550.8,IF(L223=2,426.38,IF(L223=3,342.14,IF(L223=4,181.44,IF(L223=5,168.48,IF(L223=6,155.52,IF(L223=7,148.5,IF(L223=8,144,0))))))))+IF(L223&lt;=8,0,IF(L223&lt;=16,137.7,IF(L223&lt;=24,108,IF(L223&lt;=32,80.1,IF(L223&lt;=36,52.2,0)))))-IF(L223&lt;=8,0,IF(L223&lt;=16,(L223-9)*2.754,IF(L223&lt;=24,(L223-17)* 2.754,IF(L223&lt;=32,(L223-25)* 2.754,IF(L223&lt;=36,(L223-33)*2.754,0))))),0)+IF(F223="PČ",IF(L223=1,449,IF(L223=2,314.6,IF(L223=3,238,IF(L223=4,172,IF(L223=5,159,IF(L223=6,145,IF(L223=7,132,IF(L223=8,119,0))))))))+IF(L223&lt;=8,0,IF(L223&lt;=16,88,IF(L223&lt;=24,55,IF(L223&lt;=32,22,0))))-IF(L223&lt;=8,0,IF(L223&lt;=16,(L223-9)*2.245,IF(L223&lt;=24,(L223-17)*2.245,IF(L223&lt;=32,(L223-25)*2.245,0)))),0)+IF(F223="PČneol",IF(L223=1,85,IF(L223=2,64.61,IF(L223=3,50.76,IF(L223=4,16.25,IF(L223=5,15,IF(L223=6,13.75,IF(L223=7,12.5,IF(L223=8,11.25,0))))))))+IF(L223&lt;=8,0,IF(L223&lt;=16,9,0))-IF(L223&lt;=8,0,IF(L223&lt;=16,(L223-9)*0.425,0)),0)+IF(F223="PŽ",IF(L223=1,85,IF(L223=2,59.5,IF(L223=3,45,IF(L223=4,32.5,IF(L223=5,30,IF(L223=6,27.5,IF(L223=7,25,IF(L223=8,22.5,0))))))))+IF(L223&lt;=8,0,IF(L223&lt;=16,19,IF(L223&lt;=24,13,IF(L223&lt;=32,8,0))))-IF(L223&lt;=8,0,IF(L223&lt;=16,(L223-9)*0.425,IF(L223&lt;=24,(L223-17)*0.425,IF(L223&lt;=32,(L223-25)*0.425,0)))),0)+IF(F223="EČ",IF(L223=1,204,IF(L223=2,156.24,IF(L223=3,123.84,IF(L223=4,72,IF(L223=5,66,IF(L223=6,60,IF(L223=7,54,IF(L223=8,48,0))))))))+IF(L223&lt;=8,0,IF(L223&lt;=16,40,IF(L223&lt;=24,25,0)))-IF(L223&lt;=8,0,IF(L223&lt;=16,(L223-9)*1.02,IF(L223&lt;=24,(L223-17)*1.02,0))),0)+IF(F223="EČneol",IF(L223=1,68,IF(L223=2,51.69,IF(L223=3,40.61,IF(L223=4,13,IF(L223=5,12,IF(L223=6,11,IF(L223=7,10,IF(L223=8,9,0)))))))))+IF(F223="EŽ",IF(L223=1,68,IF(L223=2,47.6,IF(L223=3,36,IF(L223=4,18,IF(L223=5,16.5,IF(L223=6,15,IF(L223=7,13.5,IF(L223=8,12,0))))))))+IF(L223&lt;=8,0,IF(L223&lt;=16,10,IF(L223&lt;=24,6,0)))-IF(L223&lt;=8,0,IF(L223&lt;=16,(L223-9)*0.34,IF(L223&lt;=24,(L223-17)*0.34,0))),0)+IF(F223="PT",IF(L223=1,68,IF(L223=2,52.08,IF(L223=3,41.28,IF(L223=4,24,IF(L223=5,22,IF(L223=6,20,IF(L223=7,18,IF(L223=8,16,0))))))))+IF(L223&lt;=8,0,IF(L223&lt;=16,13,IF(L223&lt;=24,9,IF(L223&lt;=32,4,0))))-IF(L223&lt;=8,0,IF(L223&lt;=16,(L223-9)*0.34,IF(L223&lt;=24,(L223-17)*0.34,IF(L223&lt;=32,(L223-25)*0.34,0)))),0)+IF(F223="JOŽ",IF(L223=1,85,IF(L223=2,59.5,IF(L223=3,45,IF(L223=4,32.5,IF(L223=5,30,IF(L223=6,27.5,IF(L223=7,25,IF(L223=8,22.5,0))))))))+IF(L223&lt;=8,0,IF(L223&lt;=16,19,IF(L223&lt;=24,13,0)))-IF(L223&lt;=8,0,IF(L223&lt;=16,(L223-9)*0.425,IF(L223&lt;=24,(L223-17)*0.425,0))),0)+IF(F223="JPČ",IF(L223=1,68,IF(L223=2,47.6,IF(L223=3,36,IF(L223=4,26,IF(L223=5,24,IF(L223=6,22,IF(L223=7,20,IF(L223=8,18,0))))))))+IF(L223&lt;=8,0,IF(L223&lt;=16,13,IF(L223&lt;=24,9,0)))-IF(L223&lt;=8,0,IF(L223&lt;=16,(L223-9)*0.34,IF(L223&lt;=24,(L223-17)*0.34,0))),0)+IF(F223="JEČ",IF(L223=1,34,IF(L223=2,26.04,IF(L223=3,20.6,IF(L223=4,12,IF(L223=5,11,IF(L223=6,10,IF(L223=7,9,IF(L223=8,8,0))))))))+IF(L223&lt;=8,0,IF(L223&lt;=16,6,0))-IF(L223&lt;=8,0,IF(L223&lt;=16,(L223-9)*0.17,0)),0)+IF(F223="JEOF",IF(L223=1,34,IF(L223=2,26.04,IF(L223=3,20.6,IF(L223=4,12,IF(L223=5,11,IF(L223=6,10,IF(L223=7,9,IF(L223=8,8,0))))))))+IF(L223&lt;=8,0,IF(L223&lt;=16,6,0))-IF(L223&lt;=8,0,IF(L223&lt;=16,(L223-9)*0.17,0)),0)+IF(F223="JnPČ",IF(L223=1,51,IF(L223=2,35.7,IF(L223=3,27,IF(L223=4,19.5,IF(L223=5,18,IF(L223=6,16.5,IF(L223=7,15,IF(L223=8,13.5,0))))))))+IF(L223&lt;=8,0,IF(L223&lt;=16,10,0))-IF(L223&lt;=8,0,IF(L223&lt;=16,(L223-9)*0.255,0)),0)+IF(F223="JnEČ",IF(L223=1,25.5,IF(L223=2,19.53,IF(L223=3,15.48,IF(L223=4,9,IF(L223=5,8.25,IF(L223=6,7.5,IF(L223=7,6.75,IF(L223=8,6,0))))))))+IF(L223&lt;=8,0,IF(L223&lt;=16,5,0))-IF(L223&lt;=8,0,IF(L223&lt;=16,(L223-9)*0.1275,0)),0)+IF(F223="JčPČ",IF(L223=1,21.25,IF(L223=2,14.5,IF(L223=3,11.5,IF(L223=4,7,IF(L223=5,6.5,IF(L223=6,6,IF(L223=7,5.5,IF(L223=8,5,0))))))))+IF(L223&lt;=8,0,IF(L223&lt;=16,4,0))-IF(L223&lt;=8,0,IF(L223&lt;=16,(L223-9)*0.10625,0)),0)+IF(F223="JčEČ",IF(L223=1,17,IF(L223=2,13.02,IF(L223=3,10.32,IF(L223=4,6,IF(L223=5,5.5,IF(L223=6,5,IF(L223=7,4.5,IF(L223=8,4,0))))))))+IF(L223&lt;=8,0,IF(L223&lt;=16,3,0))-IF(L223&lt;=8,0,IF(L223&lt;=16,(L223-9)*0.085,0)),0)+IF(F223="NEAK",IF(L223=1,11.48,IF(L223=2,8.79,IF(L223=3,6.97,IF(L223=4,4.05,IF(L223=5,3.71,IF(L223=6,3.38,IF(L223=7,3.04,IF(L223=8,2.7,0))))))))+IF(L223&lt;=8,0,IF(L223&lt;=16,2,IF(L223&lt;=24,1.3,0)))-IF(L223&lt;=8,0,IF(L223&lt;=16,(L223-9)*0.0574,IF(L223&lt;=24,(L223-17)*0.0574,0))),0))*IF(L223&lt;0,1,IF(OR(F223="PČ",F223="PŽ",F223="PT"),IF(J223&lt;32,J223/32,1),1))* IF(L223&lt;0,1,IF(OR(F223="EČ",F223="EŽ",F223="JOŽ",F223="JPČ",F223="NEAK"),IF(J223&lt;24,J223/24,1),1))*IF(L223&lt;0,1,IF(OR(F223="PČneol",F223="JEČ",F223="JEOF",F223="JnPČ",F223="JnEČ",F223="JčPČ",F223="JčEČ"),IF(J223&lt;16,J223/16,1),1))*IF(L223&lt;0,1,IF(F223="EČneol",IF(J223&lt;8,J223/8,1),1))</f>
        <v>11</v>
      </c>
      <c r="O223" s="9">
        <f t="shared" ref="O223:O234" si="113">IF(F223="OŽ",N223,IF(H223="Ne",IF(J223*0.3&lt;J223-L223,N223,0),IF(J223*0.1&lt;J223-L223,N223,0)))</f>
        <v>11</v>
      </c>
      <c r="P223" s="4">
        <f t="shared" ref="P223:P234" si="114">IF(O223=0,0,IF(F223="OŽ",IF(L223&gt;35,0,IF(J223&gt;35,(36-L223)*1.836,((36-L223)-(36-J223))*1.836)),0)+IF(F223="PČ",IF(L223&gt;31,0,IF(J223&gt;31,(32-L223)*1.347,((32-L223)-(32-J223))*1.347)),0)+ IF(F223="PČneol",IF(L223&gt;15,0,IF(J223&gt;15,(16-L223)*0.255,((16-L223)-(16-J223))*0.255)),0)+IF(F223="PŽ",IF(L223&gt;31,0,IF(J223&gt;31,(32-L223)*0.255,((32-L223)-(32-J223))*0.255)),0)+IF(F223="EČ",IF(L223&gt;23,0,IF(J223&gt;23,(24-L223)*0.612,((24-L223)-(24-J223))*0.612)),0)+IF(F223="EČneol",IF(L223&gt;7,0,IF(J223&gt;7,(8-L223)*0.204,((8-L223)-(8-J223))*0.204)),0)+IF(F223="EŽ",IF(L223&gt;23,0,IF(J223&gt;23,(24-L223)*0.204,((24-L223)-(24-J223))*0.204)),0)+IF(F223="PT",IF(L223&gt;31,0,IF(J223&gt;31,(32-L223)*0.204,((32-L223)-(32-J223))*0.204)),0)+IF(F223="JOŽ",IF(L223&gt;23,0,IF(J223&gt;23,(24-L223)*0.255,((24-L223)-(24-J223))*0.255)),0)+IF(F223="JPČ",IF(L223&gt;23,0,IF(J223&gt;23,(24-L223)*0.204,((24-L223)-(24-J223))*0.204)),0)+IF(F223="JEČ",IF(L223&gt;15,0,IF(J223&gt;15,(16-L223)*0.102,((16-L223)-(16-J223))*0.102)),0)+IF(F223="JEOF",IF(L223&gt;15,0,IF(J223&gt;15,(16-L223)*0.102,((16-L223)-(16-J223))*0.102)),0)+IF(F223="JnPČ",IF(L223&gt;15,0,IF(J223&gt;15,(16-L223)*0.153,((16-L223)-(16-J223))*0.153)),0)+IF(F223="JnEČ",IF(L223&gt;15,0,IF(J223&gt;15,(16-L223)*0.0765,((16-L223)-(16-J223))*0.0765)),0)+IF(F223="JčPČ",IF(L223&gt;15,0,IF(J223&gt;15,(16-L223)*0.06375,((16-L223)-(16-J223))*0.06375)),0)+IF(F223="JčEČ",IF(L223&gt;15,0,IF(J223&gt;15,(16-L223)*0.051,((16-L223)-(16-J223))*0.051)),0)+IF(F223="NEAK",IF(L223&gt;23,0,IF(J223&gt;23,(24-L223)*0.03444,((24-L223)-(24-J223))*0.03444)),0))</f>
        <v>1.1219999999999999</v>
      </c>
      <c r="Q223" s="11">
        <f t="shared" ref="Q223:Q234" si="115">IF(ISERROR(P223*100/N223),0,(P223*100/N223))</f>
        <v>10.199999999999999</v>
      </c>
      <c r="R223" s="10">
        <f t="shared" ref="R223:R234" si="116">IF(Q223&lt;=30,O223+P223,O223+O223*0.3)*IF(G223=1,0.4,IF(G223=2,0.75,IF(G223="1 (kas 4 m. 1 k. nerengiamos)",0.52,1)))*IF(D223="olimpinė",1,IF(M223="Ne",0.5,1))*IF(OR(A$5="Lietuvos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federacija"),IF(OR(J223&lt;8,K223&lt;16),0,1),1)*E223*IF(I223&lt;=1,1,1/I223)*IF(OR(A$5="Lietuvos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9.0914999999999999</v>
      </c>
    </row>
    <row r="224" spans="1:19" s="8" customFormat="1">
      <c r="A224" s="62">
        <v>3</v>
      </c>
      <c r="B224" s="62" t="s">
        <v>192</v>
      </c>
      <c r="C224" s="12" t="s">
        <v>90</v>
      </c>
      <c r="D224" s="62" t="s">
        <v>29</v>
      </c>
      <c r="E224" s="62">
        <v>1</v>
      </c>
      <c r="F224" s="62" t="s">
        <v>191</v>
      </c>
      <c r="G224" s="62">
        <v>2</v>
      </c>
      <c r="H224" s="62" t="s">
        <v>31</v>
      </c>
      <c r="I224" s="62"/>
      <c r="J224" s="62">
        <v>25</v>
      </c>
      <c r="K224" s="62">
        <v>51</v>
      </c>
      <c r="L224" s="62">
        <v>7</v>
      </c>
      <c r="M224" s="62" t="s">
        <v>31</v>
      </c>
      <c r="N224" s="3">
        <f t="shared" si="112"/>
        <v>9</v>
      </c>
      <c r="O224" s="9">
        <f t="shared" si="113"/>
        <v>9</v>
      </c>
      <c r="P224" s="4">
        <f t="shared" si="114"/>
        <v>0.91799999999999993</v>
      </c>
      <c r="Q224" s="11">
        <f t="shared" si="115"/>
        <v>10.199999999999999</v>
      </c>
      <c r="R224" s="10">
        <f t="shared" si="116"/>
        <v>7.4384999999999994</v>
      </c>
    </row>
    <row r="225" spans="1:19" s="8" customFormat="1">
      <c r="A225" s="62">
        <v>4</v>
      </c>
      <c r="B225" s="62" t="s">
        <v>86</v>
      </c>
      <c r="C225" s="12" t="s">
        <v>87</v>
      </c>
      <c r="D225" s="62" t="s">
        <v>29</v>
      </c>
      <c r="E225" s="62">
        <v>1</v>
      </c>
      <c r="F225" s="62" t="s">
        <v>191</v>
      </c>
      <c r="G225" s="62">
        <v>2</v>
      </c>
      <c r="H225" s="62" t="s">
        <v>31</v>
      </c>
      <c r="I225" s="62"/>
      <c r="J225" s="62">
        <v>22</v>
      </c>
      <c r="K225" s="62">
        <v>51</v>
      </c>
      <c r="L225" s="62">
        <v>7</v>
      </c>
      <c r="M225" s="62" t="s">
        <v>31</v>
      </c>
      <c r="N225" s="3">
        <f t="shared" si="112"/>
        <v>9</v>
      </c>
      <c r="O225" s="9">
        <f t="shared" si="113"/>
        <v>9</v>
      </c>
      <c r="P225" s="4">
        <f t="shared" si="114"/>
        <v>0.91799999999999993</v>
      </c>
      <c r="Q225" s="11">
        <f t="shared" si="115"/>
        <v>10.199999999999999</v>
      </c>
      <c r="R225" s="10">
        <f t="shared" si="116"/>
        <v>7.4384999999999994</v>
      </c>
    </row>
    <row r="226" spans="1:19" s="8" customFormat="1">
      <c r="A226" s="62">
        <v>5</v>
      </c>
      <c r="B226" s="62" t="s">
        <v>113</v>
      </c>
      <c r="C226" s="12" t="s">
        <v>193</v>
      </c>
      <c r="D226" s="62" t="s">
        <v>29</v>
      </c>
      <c r="E226" s="62">
        <v>1</v>
      </c>
      <c r="F226" s="62" t="s">
        <v>191</v>
      </c>
      <c r="G226" s="62">
        <v>2</v>
      </c>
      <c r="H226" s="62" t="s">
        <v>31</v>
      </c>
      <c r="I226" s="62"/>
      <c r="J226" s="62">
        <v>27</v>
      </c>
      <c r="K226" s="62">
        <v>51</v>
      </c>
      <c r="L226" s="62">
        <v>9</v>
      </c>
      <c r="M226" s="62" t="s">
        <v>31</v>
      </c>
      <c r="N226" s="3">
        <f t="shared" si="112"/>
        <v>6</v>
      </c>
      <c r="O226" s="9">
        <f t="shared" si="113"/>
        <v>6</v>
      </c>
      <c r="P226" s="4">
        <f t="shared" si="114"/>
        <v>0.71399999999999997</v>
      </c>
      <c r="Q226" s="11">
        <f t="shared" si="115"/>
        <v>11.899999999999999</v>
      </c>
      <c r="R226" s="10">
        <f t="shared" si="116"/>
        <v>5.0355000000000008</v>
      </c>
    </row>
    <row r="227" spans="1:19" s="8" customFormat="1">
      <c r="A227" s="62">
        <v>6</v>
      </c>
      <c r="B227" s="62" t="s">
        <v>194</v>
      </c>
      <c r="C227" s="12" t="s">
        <v>38</v>
      </c>
      <c r="D227" s="62" t="s">
        <v>29</v>
      </c>
      <c r="E227" s="62">
        <v>1</v>
      </c>
      <c r="F227" s="62" t="s">
        <v>191</v>
      </c>
      <c r="G227" s="62">
        <v>2</v>
      </c>
      <c r="H227" s="62" t="s">
        <v>31</v>
      </c>
      <c r="I227" s="62"/>
      <c r="J227" s="62">
        <v>26</v>
      </c>
      <c r="K227" s="62">
        <v>51</v>
      </c>
      <c r="L227" s="62">
        <v>9</v>
      </c>
      <c r="M227" s="62" t="s">
        <v>31</v>
      </c>
      <c r="N227" s="3">
        <f t="shared" si="112"/>
        <v>6</v>
      </c>
      <c r="O227" s="9">
        <f t="shared" si="113"/>
        <v>6</v>
      </c>
      <c r="P227" s="4">
        <f t="shared" si="114"/>
        <v>0.71399999999999997</v>
      </c>
      <c r="Q227" s="11">
        <f t="shared" si="115"/>
        <v>11.899999999999999</v>
      </c>
      <c r="R227" s="10">
        <f t="shared" si="116"/>
        <v>5.0355000000000008</v>
      </c>
    </row>
    <row r="228" spans="1:19" s="8" customFormat="1">
      <c r="A228" s="62">
        <v>7</v>
      </c>
      <c r="B228" s="62" t="s">
        <v>195</v>
      </c>
      <c r="C228" s="12" t="s">
        <v>52</v>
      </c>
      <c r="D228" s="62" t="s">
        <v>29</v>
      </c>
      <c r="E228" s="62">
        <v>1</v>
      </c>
      <c r="F228" s="62" t="s">
        <v>191</v>
      </c>
      <c r="G228" s="62">
        <v>2</v>
      </c>
      <c r="H228" s="62" t="s">
        <v>31</v>
      </c>
      <c r="I228" s="62"/>
      <c r="J228" s="62">
        <v>24</v>
      </c>
      <c r="K228" s="62">
        <v>51</v>
      </c>
      <c r="L228" s="62">
        <v>11</v>
      </c>
      <c r="M228" s="62" t="s">
        <v>31</v>
      </c>
      <c r="N228" s="3">
        <f t="shared" si="112"/>
        <v>5.66</v>
      </c>
      <c r="O228" s="9">
        <f t="shared" si="113"/>
        <v>5.66</v>
      </c>
      <c r="P228" s="4">
        <f t="shared" si="114"/>
        <v>0.51</v>
      </c>
      <c r="Q228" s="11">
        <f t="shared" si="115"/>
        <v>9.010600706713781</v>
      </c>
      <c r="R228" s="10">
        <f t="shared" si="116"/>
        <v>4.6274999999999995</v>
      </c>
    </row>
    <row r="229" spans="1:19" s="8" customFormat="1">
      <c r="A229" s="62">
        <v>8</v>
      </c>
      <c r="B229" s="62" t="s">
        <v>88</v>
      </c>
      <c r="C229" s="12" t="s">
        <v>52</v>
      </c>
      <c r="D229" s="62" t="s">
        <v>29</v>
      </c>
      <c r="E229" s="62">
        <v>1</v>
      </c>
      <c r="F229" s="62" t="s">
        <v>191</v>
      </c>
      <c r="G229" s="62">
        <v>2</v>
      </c>
      <c r="H229" s="62" t="s">
        <v>31</v>
      </c>
      <c r="I229" s="62"/>
      <c r="J229" s="62">
        <v>21</v>
      </c>
      <c r="K229" s="62">
        <v>51</v>
      </c>
      <c r="L229" s="62">
        <v>11</v>
      </c>
      <c r="M229" s="62" t="s">
        <v>31</v>
      </c>
      <c r="N229" s="3">
        <f t="shared" si="112"/>
        <v>5.66</v>
      </c>
      <c r="O229" s="9">
        <f t="shared" si="113"/>
        <v>5.66</v>
      </c>
      <c r="P229" s="4">
        <f t="shared" si="114"/>
        <v>0.51</v>
      </c>
      <c r="Q229" s="11">
        <f t="shared" si="115"/>
        <v>9.010600706713781</v>
      </c>
      <c r="R229" s="10">
        <f t="shared" si="116"/>
        <v>4.6274999999999995</v>
      </c>
    </row>
    <row r="230" spans="1:19" s="8" customFormat="1">
      <c r="A230" s="62">
        <v>9</v>
      </c>
      <c r="B230" s="62" t="s">
        <v>196</v>
      </c>
      <c r="C230" s="12" t="s">
        <v>111</v>
      </c>
      <c r="D230" s="62" t="s">
        <v>29</v>
      </c>
      <c r="E230" s="62">
        <v>1</v>
      </c>
      <c r="F230" s="62" t="s">
        <v>191</v>
      </c>
      <c r="G230" s="62">
        <v>2</v>
      </c>
      <c r="H230" s="62" t="s">
        <v>31</v>
      </c>
      <c r="I230" s="62"/>
      <c r="J230" s="62">
        <v>29</v>
      </c>
      <c r="K230" s="62">
        <v>51</v>
      </c>
      <c r="L230" s="62">
        <v>12</v>
      </c>
      <c r="M230" s="62" t="s">
        <v>31</v>
      </c>
      <c r="N230" s="3">
        <f t="shared" si="112"/>
        <v>5.49</v>
      </c>
      <c r="O230" s="9">
        <f t="shared" si="113"/>
        <v>5.49</v>
      </c>
      <c r="P230" s="4">
        <f t="shared" si="114"/>
        <v>0.40799999999999997</v>
      </c>
      <c r="Q230" s="11">
        <f t="shared" si="115"/>
        <v>7.4316939890710376</v>
      </c>
      <c r="R230" s="10">
        <f t="shared" si="116"/>
        <v>4.4235000000000007</v>
      </c>
    </row>
    <row r="231" spans="1:19" s="8" customFormat="1">
      <c r="A231" s="62">
        <v>10</v>
      </c>
      <c r="B231" s="62" t="s">
        <v>197</v>
      </c>
      <c r="C231" s="12" t="s">
        <v>96</v>
      </c>
      <c r="D231" s="62" t="s">
        <v>29</v>
      </c>
      <c r="E231" s="62">
        <v>1</v>
      </c>
      <c r="F231" s="62" t="s">
        <v>191</v>
      </c>
      <c r="G231" s="62">
        <v>2</v>
      </c>
      <c r="H231" s="62" t="s">
        <v>31</v>
      </c>
      <c r="I231" s="62"/>
      <c r="J231" s="62">
        <v>22</v>
      </c>
      <c r="K231" s="62">
        <v>51</v>
      </c>
      <c r="L231" s="62">
        <v>12</v>
      </c>
      <c r="M231" s="62" t="s">
        <v>31</v>
      </c>
      <c r="N231" s="3">
        <f t="shared" si="112"/>
        <v>5.49</v>
      </c>
      <c r="O231" s="9">
        <f t="shared" si="113"/>
        <v>5.49</v>
      </c>
      <c r="P231" s="4">
        <f t="shared" si="114"/>
        <v>0.40799999999999997</v>
      </c>
      <c r="Q231" s="11">
        <f t="shared" si="115"/>
        <v>7.4316939890710376</v>
      </c>
      <c r="R231" s="10">
        <f t="shared" si="116"/>
        <v>4.4235000000000007</v>
      </c>
    </row>
    <row r="232" spans="1:19" s="8" customFormat="1">
      <c r="A232" s="62">
        <v>11</v>
      </c>
      <c r="B232" s="62" t="s">
        <v>198</v>
      </c>
      <c r="C232" s="12" t="s">
        <v>90</v>
      </c>
      <c r="D232" s="62" t="s">
        <v>29</v>
      </c>
      <c r="E232" s="62">
        <v>1</v>
      </c>
      <c r="F232" s="62" t="s">
        <v>191</v>
      </c>
      <c r="G232" s="62">
        <v>2</v>
      </c>
      <c r="H232" s="62" t="s">
        <v>31</v>
      </c>
      <c r="I232" s="62"/>
      <c r="J232" s="62">
        <v>31</v>
      </c>
      <c r="K232" s="62">
        <v>51</v>
      </c>
      <c r="L232" s="62">
        <v>13</v>
      </c>
      <c r="M232" s="62" t="s">
        <v>31</v>
      </c>
      <c r="N232" s="3">
        <f t="shared" si="112"/>
        <v>5.32</v>
      </c>
      <c r="O232" s="9">
        <f t="shared" si="113"/>
        <v>5.32</v>
      </c>
      <c r="P232" s="4">
        <f t="shared" si="114"/>
        <v>0.30599999999999999</v>
      </c>
      <c r="Q232" s="11">
        <f t="shared" si="115"/>
        <v>5.7518796992481196</v>
      </c>
      <c r="R232" s="10">
        <f t="shared" si="116"/>
        <v>4.2195</v>
      </c>
    </row>
    <row r="233" spans="1:19" s="8" customFormat="1">
      <c r="A233" s="62">
        <v>12</v>
      </c>
      <c r="B233" s="62" t="s">
        <v>78</v>
      </c>
      <c r="C233" s="12" t="s">
        <v>190</v>
      </c>
      <c r="D233" s="62" t="s">
        <v>29</v>
      </c>
      <c r="E233" s="62">
        <v>1</v>
      </c>
      <c r="F233" s="62" t="s">
        <v>191</v>
      </c>
      <c r="G233" s="62">
        <v>2</v>
      </c>
      <c r="H233" s="62" t="s">
        <v>31</v>
      </c>
      <c r="I233" s="62"/>
      <c r="J233" s="62">
        <v>27</v>
      </c>
      <c r="K233" s="62">
        <v>51</v>
      </c>
      <c r="L233" s="62">
        <v>13</v>
      </c>
      <c r="M233" s="62" t="s">
        <v>31</v>
      </c>
      <c r="N233" s="3">
        <f t="shared" si="112"/>
        <v>5.32</v>
      </c>
      <c r="O233" s="9">
        <f t="shared" si="113"/>
        <v>5.32</v>
      </c>
      <c r="P233" s="4">
        <f t="shared" si="114"/>
        <v>0.30599999999999999</v>
      </c>
      <c r="Q233" s="11">
        <f t="shared" si="115"/>
        <v>5.7518796992481196</v>
      </c>
      <c r="R233" s="10">
        <f t="shared" si="116"/>
        <v>4.2195</v>
      </c>
    </row>
    <row r="234" spans="1:19" s="8" customFormat="1">
      <c r="A234" s="62">
        <v>13</v>
      </c>
      <c r="B234" s="62" t="s">
        <v>199</v>
      </c>
      <c r="C234" s="12" t="s">
        <v>193</v>
      </c>
      <c r="D234" s="62" t="s">
        <v>29</v>
      </c>
      <c r="E234" s="62">
        <v>1</v>
      </c>
      <c r="F234" s="62" t="s">
        <v>191</v>
      </c>
      <c r="G234" s="62">
        <v>2</v>
      </c>
      <c r="H234" s="62" t="s">
        <v>31</v>
      </c>
      <c r="I234" s="62"/>
      <c r="J234" s="62">
        <v>31</v>
      </c>
      <c r="K234" s="62">
        <v>51</v>
      </c>
      <c r="L234" s="62">
        <v>15</v>
      </c>
      <c r="M234" s="62" t="s">
        <v>31</v>
      </c>
      <c r="N234" s="3">
        <f t="shared" si="112"/>
        <v>4.9800000000000004</v>
      </c>
      <c r="O234" s="9">
        <f t="shared" si="113"/>
        <v>4.9800000000000004</v>
      </c>
      <c r="P234" s="4">
        <f t="shared" si="114"/>
        <v>0.10199999999999999</v>
      </c>
      <c r="Q234" s="11">
        <f t="shared" si="115"/>
        <v>2.0481927710843371</v>
      </c>
      <c r="R234" s="10">
        <f t="shared" si="116"/>
        <v>3.8115000000000006</v>
      </c>
    </row>
    <row r="235" spans="1:19">
      <c r="A235" s="62">
        <v>14</v>
      </c>
      <c r="B235" s="62" t="s">
        <v>200</v>
      </c>
      <c r="C235" s="12" t="s">
        <v>52</v>
      </c>
      <c r="D235" s="62" t="s">
        <v>29</v>
      </c>
      <c r="E235" s="62">
        <v>1</v>
      </c>
      <c r="F235" s="62" t="s">
        <v>191</v>
      </c>
      <c r="G235" s="62">
        <v>2</v>
      </c>
      <c r="H235" s="62" t="s">
        <v>31</v>
      </c>
      <c r="I235" s="62"/>
      <c r="J235" s="62">
        <v>24</v>
      </c>
      <c r="K235" s="62">
        <v>51</v>
      </c>
      <c r="L235" s="62">
        <v>16</v>
      </c>
      <c r="M235" s="62" t="s">
        <v>31</v>
      </c>
      <c r="N235" s="3">
        <f t="shared" ref="N235:N243" si="117">(IF(F235="OŽ",IF(L235=1,550.8,IF(L235=2,426.38,IF(L235=3,342.14,IF(L235=4,181.44,IF(L235=5,168.48,IF(L235=6,155.52,IF(L235=7,148.5,IF(L235=8,144,0))))))))+IF(L235&lt;=8,0,IF(L235&lt;=16,137.7,IF(L235&lt;=24,108,IF(L235&lt;=32,80.1,IF(L235&lt;=36,52.2,0)))))-IF(L235&lt;=8,0,IF(L235&lt;=16,(L235-9)*2.754,IF(L235&lt;=24,(L235-17)* 2.754,IF(L235&lt;=32,(L235-25)* 2.754,IF(L235&lt;=36,(L235-33)*2.754,0))))),0)+IF(F235="PČ",IF(L235=1,449,IF(L235=2,314.6,IF(L235=3,238,IF(L235=4,172,IF(L235=5,159,IF(L235=6,145,IF(L235=7,132,IF(L235=8,119,0))))))))+IF(L235&lt;=8,0,IF(L235&lt;=16,88,IF(L235&lt;=24,55,IF(L235&lt;=32,22,0))))-IF(L235&lt;=8,0,IF(L235&lt;=16,(L235-9)*2.245,IF(L235&lt;=24,(L235-17)*2.245,IF(L235&lt;=32,(L235-25)*2.245,0)))),0)+IF(F235="PČneol",IF(L235=1,85,IF(L235=2,64.61,IF(L235=3,50.76,IF(L235=4,16.25,IF(L235=5,15,IF(L235=6,13.75,IF(L235=7,12.5,IF(L235=8,11.25,0))))))))+IF(L235&lt;=8,0,IF(L235&lt;=16,9,0))-IF(L235&lt;=8,0,IF(L235&lt;=16,(L235-9)*0.425,0)),0)+IF(F235="PŽ",IF(L235=1,85,IF(L235=2,59.5,IF(L235=3,45,IF(L235=4,32.5,IF(L235=5,30,IF(L235=6,27.5,IF(L235=7,25,IF(L235=8,22.5,0))))))))+IF(L235&lt;=8,0,IF(L235&lt;=16,19,IF(L235&lt;=24,13,IF(L235&lt;=32,8,0))))-IF(L235&lt;=8,0,IF(L235&lt;=16,(L235-9)*0.425,IF(L235&lt;=24,(L235-17)*0.425,IF(L235&lt;=32,(L235-25)*0.425,0)))),0)+IF(F235="EČ",IF(L235=1,204,IF(L235=2,156.24,IF(L235=3,123.84,IF(L235=4,72,IF(L235=5,66,IF(L235=6,60,IF(L235=7,54,IF(L235=8,48,0))))))))+IF(L235&lt;=8,0,IF(L235&lt;=16,40,IF(L235&lt;=24,25,0)))-IF(L235&lt;=8,0,IF(L235&lt;=16,(L235-9)*1.02,IF(L235&lt;=24,(L235-17)*1.02,0))),0)+IF(F235="EČneol",IF(L235=1,68,IF(L235=2,51.69,IF(L235=3,40.61,IF(L235=4,13,IF(L235=5,12,IF(L235=6,11,IF(L235=7,10,IF(L235=8,9,0)))))))))+IF(F235="EŽ",IF(L235=1,68,IF(L235=2,47.6,IF(L235=3,36,IF(L235=4,18,IF(L235=5,16.5,IF(L235=6,15,IF(L235=7,13.5,IF(L235=8,12,0))))))))+IF(L235&lt;=8,0,IF(L235&lt;=16,10,IF(L235&lt;=24,6,0)))-IF(L235&lt;=8,0,IF(L235&lt;=16,(L235-9)*0.34,IF(L235&lt;=24,(L235-17)*0.34,0))),0)+IF(F235="PT",IF(L235=1,68,IF(L235=2,52.08,IF(L235=3,41.28,IF(L235=4,24,IF(L235=5,22,IF(L235=6,20,IF(L235=7,18,IF(L235=8,16,0))))))))+IF(L235&lt;=8,0,IF(L235&lt;=16,13,IF(L235&lt;=24,9,IF(L235&lt;=32,4,0))))-IF(L235&lt;=8,0,IF(L235&lt;=16,(L235-9)*0.34,IF(L235&lt;=24,(L235-17)*0.34,IF(L235&lt;=32,(L235-25)*0.34,0)))),0)+IF(F235="JOŽ",IF(L235=1,85,IF(L235=2,59.5,IF(L235=3,45,IF(L235=4,32.5,IF(L235=5,30,IF(L235=6,27.5,IF(L235=7,25,IF(L235=8,22.5,0))))))))+IF(L235&lt;=8,0,IF(L235&lt;=16,19,IF(L235&lt;=24,13,0)))-IF(L235&lt;=8,0,IF(L235&lt;=16,(L235-9)*0.425,IF(L235&lt;=24,(L235-17)*0.425,0))),0)+IF(F235="JPČ",IF(L235=1,68,IF(L235=2,47.6,IF(L235=3,36,IF(L235=4,26,IF(L235=5,24,IF(L235=6,22,IF(L235=7,20,IF(L235=8,18,0))))))))+IF(L235&lt;=8,0,IF(L235&lt;=16,13,IF(L235&lt;=24,9,0)))-IF(L235&lt;=8,0,IF(L235&lt;=16,(L235-9)*0.34,IF(L235&lt;=24,(L235-17)*0.34,0))),0)+IF(F235="JEČ",IF(L235=1,34,IF(L235=2,26.04,IF(L235=3,20.6,IF(L235=4,12,IF(L235=5,11,IF(L235=6,10,IF(L235=7,9,IF(L235=8,8,0))))))))+IF(L235&lt;=8,0,IF(L235&lt;=16,6,0))-IF(L235&lt;=8,0,IF(L235&lt;=16,(L235-9)*0.17,0)),0)+IF(F235="JEOF",IF(L235=1,34,IF(L235=2,26.04,IF(L235=3,20.6,IF(L235=4,12,IF(L235=5,11,IF(L235=6,10,IF(L235=7,9,IF(L235=8,8,0))))))))+IF(L235&lt;=8,0,IF(L235&lt;=16,6,0))-IF(L235&lt;=8,0,IF(L235&lt;=16,(L235-9)*0.17,0)),0)+IF(F235="JnPČ",IF(L235=1,51,IF(L235=2,35.7,IF(L235=3,27,IF(L235=4,19.5,IF(L235=5,18,IF(L235=6,16.5,IF(L235=7,15,IF(L235=8,13.5,0))))))))+IF(L235&lt;=8,0,IF(L235&lt;=16,10,0))-IF(L235&lt;=8,0,IF(L235&lt;=16,(L235-9)*0.255,0)),0)+IF(F235="JnEČ",IF(L235=1,25.5,IF(L235=2,19.53,IF(L235=3,15.48,IF(L235=4,9,IF(L235=5,8.25,IF(L235=6,7.5,IF(L235=7,6.75,IF(L235=8,6,0))))))))+IF(L235&lt;=8,0,IF(L235&lt;=16,5,0))-IF(L235&lt;=8,0,IF(L235&lt;=16,(L235-9)*0.1275,0)),0)+IF(F235="JčPČ",IF(L235=1,21.25,IF(L235=2,14.5,IF(L235=3,11.5,IF(L235=4,7,IF(L235=5,6.5,IF(L235=6,6,IF(L235=7,5.5,IF(L235=8,5,0))))))))+IF(L235&lt;=8,0,IF(L235&lt;=16,4,0))-IF(L235&lt;=8,0,IF(L235&lt;=16,(L235-9)*0.10625,0)),0)+IF(F235="JčEČ",IF(L235=1,17,IF(L235=2,13.02,IF(L235=3,10.32,IF(L235=4,6,IF(L235=5,5.5,IF(L235=6,5,IF(L235=7,4.5,IF(L235=8,4,0))))))))+IF(L235&lt;=8,0,IF(L235&lt;=16,3,0))-IF(L235&lt;=8,0,IF(L235&lt;=16,(L235-9)*0.085,0)),0)+IF(F235="NEAK",IF(L235=1,11.48,IF(L235=2,8.79,IF(L235=3,6.97,IF(L235=4,4.05,IF(L235=5,3.71,IF(L235=6,3.38,IF(L235=7,3.04,IF(L235=8,2.7,0))))))))+IF(L235&lt;=8,0,IF(L235&lt;=16,2,IF(L235&lt;=24,1.3,0)))-IF(L235&lt;=8,0,IF(L235&lt;=16,(L235-9)*0.0574,IF(L235&lt;=24,(L235-17)*0.0574,0))),0))*IF(L235&lt;0,1,IF(OR(F235="PČ",F235="PŽ",F235="PT"),IF(J235&lt;32,J235/32,1),1))* IF(L235&lt;0,1,IF(OR(F235="EČ",F235="EŽ",F235="JOŽ",F235="JPČ",F235="NEAK"),IF(J235&lt;24,J235/24,1),1))*IF(L235&lt;0,1,IF(OR(F235="PČneol",F235="JEČ",F235="JEOF",F235="JnPČ",F235="JnEČ",F235="JčPČ",F235="JčEČ"),IF(J235&lt;16,J235/16,1),1))*IF(L235&lt;0,1,IF(F235="EČneol",IF(J235&lt;8,J235/8,1),1))</f>
        <v>4.8099999999999996</v>
      </c>
      <c r="O235" s="9">
        <f t="shared" si="108"/>
        <v>4.8099999999999996</v>
      </c>
      <c r="P235" s="4">
        <f t="shared" ref="P235:P243" si="118">IF(O235=0,0,IF(F235="OŽ",IF(L235&gt;35,0,IF(J235&gt;35,(36-L235)*1.836,((36-L235)-(36-J235))*1.836)),0)+IF(F235="PČ",IF(L235&gt;31,0,IF(J235&gt;31,(32-L235)*1.347,((32-L235)-(32-J235))*1.347)),0)+ IF(F235="PČneol",IF(L235&gt;15,0,IF(J235&gt;15,(16-L235)*0.255,((16-L235)-(16-J235))*0.255)),0)+IF(F235="PŽ",IF(L235&gt;31,0,IF(J235&gt;31,(32-L235)*0.255,((32-L235)-(32-J235))*0.255)),0)+IF(F235="EČ",IF(L235&gt;23,0,IF(J235&gt;23,(24-L235)*0.612,((24-L235)-(24-J235))*0.612)),0)+IF(F235="EČneol",IF(L235&gt;7,0,IF(J235&gt;7,(8-L235)*0.204,((8-L235)-(8-J235))*0.204)),0)+IF(F235="EŽ",IF(L235&gt;23,0,IF(J235&gt;23,(24-L235)*0.204,((24-L235)-(24-J235))*0.204)),0)+IF(F235="PT",IF(L235&gt;31,0,IF(J235&gt;31,(32-L235)*0.204,((32-L235)-(32-J235))*0.204)),0)+IF(F235="JOŽ",IF(L235&gt;23,0,IF(J235&gt;23,(24-L235)*0.255,((24-L235)-(24-J235))*0.255)),0)+IF(F235="JPČ",IF(L235&gt;23,0,IF(J235&gt;23,(24-L235)*0.204,((24-L235)-(24-J235))*0.204)),0)+IF(F235="JEČ",IF(L235&gt;15,0,IF(J235&gt;15,(16-L235)*0.102,((16-L235)-(16-J235))*0.102)),0)+IF(F235="JEOF",IF(L235&gt;15,0,IF(J235&gt;15,(16-L235)*0.102,((16-L235)-(16-J235))*0.102)),0)+IF(F235="JnPČ",IF(L235&gt;15,0,IF(J235&gt;15,(16-L235)*0.153,((16-L235)-(16-J235))*0.153)),0)+IF(F235="JnEČ",IF(L235&gt;15,0,IF(J235&gt;15,(16-L235)*0.0765,((16-L235)-(16-J235))*0.0765)),0)+IF(F235="JčPČ",IF(L235&gt;15,0,IF(J235&gt;15,(16-L235)*0.06375,((16-L235)-(16-J235))*0.06375)),0)+IF(F235="JčEČ",IF(L235&gt;15,0,IF(J235&gt;15,(16-L235)*0.051,((16-L235)-(16-J235))*0.051)),0)+IF(F235="NEAK",IF(L235&gt;23,0,IF(J235&gt;23,(24-L235)*0.03444,((24-L235)-(24-J235))*0.03444)),0))</f>
        <v>0</v>
      </c>
      <c r="Q235" s="11">
        <f t="shared" ref="Q235:Q243" si="119">IF(ISERROR(P235*100/N235),0,(P235*100/N235))</f>
        <v>0</v>
      </c>
      <c r="R235" s="10">
        <f t="shared" si="111"/>
        <v>3.6074999999999999</v>
      </c>
      <c r="S235" s="8"/>
    </row>
    <row r="236" spans="1:19">
      <c r="A236" s="62">
        <v>15</v>
      </c>
      <c r="B236" s="62" t="s">
        <v>201</v>
      </c>
      <c r="C236" s="12" t="s">
        <v>96</v>
      </c>
      <c r="D236" s="62" t="s">
        <v>29</v>
      </c>
      <c r="E236" s="62">
        <v>1</v>
      </c>
      <c r="F236" s="62" t="s">
        <v>191</v>
      </c>
      <c r="G236" s="62">
        <v>2</v>
      </c>
      <c r="H236" s="62" t="s">
        <v>31</v>
      </c>
      <c r="I236" s="62"/>
      <c r="J236" s="62">
        <v>22</v>
      </c>
      <c r="K236" s="62">
        <v>51</v>
      </c>
      <c r="L236" s="62">
        <v>20</v>
      </c>
      <c r="M236" s="62" t="s">
        <v>31</v>
      </c>
      <c r="N236" s="3">
        <f t="shared" si="117"/>
        <v>0</v>
      </c>
      <c r="O236" s="9">
        <f t="shared" si="108"/>
        <v>0</v>
      </c>
      <c r="P236" s="4">
        <f t="shared" si="118"/>
        <v>0</v>
      </c>
      <c r="Q236" s="11">
        <f t="shared" si="119"/>
        <v>0</v>
      </c>
      <c r="R236" s="10">
        <f t="shared" si="111"/>
        <v>0</v>
      </c>
      <c r="S236" s="8"/>
    </row>
    <row r="237" spans="1:19">
      <c r="A237" s="62">
        <v>16</v>
      </c>
      <c r="B237" s="62" t="s">
        <v>202</v>
      </c>
      <c r="C237" s="12" t="s">
        <v>164</v>
      </c>
      <c r="D237" s="62" t="s">
        <v>29</v>
      </c>
      <c r="E237" s="62">
        <v>1</v>
      </c>
      <c r="F237" s="62" t="s">
        <v>191</v>
      </c>
      <c r="G237" s="62">
        <v>2</v>
      </c>
      <c r="H237" s="62" t="s">
        <v>31</v>
      </c>
      <c r="I237" s="62"/>
      <c r="J237" s="62">
        <v>27</v>
      </c>
      <c r="K237" s="62">
        <v>51</v>
      </c>
      <c r="L237" s="62">
        <v>20</v>
      </c>
      <c r="M237" s="62" t="s">
        <v>31</v>
      </c>
      <c r="N237" s="3">
        <f t="shared" si="117"/>
        <v>0</v>
      </c>
      <c r="O237" s="9">
        <f t="shared" si="108"/>
        <v>0</v>
      </c>
      <c r="P237" s="4">
        <f t="shared" si="118"/>
        <v>0</v>
      </c>
      <c r="Q237" s="11">
        <f t="shared" si="119"/>
        <v>0</v>
      </c>
      <c r="R237" s="10">
        <f t="shared" si="111"/>
        <v>0</v>
      </c>
      <c r="S237" s="8"/>
    </row>
    <row r="238" spans="1:19">
      <c r="A238" s="62">
        <v>17</v>
      </c>
      <c r="B238" s="62" t="s">
        <v>203</v>
      </c>
      <c r="C238" s="12" t="s">
        <v>38</v>
      </c>
      <c r="D238" s="62" t="s">
        <v>29</v>
      </c>
      <c r="E238" s="62">
        <v>1</v>
      </c>
      <c r="F238" s="62" t="s">
        <v>191</v>
      </c>
      <c r="G238" s="62">
        <v>2</v>
      </c>
      <c r="H238" s="62" t="s">
        <v>31</v>
      </c>
      <c r="I238" s="62"/>
      <c r="J238" s="62">
        <v>26</v>
      </c>
      <c r="K238" s="62">
        <v>51</v>
      </c>
      <c r="L238" s="62">
        <v>22</v>
      </c>
      <c r="M238" s="62" t="s">
        <v>31</v>
      </c>
      <c r="N238" s="3">
        <f t="shared" si="117"/>
        <v>0</v>
      </c>
      <c r="O238" s="9">
        <f t="shared" si="108"/>
        <v>0</v>
      </c>
      <c r="P238" s="4">
        <f t="shared" si="118"/>
        <v>0</v>
      </c>
      <c r="Q238" s="11">
        <f t="shared" si="119"/>
        <v>0</v>
      </c>
      <c r="R238" s="10">
        <f t="shared" si="111"/>
        <v>0</v>
      </c>
      <c r="S238" s="8"/>
    </row>
    <row r="239" spans="1:19">
      <c r="A239" s="62">
        <v>18</v>
      </c>
      <c r="B239" s="62" t="s">
        <v>204</v>
      </c>
      <c r="C239" s="12" t="s">
        <v>164</v>
      </c>
      <c r="D239" s="62" t="s">
        <v>29</v>
      </c>
      <c r="E239" s="62">
        <v>1</v>
      </c>
      <c r="F239" s="62" t="s">
        <v>191</v>
      </c>
      <c r="G239" s="62">
        <v>2</v>
      </c>
      <c r="H239" s="62" t="s">
        <v>31</v>
      </c>
      <c r="I239" s="62"/>
      <c r="J239" s="62">
        <v>27</v>
      </c>
      <c r="K239" s="62">
        <v>51</v>
      </c>
      <c r="L239" s="62">
        <v>23</v>
      </c>
      <c r="M239" s="62" t="s">
        <v>31</v>
      </c>
      <c r="N239" s="3">
        <f t="shared" si="117"/>
        <v>0</v>
      </c>
      <c r="O239" s="9">
        <f t="shared" si="108"/>
        <v>0</v>
      </c>
      <c r="P239" s="4">
        <f t="shared" si="118"/>
        <v>0</v>
      </c>
      <c r="Q239" s="11">
        <f t="shared" si="119"/>
        <v>0</v>
      </c>
      <c r="R239" s="10">
        <f t="shared" si="111"/>
        <v>0</v>
      </c>
      <c r="S239" s="8"/>
    </row>
    <row r="240" spans="1:19">
      <c r="A240" s="62">
        <v>19</v>
      </c>
      <c r="B240" s="62" t="s">
        <v>205</v>
      </c>
      <c r="C240" s="12" t="s">
        <v>193</v>
      </c>
      <c r="D240" s="62" t="s">
        <v>29</v>
      </c>
      <c r="E240" s="62">
        <v>1</v>
      </c>
      <c r="F240" s="62" t="s">
        <v>191</v>
      </c>
      <c r="G240" s="62">
        <v>2</v>
      </c>
      <c r="H240" s="62" t="s">
        <v>31</v>
      </c>
      <c r="I240" s="62"/>
      <c r="J240" s="62">
        <v>26</v>
      </c>
      <c r="K240" s="62">
        <v>51</v>
      </c>
      <c r="L240" s="62">
        <v>26</v>
      </c>
      <c r="M240" s="62" t="s">
        <v>31</v>
      </c>
      <c r="N240" s="3">
        <f t="shared" si="117"/>
        <v>0</v>
      </c>
      <c r="O240" s="9">
        <f t="shared" si="108"/>
        <v>0</v>
      </c>
      <c r="P240" s="4">
        <f t="shared" si="118"/>
        <v>0</v>
      </c>
      <c r="Q240" s="11">
        <f t="shared" si="119"/>
        <v>0</v>
      </c>
      <c r="R240" s="10">
        <f t="shared" si="111"/>
        <v>0</v>
      </c>
      <c r="S240" s="8"/>
    </row>
    <row r="241" spans="1:19">
      <c r="A241" s="62">
        <v>20</v>
      </c>
      <c r="B241" s="62" t="s">
        <v>84</v>
      </c>
      <c r="C241" s="12" t="s">
        <v>206</v>
      </c>
      <c r="D241" s="62" t="s">
        <v>29</v>
      </c>
      <c r="E241" s="62">
        <v>1</v>
      </c>
      <c r="F241" s="62" t="s">
        <v>191</v>
      </c>
      <c r="G241" s="62">
        <v>2</v>
      </c>
      <c r="H241" s="62" t="s">
        <v>31</v>
      </c>
      <c r="I241" s="62"/>
      <c r="J241" s="62">
        <v>30</v>
      </c>
      <c r="K241" s="62">
        <v>51</v>
      </c>
      <c r="L241" s="62">
        <v>30</v>
      </c>
      <c r="M241" s="62" t="s">
        <v>31</v>
      </c>
      <c r="N241" s="3">
        <f t="shared" si="117"/>
        <v>0</v>
      </c>
      <c r="O241" s="9">
        <f t="shared" si="108"/>
        <v>0</v>
      </c>
      <c r="P241" s="4">
        <f t="shared" si="118"/>
        <v>0</v>
      </c>
      <c r="Q241" s="11">
        <f t="shared" si="119"/>
        <v>0</v>
      </c>
      <c r="R241" s="10">
        <f t="shared" si="111"/>
        <v>0</v>
      </c>
      <c r="S241" s="8"/>
    </row>
    <row r="242" spans="1:19">
      <c r="A242" s="62">
        <v>21</v>
      </c>
      <c r="B242" s="62" t="s">
        <v>207</v>
      </c>
      <c r="C242" s="12" t="s">
        <v>176</v>
      </c>
      <c r="D242" s="62" t="s">
        <v>29</v>
      </c>
      <c r="E242" s="62">
        <v>1</v>
      </c>
      <c r="F242" s="62" t="s">
        <v>191</v>
      </c>
      <c r="G242" s="62">
        <v>2</v>
      </c>
      <c r="H242" s="62" t="s">
        <v>31</v>
      </c>
      <c r="I242" s="62"/>
      <c r="J242" s="62">
        <v>28</v>
      </c>
      <c r="K242" s="62">
        <v>51</v>
      </c>
      <c r="L242" s="62">
        <v>0</v>
      </c>
      <c r="M242" s="62"/>
      <c r="N242" s="3">
        <f t="shared" si="117"/>
        <v>0</v>
      </c>
      <c r="O242" s="9">
        <f t="shared" si="108"/>
        <v>0</v>
      </c>
      <c r="P242" s="4">
        <f t="shared" si="118"/>
        <v>0</v>
      </c>
      <c r="Q242" s="11">
        <f t="shared" si="119"/>
        <v>0</v>
      </c>
      <c r="R242" s="10">
        <f t="shared" si="111"/>
        <v>0</v>
      </c>
      <c r="S242" s="8"/>
    </row>
    <row r="243" spans="1:19">
      <c r="A243" s="62">
        <v>22</v>
      </c>
      <c r="B243" s="62" t="s">
        <v>208</v>
      </c>
      <c r="C243" s="12" t="s">
        <v>38</v>
      </c>
      <c r="D243" s="62" t="s">
        <v>29</v>
      </c>
      <c r="E243" s="62">
        <v>1</v>
      </c>
      <c r="F243" s="62" t="s">
        <v>191</v>
      </c>
      <c r="G243" s="62">
        <v>2</v>
      </c>
      <c r="H243" s="62" t="s">
        <v>31</v>
      </c>
      <c r="I243" s="62"/>
      <c r="J243" s="62">
        <v>26</v>
      </c>
      <c r="K243" s="62">
        <v>51</v>
      </c>
      <c r="L243" s="62">
        <v>0</v>
      </c>
      <c r="M243" s="62"/>
      <c r="N243" s="3">
        <f t="shared" si="117"/>
        <v>0</v>
      </c>
      <c r="O243" s="9">
        <f t="shared" si="108"/>
        <v>0</v>
      </c>
      <c r="P243" s="4">
        <f t="shared" si="118"/>
        <v>0</v>
      </c>
      <c r="Q243" s="11">
        <f t="shared" si="119"/>
        <v>0</v>
      </c>
      <c r="R243" s="10">
        <f t="shared" si="111"/>
        <v>0</v>
      </c>
      <c r="S243" s="8"/>
    </row>
    <row r="244" spans="1:19">
      <c r="A244" s="67" t="s">
        <v>32</v>
      </c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9"/>
      <c r="R244" s="10">
        <f>SUM(R222:R243)</f>
        <v>84.443999999999988</v>
      </c>
      <c r="S244" s="8"/>
    </row>
    <row r="245" spans="1:19" ht="15.75">
      <c r="A245" s="24" t="s">
        <v>209</v>
      </c>
      <c r="B245" s="24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6"/>
      <c r="S245" s="8"/>
    </row>
    <row r="246" spans="1:19">
      <c r="A246" s="49" t="s">
        <v>59</v>
      </c>
      <c r="B246" s="49"/>
      <c r="C246" s="49"/>
      <c r="D246" s="49"/>
      <c r="E246" s="49"/>
      <c r="F246" s="49"/>
      <c r="G246" s="49"/>
      <c r="H246" s="49"/>
      <c r="I246" s="49"/>
      <c r="J246" s="15"/>
      <c r="K246" s="15"/>
      <c r="L246" s="15"/>
      <c r="M246" s="15"/>
      <c r="N246" s="15"/>
      <c r="O246" s="15"/>
      <c r="P246" s="15"/>
      <c r="Q246" s="15"/>
      <c r="R246" s="16"/>
      <c r="S246" s="8"/>
    </row>
    <row r="247" spans="1:19" s="8" customFormat="1">
      <c r="A247" s="49"/>
      <c r="B247" s="49"/>
      <c r="C247" s="49"/>
      <c r="D247" s="49"/>
      <c r="E247" s="49"/>
      <c r="F247" s="49"/>
      <c r="G247" s="49"/>
      <c r="H247" s="49"/>
      <c r="I247" s="49"/>
      <c r="J247" s="15"/>
      <c r="K247" s="15"/>
      <c r="L247" s="15"/>
      <c r="M247" s="15"/>
      <c r="N247" s="15"/>
      <c r="O247" s="15"/>
      <c r="P247" s="15"/>
      <c r="Q247" s="15"/>
      <c r="R247" s="16"/>
    </row>
    <row r="248" spans="1:19">
      <c r="A248" s="70" t="s">
        <v>210</v>
      </c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58"/>
      <c r="R248" s="8"/>
      <c r="S248" s="8"/>
    </row>
    <row r="249" spans="1:19" ht="18">
      <c r="A249" s="72" t="s">
        <v>25</v>
      </c>
      <c r="B249" s="73"/>
      <c r="C249" s="73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8"/>
      <c r="R249" s="8"/>
      <c r="S249" s="8"/>
    </row>
    <row r="250" spans="1:19">
      <c r="A250" s="65" t="s">
        <v>211</v>
      </c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58"/>
      <c r="R250" s="8"/>
      <c r="S250" s="8"/>
    </row>
    <row r="251" spans="1:19">
      <c r="A251" s="62">
        <v>1</v>
      </c>
      <c r="B251" s="62" t="s">
        <v>95</v>
      </c>
      <c r="C251" s="12" t="s">
        <v>96</v>
      </c>
      <c r="D251" s="62" t="s">
        <v>29</v>
      </c>
      <c r="E251" s="62">
        <v>1</v>
      </c>
      <c r="F251" s="62" t="s">
        <v>191</v>
      </c>
      <c r="G251" s="62">
        <v>2</v>
      </c>
      <c r="H251" s="62" t="s">
        <v>31</v>
      </c>
      <c r="I251" s="62"/>
      <c r="J251" s="62">
        <v>41</v>
      </c>
      <c r="K251" s="62">
        <v>51</v>
      </c>
      <c r="L251" s="62">
        <v>5</v>
      </c>
      <c r="M251" s="62" t="s">
        <v>31</v>
      </c>
      <c r="N251" s="3">
        <f t="shared" ref="N251:N267" si="120">(IF(F251="OŽ",IF(L251=1,550.8,IF(L251=2,426.38,IF(L251=3,342.14,IF(L251=4,181.44,IF(L251=5,168.48,IF(L251=6,155.52,IF(L251=7,148.5,IF(L251=8,144,0))))))))+IF(L251&lt;=8,0,IF(L251&lt;=16,137.7,IF(L251&lt;=24,108,IF(L251&lt;=32,80.1,IF(L251&lt;=36,52.2,0)))))-IF(L251&lt;=8,0,IF(L251&lt;=16,(L251-9)*2.754,IF(L251&lt;=24,(L251-17)* 2.754,IF(L251&lt;=32,(L251-25)* 2.754,IF(L251&lt;=36,(L251-33)*2.754,0))))),0)+IF(F251="PČ",IF(L251=1,449,IF(L251=2,314.6,IF(L251=3,238,IF(L251=4,172,IF(L251=5,159,IF(L251=6,145,IF(L251=7,132,IF(L251=8,119,0))))))))+IF(L251&lt;=8,0,IF(L251&lt;=16,88,IF(L251&lt;=24,55,IF(L251&lt;=32,22,0))))-IF(L251&lt;=8,0,IF(L251&lt;=16,(L251-9)*2.245,IF(L251&lt;=24,(L251-17)*2.245,IF(L251&lt;=32,(L251-25)*2.245,0)))),0)+IF(F251="PČneol",IF(L251=1,85,IF(L251=2,64.61,IF(L251=3,50.76,IF(L251=4,16.25,IF(L251=5,15,IF(L251=6,13.75,IF(L251=7,12.5,IF(L251=8,11.25,0))))))))+IF(L251&lt;=8,0,IF(L251&lt;=16,9,0))-IF(L251&lt;=8,0,IF(L251&lt;=16,(L251-9)*0.425,0)),0)+IF(F251="PŽ",IF(L251=1,85,IF(L251=2,59.5,IF(L251=3,45,IF(L251=4,32.5,IF(L251=5,30,IF(L251=6,27.5,IF(L251=7,25,IF(L251=8,22.5,0))))))))+IF(L251&lt;=8,0,IF(L251&lt;=16,19,IF(L251&lt;=24,13,IF(L251&lt;=32,8,0))))-IF(L251&lt;=8,0,IF(L251&lt;=16,(L251-9)*0.425,IF(L251&lt;=24,(L251-17)*0.425,IF(L251&lt;=32,(L251-25)*0.425,0)))),0)+IF(F251="EČ",IF(L251=1,204,IF(L251=2,156.24,IF(L251=3,123.84,IF(L251=4,72,IF(L251=5,66,IF(L251=6,60,IF(L251=7,54,IF(L251=8,48,0))))))))+IF(L251&lt;=8,0,IF(L251&lt;=16,40,IF(L251&lt;=24,25,0)))-IF(L251&lt;=8,0,IF(L251&lt;=16,(L251-9)*1.02,IF(L251&lt;=24,(L251-17)*1.02,0))),0)+IF(F251="EČneol",IF(L251=1,68,IF(L251=2,51.69,IF(L251=3,40.61,IF(L251=4,13,IF(L251=5,12,IF(L251=6,11,IF(L251=7,10,IF(L251=8,9,0)))))))))+IF(F251="EŽ",IF(L251=1,68,IF(L251=2,47.6,IF(L251=3,36,IF(L251=4,18,IF(L251=5,16.5,IF(L251=6,15,IF(L251=7,13.5,IF(L251=8,12,0))))))))+IF(L251&lt;=8,0,IF(L251&lt;=16,10,IF(L251&lt;=24,6,0)))-IF(L251&lt;=8,0,IF(L251&lt;=16,(L251-9)*0.34,IF(L251&lt;=24,(L251-17)*0.34,0))),0)+IF(F251="PT",IF(L251=1,68,IF(L251=2,52.08,IF(L251=3,41.28,IF(L251=4,24,IF(L251=5,22,IF(L251=6,20,IF(L251=7,18,IF(L251=8,16,0))))))))+IF(L251&lt;=8,0,IF(L251&lt;=16,13,IF(L251&lt;=24,9,IF(L251&lt;=32,4,0))))-IF(L251&lt;=8,0,IF(L251&lt;=16,(L251-9)*0.34,IF(L251&lt;=24,(L251-17)*0.34,IF(L251&lt;=32,(L251-25)*0.34,0)))),0)+IF(F251="JOŽ",IF(L251=1,85,IF(L251=2,59.5,IF(L251=3,45,IF(L251=4,32.5,IF(L251=5,30,IF(L251=6,27.5,IF(L251=7,25,IF(L251=8,22.5,0))))))))+IF(L251&lt;=8,0,IF(L251&lt;=16,19,IF(L251&lt;=24,13,0)))-IF(L251&lt;=8,0,IF(L251&lt;=16,(L251-9)*0.425,IF(L251&lt;=24,(L251-17)*0.425,0))),0)+IF(F251="JPČ",IF(L251=1,68,IF(L251=2,47.6,IF(L251=3,36,IF(L251=4,26,IF(L251=5,24,IF(L251=6,22,IF(L251=7,20,IF(L251=8,18,0))))))))+IF(L251&lt;=8,0,IF(L251&lt;=16,13,IF(L251&lt;=24,9,0)))-IF(L251&lt;=8,0,IF(L251&lt;=16,(L251-9)*0.34,IF(L251&lt;=24,(L251-17)*0.34,0))),0)+IF(F251="JEČ",IF(L251=1,34,IF(L251=2,26.04,IF(L251=3,20.6,IF(L251=4,12,IF(L251=5,11,IF(L251=6,10,IF(L251=7,9,IF(L251=8,8,0))))))))+IF(L251&lt;=8,0,IF(L251&lt;=16,6,0))-IF(L251&lt;=8,0,IF(L251&lt;=16,(L251-9)*0.17,0)),0)+IF(F251="JEOF",IF(L251=1,34,IF(L251=2,26.04,IF(L251=3,20.6,IF(L251=4,12,IF(L251=5,11,IF(L251=6,10,IF(L251=7,9,IF(L251=8,8,0))))))))+IF(L251&lt;=8,0,IF(L251&lt;=16,6,0))-IF(L251&lt;=8,0,IF(L251&lt;=16,(L251-9)*0.17,0)),0)+IF(F251="JnPČ",IF(L251=1,51,IF(L251=2,35.7,IF(L251=3,27,IF(L251=4,19.5,IF(L251=5,18,IF(L251=6,16.5,IF(L251=7,15,IF(L251=8,13.5,0))))))))+IF(L251&lt;=8,0,IF(L251&lt;=16,10,0))-IF(L251&lt;=8,0,IF(L251&lt;=16,(L251-9)*0.255,0)),0)+IF(F251="JnEČ",IF(L251=1,25.5,IF(L251=2,19.53,IF(L251=3,15.48,IF(L251=4,9,IF(L251=5,8.25,IF(L251=6,7.5,IF(L251=7,6.75,IF(L251=8,6,0))))))))+IF(L251&lt;=8,0,IF(L251&lt;=16,5,0))-IF(L251&lt;=8,0,IF(L251&lt;=16,(L251-9)*0.1275,0)),0)+IF(F251="JčPČ",IF(L251=1,21.25,IF(L251=2,14.5,IF(L251=3,11.5,IF(L251=4,7,IF(L251=5,6.5,IF(L251=6,6,IF(L251=7,5.5,IF(L251=8,5,0))))))))+IF(L251&lt;=8,0,IF(L251&lt;=16,4,0))-IF(L251&lt;=8,0,IF(L251&lt;=16,(L251-9)*0.10625,0)),0)+IF(F251="JčEČ",IF(L251=1,17,IF(L251=2,13.02,IF(L251=3,10.32,IF(L251=4,6,IF(L251=5,5.5,IF(L251=6,5,IF(L251=7,4.5,IF(L251=8,4,0))))))))+IF(L251&lt;=8,0,IF(L251&lt;=16,3,0))-IF(L251&lt;=8,0,IF(L251&lt;=16,(L251-9)*0.085,0)),0)+IF(F251="NEAK",IF(L251=1,11.48,IF(L251=2,8.79,IF(L251=3,6.97,IF(L251=4,4.05,IF(L251=5,3.71,IF(L251=6,3.38,IF(L251=7,3.04,IF(L251=8,2.7,0))))))))+IF(L251&lt;=8,0,IF(L251&lt;=16,2,IF(L251&lt;=24,1.3,0)))-IF(L251&lt;=8,0,IF(L251&lt;=16,(L251-9)*0.0574,IF(L251&lt;=24,(L251-17)*0.0574,0))),0))*IF(L251&lt;0,1,IF(OR(F251="PČ",F251="PŽ",F251="PT"),IF(J251&lt;32,J251/32,1),1))* IF(L251&lt;0,1,IF(OR(F251="EČ",F251="EŽ",F251="JOŽ",F251="JPČ",F251="NEAK"),IF(J251&lt;24,J251/24,1),1))*IF(L251&lt;0,1,IF(OR(F251="PČneol",F251="JEČ",F251="JEOF",F251="JnPČ",F251="JnEČ",F251="JčPČ",F251="JčEČ"),IF(J251&lt;16,J251/16,1),1))*IF(L251&lt;0,1,IF(F251="EČneol",IF(J251&lt;8,J251/8,1),1))</f>
        <v>11</v>
      </c>
      <c r="O251" s="9">
        <f t="shared" ref="O251:O267" si="121">IF(F251="OŽ",N251,IF(H251="Ne",IF(J251*0.3&lt;J251-L251,N251,0),IF(J251*0.1&lt;J251-L251,N251,0)))</f>
        <v>11</v>
      </c>
      <c r="P251" s="4">
        <f t="shared" ref="P251" si="122">IF(O251=0,0,IF(F251="OŽ",IF(L251&gt;35,0,IF(J251&gt;35,(36-L251)*1.836,((36-L251)-(36-J251))*1.836)),0)+IF(F251="PČ",IF(L251&gt;31,0,IF(J251&gt;31,(32-L251)*1.347,((32-L251)-(32-J251))*1.347)),0)+ IF(F251="PČneol",IF(L251&gt;15,0,IF(J251&gt;15,(16-L251)*0.255,((16-L251)-(16-J251))*0.255)),0)+IF(F251="PŽ",IF(L251&gt;31,0,IF(J251&gt;31,(32-L251)*0.255,((32-L251)-(32-J251))*0.255)),0)+IF(F251="EČ",IF(L251&gt;23,0,IF(J251&gt;23,(24-L251)*0.612,((24-L251)-(24-J251))*0.612)),0)+IF(F251="EČneol",IF(L251&gt;7,0,IF(J251&gt;7,(8-L251)*0.204,((8-L251)-(8-J251))*0.204)),0)+IF(F251="EŽ",IF(L251&gt;23,0,IF(J251&gt;23,(24-L251)*0.204,((24-L251)-(24-J251))*0.204)),0)+IF(F251="PT",IF(L251&gt;31,0,IF(J251&gt;31,(32-L251)*0.204,((32-L251)-(32-J251))*0.204)),0)+IF(F251="JOŽ",IF(L251&gt;23,0,IF(J251&gt;23,(24-L251)*0.255,((24-L251)-(24-J251))*0.255)),0)+IF(F251="JPČ",IF(L251&gt;23,0,IF(J251&gt;23,(24-L251)*0.204,((24-L251)-(24-J251))*0.204)),0)+IF(F251="JEČ",IF(L251&gt;15,0,IF(J251&gt;15,(16-L251)*0.102,((16-L251)-(16-J251))*0.102)),0)+IF(F251="JEOF",IF(L251&gt;15,0,IF(J251&gt;15,(16-L251)*0.102,((16-L251)-(16-J251))*0.102)),0)+IF(F251="JnPČ",IF(L251&gt;15,0,IF(J251&gt;15,(16-L251)*0.153,((16-L251)-(16-J251))*0.153)),0)+IF(F251="JnEČ",IF(L251&gt;15,0,IF(J251&gt;15,(16-L251)*0.0765,((16-L251)-(16-J251))*0.0765)),0)+IF(F251="JčPČ",IF(L251&gt;15,0,IF(J251&gt;15,(16-L251)*0.06375,((16-L251)-(16-J251))*0.06375)),0)+IF(F251="JčEČ",IF(L251&gt;15,0,IF(J251&gt;15,(16-L251)*0.051,((16-L251)-(16-J251))*0.051)),0)+IF(F251="NEAK",IF(L251&gt;23,0,IF(J251&gt;23,(24-L251)*0.03444,((24-L251)-(24-J251))*0.03444)),0))</f>
        <v>1.1219999999999999</v>
      </c>
      <c r="Q251" s="11">
        <f t="shared" ref="Q251" si="123">IF(ISERROR(P251*100/N251),0,(P251*100/N251))</f>
        <v>10.199999999999999</v>
      </c>
      <c r="R251" s="10">
        <f t="shared" ref="R251:R267" si="124">IF(Q251&lt;=30,O251+P251,O251+O251*0.3)*IF(G251=1,0.4,IF(G251=2,0.75,IF(G251="1 (kas 4 m. 1 k. nerengiamos)",0.52,1)))*IF(D251="olimpinė",1,IF(M251="Ne",0.5,1))*IF(OR(A$5="Lietuvos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federacija"),IF(OR(J251&lt;8,K251&lt;16),0,1),1)*E251*IF(I251&lt;=1,1,1/I251)*IF(OR(A$5="Lietuvos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9.0914999999999999</v>
      </c>
      <c r="S251" s="8"/>
    </row>
    <row r="252" spans="1:19" s="8" customFormat="1">
      <c r="A252" s="62">
        <v>2</v>
      </c>
      <c r="B252" s="62" t="s">
        <v>212</v>
      </c>
      <c r="C252" s="12" t="s">
        <v>28</v>
      </c>
      <c r="D252" s="62" t="s">
        <v>29</v>
      </c>
      <c r="E252" s="62">
        <v>1</v>
      </c>
      <c r="F252" s="62" t="s">
        <v>191</v>
      </c>
      <c r="G252" s="62">
        <v>2</v>
      </c>
      <c r="H252" s="62" t="s">
        <v>31</v>
      </c>
      <c r="I252" s="62"/>
      <c r="J252" s="62">
        <v>25</v>
      </c>
      <c r="K252" s="62">
        <v>51</v>
      </c>
      <c r="L252" s="62">
        <v>8</v>
      </c>
      <c r="M252" s="62" t="s">
        <v>31</v>
      </c>
      <c r="N252" s="3">
        <f t="shared" ref="N252:N258" si="125">(IF(F252="OŽ",IF(L252=1,550.8,IF(L252=2,426.38,IF(L252=3,342.14,IF(L252=4,181.44,IF(L252=5,168.48,IF(L252=6,155.52,IF(L252=7,148.5,IF(L252=8,144,0))))))))+IF(L252&lt;=8,0,IF(L252&lt;=16,137.7,IF(L252&lt;=24,108,IF(L252&lt;=32,80.1,IF(L252&lt;=36,52.2,0)))))-IF(L252&lt;=8,0,IF(L252&lt;=16,(L252-9)*2.754,IF(L252&lt;=24,(L252-17)* 2.754,IF(L252&lt;=32,(L252-25)* 2.754,IF(L252&lt;=36,(L252-33)*2.754,0))))),0)+IF(F252="PČ",IF(L252=1,449,IF(L252=2,314.6,IF(L252=3,238,IF(L252=4,172,IF(L252=5,159,IF(L252=6,145,IF(L252=7,132,IF(L252=8,119,0))))))))+IF(L252&lt;=8,0,IF(L252&lt;=16,88,IF(L252&lt;=24,55,IF(L252&lt;=32,22,0))))-IF(L252&lt;=8,0,IF(L252&lt;=16,(L252-9)*2.245,IF(L252&lt;=24,(L252-17)*2.245,IF(L252&lt;=32,(L252-25)*2.245,0)))),0)+IF(F252="PČneol",IF(L252=1,85,IF(L252=2,64.61,IF(L252=3,50.76,IF(L252=4,16.25,IF(L252=5,15,IF(L252=6,13.75,IF(L252=7,12.5,IF(L252=8,11.25,0))))))))+IF(L252&lt;=8,0,IF(L252&lt;=16,9,0))-IF(L252&lt;=8,0,IF(L252&lt;=16,(L252-9)*0.425,0)),0)+IF(F252="PŽ",IF(L252=1,85,IF(L252=2,59.5,IF(L252=3,45,IF(L252=4,32.5,IF(L252=5,30,IF(L252=6,27.5,IF(L252=7,25,IF(L252=8,22.5,0))))))))+IF(L252&lt;=8,0,IF(L252&lt;=16,19,IF(L252&lt;=24,13,IF(L252&lt;=32,8,0))))-IF(L252&lt;=8,0,IF(L252&lt;=16,(L252-9)*0.425,IF(L252&lt;=24,(L252-17)*0.425,IF(L252&lt;=32,(L252-25)*0.425,0)))),0)+IF(F252="EČ",IF(L252=1,204,IF(L252=2,156.24,IF(L252=3,123.84,IF(L252=4,72,IF(L252=5,66,IF(L252=6,60,IF(L252=7,54,IF(L252=8,48,0))))))))+IF(L252&lt;=8,0,IF(L252&lt;=16,40,IF(L252&lt;=24,25,0)))-IF(L252&lt;=8,0,IF(L252&lt;=16,(L252-9)*1.02,IF(L252&lt;=24,(L252-17)*1.02,0))),0)+IF(F252="EČneol",IF(L252=1,68,IF(L252=2,51.69,IF(L252=3,40.61,IF(L252=4,13,IF(L252=5,12,IF(L252=6,11,IF(L252=7,10,IF(L252=8,9,0)))))))))+IF(F252="EŽ",IF(L252=1,68,IF(L252=2,47.6,IF(L252=3,36,IF(L252=4,18,IF(L252=5,16.5,IF(L252=6,15,IF(L252=7,13.5,IF(L252=8,12,0))))))))+IF(L252&lt;=8,0,IF(L252&lt;=16,10,IF(L252&lt;=24,6,0)))-IF(L252&lt;=8,0,IF(L252&lt;=16,(L252-9)*0.34,IF(L252&lt;=24,(L252-17)*0.34,0))),0)+IF(F252="PT",IF(L252=1,68,IF(L252=2,52.08,IF(L252=3,41.28,IF(L252=4,24,IF(L252=5,22,IF(L252=6,20,IF(L252=7,18,IF(L252=8,16,0))))))))+IF(L252&lt;=8,0,IF(L252&lt;=16,13,IF(L252&lt;=24,9,IF(L252&lt;=32,4,0))))-IF(L252&lt;=8,0,IF(L252&lt;=16,(L252-9)*0.34,IF(L252&lt;=24,(L252-17)*0.34,IF(L252&lt;=32,(L252-25)*0.34,0)))),0)+IF(F252="JOŽ",IF(L252=1,85,IF(L252=2,59.5,IF(L252=3,45,IF(L252=4,32.5,IF(L252=5,30,IF(L252=6,27.5,IF(L252=7,25,IF(L252=8,22.5,0))))))))+IF(L252&lt;=8,0,IF(L252&lt;=16,19,IF(L252&lt;=24,13,0)))-IF(L252&lt;=8,0,IF(L252&lt;=16,(L252-9)*0.425,IF(L252&lt;=24,(L252-17)*0.425,0))),0)+IF(F252="JPČ",IF(L252=1,68,IF(L252=2,47.6,IF(L252=3,36,IF(L252=4,26,IF(L252=5,24,IF(L252=6,22,IF(L252=7,20,IF(L252=8,18,0))))))))+IF(L252&lt;=8,0,IF(L252&lt;=16,13,IF(L252&lt;=24,9,0)))-IF(L252&lt;=8,0,IF(L252&lt;=16,(L252-9)*0.34,IF(L252&lt;=24,(L252-17)*0.34,0))),0)+IF(F252="JEČ",IF(L252=1,34,IF(L252=2,26.04,IF(L252=3,20.6,IF(L252=4,12,IF(L252=5,11,IF(L252=6,10,IF(L252=7,9,IF(L252=8,8,0))))))))+IF(L252&lt;=8,0,IF(L252&lt;=16,6,0))-IF(L252&lt;=8,0,IF(L252&lt;=16,(L252-9)*0.17,0)),0)+IF(F252="JEOF",IF(L252=1,34,IF(L252=2,26.04,IF(L252=3,20.6,IF(L252=4,12,IF(L252=5,11,IF(L252=6,10,IF(L252=7,9,IF(L252=8,8,0))))))))+IF(L252&lt;=8,0,IF(L252&lt;=16,6,0))-IF(L252&lt;=8,0,IF(L252&lt;=16,(L252-9)*0.17,0)),0)+IF(F252="JnPČ",IF(L252=1,51,IF(L252=2,35.7,IF(L252=3,27,IF(L252=4,19.5,IF(L252=5,18,IF(L252=6,16.5,IF(L252=7,15,IF(L252=8,13.5,0))))))))+IF(L252&lt;=8,0,IF(L252&lt;=16,10,0))-IF(L252&lt;=8,0,IF(L252&lt;=16,(L252-9)*0.255,0)),0)+IF(F252="JnEČ",IF(L252=1,25.5,IF(L252=2,19.53,IF(L252=3,15.48,IF(L252=4,9,IF(L252=5,8.25,IF(L252=6,7.5,IF(L252=7,6.75,IF(L252=8,6,0))))))))+IF(L252&lt;=8,0,IF(L252&lt;=16,5,0))-IF(L252&lt;=8,0,IF(L252&lt;=16,(L252-9)*0.1275,0)),0)+IF(F252="JčPČ",IF(L252=1,21.25,IF(L252=2,14.5,IF(L252=3,11.5,IF(L252=4,7,IF(L252=5,6.5,IF(L252=6,6,IF(L252=7,5.5,IF(L252=8,5,0))))))))+IF(L252&lt;=8,0,IF(L252&lt;=16,4,0))-IF(L252&lt;=8,0,IF(L252&lt;=16,(L252-9)*0.10625,0)),0)+IF(F252="JčEČ",IF(L252=1,17,IF(L252=2,13.02,IF(L252=3,10.32,IF(L252=4,6,IF(L252=5,5.5,IF(L252=6,5,IF(L252=7,4.5,IF(L252=8,4,0))))))))+IF(L252&lt;=8,0,IF(L252&lt;=16,3,0))-IF(L252&lt;=8,0,IF(L252&lt;=16,(L252-9)*0.085,0)),0)+IF(F252="NEAK",IF(L252=1,11.48,IF(L252=2,8.79,IF(L252=3,6.97,IF(L252=4,4.05,IF(L252=5,3.71,IF(L252=6,3.38,IF(L252=7,3.04,IF(L252=8,2.7,0))))))))+IF(L252&lt;=8,0,IF(L252&lt;=16,2,IF(L252&lt;=24,1.3,0)))-IF(L252&lt;=8,0,IF(L252&lt;=16,(L252-9)*0.0574,IF(L252&lt;=24,(L252-17)*0.0574,0))),0))*IF(L252&lt;0,1,IF(OR(F252="PČ",F252="PŽ",F252="PT"),IF(J252&lt;32,J252/32,1),1))* IF(L252&lt;0,1,IF(OR(F252="EČ",F252="EŽ",F252="JOŽ",F252="JPČ",F252="NEAK"),IF(J252&lt;24,J252/24,1),1))*IF(L252&lt;0,1,IF(OR(F252="PČneol",F252="JEČ",F252="JEOF",F252="JnPČ",F252="JnEČ",F252="JčPČ",F252="JčEČ"),IF(J252&lt;16,J252/16,1),1))*IF(L252&lt;0,1,IF(F252="EČneol",IF(J252&lt;8,J252/8,1),1))</f>
        <v>8</v>
      </c>
      <c r="O252" s="9">
        <f t="shared" ref="O252:O258" si="126">IF(F252="OŽ",N252,IF(H252="Ne",IF(J252*0.3&lt;J252-L252,N252,0),IF(J252*0.1&lt;J252-L252,N252,0)))</f>
        <v>8</v>
      </c>
      <c r="P252" s="4">
        <f t="shared" ref="P252:P258" si="127">IF(O252=0,0,IF(F252="OŽ",IF(L252&gt;35,0,IF(J252&gt;35,(36-L252)*1.836,((36-L252)-(36-J252))*1.836)),0)+IF(F252="PČ",IF(L252&gt;31,0,IF(J252&gt;31,(32-L252)*1.347,((32-L252)-(32-J252))*1.347)),0)+ IF(F252="PČneol",IF(L252&gt;15,0,IF(J252&gt;15,(16-L252)*0.255,((16-L252)-(16-J252))*0.255)),0)+IF(F252="PŽ",IF(L252&gt;31,0,IF(J252&gt;31,(32-L252)*0.255,((32-L252)-(32-J252))*0.255)),0)+IF(F252="EČ",IF(L252&gt;23,0,IF(J252&gt;23,(24-L252)*0.612,((24-L252)-(24-J252))*0.612)),0)+IF(F252="EČneol",IF(L252&gt;7,0,IF(J252&gt;7,(8-L252)*0.204,((8-L252)-(8-J252))*0.204)),0)+IF(F252="EŽ",IF(L252&gt;23,0,IF(J252&gt;23,(24-L252)*0.204,((24-L252)-(24-J252))*0.204)),0)+IF(F252="PT",IF(L252&gt;31,0,IF(J252&gt;31,(32-L252)*0.204,((32-L252)-(32-J252))*0.204)),0)+IF(F252="JOŽ",IF(L252&gt;23,0,IF(J252&gt;23,(24-L252)*0.255,((24-L252)-(24-J252))*0.255)),0)+IF(F252="JPČ",IF(L252&gt;23,0,IF(J252&gt;23,(24-L252)*0.204,((24-L252)-(24-J252))*0.204)),0)+IF(F252="JEČ",IF(L252&gt;15,0,IF(J252&gt;15,(16-L252)*0.102,((16-L252)-(16-J252))*0.102)),0)+IF(F252="JEOF",IF(L252&gt;15,0,IF(J252&gt;15,(16-L252)*0.102,((16-L252)-(16-J252))*0.102)),0)+IF(F252="JnPČ",IF(L252&gt;15,0,IF(J252&gt;15,(16-L252)*0.153,((16-L252)-(16-J252))*0.153)),0)+IF(F252="JnEČ",IF(L252&gt;15,0,IF(J252&gt;15,(16-L252)*0.0765,((16-L252)-(16-J252))*0.0765)),0)+IF(F252="JčPČ",IF(L252&gt;15,0,IF(J252&gt;15,(16-L252)*0.06375,((16-L252)-(16-J252))*0.06375)),0)+IF(F252="JčEČ",IF(L252&gt;15,0,IF(J252&gt;15,(16-L252)*0.051,((16-L252)-(16-J252))*0.051)),0)+IF(F252="NEAK",IF(L252&gt;23,0,IF(J252&gt;23,(24-L252)*0.03444,((24-L252)-(24-J252))*0.03444)),0))</f>
        <v>0.81599999999999995</v>
      </c>
      <c r="Q252" s="11">
        <f t="shared" ref="Q252:Q258" si="128">IF(ISERROR(P252*100/N252),0,(P252*100/N252))</f>
        <v>10.199999999999999</v>
      </c>
      <c r="R252" s="10">
        <f t="shared" ref="R252:R258" si="129">IF(Q252&lt;=30,O252+P252,O252+O252*0.3)*IF(G252=1,0.4,IF(G252=2,0.75,IF(G252="1 (kas 4 m. 1 k. nerengiamos)",0.52,1)))*IF(D252="olimpinė",1,IF(M252="Ne",0.5,1))*IF(OR(A$5="Lietuvos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federacija"),IF(OR(J252&lt;8,K252&lt;16),0,1),1)*E252*IF(I252&lt;=1,1,1/I252)*IF(OR(A$5="Lietuvos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6.6120000000000001</v>
      </c>
    </row>
    <row r="253" spans="1:19" s="8" customFormat="1">
      <c r="A253" s="62">
        <v>3</v>
      </c>
      <c r="B253" s="62" t="s">
        <v>213</v>
      </c>
      <c r="C253" s="12" t="s">
        <v>131</v>
      </c>
      <c r="D253" s="62" t="s">
        <v>29</v>
      </c>
      <c r="E253" s="62">
        <v>1</v>
      </c>
      <c r="F253" s="62" t="s">
        <v>191</v>
      </c>
      <c r="G253" s="62">
        <v>2</v>
      </c>
      <c r="H253" s="62" t="s">
        <v>31</v>
      </c>
      <c r="I253" s="62"/>
      <c r="J253" s="62">
        <v>30</v>
      </c>
      <c r="K253" s="62">
        <v>51</v>
      </c>
      <c r="L253" s="62">
        <v>12</v>
      </c>
      <c r="M253" s="62" t="s">
        <v>31</v>
      </c>
      <c r="N253" s="3">
        <f t="shared" si="125"/>
        <v>5.49</v>
      </c>
      <c r="O253" s="9">
        <f t="shared" si="126"/>
        <v>5.49</v>
      </c>
      <c r="P253" s="4">
        <f t="shared" si="127"/>
        <v>0.40799999999999997</v>
      </c>
      <c r="Q253" s="11">
        <f t="shared" si="128"/>
        <v>7.4316939890710376</v>
      </c>
      <c r="R253" s="10">
        <f t="shared" si="129"/>
        <v>4.4235000000000007</v>
      </c>
    </row>
    <row r="254" spans="1:19" s="8" customFormat="1">
      <c r="A254" s="62">
        <v>4</v>
      </c>
      <c r="B254" s="62" t="s">
        <v>132</v>
      </c>
      <c r="C254" s="12" t="s">
        <v>164</v>
      </c>
      <c r="D254" s="62" t="s">
        <v>29</v>
      </c>
      <c r="E254" s="62">
        <v>1</v>
      </c>
      <c r="F254" s="62" t="s">
        <v>191</v>
      </c>
      <c r="G254" s="62">
        <v>2</v>
      </c>
      <c r="H254" s="62" t="s">
        <v>31</v>
      </c>
      <c r="I254" s="62"/>
      <c r="J254" s="62">
        <v>28</v>
      </c>
      <c r="K254" s="62">
        <v>51</v>
      </c>
      <c r="L254" s="62">
        <v>13</v>
      </c>
      <c r="M254" s="62" t="s">
        <v>31</v>
      </c>
      <c r="N254" s="3">
        <f t="shared" si="125"/>
        <v>5.32</v>
      </c>
      <c r="O254" s="9">
        <f t="shared" si="126"/>
        <v>5.32</v>
      </c>
      <c r="P254" s="4">
        <f t="shared" si="127"/>
        <v>0.30599999999999999</v>
      </c>
      <c r="Q254" s="11">
        <f t="shared" si="128"/>
        <v>5.7518796992481196</v>
      </c>
      <c r="R254" s="10">
        <f t="shared" si="129"/>
        <v>4.2195</v>
      </c>
    </row>
    <row r="255" spans="1:19" s="8" customFormat="1">
      <c r="A255" s="62">
        <v>5</v>
      </c>
      <c r="B255" s="62" t="s">
        <v>214</v>
      </c>
      <c r="C255" s="12" t="s">
        <v>90</v>
      </c>
      <c r="D255" s="62" t="s">
        <v>29</v>
      </c>
      <c r="E255" s="62">
        <v>1</v>
      </c>
      <c r="F255" s="62" t="s">
        <v>191</v>
      </c>
      <c r="G255" s="62">
        <v>2</v>
      </c>
      <c r="H255" s="62" t="s">
        <v>31</v>
      </c>
      <c r="I255" s="62"/>
      <c r="J255" s="62">
        <v>35</v>
      </c>
      <c r="K255" s="62">
        <v>51</v>
      </c>
      <c r="L255" s="62">
        <v>14</v>
      </c>
      <c r="M255" s="62" t="s">
        <v>31</v>
      </c>
      <c r="N255" s="3">
        <f t="shared" si="125"/>
        <v>5.15</v>
      </c>
      <c r="O255" s="9">
        <f t="shared" si="126"/>
        <v>5.15</v>
      </c>
      <c r="P255" s="4">
        <f t="shared" si="127"/>
        <v>0.20399999999999999</v>
      </c>
      <c r="Q255" s="11">
        <f t="shared" si="128"/>
        <v>3.9611650485436889</v>
      </c>
      <c r="R255" s="10">
        <f t="shared" si="129"/>
        <v>4.0155000000000003</v>
      </c>
    </row>
    <row r="256" spans="1:19" s="8" customFormat="1">
      <c r="A256" s="62">
        <v>6</v>
      </c>
      <c r="B256" s="62" t="s">
        <v>130</v>
      </c>
      <c r="C256" s="12" t="s">
        <v>131</v>
      </c>
      <c r="D256" s="62" t="s">
        <v>29</v>
      </c>
      <c r="E256" s="62">
        <v>1</v>
      </c>
      <c r="F256" s="62" t="s">
        <v>191</v>
      </c>
      <c r="G256" s="62">
        <v>2</v>
      </c>
      <c r="H256" s="62" t="s">
        <v>31</v>
      </c>
      <c r="I256" s="62"/>
      <c r="J256" s="62">
        <v>30</v>
      </c>
      <c r="K256" s="62">
        <v>51</v>
      </c>
      <c r="L256" s="62">
        <v>14</v>
      </c>
      <c r="M256" s="62" t="s">
        <v>31</v>
      </c>
      <c r="N256" s="3">
        <f t="shared" si="125"/>
        <v>5.15</v>
      </c>
      <c r="O256" s="9">
        <f t="shared" si="126"/>
        <v>5.15</v>
      </c>
      <c r="P256" s="4">
        <f t="shared" si="127"/>
        <v>0.20399999999999999</v>
      </c>
      <c r="Q256" s="11">
        <f t="shared" si="128"/>
        <v>3.9611650485436889</v>
      </c>
      <c r="R256" s="10">
        <f t="shared" si="129"/>
        <v>4.0155000000000003</v>
      </c>
    </row>
    <row r="257" spans="1:19" s="8" customFormat="1">
      <c r="A257" s="62">
        <v>7</v>
      </c>
      <c r="B257" s="62" t="s">
        <v>215</v>
      </c>
      <c r="C257" s="12" t="s">
        <v>164</v>
      </c>
      <c r="D257" s="62" t="s">
        <v>29</v>
      </c>
      <c r="E257" s="62">
        <v>1</v>
      </c>
      <c r="F257" s="62" t="s">
        <v>191</v>
      </c>
      <c r="G257" s="62">
        <v>2</v>
      </c>
      <c r="H257" s="62" t="s">
        <v>31</v>
      </c>
      <c r="I257" s="62"/>
      <c r="J257" s="62">
        <v>24</v>
      </c>
      <c r="K257" s="62">
        <v>51</v>
      </c>
      <c r="L257" s="62">
        <v>14</v>
      </c>
      <c r="M257" s="62" t="s">
        <v>31</v>
      </c>
      <c r="N257" s="3">
        <f t="shared" si="125"/>
        <v>5.15</v>
      </c>
      <c r="O257" s="9">
        <f t="shared" si="126"/>
        <v>5.15</v>
      </c>
      <c r="P257" s="4">
        <f t="shared" si="127"/>
        <v>0.20399999999999999</v>
      </c>
      <c r="Q257" s="11">
        <f t="shared" si="128"/>
        <v>3.9611650485436889</v>
      </c>
      <c r="R257" s="10">
        <f t="shared" si="129"/>
        <v>4.0155000000000003</v>
      </c>
    </row>
    <row r="258" spans="1:19" s="8" customFormat="1">
      <c r="A258" s="62">
        <v>8</v>
      </c>
      <c r="B258" s="62" t="s">
        <v>89</v>
      </c>
      <c r="C258" s="12" t="s">
        <v>183</v>
      </c>
      <c r="D258" s="62" t="s">
        <v>29</v>
      </c>
      <c r="E258" s="62">
        <v>1</v>
      </c>
      <c r="F258" s="62" t="s">
        <v>191</v>
      </c>
      <c r="G258" s="62">
        <v>2</v>
      </c>
      <c r="H258" s="62" t="s">
        <v>31</v>
      </c>
      <c r="I258" s="62"/>
      <c r="J258" s="62">
        <v>30</v>
      </c>
      <c r="K258" s="62">
        <v>51</v>
      </c>
      <c r="L258" s="62">
        <v>16</v>
      </c>
      <c r="M258" s="62" t="s">
        <v>31</v>
      </c>
      <c r="N258" s="3">
        <f t="shared" si="125"/>
        <v>4.8099999999999996</v>
      </c>
      <c r="O258" s="9">
        <f t="shared" si="126"/>
        <v>4.8099999999999996</v>
      </c>
      <c r="P258" s="4">
        <f t="shared" si="127"/>
        <v>0</v>
      </c>
      <c r="Q258" s="11">
        <f t="shared" si="128"/>
        <v>0</v>
      </c>
      <c r="R258" s="10">
        <f t="shared" si="129"/>
        <v>3.6074999999999999</v>
      </c>
    </row>
    <row r="259" spans="1:19">
      <c r="A259" s="62">
        <v>9</v>
      </c>
      <c r="B259" s="62" t="s">
        <v>216</v>
      </c>
      <c r="C259" s="12" t="s">
        <v>87</v>
      </c>
      <c r="D259" s="62" t="s">
        <v>29</v>
      </c>
      <c r="E259" s="62">
        <v>1</v>
      </c>
      <c r="F259" s="62" t="s">
        <v>191</v>
      </c>
      <c r="G259" s="62">
        <v>2</v>
      </c>
      <c r="H259" s="62" t="s">
        <v>31</v>
      </c>
      <c r="I259" s="62"/>
      <c r="J259" s="62">
        <v>28</v>
      </c>
      <c r="K259" s="62">
        <v>51</v>
      </c>
      <c r="L259" s="62">
        <v>16</v>
      </c>
      <c r="M259" s="62" t="s">
        <v>31</v>
      </c>
      <c r="N259" s="3">
        <f t="shared" si="120"/>
        <v>4.8099999999999996</v>
      </c>
      <c r="O259" s="9">
        <f t="shared" si="121"/>
        <v>4.8099999999999996</v>
      </c>
      <c r="P259" s="4">
        <f t="shared" ref="P259:P267" si="130">IF(O259=0,0,IF(F259="OŽ",IF(L259&gt;35,0,IF(J259&gt;35,(36-L259)*1.836,((36-L259)-(36-J259))*1.836)),0)+IF(F259="PČ",IF(L259&gt;31,0,IF(J259&gt;31,(32-L259)*1.347,((32-L259)-(32-J259))*1.347)),0)+ IF(F259="PČneol",IF(L259&gt;15,0,IF(J259&gt;15,(16-L259)*0.255,((16-L259)-(16-J259))*0.255)),0)+IF(F259="PŽ",IF(L259&gt;31,0,IF(J259&gt;31,(32-L259)*0.255,((32-L259)-(32-J259))*0.255)),0)+IF(F259="EČ",IF(L259&gt;23,0,IF(J259&gt;23,(24-L259)*0.612,((24-L259)-(24-J259))*0.612)),0)+IF(F259="EČneol",IF(L259&gt;7,0,IF(J259&gt;7,(8-L259)*0.204,((8-L259)-(8-J259))*0.204)),0)+IF(F259="EŽ",IF(L259&gt;23,0,IF(J259&gt;23,(24-L259)*0.204,((24-L259)-(24-J259))*0.204)),0)+IF(F259="PT",IF(L259&gt;31,0,IF(J259&gt;31,(32-L259)*0.204,((32-L259)-(32-J259))*0.204)),0)+IF(F259="JOŽ",IF(L259&gt;23,0,IF(J259&gt;23,(24-L259)*0.255,((24-L259)-(24-J259))*0.255)),0)+IF(F259="JPČ",IF(L259&gt;23,0,IF(J259&gt;23,(24-L259)*0.204,((24-L259)-(24-J259))*0.204)),0)+IF(F259="JEČ",IF(L259&gt;15,0,IF(J259&gt;15,(16-L259)*0.102,((16-L259)-(16-J259))*0.102)),0)+IF(F259="JEOF",IF(L259&gt;15,0,IF(J259&gt;15,(16-L259)*0.102,((16-L259)-(16-J259))*0.102)),0)+IF(F259="JnPČ",IF(L259&gt;15,0,IF(J259&gt;15,(16-L259)*0.153,((16-L259)-(16-J259))*0.153)),0)+IF(F259="JnEČ",IF(L259&gt;15,0,IF(J259&gt;15,(16-L259)*0.0765,((16-L259)-(16-J259))*0.0765)),0)+IF(F259="JčPČ",IF(L259&gt;15,0,IF(J259&gt;15,(16-L259)*0.06375,((16-L259)-(16-J259))*0.06375)),0)+IF(F259="JčEČ",IF(L259&gt;15,0,IF(J259&gt;15,(16-L259)*0.051,((16-L259)-(16-J259))*0.051)),0)+IF(F259="NEAK",IF(L259&gt;23,0,IF(J259&gt;23,(24-L259)*0.03444,((24-L259)-(24-J259))*0.03444)),0))</f>
        <v>0</v>
      </c>
      <c r="Q259" s="11">
        <f t="shared" ref="Q259:Q267" si="131">IF(ISERROR(P259*100/N259),0,(P259*100/N259))</f>
        <v>0</v>
      </c>
      <c r="R259" s="10">
        <f t="shared" si="124"/>
        <v>3.6074999999999999</v>
      </c>
      <c r="S259" s="8"/>
    </row>
    <row r="260" spans="1:19">
      <c r="A260" s="62">
        <v>10</v>
      </c>
      <c r="B260" s="62" t="s">
        <v>132</v>
      </c>
      <c r="C260" s="12" t="s">
        <v>38</v>
      </c>
      <c r="D260" s="62" t="s">
        <v>29</v>
      </c>
      <c r="E260" s="62">
        <v>1</v>
      </c>
      <c r="F260" s="62" t="s">
        <v>191</v>
      </c>
      <c r="G260" s="62">
        <v>2</v>
      </c>
      <c r="H260" s="62" t="s">
        <v>31</v>
      </c>
      <c r="I260" s="62"/>
      <c r="J260" s="62">
        <v>32</v>
      </c>
      <c r="K260" s="62">
        <v>51</v>
      </c>
      <c r="L260" s="62">
        <v>21</v>
      </c>
      <c r="M260" s="62" t="s">
        <v>66</v>
      </c>
      <c r="N260" s="3">
        <f t="shared" si="120"/>
        <v>0</v>
      </c>
      <c r="O260" s="9">
        <f t="shared" si="121"/>
        <v>0</v>
      </c>
      <c r="P260" s="4">
        <f t="shared" si="130"/>
        <v>0</v>
      </c>
      <c r="Q260" s="11">
        <f t="shared" si="131"/>
        <v>0</v>
      </c>
      <c r="R260" s="10">
        <f t="shared" si="124"/>
        <v>0</v>
      </c>
      <c r="S260" s="8"/>
    </row>
    <row r="261" spans="1:19">
      <c r="A261" s="62">
        <v>11</v>
      </c>
      <c r="B261" s="62" t="s">
        <v>126</v>
      </c>
      <c r="C261" s="12" t="s">
        <v>28</v>
      </c>
      <c r="D261" s="62" t="s">
        <v>29</v>
      </c>
      <c r="E261" s="62">
        <v>1</v>
      </c>
      <c r="F261" s="62" t="s">
        <v>191</v>
      </c>
      <c r="G261" s="62">
        <v>2</v>
      </c>
      <c r="H261" s="62" t="s">
        <v>31</v>
      </c>
      <c r="I261" s="62"/>
      <c r="J261" s="62">
        <v>28</v>
      </c>
      <c r="K261" s="62">
        <v>51</v>
      </c>
      <c r="L261" s="62">
        <v>23</v>
      </c>
      <c r="M261" s="62" t="s">
        <v>31</v>
      </c>
      <c r="N261" s="3">
        <f t="shared" si="120"/>
        <v>0</v>
      </c>
      <c r="O261" s="9">
        <f t="shared" si="121"/>
        <v>0</v>
      </c>
      <c r="P261" s="4">
        <f t="shared" si="130"/>
        <v>0</v>
      </c>
      <c r="Q261" s="11">
        <f t="shared" si="131"/>
        <v>0</v>
      </c>
      <c r="R261" s="10">
        <f t="shared" si="124"/>
        <v>0</v>
      </c>
      <c r="S261" s="8"/>
    </row>
    <row r="262" spans="1:19">
      <c r="A262" s="62">
        <v>12</v>
      </c>
      <c r="B262" s="62" t="s">
        <v>91</v>
      </c>
      <c r="C262" s="12" t="s">
        <v>176</v>
      </c>
      <c r="D262" s="62" t="s">
        <v>29</v>
      </c>
      <c r="E262" s="62">
        <v>1</v>
      </c>
      <c r="F262" s="62" t="s">
        <v>191</v>
      </c>
      <c r="G262" s="62">
        <v>2</v>
      </c>
      <c r="H262" s="62" t="s">
        <v>31</v>
      </c>
      <c r="I262" s="62"/>
      <c r="J262" s="62">
        <v>24</v>
      </c>
      <c r="K262" s="62">
        <v>51</v>
      </c>
      <c r="L262" s="62">
        <v>23</v>
      </c>
      <c r="M262" s="62" t="s">
        <v>31</v>
      </c>
      <c r="N262" s="3">
        <f t="shared" si="120"/>
        <v>0</v>
      </c>
      <c r="O262" s="9">
        <f t="shared" si="121"/>
        <v>0</v>
      </c>
      <c r="P262" s="4">
        <f t="shared" si="130"/>
        <v>0</v>
      </c>
      <c r="Q262" s="11">
        <f t="shared" si="131"/>
        <v>0</v>
      </c>
      <c r="R262" s="10">
        <f t="shared" si="124"/>
        <v>0</v>
      </c>
      <c r="S262" s="8"/>
    </row>
    <row r="263" spans="1:19">
      <c r="A263" s="62">
        <v>13</v>
      </c>
      <c r="B263" s="62" t="s">
        <v>135</v>
      </c>
      <c r="C263" s="12" t="s">
        <v>164</v>
      </c>
      <c r="D263" s="62" t="s">
        <v>29</v>
      </c>
      <c r="E263" s="62">
        <v>1</v>
      </c>
      <c r="F263" s="62" t="s">
        <v>191</v>
      </c>
      <c r="G263" s="62">
        <v>2</v>
      </c>
      <c r="H263" s="62" t="s">
        <v>31</v>
      </c>
      <c r="I263" s="62"/>
      <c r="J263" s="62">
        <v>28</v>
      </c>
      <c r="K263" s="62">
        <v>51</v>
      </c>
      <c r="L263" s="62">
        <v>23</v>
      </c>
      <c r="M263" s="62" t="s">
        <v>31</v>
      </c>
      <c r="N263" s="3">
        <f t="shared" si="120"/>
        <v>0</v>
      </c>
      <c r="O263" s="9">
        <f t="shared" si="121"/>
        <v>0</v>
      </c>
      <c r="P263" s="4">
        <f t="shared" si="130"/>
        <v>0</v>
      </c>
      <c r="Q263" s="11">
        <f t="shared" si="131"/>
        <v>0</v>
      </c>
      <c r="R263" s="10">
        <f t="shared" si="124"/>
        <v>0</v>
      </c>
      <c r="S263" s="8"/>
    </row>
    <row r="264" spans="1:19">
      <c r="A264" s="62">
        <v>14</v>
      </c>
      <c r="B264" s="62" t="s">
        <v>142</v>
      </c>
      <c r="C264" s="12" t="s">
        <v>183</v>
      </c>
      <c r="D264" s="62" t="s">
        <v>29</v>
      </c>
      <c r="E264" s="62">
        <v>1</v>
      </c>
      <c r="F264" s="62" t="s">
        <v>191</v>
      </c>
      <c r="G264" s="62">
        <v>2</v>
      </c>
      <c r="H264" s="62" t="s">
        <v>31</v>
      </c>
      <c r="I264" s="62"/>
      <c r="J264" s="62">
        <v>30</v>
      </c>
      <c r="K264" s="62">
        <v>51</v>
      </c>
      <c r="L264" s="62">
        <v>29</v>
      </c>
      <c r="M264" s="62" t="s">
        <v>31</v>
      </c>
      <c r="N264" s="3">
        <f t="shared" si="120"/>
        <v>0</v>
      </c>
      <c r="O264" s="9">
        <f t="shared" si="121"/>
        <v>0</v>
      </c>
      <c r="P264" s="4">
        <f t="shared" si="130"/>
        <v>0</v>
      </c>
      <c r="Q264" s="11">
        <f t="shared" si="131"/>
        <v>0</v>
      </c>
      <c r="R264" s="10">
        <f t="shared" si="124"/>
        <v>0</v>
      </c>
      <c r="S264" s="8"/>
    </row>
    <row r="265" spans="1:19">
      <c r="A265" s="62">
        <v>15</v>
      </c>
      <c r="B265" s="62" t="s">
        <v>144</v>
      </c>
      <c r="C265" s="12" t="s">
        <v>111</v>
      </c>
      <c r="D265" s="62" t="s">
        <v>29</v>
      </c>
      <c r="E265" s="62">
        <v>1</v>
      </c>
      <c r="F265" s="62" t="s">
        <v>191</v>
      </c>
      <c r="G265" s="62">
        <v>2</v>
      </c>
      <c r="H265" s="62" t="s">
        <v>31</v>
      </c>
      <c r="I265" s="62"/>
      <c r="J265" s="62">
        <v>33</v>
      </c>
      <c r="K265" s="62">
        <v>51</v>
      </c>
      <c r="L265" s="62">
        <v>31</v>
      </c>
      <c r="M265" s="62" t="s">
        <v>31</v>
      </c>
      <c r="N265" s="3">
        <f t="shared" si="120"/>
        <v>0</v>
      </c>
      <c r="O265" s="9">
        <f t="shared" si="121"/>
        <v>0</v>
      </c>
      <c r="P265" s="4">
        <f t="shared" si="130"/>
        <v>0</v>
      </c>
      <c r="Q265" s="11">
        <f t="shared" si="131"/>
        <v>0</v>
      </c>
      <c r="R265" s="10">
        <f t="shared" si="124"/>
        <v>0</v>
      </c>
      <c r="S265" s="8"/>
    </row>
    <row r="266" spans="1:19">
      <c r="A266" s="62">
        <v>16</v>
      </c>
      <c r="B266" s="62" t="s">
        <v>217</v>
      </c>
      <c r="C266" s="12" t="s">
        <v>137</v>
      </c>
      <c r="D266" s="62" t="s">
        <v>29</v>
      </c>
      <c r="E266" s="62">
        <v>1</v>
      </c>
      <c r="F266" s="62" t="s">
        <v>191</v>
      </c>
      <c r="G266" s="62">
        <v>2</v>
      </c>
      <c r="H266" s="62" t="s">
        <v>31</v>
      </c>
      <c r="I266" s="62"/>
      <c r="J266" s="62">
        <v>39</v>
      </c>
      <c r="K266" s="62">
        <v>51</v>
      </c>
      <c r="L266" s="62">
        <v>33</v>
      </c>
      <c r="M266" s="62" t="s">
        <v>31</v>
      </c>
      <c r="N266" s="3">
        <f t="shared" si="120"/>
        <v>0</v>
      </c>
      <c r="O266" s="9">
        <f t="shared" si="121"/>
        <v>0</v>
      </c>
      <c r="P266" s="4">
        <f t="shared" si="130"/>
        <v>0</v>
      </c>
      <c r="Q266" s="11">
        <f t="shared" si="131"/>
        <v>0</v>
      </c>
      <c r="R266" s="10">
        <f t="shared" si="124"/>
        <v>0</v>
      </c>
      <c r="S266" s="8"/>
    </row>
    <row r="267" spans="1:19">
      <c r="A267" s="62">
        <v>17</v>
      </c>
      <c r="B267" s="62" t="s">
        <v>93</v>
      </c>
      <c r="C267" s="12" t="s">
        <v>94</v>
      </c>
      <c r="D267" s="62" t="s">
        <v>29</v>
      </c>
      <c r="E267" s="62">
        <v>1</v>
      </c>
      <c r="F267" s="62" t="s">
        <v>191</v>
      </c>
      <c r="G267" s="62">
        <v>2</v>
      </c>
      <c r="H267" s="62" t="s">
        <v>31</v>
      </c>
      <c r="I267" s="62"/>
      <c r="J267" s="62">
        <v>38</v>
      </c>
      <c r="K267" s="62">
        <v>51</v>
      </c>
      <c r="L267" s="62">
        <v>33</v>
      </c>
      <c r="M267" s="62" t="s">
        <v>31</v>
      </c>
      <c r="N267" s="3">
        <f t="shared" si="120"/>
        <v>0</v>
      </c>
      <c r="O267" s="9">
        <f t="shared" si="121"/>
        <v>0</v>
      </c>
      <c r="P267" s="4">
        <f t="shared" si="130"/>
        <v>0</v>
      </c>
      <c r="Q267" s="11">
        <f t="shared" si="131"/>
        <v>0</v>
      </c>
      <c r="R267" s="10">
        <f t="shared" si="124"/>
        <v>0</v>
      </c>
      <c r="S267" s="8"/>
    </row>
    <row r="268" spans="1:19">
      <c r="A268" s="67" t="s">
        <v>32</v>
      </c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9"/>
      <c r="R268" s="10">
        <f>SUM(R251:R267)</f>
        <v>43.608000000000011</v>
      </c>
      <c r="S268" s="8"/>
    </row>
    <row r="269" spans="1:19" ht="15.75">
      <c r="A269" s="24" t="s">
        <v>218</v>
      </c>
      <c r="B269" s="24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6"/>
      <c r="S269" s="8"/>
    </row>
    <row r="270" spans="1:19">
      <c r="A270" s="49" t="s">
        <v>59</v>
      </c>
      <c r="B270" s="49"/>
      <c r="C270" s="49"/>
      <c r="D270" s="49"/>
      <c r="E270" s="49"/>
      <c r="F270" s="49"/>
      <c r="G270" s="49"/>
      <c r="H270" s="49"/>
      <c r="I270" s="49"/>
      <c r="J270" s="15"/>
      <c r="K270" s="15"/>
      <c r="L270" s="15"/>
      <c r="M270" s="15"/>
      <c r="N270" s="15"/>
      <c r="O270" s="15"/>
      <c r="P270" s="15"/>
      <c r="Q270" s="15"/>
      <c r="R270" s="16"/>
      <c r="S270" s="8"/>
    </row>
    <row r="271" spans="1:19">
      <c r="A271" s="49"/>
      <c r="B271" s="49"/>
      <c r="C271" s="49"/>
      <c r="D271" s="49"/>
      <c r="E271" s="49"/>
      <c r="F271" s="49"/>
      <c r="G271" s="49"/>
      <c r="H271" s="49"/>
      <c r="I271" s="49"/>
      <c r="J271" s="15"/>
      <c r="K271" s="15"/>
      <c r="L271" s="15"/>
      <c r="M271" s="15"/>
      <c r="N271" s="15"/>
      <c r="O271" s="15"/>
      <c r="P271" s="15"/>
      <c r="Q271" s="15"/>
      <c r="R271" s="16"/>
      <c r="S271" s="8"/>
    </row>
    <row r="272" spans="1:19">
      <c r="A272" s="70" t="s">
        <v>219</v>
      </c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58"/>
      <c r="R272" s="8"/>
      <c r="S272" s="8"/>
    </row>
    <row r="273" spans="1:19" ht="18">
      <c r="A273" s="72" t="s">
        <v>25</v>
      </c>
      <c r="B273" s="73"/>
      <c r="C273" s="73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8"/>
      <c r="R273" s="8"/>
      <c r="S273" s="8"/>
    </row>
    <row r="274" spans="1:19">
      <c r="A274" s="65" t="s">
        <v>220</v>
      </c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58"/>
      <c r="R274" s="8"/>
      <c r="S274" s="8"/>
    </row>
    <row r="275" spans="1:19">
      <c r="A275" s="62">
        <v>1</v>
      </c>
      <c r="B275" s="62" t="s">
        <v>221</v>
      </c>
      <c r="C275" s="12"/>
      <c r="D275" s="62" t="s">
        <v>29</v>
      </c>
      <c r="E275" s="62">
        <v>4</v>
      </c>
      <c r="F275" s="62" t="s">
        <v>65</v>
      </c>
      <c r="G275" s="62">
        <v>2</v>
      </c>
      <c r="H275" s="62" t="s">
        <v>66</v>
      </c>
      <c r="I275" s="62"/>
      <c r="J275" s="62">
        <v>10</v>
      </c>
      <c r="K275" s="62">
        <v>51</v>
      </c>
      <c r="L275" s="62">
        <v>3</v>
      </c>
      <c r="M275" s="62"/>
      <c r="N275" s="3">
        <f t="shared" ref="N275:N284" si="132">(IF(F275="OŽ",IF(L275=1,550.8,IF(L275=2,426.38,IF(L275=3,342.14,IF(L275=4,181.44,IF(L275=5,168.48,IF(L275=6,155.52,IF(L275=7,148.5,IF(L275=8,144,0))))))))+IF(L275&lt;=8,0,IF(L275&lt;=16,137.7,IF(L275&lt;=24,108,IF(L275&lt;=32,80.1,IF(L275&lt;=36,52.2,0)))))-IF(L275&lt;=8,0,IF(L275&lt;=16,(L275-9)*2.754,IF(L275&lt;=24,(L275-17)* 2.754,IF(L275&lt;=32,(L275-25)* 2.754,IF(L275&lt;=36,(L275-33)*2.754,0))))),0)+IF(F275="PČ",IF(L275=1,449,IF(L275=2,314.6,IF(L275=3,238,IF(L275=4,172,IF(L275=5,159,IF(L275=6,145,IF(L275=7,132,IF(L275=8,119,0))))))))+IF(L275&lt;=8,0,IF(L275&lt;=16,88,IF(L275&lt;=24,55,IF(L275&lt;=32,22,0))))-IF(L275&lt;=8,0,IF(L275&lt;=16,(L275-9)*2.245,IF(L275&lt;=24,(L275-17)*2.245,IF(L275&lt;=32,(L275-25)*2.245,0)))),0)+IF(F275="PČneol",IF(L275=1,85,IF(L275=2,64.61,IF(L275=3,50.76,IF(L275=4,16.25,IF(L275=5,15,IF(L275=6,13.75,IF(L275=7,12.5,IF(L275=8,11.25,0))))))))+IF(L275&lt;=8,0,IF(L275&lt;=16,9,0))-IF(L275&lt;=8,0,IF(L275&lt;=16,(L275-9)*0.425,0)),0)+IF(F275="PŽ",IF(L275=1,85,IF(L275=2,59.5,IF(L275=3,45,IF(L275=4,32.5,IF(L275=5,30,IF(L275=6,27.5,IF(L275=7,25,IF(L275=8,22.5,0))))))))+IF(L275&lt;=8,0,IF(L275&lt;=16,19,IF(L275&lt;=24,13,IF(L275&lt;=32,8,0))))-IF(L275&lt;=8,0,IF(L275&lt;=16,(L275-9)*0.425,IF(L275&lt;=24,(L275-17)*0.425,IF(L275&lt;=32,(L275-25)*0.425,0)))),0)+IF(F275="EČ",IF(L275=1,204,IF(L275=2,156.24,IF(L275=3,123.84,IF(L275=4,72,IF(L275=5,66,IF(L275=6,60,IF(L275=7,54,IF(L275=8,48,0))))))))+IF(L275&lt;=8,0,IF(L275&lt;=16,40,IF(L275&lt;=24,25,0)))-IF(L275&lt;=8,0,IF(L275&lt;=16,(L275-9)*1.02,IF(L275&lt;=24,(L275-17)*1.02,0))),0)+IF(F275="EČneol",IF(L275=1,68,IF(L275=2,51.69,IF(L275=3,40.61,IF(L275=4,13,IF(L275=5,12,IF(L275=6,11,IF(L275=7,10,IF(L275=8,9,0)))))))))+IF(F275="EŽ",IF(L275=1,68,IF(L275=2,47.6,IF(L275=3,36,IF(L275=4,18,IF(L275=5,16.5,IF(L275=6,15,IF(L275=7,13.5,IF(L275=8,12,0))))))))+IF(L275&lt;=8,0,IF(L275&lt;=16,10,IF(L275&lt;=24,6,0)))-IF(L275&lt;=8,0,IF(L275&lt;=16,(L275-9)*0.34,IF(L275&lt;=24,(L275-17)*0.34,0))),0)+IF(F275="PT",IF(L275=1,68,IF(L275=2,52.08,IF(L275=3,41.28,IF(L275=4,24,IF(L275=5,22,IF(L275=6,20,IF(L275=7,18,IF(L275=8,16,0))))))))+IF(L275&lt;=8,0,IF(L275&lt;=16,13,IF(L275&lt;=24,9,IF(L275&lt;=32,4,0))))-IF(L275&lt;=8,0,IF(L275&lt;=16,(L275-9)*0.34,IF(L275&lt;=24,(L275-17)*0.34,IF(L275&lt;=32,(L275-25)*0.34,0)))),0)+IF(F275="JOŽ",IF(L275=1,85,IF(L275=2,59.5,IF(L275=3,45,IF(L275=4,32.5,IF(L275=5,30,IF(L275=6,27.5,IF(L275=7,25,IF(L275=8,22.5,0))))))))+IF(L275&lt;=8,0,IF(L275&lt;=16,19,IF(L275&lt;=24,13,0)))-IF(L275&lt;=8,0,IF(L275&lt;=16,(L275-9)*0.425,IF(L275&lt;=24,(L275-17)*0.425,0))),0)+IF(F275="JPČ",IF(L275=1,68,IF(L275=2,47.6,IF(L275=3,36,IF(L275=4,26,IF(L275=5,24,IF(L275=6,22,IF(L275=7,20,IF(L275=8,18,0))))))))+IF(L275&lt;=8,0,IF(L275&lt;=16,13,IF(L275&lt;=24,9,0)))-IF(L275&lt;=8,0,IF(L275&lt;=16,(L275-9)*0.34,IF(L275&lt;=24,(L275-17)*0.34,0))),0)+IF(F275="JEČ",IF(L275=1,34,IF(L275=2,26.04,IF(L275=3,20.6,IF(L275=4,12,IF(L275=5,11,IF(L275=6,10,IF(L275=7,9,IF(L275=8,8,0))))))))+IF(L275&lt;=8,0,IF(L275&lt;=16,6,0))-IF(L275&lt;=8,0,IF(L275&lt;=16,(L275-9)*0.17,0)),0)+IF(F275="JEOF",IF(L275=1,34,IF(L275=2,26.04,IF(L275=3,20.6,IF(L275=4,12,IF(L275=5,11,IF(L275=6,10,IF(L275=7,9,IF(L275=8,8,0))))))))+IF(L275&lt;=8,0,IF(L275&lt;=16,6,0))-IF(L275&lt;=8,0,IF(L275&lt;=16,(L275-9)*0.17,0)),0)+IF(F275="JnPČ",IF(L275=1,51,IF(L275=2,35.7,IF(L275=3,27,IF(L275=4,19.5,IF(L275=5,18,IF(L275=6,16.5,IF(L275=7,15,IF(L275=8,13.5,0))))))))+IF(L275&lt;=8,0,IF(L275&lt;=16,10,0))-IF(L275&lt;=8,0,IF(L275&lt;=16,(L275-9)*0.255,0)),0)+IF(F275="JnEČ",IF(L275=1,25.5,IF(L275=2,19.53,IF(L275=3,15.48,IF(L275=4,9,IF(L275=5,8.25,IF(L275=6,7.5,IF(L275=7,6.75,IF(L275=8,6,0))))))))+IF(L275&lt;=8,0,IF(L275&lt;=16,5,0))-IF(L275&lt;=8,0,IF(L275&lt;=16,(L275-9)*0.1275,0)),0)+IF(F275="JčPČ",IF(L275=1,21.25,IF(L275=2,14.5,IF(L275=3,11.5,IF(L275=4,7,IF(L275=5,6.5,IF(L275=6,6,IF(L275=7,5.5,IF(L275=8,5,0))))))))+IF(L275&lt;=8,0,IF(L275&lt;=16,4,0))-IF(L275&lt;=8,0,IF(L275&lt;=16,(L275-9)*0.10625,0)),0)+IF(F275="JčEČ",IF(L275=1,17,IF(L275=2,13.02,IF(L275=3,10.32,IF(L275=4,6,IF(L275=5,5.5,IF(L275=6,5,IF(L275=7,4.5,IF(L275=8,4,0))))))))+IF(L275&lt;=8,0,IF(L275&lt;=16,3,0))-IF(L275&lt;=8,0,IF(L275&lt;=16,(L275-9)*0.085,0)),0)+IF(F275="NEAK",IF(L275=1,11.48,IF(L275=2,8.79,IF(L275=3,6.97,IF(L275=4,4.05,IF(L275=5,3.71,IF(L275=6,3.38,IF(L275=7,3.04,IF(L275=8,2.7,0))))))))+IF(L275&lt;=8,0,IF(L275&lt;=16,2,IF(L275&lt;=24,1.3,0)))-IF(L275&lt;=8,0,IF(L275&lt;=16,(L275-9)*0.0574,IF(L275&lt;=24,(L275-17)*0.0574,0))),0))*IF(L275&lt;0,1,IF(OR(F275="PČ",F275="PŽ",F275="PT"),IF(J275&lt;32,J275/32,1),1))* IF(L275&lt;0,1,IF(OR(F275="EČ",F275="EŽ",F275="JOŽ",F275="JPČ",F275="NEAK"),IF(J275&lt;24,J275/24,1),1))*IF(L275&lt;0,1,IF(OR(F275="PČneol",F275="JEČ",F275="JEOF",F275="JnPČ",F275="JnEČ",F275="JčPČ",F275="JčEČ"),IF(J275&lt;16,J275/16,1),1))*IF(L275&lt;0,1,IF(F275="EČneol",IF(J275&lt;8,J275/8,1),1))</f>
        <v>40.61</v>
      </c>
      <c r="O275" s="9">
        <f t="shared" ref="O275:O284" si="133">IF(F275="OŽ",N275,IF(H275="Ne",IF(J275*0.3&lt;J275-L275,N275,0),IF(J275*0.1&lt;J275-L275,N275,0)))</f>
        <v>40.61</v>
      </c>
      <c r="P275" s="4">
        <f t="shared" ref="P275" si="134">IF(O275=0,0,IF(F275="OŽ",IF(L275&gt;35,0,IF(J275&gt;35,(36-L275)*1.836,((36-L275)-(36-J275))*1.836)),0)+IF(F275="PČ",IF(L275&gt;31,0,IF(J275&gt;31,(32-L275)*1.347,((32-L275)-(32-J275))*1.347)),0)+ IF(F275="PČneol",IF(L275&gt;15,0,IF(J275&gt;15,(16-L275)*0.255,((16-L275)-(16-J275))*0.255)),0)+IF(F275="PŽ",IF(L275&gt;31,0,IF(J275&gt;31,(32-L275)*0.255,((32-L275)-(32-J275))*0.255)),0)+IF(F275="EČ",IF(L275&gt;23,0,IF(J275&gt;23,(24-L275)*0.612,((24-L275)-(24-J275))*0.612)),0)+IF(F275="EČneol",IF(L275&gt;7,0,IF(J275&gt;7,(8-L275)*0.204,((8-L275)-(8-J275))*0.204)),0)+IF(F275="EŽ",IF(L275&gt;23,0,IF(J275&gt;23,(24-L275)*0.204,((24-L275)-(24-J275))*0.204)),0)+IF(F275="PT",IF(L275&gt;31,0,IF(J275&gt;31,(32-L275)*0.204,((32-L275)-(32-J275))*0.204)),0)+IF(F275="JOŽ",IF(L275&gt;23,0,IF(J275&gt;23,(24-L275)*0.255,((24-L275)-(24-J275))*0.255)),0)+IF(F275="JPČ",IF(L275&gt;23,0,IF(J275&gt;23,(24-L275)*0.204,((24-L275)-(24-J275))*0.204)),0)+IF(F275="JEČ",IF(L275&gt;15,0,IF(J275&gt;15,(16-L275)*0.102,((16-L275)-(16-J275))*0.102)),0)+IF(F275="JEOF",IF(L275&gt;15,0,IF(J275&gt;15,(16-L275)*0.102,((16-L275)-(16-J275))*0.102)),0)+IF(F275="JnPČ",IF(L275&gt;15,0,IF(J275&gt;15,(16-L275)*0.153,((16-L275)-(16-J275))*0.153)),0)+IF(F275="JnEČ",IF(L275&gt;15,0,IF(J275&gt;15,(16-L275)*0.0765,((16-L275)-(16-J275))*0.0765)),0)+IF(F275="JčPČ",IF(L275&gt;15,0,IF(J275&gt;15,(16-L275)*0.06375,((16-L275)-(16-J275))*0.06375)),0)+IF(F275="JčEČ",IF(L275&gt;15,0,IF(J275&gt;15,(16-L275)*0.051,((16-L275)-(16-J275))*0.051)),0)+IF(F275="NEAK",IF(L275&gt;23,0,IF(J275&gt;23,(24-L275)*0.03444,((24-L275)-(24-J275))*0.03444)),0))</f>
        <v>1.02</v>
      </c>
      <c r="Q275" s="11">
        <f t="shared" ref="Q275" si="135">IF(ISERROR(P275*100/N275),0,(P275*100/N275))</f>
        <v>2.511696626446688</v>
      </c>
      <c r="R275" s="10">
        <f t="shared" ref="R275:R284" si="136">IF(Q275&lt;=30,O275+P275,O275+O275*0.3)*IF(G275=1,0.4,IF(G275=2,0.75,IF(G275="1 (kas 4 m. 1 k. nerengiamos)",0.52,1)))*IF(D275="olimpinė",1,IF(M275="Ne",0.5,1))*IF(OR(A$5="Lietuvos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federacija"),IF(OR(J275&lt;8,K275&lt;16),0,1),1)*E275*IF(I275&lt;=1,1,1/I275)*IF(OR(A$5="Lietuvos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124.89000000000001</v>
      </c>
      <c r="S275" s="8"/>
    </row>
    <row r="276" spans="1:19">
      <c r="A276" s="62"/>
      <c r="B276" s="62" t="s">
        <v>173</v>
      </c>
      <c r="C276" s="12" t="s">
        <v>222</v>
      </c>
      <c r="D276" s="62" t="s">
        <v>29</v>
      </c>
      <c r="E276" s="62"/>
      <c r="F276" s="62"/>
      <c r="G276" s="62"/>
      <c r="H276" s="62"/>
      <c r="I276" s="62"/>
      <c r="J276" s="62"/>
      <c r="K276" s="62"/>
      <c r="L276" s="62"/>
      <c r="M276" s="62"/>
      <c r="N276" s="3">
        <f t="shared" si="132"/>
        <v>0</v>
      </c>
      <c r="O276" s="9">
        <f t="shared" si="133"/>
        <v>0</v>
      </c>
      <c r="P276" s="4">
        <f t="shared" ref="P276:P284" si="137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1">
        <f t="shared" ref="Q276:Q284" si="138">IF(ISERROR(P276*100/N276),0,(P276*100/N276))</f>
        <v>0</v>
      </c>
      <c r="R276" s="10">
        <f t="shared" si="136"/>
        <v>0</v>
      </c>
      <c r="S276" s="8"/>
    </row>
    <row r="277" spans="1:19">
      <c r="A277" s="62"/>
      <c r="B277" s="62" t="s">
        <v>53</v>
      </c>
      <c r="C277" s="12" t="s">
        <v>222</v>
      </c>
      <c r="D277" s="62" t="s">
        <v>29</v>
      </c>
      <c r="E277" s="62"/>
      <c r="F277" s="62"/>
      <c r="G277" s="62"/>
      <c r="H277" s="62"/>
      <c r="I277" s="62"/>
      <c r="J277" s="62"/>
      <c r="K277" s="62"/>
      <c r="L277" s="62"/>
      <c r="M277" s="62"/>
      <c r="N277" s="3">
        <f t="shared" si="132"/>
        <v>0</v>
      </c>
      <c r="O277" s="9">
        <f t="shared" si="133"/>
        <v>0</v>
      </c>
      <c r="P277" s="4">
        <f t="shared" si="137"/>
        <v>0</v>
      </c>
      <c r="Q277" s="11">
        <f t="shared" si="138"/>
        <v>0</v>
      </c>
      <c r="R277" s="10">
        <f t="shared" si="136"/>
        <v>0</v>
      </c>
      <c r="S277" s="8"/>
    </row>
    <row r="278" spans="1:19">
      <c r="A278" s="62"/>
      <c r="B278" s="62" t="s">
        <v>78</v>
      </c>
      <c r="C278" s="12" t="s">
        <v>222</v>
      </c>
      <c r="D278" s="62" t="s">
        <v>29</v>
      </c>
      <c r="E278" s="62"/>
      <c r="F278" s="62"/>
      <c r="G278" s="62"/>
      <c r="H278" s="62"/>
      <c r="I278" s="62"/>
      <c r="J278" s="62"/>
      <c r="K278" s="62"/>
      <c r="L278" s="62"/>
      <c r="M278" s="62"/>
      <c r="N278" s="3">
        <f t="shared" si="132"/>
        <v>0</v>
      </c>
      <c r="O278" s="9">
        <f t="shared" si="133"/>
        <v>0</v>
      </c>
      <c r="P278" s="4">
        <f t="shared" si="137"/>
        <v>0</v>
      </c>
      <c r="Q278" s="11">
        <f t="shared" si="138"/>
        <v>0</v>
      </c>
      <c r="R278" s="10">
        <f t="shared" si="136"/>
        <v>0</v>
      </c>
      <c r="S278" s="8"/>
    </row>
    <row r="279" spans="1:19">
      <c r="A279" s="62"/>
      <c r="B279" s="62" t="s">
        <v>77</v>
      </c>
      <c r="C279" s="12" t="s">
        <v>222</v>
      </c>
      <c r="D279" s="62" t="s">
        <v>29</v>
      </c>
      <c r="E279" s="62"/>
      <c r="F279" s="62"/>
      <c r="G279" s="62"/>
      <c r="H279" s="62"/>
      <c r="I279" s="62"/>
      <c r="J279" s="62"/>
      <c r="K279" s="62"/>
      <c r="L279" s="62"/>
      <c r="M279" s="62"/>
      <c r="N279" s="3">
        <f t="shared" si="132"/>
        <v>0</v>
      </c>
      <c r="O279" s="9">
        <f t="shared" si="133"/>
        <v>0</v>
      </c>
      <c r="P279" s="4">
        <f t="shared" si="137"/>
        <v>0</v>
      </c>
      <c r="Q279" s="11">
        <f t="shared" si="138"/>
        <v>0</v>
      </c>
      <c r="R279" s="10">
        <f t="shared" si="136"/>
        <v>0</v>
      </c>
      <c r="S279" s="8"/>
    </row>
    <row r="280" spans="1:19">
      <c r="A280" s="62">
        <v>2</v>
      </c>
      <c r="B280" s="62" t="s">
        <v>223</v>
      </c>
      <c r="C280" s="12"/>
      <c r="D280" s="62" t="s">
        <v>29</v>
      </c>
      <c r="E280" s="62">
        <v>3</v>
      </c>
      <c r="F280" s="62" t="s">
        <v>65</v>
      </c>
      <c r="G280" s="62">
        <v>2</v>
      </c>
      <c r="H280" s="62" t="s">
        <v>66</v>
      </c>
      <c r="I280" s="62"/>
      <c r="J280" s="62">
        <v>12</v>
      </c>
      <c r="K280" s="62">
        <v>51</v>
      </c>
      <c r="L280" s="62">
        <v>0</v>
      </c>
      <c r="M280" s="62"/>
      <c r="N280" s="3">
        <f t="shared" si="132"/>
        <v>0</v>
      </c>
      <c r="O280" s="9">
        <f t="shared" si="133"/>
        <v>0</v>
      </c>
      <c r="P280" s="4">
        <f t="shared" si="137"/>
        <v>0</v>
      </c>
      <c r="Q280" s="11">
        <f t="shared" si="138"/>
        <v>0</v>
      </c>
      <c r="R280" s="10">
        <f t="shared" si="136"/>
        <v>0</v>
      </c>
      <c r="S280" s="8"/>
    </row>
    <row r="281" spans="1:19">
      <c r="A281" s="62"/>
      <c r="B281" s="62" t="s">
        <v>44</v>
      </c>
      <c r="C281" s="12" t="s">
        <v>222</v>
      </c>
      <c r="D281" s="62" t="s">
        <v>29</v>
      </c>
      <c r="E281" s="62"/>
      <c r="F281" s="62"/>
      <c r="G281" s="62"/>
      <c r="H281" s="62"/>
      <c r="I281" s="62"/>
      <c r="J281" s="62"/>
      <c r="K281" s="62"/>
      <c r="L281" s="62"/>
      <c r="M281" s="62"/>
      <c r="N281" s="3">
        <f t="shared" si="132"/>
        <v>0</v>
      </c>
      <c r="O281" s="9">
        <f t="shared" si="133"/>
        <v>0</v>
      </c>
      <c r="P281" s="4">
        <f t="shared" si="137"/>
        <v>0</v>
      </c>
      <c r="Q281" s="11">
        <f t="shared" si="138"/>
        <v>0</v>
      </c>
      <c r="R281" s="10">
        <f t="shared" si="136"/>
        <v>0</v>
      </c>
      <c r="S281" s="8"/>
    </row>
    <row r="282" spans="1:19">
      <c r="A282" s="62"/>
      <c r="B282" s="62" t="s">
        <v>47</v>
      </c>
      <c r="C282" s="12" t="s">
        <v>222</v>
      </c>
      <c r="D282" s="62" t="s">
        <v>29</v>
      </c>
      <c r="E282" s="62"/>
      <c r="F282" s="62"/>
      <c r="G282" s="62"/>
      <c r="H282" s="62"/>
      <c r="I282" s="62"/>
      <c r="J282" s="62"/>
      <c r="K282" s="62"/>
      <c r="L282" s="62"/>
      <c r="M282" s="62"/>
      <c r="N282" s="3">
        <f t="shared" si="132"/>
        <v>0</v>
      </c>
      <c r="O282" s="9">
        <f t="shared" si="133"/>
        <v>0</v>
      </c>
      <c r="P282" s="4">
        <f t="shared" si="137"/>
        <v>0</v>
      </c>
      <c r="Q282" s="11">
        <f t="shared" si="138"/>
        <v>0</v>
      </c>
      <c r="R282" s="10">
        <f t="shared" si="136"/>
        <v>0</v>
      </c>
      <c r="S282" s="8"/>
    </row>
    <row r="283" spans="1:19">
      <c r="A283" s="62"/>
      <c r="B283" s="62" t="s">
        <v>224</v>
      </c>
      <c r="C283" s="12" t="s">
        <v>222</v>
      </c>
      <c r="D283" s="62" t="s">
        <v>29</v>
      </c>
      <c r="E283" s="62"/>
      <c r="F283" s="62"/>
      <c r="G283" s="62"/>
      <c r="H283" s="62"/>
      <c r="I283" s="62"/>
      <c r="J283" s="62"/>
      <c r="K283" s="62"/>
      <c r="L283" s="62"/>
      <c r="M283" s="62"/>
      <c r="N283" s="3">
        <f t="shared" si="132"/>
        <v>0</v>
      </c>
      <c r="O283" s="9">
        <f t="shared" si="133"/>
        <v>0</v>
      </c>
      <c r="P283" s="4">
        <f t="shared" si="137"/>
        <v>0</v>
      </c>
      <c r="Q283" s="11">
        <f t="shared" si="138"/>
        <v>0</v>
      </c>
      <c r="R283" s="10">
        <f t="shared" si="136"/>
        <v>0</v>
      </c>
      <c r="S283" s="8"/>
    </row>
    <row r="284" spans="1:19">
      <c r="A284" s="62">
        <v>3</v>
      </c>
      <c r="B284" s="62" t="s">
        <v>58</v>
      </c>
      <c r="C284" s="12" t="s">
        <v>225</v>
      </c>
      <c r="D284" s="62" t="s">
        <v>29</v>
      </c>
      <c r="E284" s="62"/>
      <c r="F284" s="62"/>
      <c r="G284" s="62"/>
      <c r="H284" s="62"/>
      <c r="I284" s="62"/>
      <c r="J284" s="62">
        <v>28</v>
      </c>
      <c r="K284" s="62">
        <v>51</v>
      </c>
      <c r="L284" s="62">
        <v>16</v>
      </c>
      <c r="M284" s="62" t="s">
        <v>31</v>
      </c>
      <c r="N284" s="3">
        <f t="shared" si="132"/>
        <v>0</v>
      </c>
      <c r="O284" s="9">
        <f t="shared" si="133"/>
        <v>0</v>
      </c>
      <c r="P284" s="4">
        <f t="shared" si="137"/>
        <v>0</v>
      </c>
      <c r="Q284" s="11">
        <f t="shared" si="138"/>
        <v>0</v>
      </c>
      <c r="R284" s="10">
        <f t="shared" si="136"/>
        <v>0</v>
      </c>
      <c r="S284" s="8"/>
    </row>
    <row r="285" spans="1:19">
      <c r="A285" s="67" t="s">
        <v>32</v>
      </c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9"/>
      <c r="R285" s="10">
        <f>SUM(R275:R284)</f>
        <v>124.89000000000001</v>
      </c>
      <c r="S285" s="8"/>
    </row>
    <row r="286" spans="1:19" ht="15.75">
      <c r="A286" s="24" t="s">
        <v>33</v>
      </c>
      <c r="B286" s="24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6"/>
      <c r="S286" s="8"/>
    </row>
    <row r="287" spans="1:19">
      <c r="A287" s="49" t="s">
        <v>59</v>
      </c>
      <c r="B287" s="49"/>
      <c r="C287" s="49"/>
      <c r="D287" s="49"/>
      <c r="E287" s="49"/>
      <c r="F287" s="49"/>
      <c r="G287" s="49"/>
      <c r="H287" s="49"/>
      <c r="I287" s="49"/>
      <c r="J287" s="15"/>
      <c r="K287" s="15"/>
      <c r="L287" s="15"/>
      <c r="M287" s="15"/>
      <c r="N287" s="15"/>
      <c r="O287" s="15"/>
      <c r="P287" s="15"/>
      <c r="Q287" s="15"/>
      <c r="R287" s="16"/>
      <c r="S287" s="8"/>
    </row>
    <row r="288" spans="1:19">
      <c r="A288" s="70" t="s">
        <v>226</v>
      </c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58"/>
      <c r="R288" s="8"/>
      <c r="S288" s="8"/>
    </row>
    <row r="289" spans="1:19" ht="18">
      <c r="A289" s="72" t="s">
        <v>25</v>
      </c>
      <c r="B289" s="73"/>
      <c r="C289" s="73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8"/>
      <c r="R289" s="8"/>
      <c r="S289" s="8"/>
    </row>
    <row r="290" spans="1:19">
      <c r="A290" s="65" t="s">
        <v>227</v>
      </c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58"/>
      <c r="R290" s="8"/>
      <c r="S290" s="8"/>
    </row>
    <row r="291" spans="1:19">
      <c r="A291" s="62">
        <v>1</v>
      </c>
      <c r="B291" s="62" t="s">
        <v>221</v>
      </c>
      <c r="C291" s="12"/>
      <c r="D291" s="62" t="s">
        <v>29</v>
      </c>
      <c r="E291" s="62">
        <v>3</v>
      </c>
      <c r="F291" s="62" t="s">
        <v>65</v>
      </c>
      <c r="G291" s="62">
        <v>2</v>
      </c>
      <c r="H291" s="62" t="s">
        <v>31</v>
      </c>
      <c r="I291" s="62"/>
      <c r="J291" s="62">
        <v>18</v>
      </c>
      <c r="K291" s="62">
        <v>51</v>
      </c>
      <c r="L291" s="62">
        <v>15</v>
      </c>
      <c r="M291" s="62"/>
      <c r="N291" s="3">
        <f t="shared" ref="N291:N298" si="139">(IF(F291="OŽ",IF(L291=1,550.8,IF(L291=2,426.38,IF(L291=3,342.14,IF(L291=4,181.44,IF(L291=5,168.48,IF(L291=6,155.52,IF(L291=7,148.5,IF(L291=8,144,0))))))))+IF(L291&lt;=8,0,IF(L291&lt;=16,137.7,IF(L291&lt;=24,108,IF(L291&lt;=32,80.1,IF(L291&lt;=36,52.2,0)))))-IF(L291&lt;=8,0,IF(L291&lt;=16,(L291-9)*2.754,IF(L291&lt;=24,(L291-17)* 2.754,IF(L291&lt;=32,(L291-25)* 2.754,IF(L291&lt;=36,(L291-33)*2.754,0))))),0)+IF(F291="PČ",IF(L291=1,449,IF(L291=2,314.6,IF(L291=3,238,IF(L291=4,172,IF(L291=5,159,IF(L291=6,145,IF(L291=7,132,IF(L291=8,119,0))))))))+IF(L291&lt;=8,0,IF(L291&lt;=16,88,IF(L291&lt;=24,55,IF(L291&lt;=32,22,0))))-IF(L291&lt;=8,0,IF(L291&lt;=16,(L291-9)*2.245,IF(L291&lt;=24,(L291-17)*2.245,IF(L291&lt;=32,(L291-25)*2.245,0)))),0)+IF(F291="PČneol",IF(L291=1,85,IF(L291=2,64.61,IF(L291=3,50.76,IF(L291=4,16.25,IF(L291=5,15,IF(L291=6,13.75,IF(L291=7,12.5,IF(L291=8,11.25,0))))))))+IF(L291&lt;=8,0,IF(L291&lt;=16,9,0))-IF(L291&lt;=8,0,IF(L291&lt;=16,(L291-9)*0.425,0)),0)+IF(F291="PŽ",IF(L291=1,85,IF(L291=2,59.5,IF(L291=3,45,IF(L291=4,32.5,IF(L291=5,30,IF(L291=6,27.5,IF(L291=7,25,IF(L291=8,22.5,0))))))))+IF(L291&lt;=8,0,IF(L291&lt;=16,19,IF(L291&lt;=24,13,IF(L291&lt;=32,8,0))))-IF(L291&lt;=8,0,IF(L291&lt;=16,(L291-9)*0.425,IF(L291&lt;=24,(L291-17)*0.425,IF(L291&lt;=32,(L291-25)*0.425,0)))),0)+IF(F291="EČ",IF(L291=1,204,IF(L291=2,156.24,IF(L291=3,123.84,IF(L291=4,72,IF(L291=5,66,IF(L291=6,60,IF(L291=7,54,IF(L291=8,48,0))))))))+IF(L291&lt;=8,0,IF(L291&lt;=16,40,IF(L291&lt;=24,25,0)))-IF(L291&lt;=8,0,IF(L291&lt;=16,(L291-9)*1.02,IF(L291&lt;=24,(L291-17)*1.02,0))),0)+IF(F291="EČneol",IF(L291=1,68,IF(L291=2,51.69,IF(L291=3,40.61,IF(L291=4,13,IF(L291=5,12,IF(L291=6,11,IF(L291=7,10,IF(L291=8,9,0)))))))))+IF(F291="EŽ",IF(L291=1,68,IF(L291=2,47.6,IF(L291=3,36,IF(L291=4,18,IF(L291=5,16.5,IF(L291=6,15,IF(L291=7,13.5,IF(L291=8,12,0))))))))+IF(L291&lt;=8,0,IF(L291&lt;=16,10,IF(L291&lt;=24,6,0)))-IF(L291&lt;=8,0,IF(L291&lt;=16,(L291-9)*0.34,IF(L291&lt;=24,(L291-17)*0.34,0))),0)+IF(F291="PT",IF(L291=1,68,IF(L291=2,52.08,IF(L291=3,41.28,IF(L291=4,24,IF(L291=5,22,IF(L291=6,20,IF(L291=7,18,IF(L291=8,16,0))))))))+IF(L291&lt;=8,0,IF(L291&lt;=16,13,IF(L291&lt;=24,9,IF(L291&lt;=32,4,0))))-IF(L291&lt;=8,0,IF(L291&lt;=16,(L291-9)*0.34,IF(L291&lt;=24,(L291-17)*0.34,IF(L291&lt;=32,(L291-25)*0.34,0)))),0)+IF(F291="JOŽ",IF(L291=1,85,IF(L291=2,59.5,IF(L291=3,45,IF(L291=4,32.5,IF(L291=5,30,IF(L291=6,27.5,IF(L291=7,25,IF(L291=8,22.5,0))))))))+IF(L291&lt;=8,0,IF(L291&lt;=16,19,IF(L291&lt;=24,13,0)))-IF(L291&lt;=8,0,IF(L291&lt;=16,(L291-9)*0.425,IF(L291&lt;=24,(L291-17)*0.425,0))),0)+IF(F291="JPČ",IF(L291=1,68,IF(L291=2,47.6,IF(L291=3,36,IF(L291=4,26,IF(L291=5,24,IF(L291=6,22,IF(L291=7,20,IF(L291=8,18,0))))))))+IF(L291&lt;=8,0,IF(L291&lt;=16,13,IF(L291&lt;=24,9,0)))-IF(L291&lt;=8,0,IF(L291&lt;=16,(L291-9)*0.34,IF(L291&lt;=24,(L291-17)*0.34,0))),0)+IF(F291="JEČ",IF(L291=1,34,IF(L291=2,26.04,IF(L291=3,20.6,IF(L291=4,12,IF(L291=5,11,IF(L291=6,10,IF(L291=7,9,IF(L291=8,8,0))))))))+IF(L291&lt;=8,0,IF(L291&lt;=16,6,0))-IF(L291&lt;=8,0,IF(L291&lt;=16,(L291-9)*0.17,0)),0)+IF(F291="JEOF",IF(L291=1,34,IF(L291=2,26.04,IF(L291=3,20.6,IF(L291=4,12,IF(L291=5,11,IF(L291=6,10,IF(L291=7,9,IF(L291=8,8,0))))))))+IF(L291&lt;=8,0,IF(L291&lt;=16,6,0))-IF(L291&lt;=8,0,IF(L291&lt;=16,(L291-9)*0.17,0)),0)+IF(F291="JnPČ",IF(L291=1,51,IF(L291=2,35.7,IF(L291=3,27,IF(L291=4,19.5,IF(L291=5,18,IF(L291=6,16.5,IF(L291=7,15,IF(L291=8,13.5,0))))))))+IF(L291&lt;=8,0,IF(L291&lt;=16,10,0))-IF(L291&lt;=8,0,IF(L291&lt;=16,(L291-9)*0.255,0)),0)+IF(F291="JnEČ",IF(L291=1,25.5,IF(L291=2,19.53,IF(L291=3,15.48,IF(L291=4,9,IF(L291=5,8.25,IF(L291=6,7.5,IF(L291=7,6.75,IF(L291=8,6,0))))))))+IF(L291&lt;=8,0,IF(L291&lt;=16,5,0))-IF(L291&lt;=8,0,IF(L291&lt;=16,(L291-9)*0.1275,0)),0)+IF(F291="JčPČ",IF(L291=1,21.25,IF(L291=2,14.5,IF(L291=3,11.5,IF(L291=4,7,IF(L291=5,6.5,IF(L291=6,6,IF(L291=7,5.5,IF(L291=8,5,0))))))))+IF(L291&lt;=8,0,IF(L291&lt;=16,4,0))-IF(L291&lt;=8,0,IF(L291&lt;=16,(L291-9)*0.10625,0)),0)+IF(F291="JčEČ",IF(L291=1,17,IF(L291=2,13.02,IF(L291=3,10.32,IF(L291=4,6,IF(L291=5,5.5,IF(L291=6,5,IF(L291=7,4.5,IF(L291=8,4,0))))))))+IF(L291&lt;=8,0,IF(L291&lt;=16,3,0))-IF(L291&lt;=8,0,IF(L291&lt;=16,(L291-9)*0.085,0)),0)+IF(F291="NEAK",IF(L291=1,11.48,IF(L291=2,8.79,IF(L291=3,6.97,IF(L291=4,4.05,IF(L291=5,3.71,IF(L291=6,3.38,IF(L291=7,3.04,IF(L291=8,2.7,0))))))))+IF(L291&lt;=8,0,IF(L291&lt;=16,2,IF(L291&lt;=24,1.3,0)))-IF(L291&lt;=8,0,IF(L291&lt;=16,(L291-9)*0.0574,IF(L291&lt;=24,(L291-17)*0.0574,0))),0))*IF(L291&lt;0,1,IF(OR(F291="PČ",F291="PŽ",F291="PT"),IF(J291&lt;32,J291/32,1),1))* IF(L291&lt;0,1,IF(OR(F291="EČ",F291="EŽ",F291="JOŽ",F291="JPČ",F291="NEAK"),IF(J291&lt;24,J291/24,1),1))*IF(L291&lt;0,1,IF(OR(F291="PČneol",F291="JEČ",F291="JEOF",F291="JnPČ",F291="JnEČ",F291="JčPČ",F291="JčEČ"),IF(J291&lt;16,J291/16,1),1))*IF(L291&lt;0,1,IF(F291="EČneol",IF(J291&lt;8,J291/8,1),1))</f>
        <v>0</v>
      </c>
      <c r="O291" s="9">
        <f t="shared" ref="O291:O298" si="140">IF(F291="OŽ",N291,IF(H291="Ne",IF(J291*0.3&lt;J291-L291,N291,0),IF(J291*0.1&lt;J291-L291,N291,0)))</f>
        <v>0</v>
      </c>
      <c r="P291" s="4">
        <f t="shared" ref="P291" si="141">IF(O291=0,0,IF(F291="OŽ",IF(L291&gt;35,0,IF(J291&gt;35,(36-L291)*1.836,((36-L291)-(36-J291))*1.836)),0)+IF(F291="PČ",IF(L291&gt;31,0,IF(J291&gt;31,(32-L291)*1.347,((32-L291)-(32-J291))*1.347)),0)+ IF(F291="PČneol",IF(L291&gt;15,0,IF(J291&gt;15,(16-L291)*0.255,((16-L291)-(16-J291))*0.255)),0)+IF(F291="PŽ",IF(L291&gt;31,0,IF(J291&gt;31,(32-L291)*0.255,((32-L291)-(32-J291))*0.255)),0)+IF(F291="EČ",IF(L291&gt;23,0,IF(J291&gt;23,(24-L291)*0.612,((24-L291)-(24-J291))*0.612)),0)+IF(F291="EČneol",IF(L291&gt;7,0,IF(J291&gt;7,(8-L291)*0.204,((8-L291)-(8-J291))*0.204)),0)+IF(F291="EŽ",IF(L291&gt;23,0,IF(J291&gt;23,(24-L291)*0.204,((24-L291)-(24-J291))*0.204)),0)+IF(F291="PT",IF(L291&gt;31,0,IF(J291&gt;31,(32-L291)*0.204,((32-L291)-(32-J291))*0.204)),0)+IF(F291="JOŽ",IF(L291&gt;23,0,IF(J291&gt;23,(24-L291)*0.255,((24-L291)-(24-J291))*0.255)),0)+IF(F291="JPČ",IF(L291&gt;23,0,IF(J291&gt;23,(24-L291)*0.204,((24-L291)-(24-J291))*0.204)),0)+IF(F291="JEČ",IF(L291&gt;15,0,IF(J291&gt;15,(16-L291)*0.102,((16-L291)-(16-J291))*0.102)),0)+IF(F291="JEOF",IF(L291&gt;15,0,IF(J291&gt;15,(16-L291)*0.102,((16-L291)-(16-J291))*0.102)),0)+IF(F291="JnPČ",IF(L291&gt;15,0,IF(J291&gt;15,(16-L291)*0.153,((16-L291)-(16-J291))*0.153)),0)+IF(F291="JnEČ",IF(L291&gt;15,0,IF(J291&gt;15,(16-L291)*0.0765,((16-L291)-(16-J291))*0.0765)),0)+IF(F291="JčPČ",IF(L291&gt;15,0,IF(J291&gt;15,(16-L291)*0.06375,((16-L291)-(16-J291))*0.06375)),0)+IF(F291="JčEČ",IF(L291&gt;15,0,IF(J291&gt;15,(16-L291)*0.051,((16-L291)-(16-J291))*0.051)),0)+IF(F291="NEAK",IF(L291&gt;23,0,IF(J291&gt;23,(24-L291)*0.03444,((24-L291)-(24-J291))*0.03444)),0))</f>
        <v>0</v>
      </c>
      <c r="Q291" s="11">
        <f t="shared" ref="Q291" si="142">IF(ISERROR(P291*100/N291),0,(P291*100/N291))</f>
        <v>0</v>
      </c>
      <c r="R291" s="10">
        <f t="shared" ref="R291:R298" si="143">IF(Q291&lt;=30,O291+P291,O291+O291*0.3)*IF(G291=1,0.4,IF(G291=2,0.75,IF(G291="1 (kas 4 m. 1 k. nerengiamos)",0.52,1)))*IF(D291="olimpinė",1,IF(M291="Ne",0.5,1))*IF(OR(A$5="Lietuvos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federacija"),IF(OR(J291&lt;8,K291&lt;16),0,1),1)*E291*IF(I291&lt;=1,1,1/I291)*IF(OR(A$5="Lietuvos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1" s="8"/>
    </row>
    <row r="292" spans="1:19">
      <c r="A292" s="62"/>
      <c r="B292" s="62" t="s">
        <v>163</v>
      </c>
      <c r="C292" s="12" t="s">
        <v>108</v>
      </c>
      <c r="D292" s="62" t="s">
        <v>29</v>
      </c>
      <c r="E292" s="62"/>
      <c r="F292" s="62" t="s">
        <v>65</v>
      </c>
      <c r="G292" s="62"/>
      <c r="H292" s="62"/>
      <c r="I292" s="62"/>
      <c r="J292" s="62"/>
      <c r="K292" s="62"/>
      <c r="L292" s="62"/>
      <c r="M292" s="62"/>
      <c r="N292" s="3">
        <f t="shared" si="139"/>
        <v>0</v>
      </c>
      <c r="O292" s="9">
        <f t="shared" si="140"/>
        <v>0</v>
      </c>
      <c r="P292" s="4">
        <f t="shared" ref="P292:P298" si="144">IF(O292=0,0,IF(F292="OŽ",IF(L292&gt;35,0,IF(J292&gt;35,(36-L292)*1.836,((36-L292)-(36-J292))*1.836)),0)+IF(F292="PČ",IF(L292&gt;31,0,IF(J292&gt;31,(32-L292)*1.347,((32-L292)-(32-J292))*1.347)),0)+ IF(F292="PČneol",IF(L292&gt;15,0,IF(J292&gt;15,(16-L292)*0.255,((16-L292)-(16-J292))*0.255)),0)+IF(F292="PŽ",IF(L292&gt;31,0,IF(J292&gt;31,(32-L292)*0.255,((32-L292)-(32-J292))*0.255)),0)+IF(F292="EČ",IF(L292&gt;23,0,IF(J292&gt;23,(24-L292)*0.612,((24-L292)-(24-J292))*0.612)),0)+IF(F292="EČneol",IF(L292&gt;7,0,IF(J292&gt;7,(8-L292)*0.204,((8-L292)-(8-J292))*0.204)),0)+IF(F292="EŽ",IF(L292&gt;23,0,IF(J292&gt;23,(24-L292)*0.204,((24-L292)-(24-J292))*0.204)),0)+IF(F292="PT",IF(L292&gt;31,0,IF(J292&gt;31,(32-L292)*0.204,((32-L292)-(32-J292))*0.204)),0)+IF(F292="JOŽ",IF(L292&gt;23,0,IF(J292&gt;23,(24-L292)*0.255,((24-L292)-(24-J292))*0.255)),0)+IF(F292="JPČ",IF(L292&gt;23,0,IF(J292&gt;23,(24-L292)*0.204,((24-L292)-(24-J292))*0.204)),0)+IF(F292="JEČ",IF(L292&gt;15,0,IF(J292&gt;15,(16-L292)*0.102,((16-L292)-(16-J292))*0.102)),0)+IF(F292="JEOF",IF(L292&gt;15,0,IF(J292&gt;15,(16-L292)*0.102,((16-L292)-(16-J292))*0.102)),0)+IF(F292="JnPČ",IF(L292&gt;15,0,IF(J292&gt;15,(16-L292)*0.153,((16-L292)-(16-J292))*0.153)),0)+IF(F292="JnEČ",IF(L292&gt;15,0,IF(J292&gt;15,(16-L292)*0.0765,((16-L292)-(16-J292))*0.0765)),0)+IF(F292="JčPČ",IF(L292&gt;15,0,IF(J292&gt;15,(16-L292)*0.06375,((16-L292)-(16-J292))*0.06375)),0)+IF(F292="JčEČ",IF(L292&gt;15,0,IF(J292&gt;15,(16-L292)*0.051,((16-L292)-(16-J292))*0.051)),0)+IF(F292="NEAK",IF(L292&gt;23,0,IF(J292&gt;23,(24-L292)*0.03444,((24-L292)-(24-J292))*0.03444)),0))</f>
        <v>0</v>
      </c>
      <c r="Q292" s="11">
        <f t="shared" ref="Q292:Q298" si="145">IF(ISERROR(P292*100/N292),0,(P292*100/N292))</f>
        <v>0</v>
      </c>
      <c r="R292" s="10">
        <f t="shared" si="143"/>
        <v>0</v>
      </c>
      <c r="S292" s="8"/>
    </row>
    <row r="293" spans="1:19">
      <c r="A293" s="62"/>
      <c r="B293" s="62" t="s">
        <v>228</v>
      </c>
      <c r="C293" s="12" t="s">
        <v>108</v>
      </c>
      <c r="D293" s="62" t="s">
        <v>29</v>
      </c>
      <c r="E293" s="62"/>
      <c r="F293" s="62" t="s">
        <v>65</v>
      </c>
      <c r="G293" s="62"/>
      <c r="H293" s="62"/>
      <c r="I293" s="62"/>
      <c r="J293" s="62"/>
      <c r="K293" s="62"/>
      <c r="L293" s="62"/>
      <c r="M293" s="62"/>
      <c r="N293" s="3">
        <f t="shared" si="139"/>
        <v>0</v>
      </c>
      <c r="O293" s="9">
        <f t="shared" si="140"/>
        <v>0</v>
      </c>
      <c r="P293" s="4">
        <f t="shared" si="144"/>
        <v>0</v>
      </c>
      <c r="Q293" s="11">
        <f t="shared" si="145"/>
        <v>0</v>
      </c>
      <c r="R293" s="10">
        <f t="shared" si="143"/>
        <v>0</v>
      </c>
      <c r="S293" s="8"/>
    </row>
    <row r="294" spans="1:19">
      <c r="A294" s="62"/>
      <c r="B294" s="62" t="s">
        <v>229</v>
      </c>
      <c r="C294" s="12" t="s">
        <v>108</v>
      </c>
      <c r="D294" s="62" t="s">
        <v>29</v>
      </c>
      <c r="E294" s="62"/>
      <c r="F294" s="62" t="s">
        <v>65</v>
      </c>
      <c r="G294" s="62"/>
      <c r="H294" s="62"/>
      <c r="I294" s="62"/>
      <c r="J294" s="62"/>
      <c r="K294" s="62"/>
      <c r="L294" s="62"/>
      <c r="M294" s="62"/>
      <c r="N294" s="3">
        <f t="shared" si="139"/>
        <v>0</v>
      </c>
      <c r="O294" s="9">
        <f t="shared" si="140"/>
        <v>0</v>
      </c>
      <c r="P294" s="4">
        <f t="shared" si="144"/>
        <v>0</v>
      </c>
      <c r="Q294" s="11">
        <f t="shared" si="145"/>
        <v>0</v>
      </c>
      <c r="R294" s="10">
        <f t="shared" si="143"/>
        <v>0</v>
      </c>
      <c r="S294" s="8"/>
    </row>
    <row r="295" spans="1:19">
      <c r="A295" s="62">
        <v>2</v>
      </c>
      <c r="B295" s="62" t="s">
        <v>223</v>
      </c>
      <c r="C295" s="12"/>
      <c r="D295" s="62" t="s">
        <v>29</v>
      </c>
      <c r="E295" s="62">
        <v>3</v>
      </c>
      <c r="F295" s="62" t="s">
        <v>65</v>
      </c>
      <c r="G295" s="62">
        <v>2</v>
      </c>
      <c r="H295" s="62" t="s">
        <v>31</v>
      </c>
      <c r="I295" s="62"/>
      <c r="J295" s="62">
        <v>18</v>
      </c>
      <c r="K295" s="62">
        <v>51</v>
      </c>
      <c r="L295" s="62">
        <v>15</v>
      </c>
      <c r="M295" s="62"/>
      <c r="N295" s="3">
        <f t="shared" si="139"/>
        <v>0</v>
      </c>
      <c r="O295" s="9">
        <f t="shared" si="140"/>
        <v>0</v>
      </c>
      <c r="P295" s="4">
        <f t="shared" si="144"/>
        <v>0</v>
      </c>
      <c r="Q295" s="11">
        <f t="shared" si="145"/>
        <v>0</v>
      </c>
      <c r="R295" s="10">
        <f t="shared" si="143"/>
        <v>0</v>
      </c>
      <c r="S295" s="8"/>
    </row>
    <row r="296" spans="1:19">
      <c r="A296" s="62"/>
      <c r="B296" s="62" t="s">
        <v>230</v>
      </c>
      <c r="C296" s="12" t="s">
        <v>131</v>
      </c>
      <c r="D296" s="62" t="s">
        <v>29</v>
      </c>
      <c r="E296" s="62"/>
      <c r="F296" s="62" t="s">
        <v>65</v>
      </c>
      <c r="G296" s="62"/>
      <c r="H296" s="62"/>
      <c r="I296" s="62"/>
      <c r="J296" s="62"/>
      <c r="K296" s="62"/>
      <c r="L296" s="62"/>
      <c r="M296" s="62"/>
      <c r="N296" s="3">
        <f t="shared" si="139"/>
        <v>0</v>
      </c>
      <c r="O296" s="9">
        <f t="shared" si="140"/>
        <v>0</v>
      </c>
      <c r="P296" s="4">
        <f t="shared" si="144"/>
        <v>0</v>
      </c>
      <c r="Q296" s="11">
        <f t="shared" si="145"/>
        <v>0</v>
      </c>
      <c r="R296" s="10">
        <f t="shared" si="143"/>
        <v>0</v>
      </c>
      <c r="S296" s="8"/>
    </row>
    <row r="297" spans="1:19">
      <c r="A297" s="62"/>
      <c r="B297" s="62" t="s">
        <v>231</v>
      </c>
      <c r="C297" s="12" t="s">
        <v>131</v>
      </c>
      <c r="D297" s="62" t="s">
        <v>29</v>
      </c>
      <c r="E297" s="62"/>
      <c r="F297" s="62" t="s">
        <v>65</v>
      </c>
      <c r="G297" s="62"/>
      <c r="H297" s="62"/>
      <c r="I297" s="62"/>
      <c r="J297" s="62"/>
      <c r="K297" s="62"/>
      <c r="L297" s="62"/>
      <c r="M297" s="62"/>
      <c r="N297" s="3">
        <f t="shared" si="139"/>
        <v>0</v>
      </c>
      <c r="O297" s="9">
        <f t="shared" si="140"/>
        <v>0</v>
      </c>
      <c r="P297" s="4">
        <f t="shared" si="144"/>
        <v>0</v>
      </c>
      <c r="Q297" s="11">
        <f t="shared" si="145"/>
        <v>0</v>
      </c>
      <c r="R297" s="10">
        <f t="shared" si="143"/>
        <v>0</v>
      </c>
      <c r="S297" s="8"/>
    </row>
    <row r="298" spans="1:19">
      <c r="A298" s="62"/>
      <c r="B298" s="62" t="s">
        <v>232</v>
      </c>
      <c r="C298" s="12" t="s">
        <v>131</v>
      </c>
      <c r="D298" s="62" t="s">
        <v>29</v>
      </c>
      <c r="E298" s="62"/>
      <c r="F298" s="62" t="s">
        <v>65</v>
      </c>
      <c r="G298" s="62"/>
      <c r="H298" s="62"/>
      <c r="I298" s="62"/>
      <c r="J298" s="62"/>
      <c r="K298" s="62"/>
      <c r="L298" s="62"/>
      <c r="M298" s="62"/>
      <c r="N298" s="3">
        <f t="shared" si="139"/>
        <v>0</v>
      </c>
      <c r="O298" s="9">
        <f t="shared" si="140"/>
        <v>0</v>
      </c>
      <c r="P298" s="4">
        <f t="shared" si="144"/>
        <v>0</v>
      </c>
      <c r="Q298" s="11">
        <f t="shared" si="145"/>
        <v>0</v>
      </c>
      <c r="R298" s="10">
        <f t="shared" si="143"/>
        <v>0</v>
      </c>
      <c r="S298" s="8"/>
    </row>
    <row r="299" spans="1:19">
      <c r="A299" s="67" t="s">
        <v>32</v>
      </c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9"/>
      <c r="R299" s="10">
        <f>SUM(R291:R298)</f>
        <v>0</v>
      </c>
      <c r="S299" s="8"/>
    </row>
    <row r="300" spans="1:19" ht="15.75">
      <c r="A300" s="24" t="s">
        <v>33</v>
      </c>
      <c r="B300" s="24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6"/>
      <c r="S300" s="8"/>
    </row>
    <row r="301" spans="1:19">
      <c r="A301" s="49" t="s">
        <v>59</v>
      </c>
      <c r="B301" s="49"/>
      <c r="C301" s="49"/>
      <c r="D301" s="49"/>
      <c r="E301" s="49"/>
      <c r="F301" s="49"/>
      <c r="G301" s="49"/>
      <c r="H301" s="49"/>
      <c r="I301" s="49"/>
      <c r="J301" s="15"/>
      <c r="K301" s="15"/>
      <c r="L301" s="15"/>
      <c r="M301" s="15"/>
      <c r="N301" s="15"/>
      <c r="O301" s="15"/>
      <c r="P301" s="15"/>
      <c r="Q301" s="15"/>
      <c r="R301" s="16"/>
      <c r="S301" s="8"/>
    </row>
    <row r="302" spans="1:19" s="8" customFormat="1">
      <c r="A302" s="49"/>
      <c r="B302" s="49"/>
      <c r="C302" s="49"/>
      <c r="D302" s="49"/>
      <c r="E302" s="49"/>
      <c r="F302" s="49"/>
      <c r="G302" s="49"/>
      <c r="H302" s="49"/>
      <c r="I302" s="49"/>
      <c r="J302" s="15"/>
      <c r="K302" s="15"/>
      <c r="L302" s="15"/>
      <c r="M302" s="15"/>
      <c r="N302" s="15"/>
      <c r="O302" s="15"/>
      <c r="P302" s="15"/>
      <c r="Q302" s="15"/>
      <c r="R302" s="16"/>
    </row>
    <row r="303" spans="1:19">
      <c r="A303" s="70" t="s">
        <v>233</v>
      </c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58"/>
      <c r="R303" s="8"/>
      <c r="S303" s="8"/>
    </row>
    <row r="304" spans="1:19" ht="15.6" customHeight="1">
      <c r="A304" s="72" t="s">
        <v>25</v>
      </c>
      <c r="B304" s="73"/>
      <c r="C304" s="73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8"/>
      <c r="R304" s="8"/>
      <c r="S304" s="8"/>
    </row>
    <row r="305" spans="1:19" ht="17.45" customHeight="1">
      <c r="A305" s="65" t="s">
        <v>234</v>
      </c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58"/>
      <c r="R305" s="8"/>
      <c r="S305" s="8"/>
    </row>
    <row r="306" spans="1:19" ht="60">
      <c r="A306" s="62"/>
      <c r="B306" s="62" t="s">
        <v>235</v>
      </c>
      <c r="C306" s="12"/>
      <c r="D306" s="62" t="s">
        <v>29</v>
      </c>
      <c r="E306" s="62">
        <v>52</v>
      </c>
      <c r="F306" s="62" t="s">
        <v>65</v>
      </c>
      <c r="G306" s="62" t="s">
        <v>236</v>
      </c>
      <c r="H306" s="62" t="s">
        <v>31</v>
      </c>
      <c r="I306" s="62"/>
      <c r="J306" s="62">
        <v>45</v>
      </c>
      <c r="K306" s="62">
        <v>51</v>
      </c>
      <c r="L306" s="62">
        <v>26</v>
      </c>
      <c r="M306" s="62"/>
      <c r="N306" s="3">
        <f t="shared" ref="N306:N358" si="146">(IF(F306="OŽ",IF(L306=1,550.8,IF(L306=2,426.38,IF(L306=3,342.14,IF(L306=4,181.44,IF(L306=5,168.48,IF(L306=6,155.52,IF(L306=7,148.5,IF(L306=8,144,0))))))))+IF(L306&lt;=8,0,IF(L306&lt;=16,137.7,IF(L306&lt;=24,108,IF(L306&lt;=32,80.1,IF(L306&lt;=36,52.2,0)))))-IF(L306&lt;=8,0,IF(L306&lt;=16,(L306-9)*2.754,IF(L306&lt;=24,(L306-17)* 2.754,IF(L306&lt;=32,(L306-25)* 2.754,IF(L306&lt;=36,(L306-33)*2.754,0))))),0)+IF(F306="PČ",IF(L306=1,449,IF(L306=2,314.6,IF(L306=3,238,IF(L306=4,172,IF(L306=5,159,IF(L306=6,145,IF(L306=7,132,IF(L306=8,119,0))))))))+IF(L306&lt;=8,0,IF(L306&lt;=16,88,IF(L306&lt;=24,55,IF(L306&lt;=32,22,0))))-IF(L306&lt;=8,0,IF(L306&lt;=16,(L306-9)*2.245,IF(L306&lt;=24,(L306-17)*2.245,IF(L306&lt;=32,(L306-25)*2.245,0)))),0)+IF(F306="PČneol",IF(L306=1,85,IF(L306=2,64.61,IF(L306=3,50.76,IF(L306=4,16.25,IF(L306=5,15,IF(L306=6,13.75,IF(L306=7,12.5,IF(L306=8,11.25,0))))))))+IF(L306&lt;=8,0,IF(L306&lt;=16,9,0))-IF(L306&lt;=8,0,IF(L306&lt;=16,(L306-9)*0.425,0)),0)+IF(F306="PŽ",IF(L306=1,85,IF(L306=2,59.5,IF(L306=3,45,IF(L306=4,32.5,IF(L306=5,30,IF(L306=6,27.5,IF(L306=7,25,IF(L306=8,22.5,0))))))))+IF(L306&lt;=8,0,IF(L306&lt;=16,19,IF(L306&lt;=24,13,IF(L306&lt;=32,8,0))))-IF(L306&lt;=8,0,IF(L306&lt;=16,(L306-9)*0.425,IF(L306&lt;=24,(L306-17)*0.425,IF(L306&lt;=32,(L306-25)*0.425,0)))),0)+IF(F306="EČ",IF(L306=1,204,IF(L306=2,156.24,IF(L306=3,123.84,IF(L306=4,72,IF(L306=5,66,IF(L306=6,60,IF(L306=7,54,IF(L306=8,48,0))))))))+IF(L306&lt;=8,0,IF(L306&lt;=16,40,IF(L306&lt;=24,25,0)))-IF(L306&lt;=8,0,IF(L306&lt;=16,(L306-9)*1.02,IF(L306&lt;=24,(L306-17)*1.02,0))),0)+IF(F306="EČneol",IF(L306=1,68,IF(L306=2,51.69,IF(L306=3,40.61,IF(L306=4,13,IF(L306=5,12,IF(L306=6,11,IF(L306=7,10,IF(L306=8,9,0)))))))))+IF(F306="EŽ",IF(L306=1,68,IF(L306=2,47.6,IF(L306=3,36,IF(L306=4,18,IF(L306=5,16.5,IF(L306=6,15,IF(L306=7,13.5,IF(L306=8,12,0))))))))+IF(L306&lt;=8,0,IF(L306&lt;=16,10,IF(L306&lt;=24,6,0)))-IF(L306&lt;=8,0,IF(L306&lt;=16,(L306-9)*0.34,IF(L306&lt;=24,(L306-17)*0.34,0))),0)+IF(F306="PT",IF(L306=1,68,IF(L306=2,52.08,IF(L306=3,41.28,IF(L306=4,24,IF(L306=5,22,IF(L306=6,20,IF(L306=7,18,IF(L306=8,16,0))))))))+IF(L306&lt;=8,0,IF(L306&lt;=16,13,IF(L306&lt;=24,9,IF(L306&lt;=32,4,0))))-IF(L306&lt;=8,0,IF(L306&lt;=16,(L306-9)*0.34,IF(L306&lt;=24,(L306-17)*0.34,IF(L306&lt;=32,(L306-25)*0.34,0)))),0)+IF(F306="JOŽ",IF(L306=1,85,IF(L306=2,59.5,IF(L306=3,45,IF(L306=4,32.5,IF(L306=5,30,IF(L306=6,27.5,IF(L306=7,25,IF(L306=8,22.5,0))))))))+IF(L306&lt;=8,0,IF(L306&lt;=16,19,IF(L306&lt;=24,13,0)))-IF(L306&lt;=8,0,IF(L306&lt;=16,(L306-9)*0.425,IF(L306&lt;=24,(L306-17)*0.425,0))),0)+IF(F306="JPČ",IF(L306=1,68,IF(L306=2,47.6,IF(L306=3,36,IF(L306=4,26,IF(L306=5,24,IF(L306=6,22,IF(L306=7,20,IF(L306=8,18,0))))))))+IF(L306&lt;=8,0,IF(L306&lt;=16,13,IF(L306&lt;=24,9,0)))-IF(L306&lt;=8,0,IF(L306&lt;=16,(L306-9)*0.34,IF(L306&lt;=24,(L306-17)*0.34,0))),0)+IF(F306="JEČ",IF(L306=1,34,IF(L306=2,26.04,IF(L306=3,20.6,IF(L306=4,12,IF(L306=5,11,IF(L306=6,10,IF(L306=7,9,IF(L306=8,8,0))))))))+IF(L306&lt;=8,0,IF(L306&lt;=16,6,0))-IF(L306&lt;=8,0,IF(L306&lt;=16,(L306-9)*0.17,0)),0)+IF(F306="JEOF",IF(L306=1,34,IF(L306=2,26.04,IF(L306=3,20.6,IF(L306=4,12,IF(L306=5,11,IF(L306=6,10,IF(L306=7,9,IF(L306=8,8,0))))))))+IF(L306&lt;=8,0,IF(L306&lt;=16,6,0))-IF(L306&lt;=8,0,IF(L306&lt;=16,(L306-9)*0.17,0)),0)+IF(F306="JnPČ",IF(L306=1,51,IF(L306=2,35.7,IF(L306=3,27,IF(L306=4,19.5,IF(L306=5,18,IF(L306=6,16.5,IF(L306=7,15,IF(L306=8,13.5,0))))))))+IF(L306&lt;=8,0,IF(L306&lt;=16,10,0))-IF(L306&lt;=8,0,IF(L306&lt;=16,(L306-9)*0.255,0)),0)+IF(F306="JnEČ",IF(L306=1,25.5,IF(L306=2,19.53,IF(L306=3,15.48,IF(L306=4,9,IF(L306=5,8.25,IF(L306=6,7.5,IF(L306=7,6.75,IF(L306=8,6,0))))))))+IF(L306&lt;=8,0,IF(L306&lt;=16,5,0))-IF(L306&lt;=8,0,IF(L306&lt;=16,(L306-9)*0.1275,0)),0)+IF(F306="JčPČ",IF(L306=1,21.25,IF(L306=2,14.5,IF(L306=3,11.5,IF(L306=4,7,IF(L306=5,6.5,IF(L306=6,6,IF(L306=7,5.5,IF(L306=8,5,0))))))))+IF(L306&lt;=8,0,IF(L306&lt;=16,4,0))-IF(L306&lt;=8,0,IF(L306&lt;=16,(L306-9)*0.10625,0)),0)+IF(F306="JčEČ",IF(L306=1,17,IF(L306=2,13.02,IF(L306=3,10.32,IF(L306=4,6,IF(L306=5,5.5,IF(L306=6,5,IF(L306=7,4.5,IF(L306=8,4,0))))))))+IF(L306&lt;=8,0,IF(L306&lt;=16,3,0))-IF(L306&lt;=8,0,IF(L306&lt;=16,(L306-9)*0.085,0)),0)+IF(F306="NEAK",IF(L306=1,11.48,IF(L306=2,8.79,IF(L306=3,6.97,IF(L306=4,4.05,IF(L306=5,3.71,IF(L306=6,3.38,IF(L306=7,3.04,IF(L306=8,2.7,0))))))))+IF(L306&lt;=8,0,IF(L306&lt;=16,2,IF(L306&lt;=24,1.3,0)))-IF(L306&lt;=8,0,IF(L306&lt;=16,(L306-9)*0.0574,IF(L306&lt;=24,(L306-17)*0.0574,0))),0))*IF(L306&lt;0,1,IF(OR(F306="PČ",F306="PŽ",F306="PT"),IF(J306&lt;32,J306/32,1),1))* IF(L306&lt;0,1,IF(OR(F306="EČ",F306="EŽ",F306="JOŽ",F306="JPČ",F306="NEAK"),IF(J306&lt;24,J306/24,1),1))*IF(L306&lt;0,1,IF(OR(F306="PČneol",F306="JEČ",F306="JEOF",F306="JnPČ",F306="JnEČ",F306="JčPČ",F306="JčEČ"),IF(J306&lt;16,J306/16,1),1))*IF(L306&lt;0,1,IF(F306="EČneol",IF(J306&lt;8,J306/8,1),1))</f>
        <v>0</v>
      </c>
      <c r="O306" s="9">
        <f t="shared" ref="O306:O358" si="147">IF(F306="OŽ",N306,IF(H306="Ne",IF(J306*0.3&lt;J306-L306,N306,0),IF(J306*0.1&lt;J306-L306,N306,0)))</f>
        <v>0</v>
      </c>
      <c r="P306" s="4">
        <f t="shared" ref="P306" si="148">IF(O306=0,0,IF(F306="OŽ",IF(L306&gt;35,0,IF(J306&gt;35,(36-L306)*1.836,((36-L306)-(36-J306))*1.836)),0)+IF(F306="PČ",IF(L306&gt;31,0,IF(J306&gt;31,(32-L306)*1.347,((32-L306)-(32-J306))*1.347)),0)+ IF(F306="PČneol",IF(L306&gt;15,0,IF(J306&gt;15,(16-L306)*0.255,((16-L306)-(16-J306))*0.255)),0)+IF(F306="PŽ",IF(L306&gt;31,0,IF(J306&gt;31,(32-L306)*0.255,((32-L306)-(32-J306))*0.255)),0)+IF(F306="EČ",IF(L306&gt;23,0,IF(J306&gt;23,(24-L306)*0.612,((24-L306)-(24-J306))*0.612)),0)+IF(F306="EČneol",IF(L306&gt;7,0,IF(J306&gt;7,(8-L306)*0.204,((8-L306)-(8-J306))*0.204)),0)+IF(F306="EŽ",IF(L306&gt;23,0,IF(J306&gt;23,(24-L306)*0.204,((24-L306)-(24-J306))*0.204)),0)+IF(F306="PT",IF(L306&gt;31,0,IF(J306&gt;31,(32-L306)*0.204,((32-L306)-(32-J306))*0.204)),0)+IF(F306="JOŽ",IF(L306&gt;23,0,IF(J306&gt;23,(24-L306)*0.255,((24-L306)-(24-J306))*0.255)),0)+IF(F306="JPČ",IF(L306&gt;23,0,IF(J306&gt;23,(24-L306)*0.204,((24-L306)-(24-J306))*0.204)),0)+IF(F306="JEČ",IF(L306&gt;15,0,IF(J306&gt;15,(16-L306)*0.102,((16-L306)-(16-J306))*0.102)),0)+IF(F306="JEOF",IF(L306&gt;15,0,IF(J306&gt;15,(16-L306)*0.102,((16-L306)-(16-J306))*0.102)),0)+IF(F306="JnPČ",IF(L306&gt;15,0,IF(J306&gt;15,(16-L306)*0.153,((16-L306)-(16-J306))*0.153)),0)+IF(F306="JnEČ",IF(L306&gt;15,0,IF(J306&gt;15,(16-L306)*0.0765,((16-L306)-(16-J306))*0.0765)),0)+IF(F306="JčPČ",IF(L306&gt;15,0,IF(J306&gt;15,(16-L306)*0.06375,((16-L306)-(16-J306))*0.06375)),0)+IF(F306="JčEČ",IF(L306&gt;15,0,IF(J306&gt;15,(16-L306)*0.051,((16-L306)-(16-J306))*0.051)),0)+IF(F306="NEAK",IF(L306&gt;23,0,IF(J306&gt;23,(24-L306)*0.03444,((24-L306)-(24-J306))*0.03444)),0))</f>
        <v>0</v>
      </c>
      <c r="Q306" s="11">
        <f t="shared" ref="Q306" si="149">IF(ISERROR(P306*100/N306),0,(P306*100/N306))</f>
        <v>0</v>
      </c>
      <c r="R306" s="10">
        <f t="shared" ref="R306:R358" si="150">IF(Q306&lt;=30,O306+P306,O306+O306*0.3)*IF(G306=1,0.4,IF(G306=2,0.75,IF(G306="1 (kas 4 m. 1 k. nerengiamos)",0.52,1)))*IF(D306="olimpinė",1,IF(M306="Ne",0.5,1))*IF(OR(A$5="Lietuvos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federacija"),IF(OR(J306&lt;8,K306&lt;16),0,1),1)*E306*IF(I306&lt;=1,1,1/I306)*IF(OR(A$5="Lietuvos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6" s="8"/>
    </row>
    <row r="307" spans="1:19" s="8" customFormat="1">
      <c r="A307" s="62">
        <v>1</v>
      </c>
      <c r="B307" s="62" t="s">
        <v>196</v>
      </c>
      <c r="C307" s="12" t="s">
        <v>111</v>
      </c>
      <c r="D307" s="62" t="s">
        <v>29</v>
      </c>
      <c r="E307" s="62"/>
      <c r="F307" s="62"/>
      <c r="G307" s="62"/>
      <c r="H307" s="62"/>
      <c r="I307" s="62"/>
      <c r="J307" s="62"/>
      <c r="K307" s="62"/>
      <c r="L307" s="62"/>
      <c r="M307" s="62"/>
      <c r="N307" s="3">
        <f t="shared" ref="N307:N344" si="151">(IF(F307="OŽ",IF(L307=1,550.8,IF(L307=2,426.38,IF(L307=3,342.14,IF(L307=4,181.44,IF(L307=5,168.48,IF(L307=6,155.52,IF(L307=7,148.5,IF(L307=8,144,0))))))))+IF(L307&lt;=8,0,IF(L307&lt;=16,137.7,IF(L307&lt;=24,108,IF(L307&lt;=32,80.1,IF(L307&lt;=36,52.2,0)))))-IF(L307&lt;=8,0,IF(L307&lt;=16,(L307-9)*2.754,IF(L307&lt;=24,(L307-17)* 2.754,IF(L307&lt;=32,(L307-25)* 2.754,IF(L307&lt;=36,(L307-33)*2.754,0))))),0)+IF(F307="PČ",IF(L307=1,449,IF(L307=2,314.6,IF(L307=3,238,IF(L307=4,172,IF(L307=5,159,IF(L307=6,145,IF(L307=7,132,IF(L307=8,119,0))))))))+IF(L307&lt;=8,0,IF(L307&lt;=16,88,IF(L307&lt;=24,55,IF(L307&lt;=32,22,0))))-IF(L307&lt;=8,0,IF(L307&lt;=16,(L307-9)*2.245,IF(L307&lt;=24,(L307-17)*2.245,IF(L307&lt;=32,(L307-25)*2.245,0)))),0)+IF(F307="PČneol",IF(L307=1,85,IF(L307=2,64.61,IF(L307=3,50.76,IF(L307=4,16.25,IF(L307=5,15,IF(L307=6,13.75,IF(L307=7,12.5,IF(L307=8,11.25,0))))))))+IF(L307&lt;=8,0,IF(L307&lt;=16,9,0))-IF(L307&lt;=8,0,IF(L307&lt;=16,(L307-9)*0.425,0)),0)+IF(F307="PŽ",IF(L307=1,85,IF(L307=2,59.5,IF(L307=3,45,IF(L307=4,32.5,IF(L307=5,30,IF(L307=6,27.5,IF(L307=7,25,IF(L307=8,22.5,0))))))))+IF(L307&lt;=8,0,IF(L307&lt;=16,19,IF(L307&lt;=24,13,IF(L307&lt;=32,8,0))))-IF(L307&lt;=8,0,IF(L307&lt;=16,(L307-9)*0.425,IF(L307&lt;=24,(L307-17)*0.425,IF(L307&lt;=32,(L307-25)*0.425,0)))),0)+IF(F307="EČ",IF(L307=1,204,IF(L307=2,156.24,IF(L307=3,123.84,IF(L307=4,72,IF(L307=5,66,IF(L307=6,60,IF(L307=7,54,IF(L307=8,48,0))))))))+IF(L307&lt;=8,0,IF(L307&lt;=16,40,IF(L307&lt;=24,25,0)))-IF(L307&lt;=8,0,IF(L307&lt;=16,(L307-9)*1.02,IF(L307&lt;=24,(L307-17)*1.02,0))),0)+IF(F307="EČneol",IF(L307=1,68,IF(L307=2,51.69,IF(L307=3,40.61,IF(L307=4,13,IF(L307=5,12,IF(L307=6,11,IF(L307=7,10,IF(L307=8,9,0)))))))))+IF(F307="EŽ",IF(L307=1,68,IF(L307=2,47.6,IF(L307=3,36,IF(L307=4,18,IF(L307=5,16.5,IF(L307=6,15,IF(L307=7,13.5,IF(L307=8,12,0))))))))+IF(L307&lt;=8,0,IF(L307&lt;=16,10,IF(L307&lt;=24,6,0)))-IF(L307&lt;=8,0,IF(L307&lt;=16,(L307-9)*0.34,IF(L307&lt;=24,(L307-17)*0.34,0))),0)+IF(F307="PT",IF(L307=1,68,IF(L307=2,52.08,IF(L307=3,41.28,IF(L307=4,24,IF(L307=5,22,IF(L307=6,20,IF(L307=7,18,IF(L307=8,16,0))))))))+IF(L307&lt;=8,0,IF(L307&lt;=16,13,IF(L307&lt;=24,9,IF(L307&lt;=32,4,0))))-IF(L307&lt;=8,0,IF(L307&lt;=16,(L307-9)*0.34,IF(L307&lt;=24,(L307-17)*0.34,IF(L307&lt;=32,(L307-25)*0.34,0)))),0)+IF(F307="JOŽ",IF(L307=1,85,IF(L307=2,59.5,IF(L307=3,45,IF(L307=4,32.5,IF(L307=5,30,IF(L307=6,27.5,IF(L307=7,25,IF(L307=8,22.5,0))))))))+IF(L307&lt;=8,0,IF(L307&lt;=16,19,IF(L307&lt;=24,13,0)))-IF(L307&lt;=8,0,IF(L307&lt;=16,(L307-9)*0.425,IF(L307&lt;=24,(L307-17)*0.425,0))),0)+IF(F307="JPČ",IF(L307=1,68,IF(L307=2,47.6,IF(L307=3,36,IF(L307=4,26,IF(L307=5,24,IF(L307=6,22,IF(L307=7,20,IF(L307=8,18,0))))))))+IF(L307&lt;=8,0,IF(L307&lt;=16,13,IF(L307&lt;=24,9,0)))-IF(L307&lt;=8,0,IF(L307&lt;=16,(L307-9)*0.34,IF(L307&lt;=24,(L307-17)*0.34,0))),0)+IF(F307="JEČ",IF(L307=1,34,IF(L307=2,26.04,IF(L307=3,20.6,IF(L307=4,12,IF(L307=5,11,IF(L307=6,10,IF(L307=7,9,IF(L307=8,8,0))))))))+IF(L307&lt;=8,0,IF(L307&lt;=16,6,0))-IF(L307&lt;=8,0,IF(L307&lt;=16,(L307-9)*0.17,0)),0)+IF(F307="JEOF",IF(L307=1,34,IF(L307=2,26.04,IF(L307=3,20.6,IF(L307=4,12,IF(L307=5,11,IF(L307=6,10,IF(L307=7,9,IF(L307=8,8,0))))))))+IF(L307&lt;=8,0,IF(L307&lt;=16,6,0))-IF(L307&lt;=8,0,IF(L307&lt;=16,(L307-9)*0.17,0)),0)+IF(F307="JnPČ",IF(L307=1,51,IF(L307=2,35.7,IF(L307=3,27,IF(L307=4,19.5,IF(L307=5,18,IF(L307=6,16.5,IF(L307=7,15,IF(L307=8,13.5,0))))))))+IF(L307&lt;=8,0,IF(L307&lt;=16,10,0))-IF(L307&lt;=8,0,IF(L307&lt;=16,(L307-9)*0.255,0)),0)+IF(F307="JnEČ",IF(L307=1,25.5,IF(L307=2,19.53,IF(L307=3,15.48,IF(L307=4,9,IF(L307=5,8.25,IF(L307=6,7.5,IF(L307=7,6.75,IF(L307=8,6,0))))))))+IF(L307&lt;=8,0,IF(L307&lt;=16,5,0))-IF(L307&lt;=8,0,IF(L307&lt;=16,(L307-9)*0.1275,0)),0)+IF(F307="JčPČ",IF(L307=1,21.25,IF(L307=2,14.5,IF(L307=3,11.5,IF(L307=4,7,IF(L307=5,6.5,IF(L307=6,6,IF(L307=7,5.5,IF(L307=8,5,0))))))))+IF(L307&lt;=8,0,IF(L307&lt;=16,4,0))-IF(L307&lt;=8,0,IF(L307&lt;=16,(L307-9)*0.10625,0)),0)+IF(F307="JčEČ",IF(L307=1,17,IF(L307=2,13.02,IF(L307=3,10.32,IF(L307=4,6,IF(L307=5,5.5,IF(L307=6,5,IF(L307=7,4.5,IF(L307=8,4,0))))))))+IF(L307&lt;=8,0,IF(L307&lt;=16,3,0))-IF(L307&lt;=8,0,IF(L307&lt;=16,(L307-9)*0.085,0)),0)+IF(F307="NEAK",IF(L307=1,11.48,IF(L307=2,8.79,IF(L307=3,6.97,IF(L307=4,4.05,IF(L307=5,3.71,IF(L307=6,3.38,IF(L307=7,3.04,IF(L307=8,2.7,0))))))))+IF(L307&lt;=8,0,IF(L307&lt;=16,2,IF(L307&lt;=24,1.3,0)))-IF(L307&lt;=8,0,IF(L307&lt;=16,(L307-9)*0.0574,IF(L307&lt;=24,(L307-17)*0.0574,0))),0))*IF(L307&lt;0,1,IF(OR(F307="PČ",F307="PŽ",F307="PT"),IF(J307&lt;32,J307/32,1),1))* IF(L307&lt;0,1,IF(OR(F307="EČ",F307="EŽ",F307="JOŽ",F307="JPČ",F307="NEAK"),IF(J307&lt;24,J307/24,1),1))*IF(L307&lt;0,1,IF(OR(F307="PČneol",F307="JEČ",F307="JEOF",F307="JnPČ",F307="JnEČ",F307="JčPČ",F307="JčEČ"),IF(J307&lt;16,J307/16,1),1))*IF(L307&lt;0,1,IF(F307="EČneol",IF(J307&lt;8,J307/8,1),1))</f>
        <v>0</v>
      </c>
      <c r="O307" s="9">
        <f t="shared" ref="O307:O344" si="152">IF(F307="OŽ",N307,IF(H307="Ne",IF(J307*0.3&lt;J307-L307,N307,0),IF(J307*0.1&lt;J307-L307,N307,0)))</f>
        <v>0</v>
      </c>
      <c r="P307" s="4">
        <f t="shared" ref="P307:P344" si="153">IF(O307=0,0,IF(F307="OŽ",IF(L307&gt;35,0,IF(J307&gt;35,(36-L307)*1.836,((36-L307)-(36-J307))*1.836)),0)+IF(F307="PČ",IF(L307&gt;31,0,IF(J307&gt;31,(32-L307)*1.347,((32-L307)-(32-J307))*1.347)),0)+ IF(F307="PČneol",IF(L307&gt;15,0,IF(J307&gt;15,(16-L307)*0.255,((16-L307)-(16-J307))*0.255)),0)+IF(F307="PŽ",IF(L307&gt;31,0,IF(J307&gt;31,(32-L307)*0.255,((32-L307)-(32-J307))*0.255)),0)+IF(F307="EČ",IF(L307&gt;23,0,IF(J307&gt;23,(24-L307)*0.612,((24-L307)-(24-J307))*0.612)),0)+IF(F307="EČneol",IF(L307&gt;7,0,IF(J307&gt;7,(8-L307)*0.204,((8-L307)-(8-J307))*0.204)),0)+IF(F307="EŽ",IF(L307&gt;23,0,IF(J307&gt;23,(24-L307)*0.204,((24-L307)-(24-J307))*0.204)),0)+IF(F307="PT",IF(L307&gt;31,0,IF(J307&gt;31,(32-L307)*0.204,((32-L307)-(32-J307))*0.204)),0)+IF(F307="JOŽ",IF(L307&gt;23,0,IF(J307&gt;23,(24-L307)*0.255,((24-L307)-(24-J307))*0.255)),0)+IF(F307="JPČ",IF(L307&gt;23,0,IF(J307&gt;23,(24-L307)*0.204,((24-L307)-(24-J307))*0.204)),0)+IF(F307="JEČ",IF(L307&gt;15,0,IF(J307&gt;15,(16-L307)*0.102,((16-L307)-(16-J307))*0.102)),0)+IF(F307="JEOF",IF(L307&gt;15,0,IF(J307&gt;15,(16-L307)*0.102,((16-L307)-(16-J307))*0.102)),0)+IF(F307="JnPČ",IF(L307&gt;15,0,IF(J307&gt;15,(16-L307)*0.153,((16-L307)-(16-J307))*0.153)),0)+IF(F307="JnEČ",IF(L307&gt;15,0,IF(J307&gt;15,(16-L307)*0.0765,((16-L307)-(16-J307))*0.0765)),0)+IF(F307="JčPČ",IF(L307&gt;15,0,IF(J307&gt;15,(16-L307)*0.06375,((16-L307)-(16-J307))*0.06375)),0)+IF(F307="JčEČ",IF(L307&gt;15,0,IF(J307&gt;15,(16-L307)*0.051,((16-L307)-(16-J307))*0.051)),0)+IF(F307="NEAK",IF(L307&gt;23,0,IF(J307&gt;23,(24-L307)*0.03444,((24-L307)-(24-J307))*0.03444)),0))</f>
        <v>0</v>
      </c>
      <c r="Q307" s="11">
        <f t="shared" ref="Q307:Q344" si="154">IF(ISERROR(P307*100/N307),0,(P307*100/N307))</f>
        <v>0</v>
      </c>
      <c r="R307" s="10">
        <f t="shared" ref="R307:R344" si="155">IF(Q307&lt;=30,O307+P307,O307+O307*0.3)*IF(G307=1,0.4,IF(G307=2,0.75,IF(G307="1 (kas 4 m. 1 k. nerengiamos)",0.52,1)))*IF(D307="olimpinė",1,IF(M307="Ne",0.5,1))*IF(OR(A$5="Lietuvos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federacija"),IF(OR(J307&lt;8,K307&lt;16),0,1),1)*E307*IF(I307&lt;=1,1,1/I307)*IF(OR(A$5="Lietuvos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08" spans="1:19" s="8" customFormat="1">
      <c r="A308" s="62">
        <v>2</v>
      </c>
      <c r="B308" s="62" t="s">
        <v>167</v>
      </c>
      <c r="C308" s="12" t="s">
        <v>137</v>
      </c>
      <c r="D308" s="62" t="s">
        <v>29</v>
      </c>
      <c r="E308" s="62"/>
      <c r="F308" s="62"/>
      <c r="G308" s="62"/>
      <c r="H308" s="62"/>
      <c r="I308" s="62"/>
      <c r="J308" s="62"/>
      <c r="K308" s="62"/>
      <c r="L308" s="62"/>
      <c r="M308" s="62"/>
      <c r="N308" s="3">
        <f t="shared" si="151"/>
        <v>0</v>
      </c>
      <c r="O308" s="9">
        <f t="shared" si="152"/>
        <v>0</v>
      </c>
      <c r="P308" s="4">
        <f t="shared" si="153"/>
        <v>0</v>
      </c>
      <c r="Q308" s="11">
        <f t="shared" si="154"/>
        <v>0</v>
      </c>
      <c r="R308" s="10">
        <f t="shared" si="155"/>
        <v>0</v>
      </c>
    </row>
    <row r="309" spans="1:19" s="8" customFormat="1">
      <c r="A309" s="62">
        <v>3</v>
      </c>
      <c r="B309" s="62" t="s">
        <v>237</v>
      </c>
      <c r="C309" s="12" t="s">
        <v>90</v>
      </c>
      <c r="D309" s="62" t="s">
        <v>29</v>
      </c>
      <c r="E309" s="62"/>
      <c r="F309" s="62"/>
      <c r="G309" s="62"/>
      <c r="H309" s="62"/>
      <c r="I309" s="62"/>
      <c r="J309" s="62"/>
      <c r="K309" s="62"/>
      <c r="L309" s="62"/>
      <c r="M309" s="62"/>
      <c r="N309" s="3">
        <f t="shared" si="151"/>
        <v>0</v>
      </c>
      <c r="O309" s="9">
        <f t="shared" si="152"/>
        <v>0</v>
      </c>
      <c r="P309" s="4">
        <f t="shared" si="153"/>
        <v>0</v>
      </c>
      <c r="Q309" s="11">
        <f t="shared" si="154"/>
        <v>0</v>
      </c>
      <c r="R309" s="10">
        <f t="shared" si="155"/>
        <v>0</v>
      </c>
    </row>
    <row r="310" spans="1:19" s="8" customFormat="1">
      <c r="A310" s="62">
        <v>4</v>
      </c>
      <c r="B310" s="62" t="s">
        <v>51</v>
      </c>
      <c r="C310" s="12" t="s">
        <v>52</v>
      </c>
      <c r="D310" s="62" t="s">
        <v>29</v>
      </c>
      <c r="E310" s="62"/>
      <c r="F310" s="62"/>
      <c r="G310" s="62"/>
      <c r="H310" s="62"/>
      <c r="I310" s="62"/>
      <c r="J310" s="62"/>
      <c r="K310" s="62"/>
      <c r="L310" s="62"/>
      <c r="M310" s="62"/>
      <c r="N310" s="3">
        <f t="shared" si="151"/>
        <v>0</v>
      </c>
      <c r="O310" s="9">
        <f t="shared" si="152"/>
        <v>0</v>
      </c>
      <c r="P310" s="4">
        <f t="shared" si="153"/>
        <v>0</v>
      </c>
      <c r="Q310" s="11">
        <f t="shared" si="154"/>
        <v>0</v>
      </c>
      <c r="R310" s="10">
        <f t="shared" si="155"/>
        <v>0</v>
      </c>
    </row>
    <row r="311" spans="1:19" s="8" customFormat="1">
      <c r="A311" s="62">
        <v>5</v>
      </c>
      <c r="B311" s="62" t="s">
        <v>238</v>
      </c>
      <c r="C311" s="12" t="s">
        <v>239</v>
      </c>
      <c r="D311" s="62" t="s">
        <v>29</v>
      </c>
      <c r="E311" s="62"/>
      <c r="F311" s="62"/>
      <c r="G311" s="62"/>
      <c r="H311" s="62"/>
      <c r="I311" s="62"/>
      <c r="J311" s="62"/>
      <c r="K311" s="62"/>
      <c r="L311" s="62"/>
      <c r="M311" s="62"/>
      <c r="N311" s="3">
        <f t="shared" si="151"/>
        <v>0</v>
      </c>
      <c r="O311" s="9">
        <f t="shared" si="152"/>
        <v>0</v>
      </c>
      <c r="P311" s="4">
        <f t="shared" si="153"/>
        <v>0</v>
      </c>
      <c r="Q311" s="11">
        <f t="shared" si="154"/>
        <v>0</v>
      </c>
      <c r="R311" s="10">
        <f t="shared" si="155"/>
        <v>0</v>
      </c>
    </row>
    <row r="312" spans="1:19" s="8" customFormat="1">
      <c r="A312" s="62">
        <v>6</v>
      </c>
      <c r="B312" s="62" t="s">
        <v>240</v>
      </c>
      <c r="C312" s="12" t="s">
        <v>241</v>
      </c>
      <c r="D312" s="62" t="s">
        <v>29</v>
      </c>
      <c r="E312" s="62"/>
      <c r="F312" s="62"/>
      <c r="G312" s="62"/>
      <c r="H312" s="62"/>
      <c r="I312" s="62"/>
      <c r="J312" s="62"/>
      <c r="K312" s="62"/>
      <c r="L312" s="62"/>
      <c r="M312" s="62"/>
      <c r="N312" s="3">
        <f t="shared" si="151"/>
        <v>0</v>
      </c>
      <c r="O312" s="9">
        <f t="shared" si="152"/>
        <v>0</v>
      </c>
      <c r="P312" s="4">
        <f t="shared" si="153"/>
        <v>0</v>
      </c>
      <c r="Q312" s="11">
        <f t="shared" si="154"/>
        <v>0</v>
      </c>
      <c r="R312" s="10">
        <f t="shared" si="155"/>
        <v>0</v>
      </c>
    </row>
    <row r="313" spans="1:19" s="8" customFormat="1">
      <c r="A313" s="62">
        <v>7</v>
      </c>
      <c r="B313" s="62" t="s">
        <v>240</v>
      </c>
      <c r="C313" s="12" t="s">
        <v>242</v>
      </c>
      <c r="D313" s="62" t="s">
        <v>29</v>
      </c>
      <c r="E313" s="62"/>
      <c r="F313" s="62"/>
      <c r="G313" s="62"/>
      <c r="H313" s="62"/>
      <c r="I313" s="62"/>
      <c r="J313" s="62"/>
      <c r="K313" s="62"/>
      <c r="L313" s="62"/>
      <c r="M313" s="62"/>
      <c r="N313" s="3">
        <f t="shared" si="151"/>
        <v>0</v>
      </c>
      <c r="O313" s="9">
        <f t="shared" si="152"/>
        <v>0</v>
      </c>
      <c r="P313" s="4">
        <f t="shared" si="153"/>
        <v>0</v>
      </c>
      <c r="Q313" s="11">
        <f t="shared" si="154"/>
        <v>0</v>
      </c>
      <c r="R313" s="10">
        <f t="shared" si="155"/>
        <v>0</v>
      </c>
    </row>
    <row r="314" spans="1:19" s="8" customFormat="1">
      <c r="A314" s="62">
        <v>8</v>
      </c>
      <c r="B314" s="62" t="s">
        <v>243</v>
      </c>
      <c r="C314" s="12" t="s">
        <v>244</v>
      </c>
      <c r="D314" s="62" t="s">
        <v>29</v>
      </c>
      <c r="E314" s="62"/>
      <c r="F314" s="62"/>
      <c r="G314" s="62"/>
      <c r="H314" s="62"/>
      <c r="I314" s="62"/>
      <c r="J314" s="62"/>
      <c r="K314" s="62"/>
      <c r="L314" s="62"/>
      <c r="M314" s="62"/>
      <c r="N314" s="3">
        <f t="shared" si="151"/>
        <v>0</v>
      </c>
      <c r="O314" s="9">
        <f t="shared" si="152"/>
        <v>0</v>
      </c>
      <c r="P314" s="4">
        <f t="shared" si="153"/>
        <v>0</v>
      </c>
      <c r="Q314" s="11">
        <f t="shared" si="154"/>
        <v>0</v>
      </c>
      <c r="R314" s="10">
        <f t="shared" si="155"/>
        <v>0</v>
      </c>
    </row>
    <row r="315" spans="1:19" s="8" customFormat="1">
      <c r="A315" s="62">
        <v>9</v>
      </c>
      <c r="B315" s="62" t="s">
        <v>243</v>
      </c>
      <c r="C315" s="12" t="s">
        <v>183</v>
      </c>
      <c r="D315" s="62" t="s">
        <v>29</v>
      </c>
      <c r="E315" s="62"/>
      <c r="F315" s="62"/>
      <c r="G315" s="62"/>
      <c r="H315" s="62"/>
      <c r="I315" s="62"/>
      <c r="J315" s="62"/>
      <c r="K315" s="62"/>
      <c r="L315" s="62"/>
      <c r="M315" s="62"/>
      <c r="N315" s="3">
        <f t="shared" si="151"/>
        <v>0</v>
      </c>
      <c r="O315" s="9">
        <f t="shared" si="152"/>
        <v>0</v>
      </c>
      <c r="P315" s="4">
        <f t="shared" si="153"/>
        <v>0</v>
      </c>
      <c r="Q315" s="11">
        <f t="shared" si="154"/>
        <v>0</v>
      </c>
      <c r="R315" s="10">
        <f t="shared" si="155"/>
        <v>0</v>
      </c>
    </row>
    <row r="316" spans="1:19" s="8" customFormat="1">
      <c r="A316" s="62">
        <v>10</v>
      </c>
      <c r="B316" s="62" t="s">
        <v>245</v>
      </c>
      <c r="C316" s="12" t="s">
        <v>246</v>
      </c>
      <c r="D316" s="62" t="s">
        <v>29</v>
      </c>
      <c r="E316" s="62"/>
      <c r="F316" s="62"/>
      <c r="G316" s="62"/>
      <c r="H316" s="62"/>
      <c r="I316" s="62"/>
      <c r="J316" s="62"/>
      <c r="K316" s="62"/>
      <c r="L316" s="62"/>
      <c r="M316" s="62"/>
      <c r="N316" s="3">
        <f t="shared" si="151"/>
        <v>0</v>
      </c>
      <c r="O316" s="9">
        <f t="shared" si="152"/>
        <v>0</v>
      </c>
      <c r="P316" s="4">
        <f t="shared" si="153"/>
        <v>0</v>
      </c>
      <c r="Q316" s="11">
        <f t="shared" si="154"/>
        <v>0</v>
      </c>
      <c r="R316" s="10">
        <f t="shared" si="155"/>
        <v>0</v>
      </c>
    </row>
    <row r="317" spans="1:19" s="8" customFormat="1">
      <c r="A317" s="62">
        <v>11</v>
      </c>
      <c r="B317" s="62" t="s">
        <v>126</v>
      </c>
      <c r="C317" s="12" t="s">
        <v>247</v>
      </c>
      <c r="D317" s="62" t="s">
        <v>29</v>
      </c>
      <c r="E317" s="62"/>
      <c r="F317" s="62"/>
      <c r="G317" s="62"/>
      <c r="H317" s="62"/>
      <c r="I317" s="62"/>
      <c r="J317" s="62"/>
      <c r="K317" s="62"/>
      <c r="L317" s="62"/>
      <c r="M317" s="62"/>
      <c r="N317" s="3">
        <f t="shared" si="151"/>
        <v>0</v>
      </c>
      <c r="O317" s="9">
        <f t="shared" si="152"/>
        <v>0</v>
      </c>
      <c r="P317" s="4">
        <f t="shared" si="153"/>
        <v>0</v>
      </c>
      <c r="Q317" s="11">
        <f t="shared" si="154"/>
        <v>0</v>
      </c>
      <c r="R317" s="10">
        <f t="shared" si="155"/>
        <v>0</v>
      </c>
    </row>
    <row r="318" spans="1:19" s="8" customFormat="1">
      <c r="A318" s="62">
        <v>12</v>
      </c>
      <c r="B318" s="62" t="s">
        <v>248</v>
      </c>
      <c r="C318" s="12" t="s">
        <v>249</v>
      </c>
      <c r="D318" s="62" t="s">
        <v>29</v>
      </c>
      <c r="E318" s="62"/>
      <c r="F318" s="62"/>
      <c r="G318" s="62"/>
      <c r="H318" s="62"/>
      <c r="I318" s="62"/>
      <c r="J318" s="62"/>
      <c r="K318" s="62"/>
      <c r="L318" s="62"/>
      <c r="M318" s="62"/>
      <c r="N318" s="3">
        <f t="shared" si="151"/>
        <v>0</v>
      </c>
      <c r="O318" s="9">
        <f t="shared" si="152"/>
        <v>0</v>
      </c>
      <c r="P318" s="4">
        <f t="shared" si="153"/>
        <v>0</v>
      </c>
      <c r="Q318" s="11">
        <f t="shared" si="154"/>
        <v>0</v>
      </c>
      <c r="R318" s="10">
        <f t="shared" si="155"/>
        <v>0</v>
      </c>
    </row>
    <row r="319" spans="1:19" s="8" customFormat="1">
      <c r="A319" s="62">
        <v>13</v>
      </c>
      <c r="B319" s="62" t="s">
        <v>250</v>
      </c>
      <c r="C319" s="12" t="s">
        <v>251</v>
      </c>
      <c r="D319" s="62" t="s">
        <v>29</v>
      </c>
      <c r="E319" s="62"/>
      <c r="F319" s="62"/>
      <c r="G319" s="62"/>
      <c r="H319" s="62"/>
      <c r="I319" s="62"/>
      <c r="J319" s="62"/>
      <c r="K319" s="62"/>
      <c r="L319" s="62"/>
      <c r="M319" s="62"/>
      <c r="N319" s="3">
        <f t="shared" si="151"/>
        <v>0</v>
      </c>
      <c r="O319" s="9">
        <f t="shared" si="152"/>
        <v>0</v>
      </c>
      <c r="P319" s="4">
        <f t="shared" si="153"/>
        <v>0</v>
      </c>
      <c r="Q319" s="11">
        <f t="shared" si="154"/>
        <v>0</v>
      </c>
      <c r="R319" s="10">
        <f t="shared" si="155"/>
        <v>0</v>
      </c>
    </row>
    <row r="320" spans="1:19" s="8" customFormat="1">
      <c r="A320" s="62">
        <v>14</v>
      </c>
      <c r="B320" s="62" t="s">
        <v>172</v>
      </c>
      <c r="C320" s="12" t="s">
        <v>252</v>
      </c>
      <c r="D320" s="62" t="s">
        <v>29</v>
      </c>
      <c r="E320" s="62"/>
      <c r="F320" s="62"/>
      <c r="G320" s="62"/>
      <c r="H320" s="62"/>
      <c r="I320" s="62"/>
      <c r="J320" s="62"/>
      <c r="K320" s="62"/>
      <c r="L320" s="62"/>
      <c r="M320" s="62"/>
      <c r="N320" s="3">
        <f t="shared" si="151"/>
        <v>0</v>
      </c>
      <c r="O320" s="9">
        <f t="shared" si="152"/>
        <v>0</v>
      </c>
      <c r="P320" s="4">
        <f t="shared" si="153"/>
        <v>0</v>
      </c>
      <c r="Q320" s="11">
        <f t="shared" si="154"/>
        <v>0</v>
      </c>
      <c r="R320" s="10">
        <f t="shared" si="155"/>
        <v>0</v>
      </c>
    </row>
    <row r="321" spans="1:18" s="8" customFormat="1">
      <c r="A321" s="62">
        <v>15</v>
      </c>
      <c r="B321" s="62" t="s">
        <v>163</v>
      </c>
      <c r="C321" s="12" t="s">
        <v>253</v>
      </c>
      <c r="D321" s="62" t="s">
        <v>29</v>
      </c>
      <c r="E321" s="62"/>
      <c r="F321" s="62"/>
      <c r="G321" s="62"/>
      <c r="H321" s="62"/>
      <c r="I321" s="62"/>
      <c r="J321" s="62"/>
      <c r="K321" s="62"/>
      <c r="L321" s="62"/>
      <c r="M321" s="62"/>
      <c r="N321" s="3">
        <f t="shared" si="151"/>
        <v>0</v>
      </c>
      <c r="O321" s="9">
        <f t="shared" si="152"/>
        <v>0</v>
      </c>
      <c r="P321" s="4">
        <f t="shared" si="153"/>
        <v>0</v>
      </c>
      <c r="Q321" s="11">
        <f t="shared" si="154"/>
        <v>0</v>
      </c>
      <c r="R321" s="10">
        <f t="shared" si="155"/>
        <v>0</v>
      </c>
    </row>
    <row r="322" spans="1:18" s="8" customFormat="1">
      <c r="A322" s="62">
        <v>16</v>
      </c>
      <c r="B322" s="62" t="s">
        <v>175</v>
      </c>
      <c r="C322" s="12" t="s">
        <v>254</v>
      </c>
      <c r="D322" s="62" t="s">
        <v>29</v>
      </c>
      <c r="E322" s="62"/>
      <c r="F322" s="62"/>
      <c r="G322" s="62"/>
      <c r="H322" s="62"/>
      <c r="I322" s="62"/>
      <c r="J322" s="62"/>
      <c r="K322" s="62"/>
      <c r="L322" s="62"/>
      <c r="M322" s="62"/>
      <c r="N322" s="3">
        <f t="shared" si="151"/>
        <v>0</v>
      </c>
      <c r="O322" s="9">
        <f t="shared" si="152"/>
        <v>0</v>
      </c>
      <c r="P322" s="4">
        <f t="shared" si="153"/>
        <v>0</v>
      </c>
      <c r="Q322" s="11">
        <f t="shared" si="154"/>
        <v>0</v>
      </c>
      <c r="R322" s="10">
        <f t="shared" si="155"/>
        <v>0</v>
      </c>
    </row>
    <row r="323" spans="1:18" s="8" customFormat="1">
      <c r="A323" s="62">
        <v>17</v>
      </c>
      <c r="B323" s="62" t="s">
        <v>37</v>
      </c>
      <c r="C323" s="12" t="s">
        <v>255</v>
      </c>
      <c r="D323" s="62" t="s">
        <v>29</v>
      </c>
      <c r="E323" s="62"/>
      <c r="F323" s="62"/>
      <c r="G323" s="62"/>
      <c r="H323" s="62"/>
      <c r="I323" s="62"/>
      <c r="J323" s="62"/>
      <c r="K323" s="62"/>
      <c r="L323" s="62"/>
      <c r="M323" s="62"/>
      <c r="N323" s="3">
        <f t="shared" si="151"/>
        <v>0</v>
      </c>
      <c r="O323" s="9">
        <f t="shared" si="152"/>
        <v>0</v>
      </c>
      <c r="P323" s="4">
        <f t="shared" si="153"/>
        <v>0</v>
      </c>
      <c r="Q323" s="11">
        <f t="shared" si="154"/>
        <v>0</v>
      </c>
      <c r="R323" s="10">
        <f t="shared" si="155"/>
        <v>0</v>
      </c>
    </row>
    <row r="324" spans="1:18" s="8" customFormat="1">
      <c r="A324" s="62">
        <v>18</v>
      </c>
      <c r="B324" s="62" t="s">
        <v>256</v>
      </c>
      <c r="C324" s="12" t="s">
        <v>257</v>
      </c>
      <c r="D324" s="62" t="s">
        <v>29</v>
      </c>
      <c r="E324" s="62"/>
      <c r="F324" s="62"/>
      <c r="G324" s="62"/>
      <c r="H324" s="62"/>
      <c r="I324" s="62"/>
      <c r="J324" s="62"/>
      <c r="K324" s="62"/>
      <c r="L324" s="62"/>
      <c r="M324" s="62"/>
      <c r="N324" s="3">
        <f t="shared" si="151"/>
        <v>0</v>
      </c>
      <c r="O324" s="9">
        <f t="shared" si="152"/>
        <v>0</v>
      </c>
      <c r="P324" s="4">
        <f t="shared" si="153"/>
        <v>0</v>
      </c>
      <c r="Q324" s="11">
        <f t="shared" si="154"/>
        <v>0</v>
      </c>
      <c r="R324" s="10">
        <f t="shared" si="155"/>
        <v>0</v>
      </c>
    </row>
    <row r="325" spans="1:18" s="8" customFormat="1">
      <c r="A325" s="62">
        <v>19</v>
      </c>
      <c r="B325" s="62" t="s">
        <v>196</v>
      </c>
      <c r="C325" s="12" t="s">
        <v>150</v>
      </c>
      <c r="D325" s="62" t="s">
        <v>29</v>
      </c>
      <c r="E325" s="62"/>
      <c r="F325" s="62"/>
      <c r="G325" s="62"/>
      <c r="H325" s="62"/>
      <c r="I325" s="62"/>
      <c r="J325" s="62"/>
      <c r="K325" s="62"/>
      <c r="L325" s="62"/>
      <c r="M325" s="62"/>
      <c r="N325" s="3">
        <f t="shared" si="151"/>
        <v>0</v>
      </c>
      <c r="O325" s="9">
        <f t="shared" si="152"/>
        <v>0</v>
      </c>
      <c r="P325" s="4">
        <f t="shared" si="153"/>
        <v>0</v>
      </c>
      <c r="Q325" s="11">
        <f t="shared" si="154"/>
        <v>0</v>
      </c>
      <c r="R325" s="10">
        <f t="shared" si="155"/>
        <v>0</v>
      </c>
    </row>
    <row r="326" spans="1:18" s="8" customFormat="1">
      <c r="A326" s="62">
        <v>20</v>
      </c>
      <c r="B326" s="62" t="s">
        <v>237</v>
      </c>
      <c r="C326" s="12" t="s">
        <v>150</v>
      </c>
      <c r="D326" s="62" t="s">
        <v>29</v>
      </c>
      <c r="E326" s="62"/>
      <c r="F326" s="62"/>
      <c r="G326" s="62"/>
      <c r="H326" s="62"/>
      <c r="I326" s="62"/>
      <c r="J326" s="62"/>
      <c r="K326" s="62"/>
      <c r="L326" s="62"/>
      <c r="M326" s="62"/>
      <c r="N326" s="3">
        <f t="shared" si="151"/>
        <v>0</v>
      </c>
      <c r="O326" s="9">
        <f t="shared" si="152"/>
        <v>0</v>
      </c>
      <c r="P326" s="4">
        <f t="shared" si="153"/>
        <v>0</v>
      </c>
      <c r="Q326" s="11">
        <f t="shared" si="154"/>
        <v>0</v>
      </c>
      <c r="R326" s="10">
        <f t="shared" si="155"/>
        <v>0</v>
      </c>
    </row>
    <row r="327" spans="1:18" s="8" customFormat="1">
      <c r="A327" s="62">
        <v>21</v>
      </c>
      <c r="B327" s="62" t="s">
        <v>167</v>
      </c>
      <c r="C327" s="12" t="s">
        <v>150</v>
      </c>
      <c r="D327" s="62" t="s">
        <v>29</v>
      </c>
      <c r="E327" s="62"/>
      <c r="F327" s="62"/>
      <c r="G327" s="62"/>
      <c r="H327" s="62"/>
      <c r="I327" s="62"/>
      <c r="J327" s="62"/>
      <c r="K327" s="62"/>
      <c r="L327" s="62"/>
      <c r="M327" s="62"/>
      <c r="N327" s="3">
        <f t="shared" si="151"/>
        <v>0</v>
      </c>
      <c r="O327" s="9">
        <f t="shared" si="152"/>
        <v>0</v>
      </c>
      <c r="P327" s="4">
        <f t="shared" si="153"/>
        <v>0</v>
      </c>
      <c r="Q327" s="11">
        <f t="shared" si="154"/>
        <v>0</v>
      </c>
      <c r="R327" s="10">
        <f t="shared" si="155"/>
        <v>0</v>
      </c>
    </row>
    <row r="328" spans="1:18" s="8" customFormat="1">
      <c r="A328" s="62">
        <v>22</v>
      </c>
      <c r="B328" s="62" t="s">
        <v>243</v>
      </c>
      <c r="C328" s="12" t="s">
        <v>150</v>
      </c>
      <c r="D328" s="62" t="s">
        <v>29</v>
      </c>
      <c r="E328" s="62"/>
      <c r="F328" s="62"/>
      <c r="G328" s="62"/>
      <c r="H328" s="62"/>
      <c r="I328" s="62"/>
      <c r="J328" s="62"/>
      <c r="K328" s="62"/>
      <c r="L328" s="62"/>
      <c r="M328" s="62"/>
      <c r="N328" s="3">
        <f t="shared" si="151"/>
        <v>0</v>
      </c>
      <c r="O328" s="9">
        <f t="shared" si="152"/>
        <v>0</v>
      </c>
      <c r="P328" s="4">
        <f t="shared" si="153"/>
        <v>0</v>
      </c>
      <c r="Q328" s="11">
        <f t="shared" si="154"/>
        <v>0</v>
      </c>
      <c r="R328" s="10">
        <f t="shared" si="155"/>
        <v>0</v>
      </c>
    </row>
    <row r="329" spans="1:18" s="8" customFormat="1">
      <c r="A329" s="62">
        <v>23</v>
      </c>
      <c r="B329" s="62" t="s">
        <v>237</v>
      </c>
      <c r="C329" s="12" t="s">
        <v>150</v>
      </c>
      <c r="D329" s="62" t="s">
        <v>29</v>
      </c>
      <c r="E329" s="62"/>
      <c r="F329" s="62"/>
      <c r="G329" s="62"/>
      <c r="H329" s="62"/>
      <c r="I329" s="62"/>
      <c r="J329" s="62"/>
      <c r="K329" s="62"/>
      <c r="L329" s="62"/>
      <c r="M329" s="62"/>
      <c r="N329" s="3">
        <f t="shared" si="151"/>
        <v>0</v>
      </c>
      <c r="O329" s="9">
        <f t="shared" si="152"/>
        <v>0</v>
      </c>
      <c r="P329" s="4">
        <f t="shared" si="153"/>
        <v>0</v>
      </c>
      <c r="Q329" s="11">
        <f t="shared" si="154"/>
        <v>0</v>
      </c>
      <c r="R329" s="10">
        <f t="shared" si="155"/>
        <v>0</v>
      </c>
    </row>
    <row r="330" spans="1:18" s="8" customFormat="1">
      <c r="A330" s="62">
        <v>24</v>
      </c>
      <c r="B330" s="62" t="s">
        <v>192</v>
      </c>
      <c r="C330" s="12" t="s">
        <v>150</v>
      </c>
      <c r="D330" s="62" t="s">
        <v>29</v>
      </c>
      <c r="E330" s="62"/>
      <c r="F330" s="62"/>
      <c r="G330" s="62"/>
      <c r="H330" s="62"/>
      <c r="I330" s="62"/>
      <c r="J330" s="62"/>
      <c r="K330" s="62"/>
      <c r="L330" s="62"/>
      <c r="M330" s="62"/>
      <c r="N330" s="3">
        <f t="shared" si="151"/>
        <v>0</v>
      </c>
      <c r="O330" s="9">
        <f t="shared" si="152"/>
        <v>0</v>
      </c>
      <c r="P330" s="4">
        <f t="shared" si="153"/>
        <v>0</v>
      </c>
      <c r="Q330" s="11">
        <f t="shared" si="154"/>
        <v>0</v>
      </c>
      <c r="R330" s="10">
        <f t="shared" si="155"/>
        <v>0</v>
      </c>
    </row>
    <row r="331" spans="1:18" s="8" customFormat="1">
      <c r="A331" s="62">
        <v>25</v>
      </c>
      <c r="B331" s="62" t="s">
        <v>89</v>
      </c>
      <c r="C331" s="12" t="s">
        <v>150</v>
      </c>
      <c r="D331" s="62" t="s">
        <v>29</v>
      </c>
      <c r="E331" s="62"/>
      <c r="F331" s="62"/>
      <c r="G331" s="62"/>
      <c r="H331" s="62"/>
      <c r="I331" s="62"/>
      <c r="J331" s="62"/>
      <c r="K331" s="62"/>
      <c r="L331" s="62"/>
      <c r="M331" s="62"/>
      <c r="N331" s="3">
        <f t="shared" si="151"/>
        <v>0</v>
      </c>
      <c r="O331" s="9">
        <f t="shared" si="152"/>
        <v>0</v>
      </c>
      <c r="P331" s="4">
        <f t="shared" si="153"/>
        <v>0</v>
      </c>
      <c r="Q331" s="11">
        <f t="shared" si="154"/>
        <v>0</v>
      </c>
      <c r="R331" s="10">
        <f t="shared" si="155"/>
        <v>0</v>
      </c>
    </row>
    <row r="332" spans="1:18" s="8" customFormat="1">
      <c r="A332" s="62">
        <v>26</v>
      </c>
      <c r="B332" s="62" t="s">
        <v>51</v>
      </c>
      <c r="C332" s="12" t="s">
        <v>150</v>
      </c>
      <c r="D332" s="62" t="s">
        <v>29</v>
      </c>
      <c r="E332" s="62"/>
      <c r="F332" s="62"/>
      <c r="G332" s="62"/>
      <c r="H332" s="62"/>
      <c r="I332" s="62"/>
      <c r="J332" s="62"/>
      <c r="K332" s="62"/>
      <c r="L332" s="62"/>
      <c r="M332" s="62"/>
      <c r="N332" s="3">
        <f t="shared" si="151"/>
        <v>0</v>
      </c>
      <c r="O332" s="9">
        <f t="shared" si="152"/>
        <v>0</v>
      </c>
      <c r="P332" s="4">
        <f t="shared" si="153"/>
        <v>0</v>
      </c>
      <c r="Q332" s="11">
        <f t="shared" si="154"/>
        <v>0</v>
      </c>
      <c r="R332" s="10">
        <f t="shared" si="155"/>
        <v>0</v>
      </c>
    </row>
    <row r="333" spans="1:18" s="8" customFormat="1">
      <c r="A333" s="62">
        <v>27</v>
      </c>
      <c r="B333" s="62" t="s">
        <v>258</v>
      </c>
      <c r="C333" s="12" t="s">
        <v>111</v>
      </c>
      <c r="D333" s="62" t="s">
        <v>29</v>
      </c>
      <c r="E333" s="62"/>
      <c r="F333" s="62"/>
      <c r="G333" s="62"/>
      <c r="H333" s="62"/>
      <c r="I333" s="62"/>
      <c r="J333" s="62"/>
      <c r="K333" s="62"/>
      <c r="L333" s="62"/>
      <c r="M333" s="62"/>
      <c r="N333" s="3">
        <f t="shared" si="151"/>
        <v>0</v>
      </c>
      <c r="O333" s="9">
        <f t="shared" si="152"/>
        <v>0</v>
      </c>
      <c r="P333" s="4">
        <f t="shared" si="153"/>
        <v>0</v>
      </c>
      <c r="Q333" s="11">
        <f t="shared" si="154"/>
        <v>0</v>
      </c>
      <c r="R333" s="10">
        <f t="shared" si="155"/>
        <v>0</v>
      </c>
    </row>
    <row r="334" spans="1:18" s="8" customFormat="1">
      <c r="A334" s="62">
        <v>28</v>
      </c>
      <c r="B334" s="62" t="s">
        <v>259</v>
      </c>
      <c r="C334" s="12" t="s">
        <v>137</v>
      </c>
      <c r="D334" s="62" t="s">
        <v>29</v>
      </c>
      <c r="E334" s="62"/>
      <c r="F334" s="62"/>
      <c r="G334" s="62"/>
      <c r="H334" s="62"/>
      <c r="I334" s="62"/>
      <c r="J334" s="62"/>
      <c r="K334" s="62"/>
      <c r="L334" s="62"/>
      <c r="M334" s="62"/>
      <c r="N334" s="3">
        <f t="shared" si="151"/>
        <v>0</v>
      </c>
      <c r="O334" s="9">
        <f t="shared" si="152"/>
        <v>0</v>
      </c>
      <c r="P334" s="4">
        <f t="shared" si="153"/>
        <v>0</v>
      </c>
      <c r="Q334" s="11">
        <f t="shared" si="154"/>
        <v>0</v>
      </c>
      <c r="R334" s="10">
        <f t="shared" si="155"/>
        <v>0</v>
      </c>
    </row>
    <row r="335" spans="1:18" s="8" customFormat="1">
      <c r="A335" s="62">
        <v>29</v>
      </c>
      <c r="B335" s="62" t="s">
        <v>198</v>
      </c>
      <c r="C335" s="12" t="s">
        <v>90</v>
      </c>
      <c r="D335" s="62" t="s">
        <v>29</v>
      </c>
      <c r="E335" s="62"/>
      <c r="F335" s="62"/>
      <c r="G335" s="62"/>
      <c r="H335" s="62"/>
      <c r="I335" s="62"/>
      <c r="J335" s="62"/>
      <c r="K335" s="62"/>
      <c r="L335" s="62"/>
      <c r="M335" s="62"/>
      <c r="N335" s="3">
        <f t="shared" si="151"/>
        <v>0</v>
      </c>
      <c r="O335" s="9">
        <f t="shared" si="152"/>
        <v>0</v>
      </c>
      <c r="P335" s="4">
        <f t="shared" si="153"/>
        <v>0</v>
      </c>
      <c r="Q335" s="11">
        <f t="shared" si="154"/>
        <v>0</v>
      </c>
      <c r="R335" s="10">
        <f t="shared" si="155"/>
        <v>0</v>
      </c>
    </row>
    <row r="336" spans="1:18" s="8" customFormat="1">
      <c r="A336" s="62">
        <v>30</v>
      </c>
      <c r="B336" s="62" t="s">
        <v>88</v>
      </c>
      <c r="C336" s="12" t="s">
        <v>52</v>
      </c>
      <c r="D336" s="62" t="s">
        <v>29</v>
      </c>
      <c r="E336" s="62"/>
      <c r="F336" s="62"/>
      <c r="G336" s="62"/>
      <c r="H336" s="62"/>
      <c r="I336" s="62"/>
      <c r="J336" s="62"/>
      <c r="K336" s="62"/>
      <c r="L336" s="62"/>
      <c r="M336" s="62"/>
      <c r="N336" s="3">
        <f t="shared" si="151"/>
        <v>0</v>
      </c>
      <c r="O336" s="9">
        <f t="shared" si="152"/>
        <v>0</v>
      </c>
      <c r="P336" s="4">
        <f t="shared" si="153"/>
        <v>0</v>
      </c>
      <c r="Q336" s="11">
        <f t="shared" si="154"/>
        <v>0</v>
      </c>
      <c r="R336" s="10">
        <f t="shared" si="155"/>
        <v>0</v>
      </c>
    </row>
    <row r="337" spans="1:19" s="8" customFormat="1">
      <c r="A337" s="62">
        <v>31</v>
      </c>
      <c r="B337" s="62" t="s">
        <v>260</v>
      </c>
      <c r="C337" s="12" t="s">
        <v>239</v>
      </c>
      <c r="D337" s="62" t="s">
        <v>29</v>
      </c>
      <c r="E337" s="62"/>
      <c r="F337" s="62"/>
      <c r="G337" s="62"/>
      <c r="H337" s="62"/>
      <c r="I337" s="62"/>
      <c r="J337" s="62"/>
      <c r="K337" s="62"/>
      <c r="L337" s="62"/>
      <c r="M337" s="62"/>
      <c r="N337" s="3">
        <f t="shared" si="151"/>
        <v>0</v>
      </c>
      <c r="O337" s="9">
        <f t="shared" si="152"/>
        <v>0</v>
      </c>
      <c r="P337" s="4">
        <f t="shared" si="153"/>
        <v>0</v>
      </c>
      <c r="Q337" s="11">
        <f t="shared" si="154"/>
        <v>0</v>
      </c>
      <c r="R337" s="10">
        <f t="shared" si="155"/>
        <v>0</v>
      </c>
    </row>
    <row r="338" spans="1:19" s="8" customFormat="1">
      <c r="A338" s="62">
        <v>32</v>
      </c>
      <c r="B338" s="62" t="s">
        <v>260</v>
      </c>
      <c r="C338" s="12" t="s">
        <v>241</v>
      </c>
      <c r="D338" s="62" t="s">
        <v>29</v>
      </c>
      <c r="E338" s="62"/>
      <c r="F338" s="62"/>
      <c r="G338" s="62"/>
      <c r="H338" s="62"/>
      <c r="I338" s="62"/>
      <c r="J338" s="62"/>
      <c r="K338" s="62"/>
      <c r="L338" s="62"/>
      <c r="M338" s="62"/>
      <c r="N338" s="3">
        <f t="shared" si="151"/>
        <v>0</v>
      </c>
      <c r="O338" s="9">
        <f t="shared" si="152"/>
        <v>0</v>
      </c>
      <c r="P338" s="4">
        <f t="shared" si="153"/>
        <v>0</v>
      </c>
      <c r="Q338" s="11">
        <f t="shared" si="154"/>
        <v>0</v>
      </c>
      <c r="R338" s="10">
        <f t="shared" si="155"/>
        <v>0</v>
      </c>
    </row>
    <row r="339" spans="1:19" s="8" customFormat="1">
      <c r="A339" s="62">
        <v>33</v>
      </c>
      <c r="B339" s="62" t="s">
        <v>261</v>
      </c>
      <c r="C339" s="12" t="s">
        <v>242</v>
      </c>
      <c r="D339" s="62" t="s">
        <v>29</v>
      </c>
      <c r="E339" s="62"/>
      <c r="F339" s="62"/>
      <c r="G339" s="62"/>
      <c r="H339" s="62"/>
      <c r="I339" s="62"/>
      <c r="J339" s="62"/>
      <c r="K339" s="62"/>
      <c r="L339" s="62"/>
      <c r="M339" s="62"/>
      <c r="N339" s="3">
        <f t="shared" si="151"/>
        <v>0</v>
      </c>
      <c r="O339" s="9">
        <f t="shared" si="152"/>
        <v>0</v>
      </c>
      <c r="P339" s="4">
        <f t="shared" si="153"/>
        <v>0</v>
      </c>
      <c r="Q339" s="11">
        <f t="shared" si="154"/>
        <v>0</v>
      </c>
      <c r="R339" s="10">
        <f t="shared" si="155"/>
        <v>0</v>
      </c>
    </row>
    <row r="340" spans="1:19" s="8" customFormat="1">
      <c r="A340" s="62">
        <v>34</v>
      </c>
      <c r="B340" s="62" t="s">
        <v>197</v>
      </c>
      <c r="C340" s="12" t="s">
        <v>262</v>
      </c>
      <c r="D340" s="62" t="s">
        <v>29</v>
      </c>
      <c r="E340" s="62"/>
      <c r="F340" s="62"/>
      <c r="G340" s="62"/>
      <c r="H340" s="62"/>
      <c r="I340" s="62"/>
      <c r="J340" s="62"/>
      <c r="K340" s="62"/>
      <c r="L340" s="62"/>
      <c r="M340" s="62"/>
      <c r="N340" s="3">
        <f t="shared" si="151"/>
        <v>0</v>
      </c>
      <c r="O340" s="9">
        <f t="shared" si="152"/>
        <v>0</v>
      </c>
      <c r="P340" s="4">
        <f t="shared" si="153"/>
        <v>0</v>
      </c>
      <c r="Q340" s="11">
        <f t="shared" si="154"/>
        <v>0</v>
      </c>
      <c r="R340" s="10">
        <f t="shared" si="155"/>
        <v>0</v>
      </c>
    </row>
    <row r="341" spans="1:19" s="8" customFormat="1">
      <c r="A341" s="62">
        <v>35</v>
      </c>
      <c r="B341" s="62" t="s">
        <v>197</v>
      </c>
      <c r="C341" s="12" t="s">
        <v>183</v>
      </c>
      <c r="D341" s="62" t="s">
        <v>29</v>
      </c>
      <c r="E341" s="62"/>
      <c r="F341" s="62"/>
      <c r="G341" s="62"/>
      <c r="H341" s="62"/>
      <c r="I341" s="62"/>
      <c r="J341" s="62"/>
      <c r="K341" s="62"/>
      <c r="L341" s="62"/>
      <c r="M341" s="62"/>
      <c r="N341" s="3">
        <f t="shared" si="151"/>
        <v>0</v>
      </c>
      <c r="O341" s="9">
        <f t="shared" si="152"/>
        <v>0</v>
      </c>
      <c r="P341" s="4">
        <f t="shared" si="153"/>
        <v>0</v>
      </c>
      <c r="Q341" s="11">
        <f t="shared" si="154"/>
        <v>0</v>
      </c>
      <c r="R341" s="10">
        <f t="shared" si="155"/>
        <v>0</v>
      </c>
    </row>
    <row r="342" spans="1:19" s="8" customFormat="1">
      <c r="A342" s="62">
        <v>36</v>
      </c>
      <c r="B342" s="62" t="s">
        <v>263</v>
      </c>
      <c r="C342" s="12" t="s">
        <v>246</v>
      </c>
      <c r="D342" s="62" t="s">
        <v>29</v>
      </c>
      <c r="E342" s="62"/>
      <c r="F342" s="62"/>
      <c r="G342" s="62"/>
      <c r="H342" s="62"/>
      <c r="I342" s="62"/>
      <c r="J342" s="62"/>
      <c r="K342" s="62"/>
      <c r="L342" s="62"/>
      <c r="M342" s="62"/>
      <c r="N342" s="3">
        <f t="shared" si="151"/>
        <v>0</v>
      </c>
      <c r="O342" s="9">
        <f t="shared" si="152"/>
        <v>0</v>
      </c>
      <c r="P342" s="4">
        <f t="shared" si="153"/>
        <v>0</v>
      </c>
      <c r="Q342" s="11">
        <f t="shared" si="154"/>
        <v>0</v>
      </c>
      <c r="R342" s="10">
        <f t="shared" si="155"/>
        <v>0</v>
      </c>
    </row>
    <row r="343" spans="1:19" s="8" customFormat="1">
      <c r="A343" s="62">
        <v>37</v>
      </c>
      <c r="B343" s="62" t="s">
        <v>264</v>
      </c>
      <c r="C343" s="12" t="s">
        <v>247</v>
      </c>
      <c r="D343" s="62" t="s">
        <v>29</v>
      </c>
      <c r="E343" s="62"/>
      <c r="F343" s="62"/>
      <c r="G343" s="62"/>
      <c r="H343" s="62"/>
      <c r="I343" s="62"/>
      <c r="J343" s="62"/>
      <c r="K343" s="62"/>
      <c r="L343" s="62"/>
      <c r="M343" s="62"/>
      <c r="N343" s="3">
        <f t="shared" si="151"/>
        <v>0</v>
      </c>
      <c r="O343" s="9">
        <f t="shared" si="152"/>
        <v>0</v>
      </c>
      <c r="P343" s="4">
        <f t="shared" si="153"/>
        <v>0</v>
      </c>
      <c r="Q343" s="11">
        <f t="shared" si="154"/>
        <v>0</v>
      </c>
      <c r="R343" s="10">
        <f t="shared" si="155"/>
        <v>0</v>
      </c>
    </row>
    <row r="344" spans="1:19" s="8" customFormat="1">
      <c r="A344" s="62">
        <v>38</v>
      </c>
      <c r="B344" s="62" t="s">
        <v>265</v>
      </c>
      <c r="C344" s="12" t="s">
        <v>249</v>
      </c>
      <c r="D344" s="62" t="s">
        <v>29</v>
      </c>
      <c r="E344" s="62"/>
      <c r="F344" s="62"/>
      <c r="G344" s="62"/>
      <c r="H344" s="62"/>
      <c r="I344" s="62"/>
      <c r="J344" s="62"/>
      <c r="K344" s="62"/>
      <c r="L344" s="62"/>
      <c r="M344" s="62"/>
      <c r="N344" s="3">
        <f t="shared" si="151"/>
        <v>0</v>
      </c>
      <c r="O344" s="9">
        <f t="shared" si="152"/>
        <v>0</v>
      </c>
      <c r="P344" s="4">
        <f t="shared" si="153"/>
        <v>0</v>
      </c>
      <c r="Q344" s="11">
        <f t="shared" si="154"/>
        <v>0</v>
      </c>
      <c r="R344" s="10">
        <f t="shared" si="155"/>
        <v>0</v>
      </c>
    </row>
    <row r="345" spans="1:19">
      <c r="A345" s="62">
        <v>39</v>
      </c>
      <c r="B345" s="62" t="s">
        <v>199</v>
      </c>
      <c r="C345" s="12" t="s">
        <v>266</v>
      </c>
      <c r="D345" s="62" t="s">
        <v>29</v>
      </c>
      <c r="E345" s="62"/>
      <c r="F345" s="62"/>
      <c r="G345" s="62"/>
      <c r="H345" s="62"/>
      <c r="I345" s="62"/>
      <c r="J345" s="62"/>
      <c r="K345" s="62"/>
      <c r="L345" s="62"/>
      <c r="M345" s="62"/>
      <c r="N345" s="3">
        <f t="shared" si="146"/>
        <v>0</v>
      </c>
      <c r="O345" s="9">
        <f t="shared" si="147"/>
        <v>0</v>
      </c>
      <c r="P345" s="4">
        <f t="shared" ref="P345:P358" si="156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8" si="157">IF(ISERROR(P345*100/N345),0,(P345*100/N345))</f>
        <v>0</v>
      </c>
      <c r="R345" s="10">
        <f t="shared" si="150"/>
        <v>0</v>
      </c>
      <c r="S345" s="8"/>
    </row>
    <row r="346" spans="1:19">
      <c r="A346" s="62">
        <v>40</v>
      </c>
      <c r="B346" s="62" t="s">
        <v>267</v>
      </c>
      <c r="C346" s="12" t="s">
        <v>252</v>
      </c>
      <c r="D346" s="62" t="s">
        <v>29</v>
      </c>
      <c r="E346" s="62"/>
      <c r="F346" s="62"/>
      <c r="G346" s="62"/>
      <c r="H346" s="62"/>
      <c r="I346" s="62"/>
      <c r="J346" s="62"/>
      <c r="K346" s="62"/>
      <c r="L346" s="62"/>
      <c r="M346" s="62"/>
      <c r="N346" s="3">
        <f t="shared" si="146"/>
        <v>0</v>
      </c>
      <c r="O346" s="9">
        <f t="shared" si="147"/>
        <v>0</v>
      </c>
      <c r="P346" s="4">
        <f t="shared" si="156"/>
        <v>0</v>
      </c>
      <c r="Q346" s="11">
        <f t="shared" si="157"/>
        <v>0</v>
      </c>
      <c r="R346" s="10">
        <f t="shared" si="150"/>
        <v>0</v>
      </c>
      <c r="S346" s="8"/>
    </row>
    <row r="347" spans="1:19">
      <c r="A347" s="62">
        <v>41</v>
      </c>
      <c r="B347" s="62" t="s">
        <v>268</v>
      </c>
      <c r="C347" s="12" t="s">
        <v>253</v>
      </c>
      <c r="D347" s="62" t="s">
        <v>29</v>
      </c>
      <c r="E347" s="62"/>
      <c r="F347" s="62"/>
      <c r="G347" s="62"/>
      <c r="H347" s="62"/>
      <c r="I347" s="62"/>
      <c r="J347" s="62"/>
      <c r="K347" s="62"/>
      <c r="L347" s="62"/>
      <c r="M347" s="62"/>
      <c r="N347" s="3">
        <f t="shared" si="146"/>
        <v>0</v>
      </c>
      <c r="O347" s="9">
        <f t="shared" si="147"/>
        <v>0</v>
      </c>
      <c r="P347" s="4">
        <f t="shared" si="156"/>
        <v>0</v>
      </c>
      <c r="Q347" s="11">
        <f t="shared" si="157"/>
        <v>0</v>
      </c>
      <c r="R347" s="10">
        <f t="shared" si="150"/>
        <v>0</v>
      </c>
      <c r="S347" s="8"/>
    </row>
    <row r="348" spans="1:19">
      <c r="A348" s="62">
        <v>42</v>
      </c>
      <c r="B348" s="62" t="s">
        <v>178</v>
      </c>
      <c r="C348" s="12" t="s">
        <v>254</v>
      </c>
      <c r="D348" s="62" t="s">
        <v>29</v>
      </c>
      <c r="E348" s="62"/>
      <c r="F348" s="62"/>
      <c r="G348" s="62"/>
      <c r="H348" s="62"/>
      <c r="I348" s="62"/>
      <c r="J348" s="62"/>
      <c r="K348" s="62"/>
      <c r="L348" s="62"/>
      <c r="M348" s="62"/>
      <c r="N348" s="3">
        <f t="shared" si="146"/>
        <v>0</v>
      </c>
      <c r="O348" s="9">
        <f t="shared" si="147"/>
        <v>0</v>
      </c>
      <c r="P348" s="4">
        <f t="shared" si="156"/>
        <v>0</v>
      </c>
      <c r="Q348" s="11">
        <f t="shared" si="157"/>
        <v>0</v>
      </c>
      <c r="R348" s="10">
        <f t="shared" si="150"/>
        <v>0</v>
      </c>
      <c r="S348" s="8"/>
    </row>
    <row r="349" spans="1:19" s="8" customFormat="1">
      <c r="A349" s="62">
        <v>43</v>
      </c>
      <c r="B349" s="62" t="s">
        <v>41</v>
      </c>
      <c r="C349" s="12" t="s">
        <v>255</v>
      </c>
      <c r="D349" s="62" t="s">
        <v>29</v>
      </c>
      <c r="E349" s="62"/>
      <c r="F349" s="62"/>
      <c r="G349" s="62"/>
      <c r="H349" s="62"/>
      <c r="I349" s="62"/>
      <c r="J349" s="62"/>
      <c r="K349" s="62"/>
      <c r="L349" s="62"/>
      <c r="M349" s="62"/>
      <c r="N349" s="3">
        <f t="shared" ref="N349:N356" si="158">(IF(F349="OŽ",IF(L349=1,550.8,IF(L349=2,426.38,IF(L349=3,342.14,IF(L349=4,181.44,IF(L349=5,168.48,IF(L349=6,155.52,IF(L349=7,148.5,IF(L349=8,144,0))))))))+IF(L349&lt;=8,0,IF(L349&lt;=16,137.7,IF(L349&lt;=24,108,IF(L349&lt;=32,80.1,IF(L349&lt;=36,52.2,0)))))-IF(L349&lt;=8,0,IF(L349&lt;=16,(L349-9)*2.754,IF(L349&lt;=24,(L349-17)* 2.754,IF(L349&lt;=32,(L349-25)* 2.754,IF(L349&lt;=36,(L349-33)*2.754,0))))),0)+IF(F349="PČ",IF(L349=1,449,IF(L349=2,314.6,IF(L349=3,238,IF(L349=4,172,IF(L349=5,159,IF(L349=6,145,IF(L349=7,132,IF(L349=8,119,0))))))))+IF(L349&lt;=8,0,IF(L349&lt;=16,88,IF(L349&lt;=24,55,IF(L349&lt;=32,22,0))))-IF(L349&lt;=8,0,IF(L349&lt;=16,(L349-9)*2.245,IF(L349&lt;=24,(L349-17)*2.245,IF(L349&lt;=32,(L349-25)*2.245,0)))),0)+IF(F349="PČneol",IF(L349=1,85,IF(L349=2,64.61,IF(L349=3,50.76,IF(L349=4,16.25,IF(L349=5,15,IF(L349=6,13.75,IF(L349=7,12.5,IF(L349=8,11.25,0))))))))+IF(L349&lt;=8,0,IF(L349&lt;=16,9,0))-IF(L349&lt;=8,0,IF(L349&lt;=16,(L349-9)*0.425,0)),0)+IF(F349="PŽ",IF(L349=1,85,IF(L349=2,59.5,IF(L349=3,45,IF(L349=4,32.5,IF(L349=5,30,IF(L349=6,27.5,IF(L349=7,25,IF(L349=8,22.5,0))))))))+IF(L349&lt;=8,0,IF(L349&lt;=16,19,IF(L349&lt;=24,13,IF(L349&lt;=32,8,0))))-IF(L349&lt;=8,0,IF(L349&lt;=16,(L349-9)*0.425,IF(L349&lt;=24,(L349-17)*0.425,IF(L349&lt;=32,(L349-25)*0.425,0)))),0)+IF(F349="EČ",IF(L349=1,204,IF(L349=2,156.24,IF(L349=3,123.84,IF(L349=4,72,IF(L349=5,66,IF(L349=6,60,IF(L349=7,54,IF(L349=8,48,0))))))))+IF(L349&lt;=8,0,IF(L349&lt;=16,40,IF(L349&lt;=24,25,0)))-IF(L349&lt;=8,0,IF(L349&lt;=16,(L349-9)*1.02,IF(L349&lt;=24,(L349-17)*1.02,0))),0)+IF(F349="EČneol",IF(L349=1,68,IF(L349=2,51.69,IF(L349=3,40.61,IF(L349=4,13,IF(L349=5,12,IF(L349=6,11,IF(L349=7,10,IF(L349=8,9,0)))))))))+IF(F349="EŽ",IF(L349=1,68,IF(L349=2,47.6,IF(L349=3,36,IF(L349=4,18,IF(L349=5,16.5,IF(L349=6,15,IF(L349=7,13.5,IF(L349=8,12,0))))))))+IF(L349&lt;=8,0,IF(L349&lt;=16,10,IF(L349&lt;=24,6,0)))-IF(L349&lt;=8,0,IF(L349&lt;=16,(L349-9)*0.34,IF(L349&lt;=24,(L349-17)*0.34,0))),0)+IF(F349="PT",IF(L349=1,68,IF(L349=2,52.08,IF(L349=3,41.28,IF(L349=4,24,IF(L349=5,22,IF(L349=6,20,IF(L349=7,18,IF(L349=8,16,0))))))))+IF(L349&lt;=8,0,IF(L349&lt;=16,13,IF(L349&lt;=24,9,IF(L349&lt;=32,4,0))))-IF(L349&lt;=8,0,IF(L349&lt;=16,(L349-9)*0.34,IF(L349&lt;=24,(L349-17)*0.34,IF(L349&lt;=32,(L349-25)*0.34,0)))),0)+IF(F349="JOŽ",IF(L349=1,85,IF(L349=2,59.5,IF(L349=3,45,IF(L349=4,32.5,IF(L349=5,30,IF(L349=6,27.5,IF(L349=7,25,IF(L349=8,22.5,0))))))))+IF(L349&lt;=8,0,IF(L349&lt;=16,19,IF(L349&lt;=24,13,0)))-IF(L349&lt;=8,0,IF(L349&lt;=16,(L349-9)*0.425,IF(L349&lt;=24,(L349-17)*0.425,0))),0)+IF(F349="JPČ",IF(L349=1,68,IF(L349=2,47.6,IF(L349=3,36,IF(L349=4,26,IF(L349=5,24,IF(L349=6,22,IF(L349=7,20,IF(L349=8,18,0))))))))+IF(L349&lt;=8,0,IF(L349&lt;=16,13,IF(L349&lt;=24,9,0)))-IF(L349&lt;=8,0,IF(L349&lt;=16,(L349-9)*0.34,IF(L349&lt;=24,(L349-17)*0.34,0))),0)+IF(F349="JEČ",IF(L349=1,34,IF(L349=2,26.04,IF(L349=3,20.6,IF(L349=4,12,IF(L349=5,11,IF(L349=6,10,IF(L349=7,9,IF(L349=8,8,0))))))))+IF(L349&lt;=8,0,IF(L349&lt;=16,6,0))-IF(L349&lt;=8,0,IF(L349&lt;=16,(L349-9)*0.17,0)),0)+IF(F349="JEOF",IF(L349=1,34,IF(L349=2,26.04,IF(L349=3,20.6,IF(L349=4,12,IF(L349=5,11,IF(L349=6,10,IF(L349=7,9,IF(L349=8,8,0))))))))+IF(L349&lt;=8,0,IF(L349&lt;=16,6,0))-IF(L349&lt;=8,0,IF(L349&lt;=16,(L349-9)*0.17,0)),0)+IF(F349="JnPČ",IF(L349=1,51,IF(L349=2,35.7,IF(L349=3,27,IF(L349=4,19.5,IF(L349=5,18,IF(L349=6,16.5,IF(L349=7,15,IF(L349=8,13.5,0))))))))+IF(L349&lt;=8,0,IF(L349&lt;=16,10,0))-IF(L349&lt;=8,0,IF(L349&lt;=16,(L349-9)*0.255,0)),0)+IF(F349="JnEČ",IF(L349=1,25.5,IF(L349=2,19.53,IF(L349=3,15.48,IF(L349=4,9,IF(L349=5,8.25,IF(L349=6,7.5,IF(L349=7,6.75,IF(L349=8,6,0))))))))+IF(L349&lt;=8,0,IF(L349&lt;=16,5,0))-IF(L349&lt;=8,0,IF(L349&lt;=16,(L349-9)*0.1275,0)),0)+IF(F349="JčPČ",IF(L349=1,21.25,IF(L349=2,14.5,IF(L349=3,11.5,IF(L349=4,7,IF(L349=5,6.5,IF(L349=6,6,IF(L349=7,5.5,IF(L349=8,5,0))))))))+IF(L349&lt;=8,0,IF(L349&lt;=16,4,0))-IF(L349&lt;=8,0,IF(L349&lt;=16,(L349-9)*0.10625,0)),0)+IF(F349="JčEČ",IF(L349=1,17,IF(L349=2,13.02,IF(L349=3,10.32,IF(L349=4,6,IF(L349=5,5.5,IF(L349=6,5,IF(L349=7,4.5,IF(L349=8,4,0))))))))+IF(L349&lt;=8,0,IF(L349&lt;=16,3,0))-IF(L349&lt;=8,0,IF(L349&lt;=16,(L349-9)*0.085,0)),0)+IF(F349="NEAK",IF(L349=1,11.48,IF(L349=2,8.79,IF(L349=3,6.97,IF(L349=4,4.05,IF(L349=5,3.71,IF(L349=6,3.38,IF(L349=7,3.04,IF(L349=8,2.7,0))))))))+IF(L349&lt;=8,0,IF(L349&lt;=16,2,IF(L349&lt;=24,1.3,0)))-IF(L349&lt;=8,0,IF(L349&lt;=16,(L349-9)*0.0574,IF(L349&lt;=24,(L349-17)*0.0574,0))),0))*IF(L349&lt;0,1,IF(OR(F349="PČ",F349="PŽ",F349="PT"),IF(J349&lt;32,J349/32,1),1))* IF(L349&lt;0,1,IF(OR(F349="EČ",F349="EŽ",F349="JOŽ",F349="JPČ",F349="NEAK"),IF(J349&lt;24,J349/24,1),1))*IF(L349&lt;0,1,IF(OR(F349="PČneol",F349="JEČ",F349="JEOF",F349="JnPČ",F349="JnEČ",F349="JčPČ",F349="JčEČ"),IF(J349&lt;16,J349/16,1),1))*IF(L349&lt;0,1,IF(F349="EČneol",IF(J349&lt;8,J349/8,1),1))</f>
        <v>0</v>
      </c>
      <c r="O349" s="9">
        <f t="shared" ref="O349:O356" si="159">IF(F349="OŽ",N349,IF(H349="Ne",IF(J349*0.3&lt;J349-L349,N349,0),IF(J349*0.1&lt;J349-L349,N349,0)))</f>
        <v>0</v>
      </c>
      <c r="P349" s="4">
        <f t="shared" ref="P349:P356" si="160">IF(O349=0,0,IF(F349="OŽ",IF(L349&gt;35,0,IF(J349&gt;35,(36-L349)*1.836,((36-L349)-(36-J349))*1.836)),0)+IF(F349="PČ",IF(L349&gt;31,0,IF(J349&gt;31,(32-L349)*1.347,((32-L349)-(32-J349))*1.347)),0)+ IF(F349="PČneol",IF(L349&gt;15,0,IF(J349&gt;15,(16-L349)*0.255,((16-L349)-(16-J349))*0.255)),0)+IF(F349="PŽ",IF(L349&gt;31,0,IF(J349&gt;31,(32-L349)*0.255,((32-L349)-(32-J349))*0.255)),0)+IF(F349="EČ",IF(L349&gt;23,0,IF(J349&gt;23,(24-L349)*0.612,((24-L349)-(24-J349))*0.612)),0)+IF(F349="EČneol",IF(L349&gt;7,0,IF(J349&gt;7,(8-L349)*0.204,((8-L349)-(8-J349))*0.204)),0)+IF(F349="EŽ",IF(L349&gt;23,0,IF(J349&gt;23,(24-L349)*0.204,((24-L349)-(24-J349))*0.204)),0)+IF(F349="PT",IF(L349&gt;31,0,IF(J349&gt;31,(32-L349)*0.204,((32-L349)-(32-J349))*0.204)),0)+IF(F349="JOŽ",IF(L349&gt;23,0,IF(J349&gt;23,(24-L349)*0.255,((24-L349)-(24-J349))*0.255)),0)+IF(F349="JPČ",IF(L349&gt;23,0,IF(J349&gt;23,(24-L349)*0.204,((24-L349)-(24-J349))*0.204)),0)+IF(F349="JEČ",IF(L349&gt;15,0,IF(J349&gt;15,(16-L349)*0.102,((16-L349)-(16-J349))*0.102)),0)+IF(F349="JEOF",IF(L349&gt;15,0,IF(J349&gt;15,(16-L349)*0.102,((16-L349)-(16-J349))*0.102)),0)+IF(F349="JnPČ",IF(L349&gt;15,0,IF(J349&gt;15,(16-L349)*0.153,((16-L349)-(16-J349))*0.153)),0)+IF(F349="JnEČ",IF(L349&gt;15,0,IF(J349&gt;15,(16-L349)*0.0765,((16-L349)-(16-J349))*0.0765)),0)+IF(F349="JčPČ",IF(L349&gt;15,0,IF(J349&gt;15,(16-L349)*0.06375,((16-L349)-(16-J349))*0.06375)),0)+IF(F349="JčEČ",IF(L349&gt;15,0,IF(J349&gt;15,(16-L349)*0.051,((16-L349)-(16-J349))*0.051)),0)+IF(F349="NEAK",IF(L349&gt;23,0,IF(J349&gt;23,(24-L349)*0.03444,((24-L349)-(24-J349))*0.03444)),0))</f>
        <v>0</v>
      </c>
      <c r="Q349" s="11">
        <f t="shared" ref="Q349:Q356" si="161">IF(ISERROR(P349*100/N349),0,(P349*100/N349))</f>
        <v>0</v>
      </c>
      <c r="R349" s="10">
        <f t="shared" ref="R349:R356" si="162">IF(Q349&lt;=30,O349+P349,O349+O349*0.3)*IF(G349=1,0.4,IF(G349=2,0.75,IF(G349="1 (kas 4 m. 1 k. nerengiamos)",0.52,1)))*IF(D349="olimpinė",1,IF(M349="Ne",0.5,1))*IF(OR(A$5="Lietuvos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federacija"),IF(OR(J349&lt;8,K349&lt;16),0,1),1)*E349*IF(I349&lt;=1,1,1/I349)*IF(OR(A$5="Lietuvos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50" spans="1:19" s="8" customFormat="1">
      <c r="A350" s="62">
        <v>44</v>
      </c>
      <c r="B350" s="62" t="s">
        <v>84</v>
      </c>
      <c r="C350" s="12" t="s">
        <v>257</v>
      </c>
      <c r="D350" s="62" t="s">
        <v>29</v>
      </c>
      <c r="E350" s="62"/>
      <c r="F350" s="62"/>
      <c r="G350" s="62"/>
      <c r="H350" s="62"/>
      <c r="I350" s="62"/>
      <c r="J350" s="62"/>
      <c r="K350" s="62"/>
      <c r="L350" s="62"/>
      <c r="M350" s="62"/>
      <c r="N350" s="3">
        <f t="shared" si="158"/>
        <v>0</v>
      </c>
      <c r="O350" s="9">
        <f t="shared" si="159"/>
        <v>0</v>
      </c>
      <c r="P350" s="4">
        <f t="shared" si="160"/>
        <v>0</v>
      </c>
      <c r="Q350" s="11">
        <f t="shared" si="161"/>
        <v>0</v>
      </c>
      <c r="R350" s="10">
        <f t="shared" si="162"/>
        <v>0</v>
      </c>
    </row>
    <row r="351" spans="1:19" s="8" customFormat="1">
      <c r="A351" s="62">
        <v>45</v>
      </c>
      <c r="B351" s="62" t="s">
        <v>258</v>
      </c>
      <c r="C351" s="12" t="s">
        <v>150</v>
      </c>
      <c r="D351" s="62" t="s">
        <v>29</v>
      </c>
      <c r="E351" s="62"/>
      <c r="F351" s="62"/>
      <c r="G351" s="62"/>
      <c r="H351" s="62"/>
      <c r="I351" s="62"/>
      <c r="J351" s="62"/>
      <c r="K351" s="62"/>
      <c r="L351" s="62"/>
      <c r="M351" s="62"/>
      <c r="N351" s="3">
        <f t="shared" si="158"/>
        <v>0</v>
      </c>
      <c r="O351" s="9">
        <f t="shared" si="159"/>
        <v>0</v>
      </c>
      <c r="P351" s="4">
        <f t="shared" si="160"/>
        <v>0</v>
      </c>
      <c r="Q351" s="11">
        <f t="shared" si="161"/>
        <v>0</v>
      </c>
      <c r="R351" s="10">
        <f t="shared" si="162"/>
        <v>0</v>
      </c>
    </row>
    <row r="352" spans="1:19" s="8" customFormat="1">
      <c r="A352" s="62">
        <v>46</v>
      </c>
      <c r="B352" s="62" t="s">
        <v>269</v>
      </c>
      <c r="C352" s="12" t="s">
        <v>150</v>
      </c>
      <c r="D352" s="62" t="s">
        <v>29</v>
      </c>
      <c r="E352" s="62"/>
      <c r="F352" s="62"/>
      <c r="G352" s="62"/>
      <c r="H352" s="62"/>
      <c r="I352" s="62"/>
      <c r="J352" s="62"/>
      <c r="K352" s="62"/>
      <c r="L352" s="62"/>
      <c r="M352" s="62"/>
      <c r="N352" s="3">
        <f t="shared" si="158"/>
        <v>0</v>
      </c>
      <c r="O352" s="9">
        <f t="shared" si="159"/>
        <v>0</v>
      </c>
      <c r="P352" s="4">
        <f t="shared" si="160"/>
        <v>0</v>
      </c>
      <c r="Q352" s="11">
        <f t="shared" si="161"/>
        <v>0</v>
      </c>
      <c r="R352" s="10">
        <f t="shared" si="162"/>
        <v>0</v>
      </c>
    </row>
    <row r="353" spans="1:19">
      <c r="A353" s="62">
        <v>47</v>
      </c>
      <c r="B353" s="62" t="s">
        <v>259</v>
      </c>
      <c r="C353" s="12" t="s">
        <v>150</v>
      </c>
      <c r="D353" s="62" t="s">
        <v>29</v>
      </c>
      <c r="E353" s="62"/>
      <c r="F353" s="62"/>
      <c r="G353" s="62"/>
      <c r="H353" s="62"/>
      <c r="I353" s="62"/>
      <c r="J353" s="62"/>
      <c r="K353" s="62"/>
      <c r="L353" s="62"/>
      <c r="M353" s="62"/>
      <c r="N353" s="3">
        <f t="shared" si="158"/>
        <v>0</v>
      </c>
      <c r="O353" s="9">
        <f t="shared" si="159"/>
        <v>0</v>
      </c>
      <c r="P353" s="4">
        <f t="shared" si="160"/>
        <v>0</v>
      </c>
      <c r="Q353" s="11">
        <f t="shared" si="161"/>
        <v>0</v>
      </c>
      <c r="R353" s="10">
        <f t="shared" si="162"/>
        <v>0</v>
      </c>
      <c r="S353" s="8"/>
    </row>
    <row r="354" spans="1:19">
      <c r="A354" s="62">
        <v>48</v>
      </c>
      <c r="B354" s="62" t="s">
        <v>270</v>
      </c>
      <c r="C354" s="12" t="s">
        <v>150</v>
      </c>
      <c r="D354" s="62" t="s">
        <v>29</v>
      </c>
      <c r="E354" s="62"/>
      <c r="F354" s="62"/>
      <c r="G354" s="62"/>
      <c r="H354" s="62"/>
      <c r="I354" s="62"/>
      <c r="J354" s="62"/>
      <c r="K354" s="62"/>
      <c r="L354" s="62"/>
      <c r="M354" s="62"/>
      <c r="N354" s="3">
        <f t="shared" si="158"/>
        <v>0</v>
      </c>
      <c r="O354" s="9">
        <f t="shared" si="159"/>
        <v>0</v>
      </c>
      <c r="P354" s="4">
        <f t="shared" si="160"/>
        <v>0</v>
      </c>
      <c r="Q354" s="11">
        <f t="shared" si="161"/>
        <v>0</v>
      </c>
      <c r="R354" s="10">
        <f t="shared" si="162"/>
        <v>0</v>
      </c>
      <c r="S354" s="8"/>
    </row>
    <row r="355" spans="1:19">
      <c r="A355" s="62">
        <v>49</v>
      </c>
      <c r="B355" s="62" t="s">
        <v>198</v>
      </c>
      <c r="C355" s="12" t="s">
        <v>150</v>
      </c>
      <c r="D355" s="62" t="s">
        <v>29</v>
      </c>
      <c r="E355" s="62"/>
      <c r="F355" s="62"/>
      <c r="G355" s="62"/>
      <c r="H355" s="62"/>
      <c r="I355" s="62"/>
      <c r="J355" s="62"/>
      <c r="K355" s="62"/>
      <c r="L355" s="62"/>
      <c r="M355" s="62"/>
      <c r="N355" s="3">
        <f t="shared" si="158"/>
        <v>0</v>
      </c>
      <c r="O355" s="9">
        <f t="shared" si="159"/>
        <v>0</v>
      </c>
      <c r="P355" s="4">
        <f t="shared" si="160"/>
        <v>0</v>
      </c>
      <c r="Q355" s="11">
        <f t="shared" si="161"/>
        <v>0</v>
      </c>
      <c r="R355" s="10">
        <f t="shared" si="162"/>
        <v>0</v>
      </c>
      <c r="S355" s="8"/>
    </row>
    <row r="356" spans="1:19" s="8" customFormat="1">
      <c r="A356" s="62">
        <v>50</v>
      </c>
      <c r="B356" s="62" t="s">
        <v>214</v>
      </c>
      <c r="C356" s="12" t="s">
        <v>150</v>
      </c>
      <c r="D356" s="62" t="s">
        <v>29</v>
      </c>
      <c r="E356" s="62"/>
      <c r="F356" s="62"/>
      <c r="G356" s="62"/>
      <c r="H356" s="62"/>
      <c r="I356" s="62"/>
      <c r="J356" s="62"/>
      <c r="K356" s="62"/>
      <c r="L356" s="62"/>
      <c r="M356" s="62"/>
      <c r="N356" s="3">
        <f t="shared" si="158"/>
        <v>0</v>
      </c>
      <c r="O356" s="9">
        <f t="shared" si="159"/>
        <v>0</v>
      </c>
      <c r="P356" s="4">
        <f t="shared" si="160"/>
        <v>0</v>
      </c>
      <c r="Q356" s="11">
        <f t="shared" si="161"/>
        <v>0</v>
      </c>
      <c r="R356" s="10">
        <f t="shared" si="162"/>
        <v>0</v>
      </c>
    </row>
    <row r="357" spans="1:19">
      <c r="A357" s="62">
        <v>51</v>
      </c>
      <c r="B357" s="62" t="s">
        <v>88</v>
      </c>
      <c r="C357" s="12" t="s">
        <v>150</v>
      </c>
      <c r="D357" s="62" t="s">
        <v>29</v>
      </c>
      <c r="E357" s="62"/>
      <c r="F357" s="62"/>
      <c r="G357" s="62"/>
      <c r="H357" s="62"/>
      <c r="I357" s="62"/>
      <c r="J357" s="62"/>
      <c r="K357" s="62"/>
      <c r="L357" s="62"/>
      <c r="M357" s="62"/>
      <c r="N357" s="3">
        <f t="shared" si="146"/>
        <v>0</v>
      </c>
      <c r="O357" s="9">
        <f t="shared" si="147"/>
        <v>0</v>
      </c>
      <c r="P357" s="4">
        <f t="shared" si="156"/>
        <v>0</v>
      </c>
      <c r="Q357" s="11">
        <f t="shared" si="157"/>
        <v>0</v>
      </c>
      <c r="R357" s="10">
        <f t="shared" si="150"/>
        <v>0</v>
      </c>
      <c r="S357" s="8"/>
    </row>
    <row r="358" spans="1:19">
      <c r="A358" s="62">
        <v>52</v>
      </c>
      <c r="B358" s="62" t="s">
        <v>271</v>
      </c>
      <c r="C358" s="12" t="s">
        <v>150</v>
      </c>
      <c r="D358" s="62" t="s">
        <v>29</v>
      </c>
      <c r="E358" s="62"/>
      <c r="F358" s="62"/>
      <c r="G358" s="62"/>
      <c r="H358" s="62"/>
      <c r="I358" s="62"/>
      <c r="J358" s="62"/>
      <c r="K358" s="62"/>
      <c r="L358" s="62"/>
      <c r="M358" s="62"/>
      <c r="N358" s="3">
        <f t="shared" si="146"/>
        <v>0</v>
      </c>
      <c r="O358" s="9">
        <f t="shared" si="147"/>
        <v>0</v>
      </c>
      <c r="P358" s="4">
        <f t="shared" si="156"/>
        <v>0</v>
      </c>
      <c r="Q358" s="11">
        <f t="shared" si="157"/>
        <v>0</v>
      </c>
      <c r="R358" s="10">
        <f t="shared" si="150"/>
        <v>0</v>
      </c>
      <c r="S358" s="8"/>
    </row>
    <row r="359" spans="1:19">
      <c r="A359" s="67" t="s">
        <v>32</v>
      </c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9"/>
      <c r="R359" s="10">
        <f>SUM(R306:R358)</f>
        <v>0</v>
      </c>
      <c r="S359" s="8"/>
    </row>
    <row r="360" spans="1:19" ht="15.75">
      <c r="A360" s="24" t="s">
        <v>33</v>
      </c>
      <c r="B360" s="2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6"/>
      <c r="S360" s="8"/>
    </row>
    <row r="361" spans="1:19">
      <c r="A361" s="49" t="s">
        <v>59</v>
      </c>
      <c r="B361" s="49"/>
      <c r="C361" s="49"/>
      <c r="D361" s="49"/>
      <c r="E361" s="49"/>
      <c r="F361" s="49"/>
      <c r="G361" s="49"/>
      <c r="H361" s="49"/>
      <c r="I361" s="49"/>
      <c r="J361" s="15"/>
      <c r="K361" s="15"/>
      <c r="L361" s="15"/>
      <c r="M361" s="15"/>
      <c r="N361" s="15"/>
      <c r="O361" s="15"/>
      <c r="P361" s="15"/>
      <c r="Q361" s="15"/>
      <c r="R361" s="16"/>
      <c r="S361" s="8"/>
    </row>
    <row r="362" spans="1:19" s="8" customFormat="1">
      <c r="A362" s="49"/>
      <c r="B362" s="49"/>
      <c r="C362" s="49"/>
      <c r="D362" s="49"/>
      <c r="E362" s="49"/>
      <c r="F362" s="49"/>
      <c r="G362" s="49"/>
      <c r="H362" s="49"/>
      <c r="I362" s="49"/>
      <c r="J362" s="15"/>
      <c r="K362" s="15"/>
      <c r="L362" s="15"/>
      <c r="M362" s="15"/>
      <c r="N362" s="15"/>
      <c r="O362" s="15"/>
      <c r="P362" s="15"/>
      <c r="Q362" s="15"/>
      <c r="R362" s="16"/>
    </row>
    <row r="363" spans="1:19">
      <c r="A363" s="70" t="s">
        <v>272</v>
      </c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58"/>
      <c r="R363" s="8"/>
      <c r="S363" s="8"/>
    </row>
    <row r="364" spans="1:19" ht="18">
      <c r="A364" s="72" t="s">
        <v>25</v>
      </c>
      <c r="B364" s="73"/>
      <c r="C364" s="73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8"/>
      <c r="R364" s="8"/>
      <c r="S364" s="8"/>
    </row>
    <row r="365" spans="1:19">
      <c r="A365" s="65" t="s">
        <v>273</v>
      </c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58"/>
      <c r="R365" s="8"/>
      <c r="S365" s="8"/>
    </row>
    <row r="366" spans="1:19">
      <c r="A366" s="62">
        <v>1</v>
      </c>
      <c r="B366" s="62" t="s">
        <v>159</v>
      </c>
      <c r="C366" s="12" t="s">
        <v>274</v>
      </c>
      <c r="D366" s="62" t="s">
        <v>64</v>
      </c>
      <c r="E366" s="62">
        <v>1</v>
      </c>
      <c r="F366" s="62" t="s">
        <v>65</v>
      </c>
      <c r="G366" s="62">
        <v>1</v>
      </c>
      <c r="H366" s="62" t="s">
        <v>66</v>
      </c>
      <c r="I366" s="62"/>
      <c r="J366" s="62">
        <v>104</v>
      </c>
      <c r="K366" s="62">
        <v>51</v>
      </c>
      <c r="L366" s="62">
        <v>70</v>
      </c>
      <c r="M366" s="62" t="s">
        <v>31</v>
      </c>
      <c r="N366" s="3">
        <f t="shared" ref="N366:N374" si="163">(IF(F366="OŽ",IF(L366=1,550.8,IF(L366=2,426.38,IF(L366=3,342.14,IF(L366=4,181.44,IF(L366=5,168.48,IF(L366=6,155.52,IF(L366=7,148.5,IF(L366=8,144,0))))))))+IF(L366&lt;=8,0,IF(L366&lt;=16,137.7,IF(L366&lt;=24,108,IF(L366&lt;=32,80.1,IF(L366&lt;=36,52.2,0)))))-IF(L366&lt;=8,0,IF(L366&lt;=16,(L366-9)*2.754,IF(L366&lt;=24,(L366-17)* 2.754,IF(L366&lt;=32,(L366-25)* 2.754,IF(L366&lt;=36,(L366-33)*2.754,0))))),0)+IF(F366="PČ",IF(L366=1,449,IF(L366=2,314.6,IF(L366=3,238,IF(L366=4,172,IF(L366=5,159,IF(L366=6,145,IF(L366=7,132,IF(L366=8,119,0))))))))+IF(L366&lt;=8,0,IF(L366&lt;=16,88,IF(L366&lt;=24,55,IF(L366&lt;=32,22,0))))-IF(L366&lt;=8,0,IF(L366&lt;=16,(L366-9)*2.245,IF(L366&lt;=24,(L366-17)*2.245,IF(L366&lt;=32,(L366-25)*2.245,0)))),0)+IF(F366="PČneol",IF(L366=1,85,IF(L366=2,64.61,IF(L366=3,50.76,IF(L366=4,16.25,IF(L366=5,15,IF(L366=6,13.75,IF(L366=7,12.5,IF(L366=8,11.25,0))))))))+IF(L366&lt;=8,0,IF(L366&lt;=16,9,0))-IF(L366&lt;=8,0,IF(L366&lt;=16,(L366-9)*0.425,0)),0)+IF(F366="PŽ",IF(L366=1,85,IF(L366=2,59.5,IF(L366=3,45,IF(L366=4,32.5,IF(L366=5,30,IF(L366=6,27.5,IF(L366=7,25,IF(L366=8,22.5,0))))))))+IF(L366&lt;=8,0,IF(L366&lt;=16,19,IF(L366&lt;=24,13,IF(L366&lt;=32,8,0))))-IF(L366&lt;=8,0,IF(L366&lt;=16,(L366-9)*0.425,IF(L366&lt;=24,(L366-17)*0.425,IF(L366&lt;=32,(L366-25)*0.425,0)))),0)+IF(F366="EČ",IF(L366=1,204,IF(L366=2,156.24,IF(L366=3,123.84,IF(L366=4,72,IF(L366=5,66,IF(L366=6,60,IF(L366=7,54,IF(L366=8,48,0))))))))+IF(L366&lt;=8,0,IF(L366&lt;=16,40,IF(L366&lt;=24,25,0)))-IF(L366&lt;=8,0,IF(L366&lt;=16,(L366-9)*1.02,IF(L366&lt;=24,(L366-17)*1.02,0))),0)+IF(F366="EČneol",IF(L366=1,68,IF(L366=2,51.69,IF(L366=3,40.61,IF(L366=4,13,IF(L366=5,12,IF(L366=6,11,IF(L366=7,10,IF(L366=8,9,0)))))))))+IF(F366="EŽ",IF(L366=1,68,IF(L366=2,47.6,IF(L366=3,36,IF(L366=4,18,IF(L366=5,16.5,IF(L366=6,15,IF(L366=7,13.5,IF(L366=8,12,0))))))))+IF(L366&lt;=8,0,IF(L366&lt;=16,10,IF(L366&lt;=24,6,0)))-IF(L366&lt;=8,0,IF(L366&lt;=16,(L366-9)*0.34,IF(L366&lt;=24,(L366-17)*0.34,0))),0)+IF(F366="PT",IF(L366=1,68,IF(L366=2,52.08,IF(L366=3,41.28,IF(L366=4,24,IF(L366=5,22,IF(L366=6,20,IF(L366=7,18,IF(L366=8,16,0))))))))+IF(L366&lt;=8,0,IF(L366&lt;=16,13,IF(L366&lt;=24,9,IF(L366&lt;=32,4,0))))-IF(L366&lt;=8,0,IF(L366&lt;=16,(L366-9)*0.34,IF(L366&lt;=24,(L366-17)*0.34,IF(L366&lt;=32,(L366-25)*0.34,0)))),0)+IF(F366="JOŽ",IF(L366=1,85,IF(L366=2,59.5,IF(L366=3,45,IF(L366=4,32.5,IF(L366=5,30,IF(L366=6,27.5,IF(L366=7,25,IF(L366=8,22.5,0))))))))+IF(L366&lt;=8,0,IF(L366&lt;=16,19,IF(L366&lt;=24,13,0)))-IF(L366&lt;=8,0,IF(L366&lt;=16,(L366-9)*0.425,IF(L366&lt;=24,(L366-17)*0.425,0))),0)+IF(F366="JPČ",IF(L366=1,68,IF(L366=2,47.6,IF(L366=3,36,IF(L366=4,26,IF(L366=5,24,IF(L366=6,22,IF(L366=7,20,IF(L366=8,18,0))))))))+IF(L366&lt;=8,0,IF(L366&lt;=16,13,IF(L366&lt;=24,9,0)))-IF(L366&lt;=8,0,IF(L366&lt;=16,(L366-9)*0.34,IF(L366&lt;=24,(L366-17)*0.34,0))),0)+IF(F366="JEČ",IF(L366=1,34,IF(L366=2,26.04,IF(L366=3,20.6,IF(L366=4,12,IF(L366=5,11,IF(L366=6,10,IF(L366=7,9,IF(L366=8,8,0))))))))+IF(L366&lt;=8,0,IF(L366&lt;=16,6,0))-IF(L366&lt;=8,0,IF(L366&lt;=16,(L366-9)*0.17,0)),0)+IF(F366="JEOF",IF(L366=1,34,IF(L366=2,26.04,IF(L366=3,20.6,IF(L366=4,12,IF(L366=5,11,IF(L366=6,10,IF(L366=7,9,IF(L366=8,8,0))))))))+IF(L366&lt;=8,0,IF(L366&lt;=16,6,0))-IF(L366&lt;=8,0,IF(L366&lt;=16,(L366-9)*0.17,0)),0)+IF(F366="JnPČ",IF(L366=1,51,IF(L366=2,35.7,IF(L366=3,27,IF(L366=4,19.5,IF(L366=5,18,IF(L366=6,16.5,IF(L366=7,15,IF(L366=8,13.5,0))))))))+IF(L366&lt;=8,0,IF(L366&lt;=16,10,0))-IF(L366&lt;=8,0,IF(L366&lt;=16,(L366-9)*0.255,0)),0)+IF(F366="JnEČ",IF(L366=1,25.5,IF(L366=2,19.53,IF(L366=3,15.48,IF(L366=4,9,IF(L366=5,8.25,IF(L366=6,7.5,IF(L366=7,6.75,IF(L366=8,6,0))))))))+IF(L366&lt;=8,0,IF(L366&lt;=16,5,0))-IF(L366&lt;=8,0,IF(L366&lt;=16,(L366-9)*0.1275,0)),0)+IF(F366="JčPČ",IF(L366=1,21.25,IF(L366=2,14.5,IF(L366=3,11.5,IF(L366=4,7,IF(L366=5,6.5,IF(L366=6,6,IF(L366=7,5.5,IF(L366=8,5,0))))))))+IF(L366&lt;=8,0,IF(L366&lt;=16,4,0))-IF(L366&lt;=8,0,IF(L366&lt;=16,(L366-9)*0.10625,0)),0)+IF(F366="JčEČ",IF(L366=1,17,IF(L366=2,13.02,IF(L366=3,10.32,IF(L366=4,6,IF(L366=5,5.5,IF(L366=6,5,IF(L366=7,4.5,IF(L366=8,4,0))))))))+IF(L366&lt;=8,0,IF(L366&lt;=16,3,0))-IF(L366&lt;=8,0,IF(L366&lt;=16,(L366-9)*0.085,0)),0)+IF(F366="NEAK",IF(L366=1,11.48,IF(L366=2,8.79,IF(L366=3,6.97,IF(L366=4,4.05,IF(L366=5,3.71,IF(L366=6,3.38,IF(L366=7,3.04,IF(L366=8,2.7,0))))))))+IF(L366&lt;=8,0,IF(L366&lt;=16,2,IF(L366&lt;=24,1.3,0)))-IF(L366&lt;=8,0,IF(L366&lt;=16,(L366-9)*0.0574,IF(L366&lt;=24,(L366-17)*0.0574,0))),0))*IF(L366&lt;0,1,IF(OR(F366="PČ",F366="PŽ",F366="PT"),IF(J366&lt;32,J366/32,1),1))* IF(L366&lt;0,1,IF(OR(F366="EČ",F366="EŽ",F366="JOŽ",F366="JPČ",F366="NEAK"),IF(J366&lt;24,J366/24,1),1))*IF(L366&lt;0,1,IF(OR(F366="PČneol",F366="JEČ",F366="JEOF",F366="JnPČ",F366="JnEČ",F366="JčPČ",F366="JčEČ"),IF(J366&lt;16,J366/16,1),1))*IF(L366&lt;0,1,IF(F366="EČneol",IF(J366&lt;8,J366/8,1),1))</f>
        <v>0</v>
      </c>
      <c r="O366" s="9">
        <f t="shared" ref="O366:O374" si="164">IF(F366="OŽ",N366,IF(H366="Ne",IF(J366*0.3&lt;J366-L366,N366,0),IF(J366*0.1&lt;J366-L366,N366,0)))</f>
        <v>0</v>
      </c>
      <c r="P366" s="4">
        <f t="shared" ref="P366" si="165">IF(O366=0,0,IF(F366="OŽ",IF(L366&gt;35,0,IF(J366&gt;35,(36-L366)*1.836,((36-L366)-(36-J366))*1.836)),0)+IF(F366="PČ",IF(L366&gt;31,0,IF(J366&gt;31,(32-L366)*1.347,((32-L366)-(32-J366))*1.347)),0)+ IF(F366="PČneol",IF(L366&gt;15,0,IF(J366&gt;15,(16-L366)*0.255,((16-L366)-(16-J366))*0.255)),0)+IF(F366="PŽ",IF(L366&gt;31,0,IF(J366&gt;31,(32-L366)*0.255,((32-L366)-(32-J366))*0.255)),0)+IF(F366="EČ",IF(L366&gt;23,0,IF(J366&gt;23,(24-L366)*0.612,((24-L366)-(24-J366))*0.612)),0)+IF(F366="EČneol",IF(L366&gt;7,0,IF(J366&gt;7,(8-L366)*0.204,((8-L366)-(8-J366))*0.204)),0)+IF(F366="EŽ",IF(L366&gt;23,0,IF(J366&gt;23,(24-L366)*0.204,((24-L366)-(24-J366))*0.204)),0)+IF(F366="PT",IF(L366&gt;31,0,IF(J366&gt;31,(32-L366)*0.204,((32-L366)-(32-J366))*0.204)),0)+IF(F366="JOŽ",IF(L366&gt;23,0,IF(J366&gt;23,(24-L366)*0.255,((24-L366)-(24-J366))*0.255)),0)+IF(F366="JPČ",IF(L366&gt;23,0,IF(J366&gt;23,(24-L366)*0.204,((24-L366)-(24-J366))*0.204)),0)+IF(F366="JEČ",IF(L366&gt;15,0,IF(J366&gt;15,(16-L366)*0.102,((16-L366)-(16-J366))*0.102)),0)+IF(F366="JEOF",IF(L366&gt;15,0,IF(J366&gt;15,(16-L366)*0.102,((16-L366)-(16-J366))*0.102)),0)+IF(F366="JnPČ",IF(L366&gt;15,0,IF(J366&gt;15,(16-L366)*0.153,((16-L366)-(16-J366))*0.153)),0)+IF(F366="JnEČ",IF(L366&gt;15,0,IF(J366&gt;15,(16-L366)*0.0765,((16-L366)-(16-J366))*0.0765)),0)+IF(F366="JčPČ",IF(L366&gt;15,0,IF(J366&gt;15,(16-L366)*0.06375,((16-L366)-(16-J366))*0.06375)),0)+IF(F366="JčEČ",IF(L366&gt;15,0,IF(J366&gt;15,(16-L366)*0.051,((16-L366)-(16-J366))*0.051)),0)+IF(F366="NEAK",IF(L366&gt;23,0,IF(J366&gt;23,(24-L366)*0.03444,((24-L366)-(24-J366))*0.03444)),0))</f>
        <v>0</v>
      </c>
      <c r="Q366" s="11">
        <f t="shared" ref="Q366" si="166">IF(ISERROR(P366*100/N366),0,(P366*100/N366))</f>
        <v>0</v>
      </c>
      <c r="R366" s="10">
        <f t="shared" ref="R366:R374" si="167">IF(Q366&lt;=30,O366+P366,O366+O366*0.3)*IF(G366=1,0.4,IF(G366=2,0.75,IF(G366="1 (kas 4 m. 1 k. nerengiamos)",0.52,1)))*IF(D366="olimpinė",1,IF(M366="Ne",0.5,1))*IF(OR(A$5="Lietuvos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federacija"),IF(OR(J366&lt;8,K366&lt;16),0,1),1)*E366*IF(I366&lt;=1,1,1/I366)*IF(OR(A$5="Lietuvos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6" s="8"/>
    </row>
    <row r="367" spans="1:19">
      <c r="A367" s="62">
        <v>2</v>
      </c>
      <c r="B367" s="62" t="s">
        <v>160</v>
      </c>
      <c r="C367" s="12" t="s">
        <v>274</v>
      </c>
      <c r="D367" s="62" t="s">
        <v>64</v>
      </c>
      <c r="E367" s="62">
        <v>1</v>
      </c>
      <c r="F367" s="62" t="s">
        <v>65</v>
      </c>
      <c r="G367" s="62">
        <v>1</v>
      </c>
      <c r="H367" s="62" t="s">
        <v>66</v>
      </c>
      <c r="I367" s="62"/>
      <c r="J367" s="62">
        <v>104</v>
      </c>
      <c r="K367" s="62">
        <v>51</v>
      </c>
      <c r="L367" s="62">
        <v>98</v>
      </c>
      <c r="M367" s="62" t="s">
        <v>31</v>
      </c>
      <c r="N367" s="3">
        <f t="shared" si="163"/>
        <v>0</v>
      </c>
      <c r="O367" s="9">
        <f t="shared" si="164"/>
        <v>0</v>
      </c>
      <c r="P367" s="4">
        <f t="shared" ref="P367:P374" si="168">IF(O367=0,0,IF(F367="OŽ",IF(L367&gt;35,0,IF(J367&gt;35,(36-L367)*1.836,((36-L367)-(36-J367))*1.836)),0)+IF(F367="PČ",IF(L367&gt;31,0,IF(J367&gt;31,(32-L367)*1.347,((32-L367)-(32-J367))*1.347)),0)+ IF(F367="PČneol",IF(L367&gt;15,0,IF(J367&gt;15,(16-L367)*0.255,((16-L367)-(16-J367))*0.255)),0)+IF(F367="PŽ",IF(L367&gt;31,0,IF(J367&gt;31,(32-L367)*0.255,((32-L367)-(32-J367))*0.255)),0)+IF(F367="EČ",IF(L367&gt;23,0,IF(J367&gt;23,(24-L367)*0.612,((24-L367)-(24-J367))*0.612)),0)+IF(F367="EČneol",IF(L367&gt;7,0,IF(J367&gt;7,(8-L367)*0.204,((8-L367)-(8-J367))*0.204)),0)+IF(F367="EŽ",IF(L367&gt;23,0,IF(J367&gt;23,(24-L367)*0.204,((24-L367)-(24-J367))*0.204)),0)+IF(F367="PT",IF(L367&gt;31,0,IF(J367&gt;31,(32-L367)*0.204,((32-L367)-(32-J367))*0.204)),0)+IF(F367="JOŽ",IF(L367&gt;23,0,IF(J367&gt;23,(24-L367)*0.255,((24-L367)-(24-J367))*0.255)),0)+IF(F367="JPČ",IF(L367&gt;23,0,IF(J367&gt;23,(24-L367)*0.204,((24-L367)-(24-J367))*0.204)),0)+IF(F367="JEČ",IF(L367&gt;15,0,IF(J367&gt;15,(16-L367)*0.102,((16-L367)-(16-J367))*0.102)),0)+IF(F367="JEOF",IF(L367&gt;15,0,IF(J367&gt;15,(16-L367)*0.102,((16-L367)-(16-J367))*0.102)),0)+IF(F367="JnPČ",IF(L367&gt;15,0,IF(J367&gt;15,(16-L367)*0.153,((16-L367)-(16-J367))*0.153)),0)+IF(F367="JnEČ",IF(L367&gt;15,0,IF(J367&gt;15,(16-L367)*0.0765,((16-L367)-(16-J367))*0.0765)),0)+IF(F367="JčPČ",IF(L367&gt;15,0,IF(J367&gt;15,(16-L367)*0.06375,((16-L367)-(16-J367))*0.06375)),0)+IF(F367="JčEČ",IF(L367&gt;15,0,IF(J367&gt;15,(16-L367)*0.051,((16-L367)-(16-J367))*0.051)),0)+IF(F367="NEAK",IF(L367&gt;23,0,IF(J367&gt;23,(24-L367)*0.03444,((24-L367)-(24-J367))*0.03444)),0))</f>
        <v>0</v>
      </c>
      <c r="Q367" s="11">
        <f t="shared" ref="Q367:Q374" si="169">IF(ISERROR(P367*100/N367),0,(P367*100/N367))</f>
        <v>0</v>
      </c>
      <c r="R367" s="10">
        <f t="shared" si="167"/>
        <v>0</v>
      </c>
      <c r="S367" s="8"/>
    </row>
    <row r="368" spans="1:19">
      <c r="A368" s="62">
        <v>3</v>
      </c>
      <c r="B368" s="62" t="s">
        <v>156</v>
      </c>
      <c r="C368" s="12" t="s">
        <v>274</v>
      </c>
      <c r="D368" s="62" t="s">
        <v>64</v>
      </c>
      <c r="E368" s="62">
        <v>1</v>
      </c>
      <c r="F368" s="62" t="s">
        <v>65</v>
      </c>
      <c r="G368" s="62">
        <v>1</v>
      </c>
      <c r="H368" s="62" t="s">
        <v>66</v>
      </c>
      <c r="I368" s="62"/>
      <c r="J368" s="62">
        <v>104</v>
      </c>
      <c r="K368" s="62">
        <v>51</v>
      </c>
      <c r="L368" s="62">
        <v>73</v>
      </c>
      <c r="M368" s="62" t="s">
        <v>31</v>
      </c>
      <c r="N368" s="3">
        <f t="shared" si="163"/>
        <v>0</v>
      </c>
      <c r="O368" s="9">
        <f t="shared" si="164"/>
        <v>0</v>
      </c>
      <c r="P368" s="4">
        <f t="shared" si="168"/>
        <v>0</v>
      </c>
      <c r="Q368" s="11">
        <f t="shared" si="169"/>
        <v>0</v>
      </c>
      <c r="R368" s="10">
        <f t="shared" si="167"/>
        <v>0</v>
      </c>
      <c r="S368" s="8"/>
    </row>
    <row r="369" spans="1:19">
      <c r="A369" s="62">
        <v>4</v>
      </c>
      <c r="B369" s="62" t="s">
        <v>158</v>
      </c>
      <c r="C369" s="12" t="s">
        <v>275</v>
      </c>
      <c r="D369" s="62" t="s">
        <v>64</v>
      </c>
      <c r="E369" s="62">
        <v>1</v>
      </c>
      <c r="F369" s="62" t="s">
        <v>65</v>
      </c>
      <c r="G369" s="62">
        <v>1</v>
      </c>
      <c r="H369" s="62" t="s">
        <v>66</v>
      </c>
      <c r="I369" s="62"/>
      <c r="J369" s="62">
        <v>63</v>
      </c>
      <c r="K369" s="62">
        <v>51</v>
      </c>
      <c r="L369" s="62">
        <v>26</v>
      </c>
      <c r="M369" s="62" t="s">
        <v>31</v>
      </c>
      <c r="N369" s="3">
        <f t="shared" si="163"/>
        <v>0</v>
      </c>
      <c r="O369" s="9">
        <f t="shared" si="164"/>
        <v>0</v>
      </c>
      <c r="P369" s="4">
        <f t="shared" si="168"/>
        <v>0</v>
      </c>
      <c r="Q369" s="11">
        <f t="shared" si="169"/>
        <v>0</v>
      </c>
      <c r="R369" s="10">
        <f t="shared" si="167"/>
        <v>0</v>
      </c>
      <c r="S369" s="8"/>
    </row>
    <row r="370" spans="1:19">
      <c r="A370" s="62">
        <v>5</v>
      </c>
      <c r="B370" s="62" t="s">
        <v>276</v>
      </c>
      <c r="C370" s="12" t="s">
        <v>274</v>
      </c>
      <c r="D370" s="62" t="s">
        <v>64</v>
      </c>
      <c r="E370" s="62">
        <v>1</v>
      </c>
      <c r="F370" s="62" t="s">
        <v>65</v>
      </c>
      <c r="G370" s="62">
        <v>1</v>
      </c>
      <c r="H370" s="62" t="s">
        <v>66</v>
      </c>
      <c r="I370" s="62"/>
      <c r="J370" s="62">
        <v>104</v>
      </c>
      <c r="K370" s="62">
        <v>51</v>
      </c>
      <c r="L370" s="62">
        <v>92</v>
      </c>
      <c r="M370" s="62" t="s">
        <v>31</v>
      </c>
      <c r="N370" s="3">
        <f t="shared" si="163"/>
        <v>0</v>
      </c>
      <c r="O370" s="9">
        <f t="shared" si="164"/>
        <v>0</v>
      </c>
      <c r="P370" s="4">
        <f t="shared" si="168"/>
        <v>0</v>
      </c>
      <c r="Q370" s="11">
        <f t="shared" si="169"/>
        <v>0</v>
      </c>
      <c r="R370" s="10">
        <f t="shared" si="167"/>
        <v>0</v>
      </c>
      <c r="S370" s="8"/>
    </row>
    <row r="371" spans="1:19">
      <c r="A371" s="62">
        <v>6</v>
      </c>
      <c r="B371" s="62" t="s">
        <v>277</v>
      </c>
      <c r="C371" s="12" t="s">
        <v>274</v>
      </c>
      <c r="D371" s="62" t="s">
        <v>64</v>
      </c>
      <c r="E371" s="62">
        <v>1</v>
      </c>
      <c r="F371" s="62" t="s">
        <v>65</v>
      </c>
      <c r="G371" s="62">
        <v>1</v>
      </c>
      <c r="H371" s="62" t="s">
        <v>66</v>
      </c>
      <c r="I371" s="62"/>
      <c r="J371" s="62">
        <v>104</v>
      </c>
      <c r="K371" s="62">
        <v>51</v>
      </c>
      <c r="L371" s="62">
        <v>87</v>
      </c>
      <c r="M371" s="62" t="s">
        <v>31</v>
      </c>
      <c r="N371" s="3">
        <f t="shared" si="163"/>
        <v>0</v>
      </c>
      <c r="O371" s="9">
        <f t="shared" si="164"/>
        <v>0</v>
      </c>
      <c r="P371" s="4">
        <f t="shared" si="168"/>
        <v>0</v>
      </c>
      <c r="Q371" s="11">
        <f t="shared" si="169"/>
        <v>0</v>
      </c>
      <c r="R371" s="10">
        <f t="shared" si="167"/>
        <v>0</v>
      </c>
      <c r="S371" s="8"/>
    </row>
    <row r="372" spans="1:19">
      <c r="A372" s="62">
        <v>7</v>
      </c>
      <c r="B372" s="62" t="s">
        <v>278</v>
      </c>
      <c r="C372" s="12" t="s">
        <v>274</v>
      </c>
      <c r="D372" s="62" t="s">
        <v>64</v>
      </c>
      <c r="E372" s="62">
        <v>1</v>
      </c>
      <c r="F372" s="62" t="s">
        <v>65</v>
      </c>
      <c r="G372" s="62">
        <v>1</v>
      </c>
      <c r="H372" s="62" t="s">
        <v>66</v>
      </c>
      <c r="I372" s="62"/>
      <c r="J372" s="62">
        <v>104</v>
      </c>
      <c r="K372" s="62">
        <v>51</v>
      </c>
      <c r="L372" s="62">
        <v>96</v>
      </c>
      <c r="M372" s="62" t="s">
        <v>31</v>
      </c>
      <c r="N372" s="3">
        <f t="shared" si="163"/>
        <v>0</v>
      </c>
      <c r="O372" s="9">
        <f t="shared" si="164"/>
        <v>0</v>
      </c>
      <c r="P372" s="4">
        <f t="shared" si="168"/>
        <v>0</v>
      </c>
      <c r="Q372" s="11">
        <f t="shared" si="169"/>
        <v>0</v>
      </c>
      <c r="R372" s="10">
        <f t="shared" si="167"/>
        <v>0</v>
      </c>
      <c r="S372" s="8"/>
    </row>
    <row r="373" spans="1:19">
      <c r="A373" s="62">
        <v>8</v>
      </c>
      <c r="B373" s="62" t="s">
        <v>260</v>
      </c>
      <c r="C373" s="12" t="s">
        <v>279</v>
      </c>
      <c r="D373" s="62" t="s">
        <v>64</v>
      </c>
      <c r="E373" s="62">
        <v>1</v>
      </c>
      <c r="F373" s="62" t="s">
        <v>65</v>
      </c>
      <c r="G373" s="62">
        <v>1</v>
      </c>
      <c r="H373" s="62" t="s">
        <v>66</v>
      </c>
      <c r="I373" s="62"/>
      <c r="J373" s="62">
        <v>79</v>
      </c>
      <c r="K373" s="62">
        <v>51</v>
      </c>
      <c r="L373" s="62">
        <v>49</v>
      </c>
      <c r="M373" s="62" t="s">
        <v>31</v>
      </c>
      <c r="N373" s="3">
        <f t="shared" si="163"/>
        <v>0</v>
      </c>
      <c r="O373" s="9">
        <f t="shared" si="164"/>
        <v>0</v>
      </c>
      <c r="P373" s="4">
        <f t="shared" si="168"/>
        <v>0</v>
      </c>
      <c r="Q373" s="11">
        <f t="shared" si="169"/>
        <v>0</v>
      </c>
      <c r="R373" s="10">
        <f t="shared" si="167"/>
        <v>0</v>
      </c>
      <c r="S373" s="8"/>
    </row>
    <row r="374" spans="1:19">
      <c r="A374" s="62">
        <v>9</v>
      </c>
      <c r="B374" s="62" t="s">
        <v>280</v>
      </c>
      <c r="C374" s="12" t="s">
        <v>275</v>
      </c>
      <c r="D374" s="62" t="s">
        <v>64</v>
      </c>
      <c r="E374" s="62">
        <v>1</v>
      </c>
      <c r="F374" s="62" t="s">
        <v>65</v>
      </c>
      <c r="G374" s="62">
        <v>1</v>
      </c>
      <c r="H374" s="62" t="s">
        <v>66</v>
      </c>
      <c r="I374" s="62"/>
      <c r="J374" s="62">
        <v>109</v>
      </c>
      <c r="K374" s="62">
        <v>51</v>
      </c>
      <c r="L374" s="62">
        <v>80</v>
      </c>
      <c r="M374" s="62" t="s">
        <v>31</v>
      </c>
      <c r="N374" s="3">
        <f t="shared" si="163"/>
        <v>0</v>
      </c>
      <c r="O374" s="9">
        <f t="shared" si="164"/>
        <v>0</v>
      </c>
      <c r="P374" s="4">
        <f t="shared" si="168"/>
        <v>0</v>
      </c>
      <c r="Q374" s="11">
        <f t="shared" si="169"/>
        <v>0</v>
      </c>
      <c r="R374" s="10">
        <f t="shared" si="167"/>
        <v>0</v>
      </c>
      <c r="S374" s="8"/>
    </row>
    <row r="375" spans="1:19">
      <c r="A375" s="67" t="s">
        <v>32</v>
      </c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9"/>
      <c r="R375" s="10">
        <f>SUM(R366:R374)</f>
        <v>0</v>
      </c>
      <c r="S375" s="8"/>
    </row>
    <row r="376" spans="1:19" ht="15.75">
      <c r="A376" s="24" t="s">
        <v>33</v>
      </c>
      <c r="B376" s="24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6"/>
      <c r="S376" s="8"/>
    </row>
    <row r="377" spans="1:19">
      <c r="A377" s="49" t="s">
        <v>59</v>
      </c>
      <c r="B377" s="49"/>
      <c r="C377" s="49"/>
      <c r="D377" s="49"/>
      <c r="E377" s="49"/>
      <c r="F377" s="49"/>
      <c r="G377" s="49"/>
      <c r="H377" s="49"/>
      <c r="I377" s="49"/>
      <c r="J377" s="15"/>
      <c r="K377" s="15"/>
      <c r="L377" s="15"/>
      <c r="M377" s="15"/>
      <c r="N377" s="15"/>
      <c r="O377" s="15"/>
      <c r="P377" s="15"/>
      <c r="Q377" s="15"/>
      <c r="R377" s="16"/>
      <c r="S377" s="8"/>
    </row>
    <row r="378" spans="1:19" s="8" customFormat="1">
      <c r="A378" s="49"/>
      <c r="B378" s="49"/>
      <c r="C378" s="49"/>
      <c r="D378" s="49"/>
      <c r="E378" s="49"/>
      <c r="F378" s="49"/>
      <c r="G378" s="49"/>
      <c r="H378" s="49"/>
      <c r="I378" s="49"/>
      <c r="J378" s="15"/>
      <c r="K378" s="15"/>
      <c r="L378" s="15"/>
      <c r="M378" s="15"/>
      <c r="N378" s="15"/>
      <c r="O378" s="15"/>
      <c r="P378" s="15"/>
      <c r="Q378" s="15"/>
      <c r="R378" s="16"/>
    </row>
    <row r="379" spans="1:19">
      <c r="A379" s="70" t="s">
        <v>281</v>
      </c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58"/>
      <c r="R379" s="8"/>
      <c r="S379" s="8"/>
    </row>
    <row r="380" spans="1:19" ht="18">
      <c r="A380" s="72" t="s">
        <v>25</v>
      </c>
      <c r="B380" s="73"/>
      <c r="C380" s="73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8"/>
      <c r="R380" s="8"/>
      <c r="S380" s="8"/>
    </row>
    <row r="381" spans="1:19">
      <c r="A381" s="65" t="s">
        <v>282</v>
      </c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58"/>
      <c r="R381" s="8"/>
      <c r="S381" s="8"/>
    </row>
    <row r="382" spans="1:19">
      <c r="A382" s="62">
        <v>1</v>
      </c>
      <c r="B382" s="62" t="s">
        <v>237</v>
      </c>
      <c r="C382" s="12" t="s">
        <v>90</v>
      </c>
      <c r="D382" s="62" t="s">
        <v>29</v>
      </c>
      <c r="E382" s="62">
        <v>1</v>
      </c>
      <c r="F382" s="62" t="s">
        <v>30</v>
      </c>
      <c r="G382" s="62">
        <v>2</v>
      </c>
      <c r="H382" s="62" t="s">
        <v>31</v>
      </c>
      <c r="I382" s="62"/>
      <c r="J382" s="62">
        <v>33</v>
      </c>
      <c r="K382" s="62">
        <v>214</v>
      </c>
      <c r="L382" s="62">
        <v>7</v>
      </c>
      <c r="M382" s="62" t="s">
        <v>31</v>
      </c>
      <c r="N382" s="3">
        <f t="shared" ref="N382:N383" si="170">(IF(F382="OŽ",IF(L382=1,550.8,IF(L382=2,426.38,IF(L382=3,342.14,IF(L382=4,181.44,IF(L382=5,168.48,IF(L382=6,155.52,IF(L382=7,148.5,IF(L382=8,144,0))))))))+IF(L382&lt;=8,0,IF(L382&lt;=16,137.7,IF(L382&lt;=24,108,IF(L382&lt;=32,80.1,IF(L382&lt;=36,52.2,0)))))-IF(L382&lt;=8,0,IF(L382&lt;=16,(L382-9)*2.754,IF(L382&lt;=24,(L382-17)* 2.754,IF(L382&lt;=32,(L382-25)* 2.754,IF(L382&lt;=36,(L382-33)*2.754,0))))),0)+IF(F382="PČ",IF(L382=1,449,IF(L382=2,314.6,IF(L382=3,238,IF(L382=4,172,IF(L382=5,159,IF(L382=6,145,IF(L382=7,132,IF(L382=8,119,0))))))))+IF(L382&lt;=8,0,IF(L382&lt;=16,88,IF(L382&lt;=24,55,IF(L382&lt;=32,22,0))))-IF(L382&lt;=8,0,IF(L382&lt;=16,(L382-9)*2.245,IF(L382&lt;=24,(L382-17)*2.245,IF(L382&lt;=32,(L382-25)*2.245,0)))),0)+IF(F382="PČneol",IF(L382=1,85,IF(L382=2,64.61,IF(L382=3,50.76,IF(L382=4,16.25,IF(L382=5,15,IF(L382=6,13.75,IF(L382=7,12.5,IF(L382=8,11.25,0))))))))+IF(L382&lt;=8,0,IF(L382&lt;=16,9,0))-IF(L382&lt;=8,0,IF(L382&lt;=16,(L382-9)*0.425,0)),0)+IF(F382="PŽ",IF(L382=1,85,IF(L382=2,59.5,IF(L382=3,45,IF(L382=4,32.5,IF(L382=5,30,IF(L382=6,27.5,IF(L382=7,25,IF(L382=8,22.5,0))))))))+IF(L382&lt;=8,0,IF(L382&lt;=16,19,IF(L382&lt;=24,13,IF(L382&lt;=32,8,0))))-IF(L382&lt;=8,0,IF(L382&lt;=16,(L382-9)*0.425,IF(L382&lt;=24,(L382-17)*0.425,IF(L382&lt;=32,(L382-25)*0.425,0)))),0)+IF(F382="EČ",IF(L382=1,204,IF(L382=2,156.24,IF(L382=3,123.84,IF(L382=4,72,IF(L382=5,66,IF(L382=6,60,IF(L382=7,54,IF(L382=8,48,0))))))))+IF(L382&lt;=8,0,IF(L382&lt;=16,40,IF(L382&lt;=24,25,0)))-IF(L382&lt;=8,0,IF(L382&lt;=16,(L382-9)*1.02,IF(L382&lt;=24,(L382-17)*1.02,0))),0)+IF(F382="EČneol",IF(L382=1,68,IF(L382=2,51.69,IF(L382=3,40.61,IF(L382=4,13,IF(L382=5,12,IF(L382=6,11,IF(L382=7,10,IF(L382=8,9,0)))))))))+IF(F382="EŽ",IF(L382=1,68,IF(L382=2,47.6,IF(L382=3,36,IF(L382=4,18,IF(L382=5,16.5,IF(L382=6,15,IF(L382=7,13.5,IF(L382=8,12,0))))))))+IF(L382&lt;=8,0,IF(L382&lt;=16,10,IF(L382&lt;=24,6,0)))-IF(L382&lt;=8,0,IF(L382&lt;=16,(L382-9)*0.34,IF(L382&lt;=24,(L382-17)*0.34,0))),0)+IF(F382="PT",IF(L382=1,68,IF(L382=2,52.08,IF(L382=3,41.28,IF(L382=4,24,IF(L382=5,22,IF(L382=6,20,IF(L382=7,18,IF(L382=8,16,0))))))))+IF(L382&lt;=8,0,IF(L382&lt;=16,13,IF(L382&lt;=24,9,IF(L382&lt;=32,4,0))))-IF(L382&lt;=8,0,IF(L382&lt;=16,(L382-9)*0.34,IF(L382&lt;=24,(L382-17)*0.34,IF(L382&lt;=32,(L382-25)*0.34,0)))),0)+IF(F382="JOŽ",IF(L382=1,85,IF(L382=2,59.5,IF(L382=3,45,IF(L382=4,32.5,IF(L382=5,30,IF(L382=6,27.5,IF(L382=7,25,IF(L382=8,22.5,0))))))))+IF(L382&lt;=8,0,IF(L382&lt;=16,19,IF(L382&lt;=24,13,0)))-IF(L382&lt;=8,0,IF(L382&lt;=16,(L382-9)*0.425,IF(L382&lt;=24,(L382-17)*0.425,0))),0)+IF(F382="JPČ",IF(L382=1,68,IF(L382=2,47.6,IF(L382=3,36,IF(L382=4,26,IF(L382=5,24,IF(L382=6,22,IF(L382=7,20,IF(L382=8,18,0))))))))+IF(L382&lt;=8,0,IF(L382&lt;=16,13,IF(L382&lt;=24,9,0)))-IF(L382&lt;=8,0,IF(L382&lt;=16,(L382-9)*0.34,IF(L382&lt;=24,(L382-17)*0.34,0))),0)+IF(F382="JEČ",IF(L382=1,34,IF(L382=2,26.04,IF(L382=3,20.6,IF(L382=4,12,IF(L382=5,11,IF(L382=6,10,IF(L382=7,9,IF(L382=8,8,0))))))))+IF(L382&lt;=8,0,IF(L382&lt;=16,6,0))-IF(L382&lt;=8,0,IF(L382&lt;=16,(L382-9)*0.17,0)),0)+IF(F382="JEOF",IF(L382=1,34,IF(L382=2,26.04,IF(L382=3,20.6,IF(L382=4,12,IF(L382=5,11,IF(L382=6,10,IF(L382=7,9,IF(L382=8,8,0))))))))+IF(L382&lt;=8,0,IF(L382&lt;=16,6,0))-IF(L382&lt;=8,0,IF(L382&lt;=16,(L382-9)*0.17,0)),0)+IF(F382="JnPČ",IF(L382=1,51,IF(L382=2,35.7,IF(L382=3,27,IF(L382=4,19.5,IF(L382=5,18,IF(L382=6,16.5,IF(L382=7,15,IF(L382=8,13.5,0))))))))+IF(L382&lt;=8,0,IF(L382&lt;=16,10,0))-IF(L382&lt;=8,0,IF(L382&lt;=16,(L382-9)*0.255,0)),0)+IF(F382="JnEČ",IF(L382=1,25.5,IF(L382=2,19.53,IF(L382=3,15.48,IF(L382=4,9,IF(L382=5,8.25,IF(L382=6,7.5,IF(L382=7,6.75,IF(L382=8,6,0))))))))+IF(L382&lt;=8,0,IF(L382&lt;=16,5,0))-IF(L382&lt;=8,0,IF(L382&lt;=16,(L382-9)*0.1275,0)),0)+IF(F382="JčPČ",IF(L382=1,21.25,IF(L382=2,14.5,IF(L382=3,11.5,IF(L382=4,7,IF(L382=5,6.5,IF(L382=6,6,IF(L382=7,5.5,IF(L382=8,5,0))))))))+IF(L382&lt;=8,0,IF(L382&lt;=16,4,0))-IF(L382&lt;=8,0,IF(L382&lt;=16,(L382-9)*0.10625,0)),0)+IF(F382="JčEČ",IF(L382=1,17,IF(L382=2,13.02,IF(L382=3,10.32,IF(L382=4,6,IF(L382=5,5.5,IF(L382=6,5,IF(L382=7,4.5,IF(L382=8,4,0))))))))+IF(L382&lt;=8,0,IF(L382&lt;=16,3,0))-IF(L382&lt;=8,0,IF(L382&lt;=16,(L382-9)*0.085,0)),0)+IF(F382="NEAK",IF(L382=1,11.48,IF(L382=2,8.79,IF(L382=3,6.97,IF(L382=4,4.05,IF(L382=5,3.71,IF(L382=6,3.38,IF(L382=7,3.04,IF(L382=8,2.7,0))))))))+IF(L382&lt;=8,0,IF(L382&lt;=16,2,IF(L382&lt;=24,1.3,0)))-IF(L382&lt;=8,0,IF(L382&lt;=16,(L382-9)*0.0574,IF(L382&lt;=24,(L382-17)*0.0574,0))),0))*IF(L382&lt;0,1,IF(OR(F382="PČ",F382="PŽ",F382="PT"),IF(J382&lt;32,J382/32,1),1))* IF(L382&lt;0,1,IF(OR(F382="EČ",F382="EŽ",F382="JOŽ",F382="JPČ",F382="NEAK"),IF(J382&lt;24,J382/24,1),1))*IF(L382&lt;0,1,IF(OR(F382="PČneol",F382="JEČ",F382="JEOF",F382="JnPČ",F382="JnEČ",F382="JčPČ",F382="JčEČ"),IF(J382&lt;16,J382/16,1),1))*IF(L382&lt;0,1,IF(F382="EČneol",IF(J382&lt;8,J382/8,1),1))</f>
        <v>12.5</v>
      </c>
      <c r="O382" s="9">
        <f t="shared" ref="O382:O383" si="171">IF(F382="OŽ",N382,IF(H382="Ne",IF(J382*0.3&lt;J382-L382,N382,0),IF(J382*0.1&lt;J382-L382,N382,0)))</f>
        <v>12.5</v>
      </c>
      <c r="P382" s="4">
        <f t="shared" ref="P382" si="172">IF(O382=0,0,IF(F382="OŽ",IF(L382&gt;35,0,IF(J382&gt;35,(36-L382)*1.836,((36-L382)-(36-J382))*1.836)),0)+IF(F382="PČ",IF(L382&gt;31,0,IF(J382&gt;31,(32-L382)*1.347,((32-L382)-(32-J382))*1.347)),0)+ IF(F382="PČneol",IF(L382&gt;15,0,IF(J382&gt;15,(16-L382)*0.255,((16-L382)-(16-J382))*0.255)),0)+IF(F382="PŽ",IF(L382&gt;31,0,IF(J382&gt;31,(32-L382)*0.255,((32-L382)-(32-J382))*0.255)),0)+IF(F382="EČ",IF(L382&gt;23,0,IF(J382&gt;23,(24-L382)*0.612,((24-L382)-(24-J382))*0.612)),0)+IF(F382="EČneol",IF(L382&gt;7,0,IF(J382&gt;7,(8-L382)*0.204,((8-L382)-(8-J382))*0.204)),0)+IF(F382="EŽ",IF(L382&gt;23,0,IF(J382&gt;23,(24-L382)*0.204,((24-L382)-(24-J382))*0.204)),0)+IF(F382="PT",IF(L382&gt;31,0,IF(J382&gt;31,(32-L382)*0.204,((32-L382)-(32-J382))*0.204)),0)+IF(F382="JOŽ",IF(L382&gt;23,0,IF(J382&gt;23,(24-L382)*0.255,((24-L382)-(24-J382))*0.255)),0)+IF(F382="JPČ",IF(L382&gt;23,0,IF(J382&gt;23,(24-L382)*0.204,((24-L382)-(24-J382))*0.204)),0)+IF(F382="JEČ",IF(L382&gt;15,0,IF(J382&gt;15,(16-L382)*0.102,((16-L382)-(16-J382))*0.102)),0)+IF(F382="JEOF",IF(L382&gt;15,0,IF(J382&gt;15,(16-L382)*0.102,((16-L382)-(16-J382))*0.102)),0)+IF(F382="JnPČ",IF(L382&gt;15,0,IF(J382&gt;15,(16-L382)*0.153,((16-L382)-(16-J382))*0.153)),0)+IF(F382="JnEČ",IF(L382&gt;15,0,IF(J382&gt;15,(16-L382)*0.0765,((16-L382)-(16-J382))*0.0765)),0)+IF(F382="JčPČ",IF(L382&gt;15,0,IF(J382&gt;15,(16-L382)*0.06375,((16-L382)-(16-J382))*0.06375)),0)+IF(F382="JčEČ",IF(L382&gt;15,0,IF(J382&gt;15,(16-L382)*0.051,((16-L382)-(16-J382))*0.051)),0)+IF(F382="NEAK",IF(L382&gt;23,0,IF(J382&gt;23,(24-L382)*0.03444,((24-L382)-(24-J382))*0.03444)),0))</f>
        <v>2.2949999999999999</v>
      </c>
      <c r="Q382" s="11">
        <f t="shared" ref="Q382" si="173">IF(ISERROR(P382*100/N382),0,(P382*100/N382))</f>
        <v>18.36</v>
      </c>
      <c r="R382" s="10">
        <f t="shared" ref="R382:R383" si="174">IF(Q382&lt;=30,O382+P382,O382+O382*0.3)*IF(G382=1,0.4,IF(G382=2,0.75,IF(G382="1 (kas 4 m. 1 k. nerengiamos)",0.52,1)))*IF(D382="olimpinė",1,IF(M382="Ne",0.5,1))*IF(OR(A$5="Lietuvos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federacija"),IF(OR(J382&lt;8,K382&lt;16),0,1),1)*E382*IF(I382&lt;=1,1,1/I382)*IF(OR(A$5="Lietuvos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11.09625</v>
      </c>
      <c r="S382" s="8"/>
    </row>
    <row r="383" spans="1:19">
      <c r="A383" s="62">
        <v>2</v>
      </c>
      <c r="B383" s="62" t="s">
        <v>172</v>
      </c>
      <c r="C383" s="12" t="s">
        <v>87</v>
      </c>
      <c r="D383" s="62" t="s">
        <v>29</v>
      </c>
      <c r="E383" s="62">
        <v>1</v>
      </c>
      <c r="F383" s="62" t="s">
        <v>30</v>
      </c>
      <c r="G383" s="62">
        <v>2</v>
      </c>
      <c r="H383" s="62" t="s">
        <v>31</v>
      </c>
      <c r="I383" s="62"/>
      <c r="J383" s="62">
        <v>17</v>
      </c>
      <c r="K383" s="62">
        <v>214</v>
      </c>
      <c r="L383" s="62">
        <v>12</v>
      </c>
      <c r="M383" s="62" t="s">
        <v>31</v>
      </c>
      <c r="N383" s="3">
        <f t="shared" si="170"/>
        <v>7.7249999999999996</v>
      </c>
      <c r="O383" s="9">
        <f t="shared" si="171"/>
        <v>7.7249999999999996</v>
      </c>
      <c r="P383" s="4">
        <f t="shared" ref="P383" si="175">IF(O383=0,0,IF(F383="OŽ",IF(L383&gt;35,0,IF(J383&gt;35,(36-L383)*1.836,((36-L383)-(36-J383))*1.836)),0)+IF(F383="PČ",IF(L383&gt;31,0,IF(J383&gt;31,(32-L383)*1.347,((32-L383)-(32-J383))*1.347)),0)+ IF(F383="PČneol",IF(L383&gt;15,0,IF(J383&gt;15,(16-L383)*0.255,((16-L383)-(16-J383))*0.255)),0)+IF(F383="PŽ",IF(L383&gt;31,0,IF(J383&gt;31,(32-L383)*0.255,((32-L383)-(32-J383))*0.255)),0)+IF(F383="EČ",IF(L383&gt;23,0,IF(J383&gt;23,(24-L383)*0.612,((24-L383)-(24-J383))*0.612)),0)+IF(F383="EČneol",IF(L383&gt;7,0,IF(J383&gt;7,(8-L383)*0.204,((8-L383)-(8-J383))*0.204)),0)+IF(F383="EŽ",IF(L383&gt;23,0,IF(J383&gt;23,(24-L383)*0.204,((24-L383)-(24-J383))*0.204)),0)+IF(F383="PT",IF(L383&gt;31,0,IF(J383&gt;31,(32-L383)*0.204,((32-L383)-(32-J383))*0.204)),0)+IF(F383="JOŽ",IF(L383&gt;23,0,IF(J383&gt;23,(24-L383)*0.255,((24-L383)-(24-J383))*0.255)),0)+IF(F383="JPČ",IF(L383&gt;23,0,IF(J383&gt;23,(24-L383)*0.204,((24-L383)-(24-J383))*0.204)),0)+IF(F383="JEČ",IF(L383&gt;15,0,IF(J383&gt;15,(16-L383)*0.102,((16-L383)-(16-J383))*0.102)),0)+IF(F383="JEOF",IF(L383&gt;15,0,IF(J383&gt;15,(16-L383)*0.102,((16-L383)-(16-J383))*0.102)),0)+IF(F383="JnPČ",IF(L383&gt;15,0,IF(J383&gt;15,(16-L383)*0.153,((16-L383)-(16-J383))*0.153)),0)+IF(F383="JnEČ",IF(L383&gt;15,0,IF(J383&gt;15,(16-L383)*0.0765,((16-L383)-(16-J383))*0.0765)),0)+IF(F383="JčPČ",IF(L383&gt;15,0,IF(J383&gt;15,(16-L383)*0.06375,((16-L383)-(16-J383))*0.06375)),0)+IF(F383="JčEČ",IF(L383&gt;15,0,IF(J383&gt;15,(16-L383)*0.051,((16-L383)-(16-J383))*0.051)),0)+IF(F383="NEAK",IF(L383&gt;23,0,IF(J383&gt;23,(24-L383)*0.03444,((24-L383)-(24-J383))*0.03444)),0))</f>
        <v>1.02</v>
      </c>
      <c r="Q383" s="11">
        <f t="shared" ref="Q383" si="176">IF(ISERROR(P383*100/N383),0,(P383*100/N383))</f>
        <v>13.203883495145632</v>
      </c>
      <c r="R383" s="10">
        <f t="shared" si="174"/>
        <v>6.5587499999999999</v>
      </c>
      <c r="S383" s="8"/>
    </row>
    <row r="384" spans="1:19">
      <c r="A384" s="67" t="s">
        <v>32</v>
      </c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9"/>
      <c r="R384" s="10">
        <f>SUM(R382:R383)</f>
        <v>17.655000000000001</v>
      </c>
      <c r="S384" s="8"/>
    </row>
    <row r="385" spans="1:19" ht="15.75">
      <c r="A385" s="24" t="s">
        <v>33</v>
      </c>
      <c r="B385" s="2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6"/>
      <c r="S385" s="8"/>
    </row>
    <row r="386" spans="1:19">
      <c r="A386" s="49" t="s">
        <v>59</v>
      </c>
      <c r="B386" s="49"/>
      <c r="C386" s="49"/>
      <c r="D386" s="49"/>
      <c r="E386" s="49"/>
      <c r="F386" s="49"/>
      <c r="G386" s="49"/>
      <c r="H386" s="49"/>
      <c r="I386" s="49"/>
      <c r="J386" s="15"/>
      <c r="K386" s="15"/>
      <c r="L386" s="15"/>
      <c r="M386" s="15"/>
      <c r="N386" s="15"/>
      <c r="O386" s="15"/>
      <c r="P386" s="15"/>
      <c r="Q386" s="15"/>
      <c r="R386" s="16"/>
      <c r="S386" s="8"/>
    </row>
    <row r="387" spans="1:19" s="8" customFormat="1">
      <c r="A387" s="49"/>
      <c r="B387" s="49"/>
      <c r="C387" s="49"/>
      <c r="D387" s="49"/>
      <c r="E387" s="49"/>
      <c r="F387" s="49"/>
      <c r="G387" s="49"/>
      <c r="H387" s="49"/>
      <c r="I387" s="49"/>
      <c r="J387" s="15"/>
      <c r="K387" s="15"/>
      <c r="L387" s="15"/>
      <c r="M387" s="15"/>
      <c r="N387" s="15"/>
      <c r="O387" s="15"/>
      <c r="P387" s="15"/>
      <c r="Q387" s="15"/>
      <c r="R387" s="16"/>
    </row>
    <row r="388" spans="1:19">
      <c r="A388" s="70" t="s">
        <v>283</v>
      </c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58"/>
      <c r="R388" s="8"/>
      <c r="S388" s="8"/>
    </row>
    <row r="389" spans="1:19" ht="18">
      <c r="A389" s="72" t="s">
        <v>25</v>
      </c>
      <c r="B389" s="73"/>
      <c r="C389" s="73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8"/>
      <c r="R389" s="8"/>
      <c r="S389" s="8"/>
    </row>
    <row r="390" spans="1:19">
      <c r="A390" s="65" t="s">
        <v>284</v>
      </c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58"/>
      <c r="R390" s="8"/>
      <c r="S390" s="8"/>
    </row>
    <row r="391" spans="1:19">
      <c r="A391" s="62">
        <v>1</v>
      </c>
      <c r="B391" s="62" t="s">
        <v>104</v>
      </c>
      <c r="C391" s="12" t="s">
        <v>105</v>
      </c>
      <c r="D391" s="62" t="s">
        <v>29</v>
      </c>
      <c r="E391" s="62">
        <v>1</v>
      </c>
      <c r="F391" s="62" t="s">
        <v>101</v>
      </c>
      <c r="G391" s="62">
        <v>2</v>
      </c>
      <c r="H391" s="62" t="s">
        <v>31</v>
      </c>
      <c r="I391" s="62"/>
      <c r="J391" s="62">
        <v>26</v>
      </c>
      <c r="K391" s="62">
        <v>51</v>
      </c>
      <c r="L391" s="62">
        <v>1</v>
      </c>
      <c r="M391" s="62" t="s">
        <v>31</v>
      </c>
      <c r="N391" s="3">
        <f t="shared" ref="N391:N422" si="177">(IF(F391="OŽ",IF(L391=1,550.8,IF(L391=2,426.38,IF(L391=3,342.14,IF(L391=4,181.44,IF(L391=5,168.48,IF(L391=6,155.52,IF(L391=7,148.5,IF(L391=8,144,0))))))))+IF(L391&lt;=8,0,IF(L391&lt;=16,137.7,IF(L391&lt;=24,108,IF(L391&lt;=32,80.1,IF(L391&lt;=36,52.2,0)))))-IF(L391&lt;=8,0,IF(L391&lt;=16,(L391-9)*2.754,IF(L391&lt;=24,(L391-17)* 2.754,IF(L391&lt;=32,(L391-25)* 2.754,IF(L391&lt;=36,(L391-33)*2.754,0))))),0)+IF(F391="PČ",IF(L391=1,449,IF(L391=2,314.6,IF(L391=3,238,IF(L391=4,172,IF(L391=5,159,IF(L391=6,145,IF(L391=7,132,IF(L391=8,119,0))))))))+IF(L391&lt;=8,0,IF(L391&lt;=16,88,IF(L391&lt;=24,55,IF(L391&lt;=32,22,0))))-IF(L391&lt;=8,0,IF(L391&lt;=16,(L391-9)*2.245,IF(L391&lt;=24,(L391-17)*2.245,IF(L391&lt;=32,(L391-25)*2.245,0)))),0)+IF(F391="PČneol",IF(L391=1,85,IF(L391=2,64.61,IF(L391=3,50.76,IF(L391=4,16.25,IF(L391=5,15,IF(L391=6,13.75,IF(L391=7,12.5,IF(L391=8,11.25,0))))))))+IF(L391&lt;=8,0,IF(L391&lt;=16,9,0))-IF(L391&lt;=8,0,IF(L391&lt;=16,(L391-9)*0.425,0)),0)+IF(F391="PŽ",IF(L391=1,85,IF(L391=2,59.5,IF(L391=3,45,IF(L391=4,32.5,IF(L391=5,30,IF(L391=6,27.5,IF(L391=7,25,IF(L391=8,22.5,0))))))))+IF(L391&lt;=8,0,IF(L391&lt;=16,19,IF(L391&lt;=24,13,IF(L391&lt;=32,8,0))))-IF(L391&lt;=8,0,IF(L391&lt;=16,(L391-9)*0.425,IF(L391&lt;=24,(L391-17)*0.425,IF(L391&lt;=32,(L391-25)*0.425,0)))),0)+IF(F391="EČ",IF(L391=1,204,IF(L391=2,156.24,IF(L391=3,123.84,IF(L391=4,72,IF(L391=5,66,IF(L391=6,60,IF(L391=7,54,IF(L391=8,48,0))))))))+IF(L391&lt;=8,0,IF(L391&lt;=16,40,IF(L391&lt;=24,25,0)))-IF(L391&lt;=8,0,IF(L391&lt;=16,(L391-9)*1.02,IF(L391&lt;=24,(L391-17)*1.02,0))),0)+IF(F391="EČneol",IF(L391=1,68,IF(L391=2,51.69,IF(L391=3,40.61,IF(L391=4,13,IF(L391=5,12,IF(L391=6,11,IF(L391=7,10,IF(L391=8,9,0)))))))))+IF(F391="EŽ",IF(L391=1,68,IF(L391=2,47.6,IF(L391=3,36,IF(L391=4,18,IF(L391=5,16.5,IF(L391=6,15,IF(L391=7,13.5,IF(L391=8,12,0))))))))+IF(L391&lt;=8,0,IF(L391&lt;=16,10,IF(L391&lt;=24,6,0)))-IF(L391&lt;=8,0,IF(L391&lt;=16,(L391-9)*0.34,IF(L391&lt;=24,(L391-17)*0.34,0))),0)+IF(F391="PT",IF(L391=1,68,IF(L391=2,52.08,IF(L391=3,41.28,IF(L391=4,24,IF(L391=5,22,IF(L391=6,20,IF(L391=7,18,IF(L391=8,16,0))))))))+IF(L391&lt;=8,0,IF(L391&lt;=16,13,IF(L391&lt;=24,9,IF(L391&lt;=32,4,0))))-IF(L391&lt;=8,0,IF(L391&lt;=16,(L391-9)*0.34,IF(L391&lt;=24,(L391-17)*0.34,IF(L391&lt;=32,(L391-25)*0.34,0)))),0)+IF(F391="JOŽ",IF(L391=1,85,IF(L391=2,59.5,IF(L391=3,45,IF(L391=4,32.5,IF(L391=5,30,IF(L391=6,27.5,IF(L391=7,25,IF(L391=8,22.5,0))))))))+IF(L391&lt;=8,0,IF(L391&lt;=16,19,IF(L391&lt;=24,13,0)))-IF(L391&lt;=8,0,IF(L391&lt;=16,(L391-9)*0.425,IF(L391&lt;=24,(L391-17)*0.425,0))),0)+IF(F391="JPČ",IF(L391=1,68,IF(L391=2,47.6,IF(L391=3,36,IF(L391=4,26,IF(L391=5,24,IF(L391=6,22,IF(L391=7,20,IF(L391=8,18,0))))))))+IF(L391&lt;=8,0,IF(L391&lt;=16,13,IF(L391&lt;=24,9,0)))-IF(L391&lt;=8,0,IF(L391&lt;=16,(L391-9)*0.34,IF(L391&lt;=24,(L391-17)*0.34,0))),0)+IF(F391="JEČ",IF(L391=1,34,IF(L391=2,26.04,IF(L391=3,20.6,IF(L391=4,12,IF(L391=5,11,IF(L391=6,10,IF(L391=7,9,IF(L391=8,8,0))))))))+IF(L391&lt;=8,0,IF(L391&lt;=16,6,0))-IF(L391&lt;=8,0,IF(L391&lt;=16,(L391-9)*0.17,0)),0)+IF(F391="JEOF",IF(L391=1,34,IF(L391=2,26.04,IF(L391=3,20.6,IF(L391=4,12,IF(L391=5,11,IF(L391=6,10,IF(L391=7,9,IF(L391=8,8,0))))))))+IF(L391&lt;=8,0,IF(L391&lt;=16,6,0))-IF(L391&lt;=8,0,IF(L391&lt;=16,(L391-9)*0.17,0)),0)+IF(F391="JnPČ",IF(L391=1,51,IF(L391=2,35.7,IF(L391=3,27,IF(L391=4,19.5,IF(L391=5,18,IF(L391=6,16.5,IF(L391=7,15,IF(L391=8,13.5,0))))))))+IF(L391&lt;=8,0,IF(L391&lt;=16,10,0))-IF(L391&lt;=8,0,IF(L391&lt;=16,(L391-9)*0.255,0)),0)+IF(F391="JnEČ",IF(L391=1,25.5,IF(L391=2,19.53,IF(L391=3,15.48,IF(L391=4,9,IF(L391=5,8.25,IF(L391=6,7.5,IF(L391=7,6.75,IF(L391=8,6,0))))))))+IF(L391&lt;=8,0,IF(L391&lt;=16,5,0))-IF(L391&lt;=8,0,IF(L391&lt;=16,(L391-9)*0.1275,0)),0)+IF(F391="JčPČ",IF(L391=1,21.25,IF(L391=2,14.5,IF(L391=3,11.5,IF(L391=4,7,IF(L391=5,6.5,IF(L391=6,6,IF(L391=7,5.5,IF(L391=8,5,0))))))))+IF(L391&lt;=8,0,IF(L391&lt;=16,4,0))-IF(L391&lt;=8,0,IF(L391&lt;=16,(L391-9)*0.10625,0)),0)+IF(F391="JčEČ",IF(L391=1,17,IF(L391=2,13.02,IF(L391=3,10.32,IF(L391=4,6,IF(L391=5,5.5,IF(L391=6,5,IF(L391=7,4.5,IF(L391=8,4,0))))))))+IF(L391&lt;=8,0,IF(L391&lt;=16,3,0))-IF(L391&lt;=8,0,IF(L391&lt;=16,(L391-9)*0.085,0)),0)+IF(F391="NEAK",IF(L391=1,11.48,IF(L391=2,8.79,IF(L391=3,6.97,IF(L391=4,4.05,IF(L391=5,3.71,IF(L391=6,3.38,IF(L391=7,3.04,IF(L391=8,2.7,0))))))))+IF(L391&lt;=8,0,IF(L391&lt;=16,2,IF(L391&lt;=24,1.3,0)))-IF(L391&lt;=8,0,IF(L391&lt;=16,(L391-9)*0.0574,IF(L391&lt;=24,(L391-17)*0.0574,0))),0))*IF(L391&lt;0,1,IF(OR(F391="PČ",F391="PŽ",F391="PT"),IF(J391&lt;32,J391/32,1),1))* IF(L391&lt;0,1,IF(OR(F391="EČ",F391="EŽ",F391="JOŽ",F391="JPČ",F391="NEAK"),IF(J391&lt;24,J391/24,1),1))*IF(L391&lt;0,1,IF(OR(F391="PČneol",F391="JEČ",F391="JEOF",F391="JnPČ",F391="JnEČ",F391="JčPČ",F391="JčEČ"),IF(J391&lt;16,J391/16,1),1))*IF(L391&lt;0,1,IF(F391="EČneol",IF(J391&lt;8,J391/8,1),1))</f>
        <v>204</v>
      </c>
      <c r="O391" s="9">
        <f t="shared" ref="O391:O422" si="178">IF(F391="OŽ",N391,IF(H391="Ne",IF(J391*0.3&lt;J391-L391,N391,0),IF(J391*0.1&lt;J391-L391,N391,0)))</f>
        <v>204</v>
      </c>
      <c r="P391" s="4">
        <f t="shared" ref="P391" si="179">IF(O391=0,0,IF(F391="OŽ",IF(L391&gt;35,0,IF(J391&gt;35,(36-L391)*1.836,((36-L391)-(36-J391))*1.836)),0)+IF(F391="PČ",IF(L391&gt;31,0,IF(J391&gt;31,(32-L391)*1.347,((32-L391)-(32-J391))*1.347)),0)+ IF(F391="PČneol",IF(L391&gt;15,0,IF(J391&gt;15,(16-L391)*0.255,((16-L391)-(16-J391))*0.255)),0)+IF(F391="PŽ",IF(L391&gt;31,0,IF(J391&gt;31,(32-L391)*0.255,((32-L391)-(32-J391))*0.255)),0)+IF(F391="EČ",IF(L391&gt;23,0,IF(J391&gt;23,(24-L391)*0.612,((24-L391)-(24-J391))*0.612)),0)+IF(F391="EČneol",IF(L391&gt;7,0,IF(J391&gt;7,(8-L391)*0.204,((8-L391)-(8-J391))*0.204)),0)+IF(F391="EŽ",IF(L391&gt;23,0,IF(J391&gt;23,(24-L391)*0.204,((24-L391)-(24-J391))*0.204)),0)+IF(F391="PT",IF(L391&gt;31,0,IF(J391&gt;31,(32-L391)*0.204,((32-L391)-(32-J391))*0.204)),0)+IF(F391="JOŽ",IF(L391&gt;23,0,IF(J391&gt;23,(24-L391)*0.255,((24-L391)-(24-J391))*0.255)),0)+IF(F391="JPČ",IF(L391&gt;23,0,IF(J391&gt;23,(24-L391)*0.204,((24-L391)-(24-J391))*0.204)),0)+IF(F391="JEČ",IF(L391&gt;15,0,IF(J391&gt;15,(16-L391)*0.102,((16-L391)-(16-J391))*0.102)),0)+IF(F391="JEOF",IF(L391&gt;15,0,IF(J391&gt;15,(16-L391)*0.102,((16-L391)-(16-J391))*0.102)),0)+IF(F391="JnPČ",IF(L391&gt;15,0,IF(J391&gt;15,(16-L391)*0.153,((16-L391)-(16-J391))*0.153)),0)+IF(F391="JnEČ",IF(L391&gt;15,0,IF(J391&gt;15,(16-L391)*0.0765,((16-L391)-(16-J391))*0.0765)),0)+IF(F391="JčPČ",IF(L391&gt;15,0,IF(J391&gt;15,(16-L391)*0.06375,((16-L391)-(16-J391))*0.06375)),0)+IF(F391="JčEČ",IF(L391&gt;15,0,IF(J391&gt;15,(16-L391)*0.051,((16-L391)-(16-J391))*0.051)),0)+IF(F391="NEAK",IF(L391&gt;23,0,IF(J391&gt;23,(24-L391)*0.03444,((24-L391)-(24-J391))*0.03444)),0))</f>
        <v>14.076000000000001</v>
      </c>
      <c r="Q391" s="11">
        <f t="shared" ref="Q391" si="180">IF(ISERROR(P391*100/N391),0,(P391*100/N391))</f>
        <v>6.9</v>
      </c>
      <c r="R391" s="10">
        <f t="shared" ref="R391:R422" si="181">IF(Q391&lt;=30,O391+P391,O391+O391*0.3)*IF(G391=1,0.4,IF(G391=2,0.75,IF(G391="1 (kas 4 m. 1 k. nerengiamos)",0.52,1)))*IF(D391="olimpinė",1,IF(M391="Ne",0.5,1))*IF(OR(A$5="Lietuvos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federacija"),IF(OR(J391&lt;8,K391&lt;16),0,1),1)*E391*IF(I391&lt;=1,1,1/I391)*IF(OR(A$5="Lietuvos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163.55699999999999</v>
      </c>
      <c r="S391" s="8"/>
    </row>
    <row r="392" spans="1:19" s="8" customFormat="1">
      <c r="A392" s="62">
        <v>2</v>
      </c>
      <c r="B392" s="62" t="s">
        <v>103</v>
      </c>
      <c r="C392" s="12" t="s">
        <v>92</v>
      </c>
      <c r="D392" s="62" t="s">
        <v>29</v>
      </c>
      <c r="E392" s="62">
        <v>1</v>
      </c>
      <c r="F392" s="62" t="s">
        <v>101</v>
      </c>
      <c r="G392" s="62">
        <v>2</v>
      </c>
      <c r="H392" s="62" t="s">
        <v>31</v>
      </c>
      <c r="I392" s="62"/>
      <c r="J392" s="62">
        <v>23</v>
      </c>
      <c r="K392" s="62">
        <v>51</v>
      </c>
      <c r="L392" s="62">
        <v>3</v>
      </c>
      <c r="M392" s="62" t="s">
        <v>31</v>
      </c>
      <c r="N392" s="3">
        <f t="shared" ref="N392:N415" si="182">(IF(F392="OŽ",IF(L392=1,550.8,IF(L392=2,426.38,IF(L392=3,342.14,IF(L392=4,181.44,IF(L392=5,168.48,IF(L392=6,155.52,IF(L392=7,148.5,IF(L392=8,144,0))))))))+IF(L392&lt;=8,0,IF(L392&lt;=16,137.7,IF(L392&lt;=24,108,IF(L392&lt;=32,80.1,IF(L392&lt;=36,52.2,0)))))-IF(L392&lt;=8,0,IF(L392&lt;=16,(L392-9)*2.754,IF(L392&lt;=24,(L392-17)* 2.754,IF(L392&lt;=32,(L392-25)* 2.754,IF(L392&lt;=36,(L392-33)*2.754,0))))),0)+IF(F392="PČ",IF(L392=1,449,IF(L392=2,314.6,IF(L392=3,238,IF(L392=4,172,IF(L392=5,159,IF(L392=6,145,IF(L392=7,132,IF(L392=8,119,0))))))))+IF(L392&lt;=8,0,IF(L392&lt;=16,88,IF(L392&lt;=24,55,IF(L392&lt;=32,22,0))))-IF(L392&lt;=8,0,IF(L392&lt;=16,(L392-9)*2.245,IF(L392&lt;=24,(L392-17)*2.245,IF(L392&lt;=32,(L392-25)*2.245,0)))),0)+IF(F392="PČneol",IF(L392=1,85,IF(L392=2,64.61,IF(L392=3,50.76,IF(L392=4,16.25,IF(L392=5,15,IF(L392=6,13.75,IF(L392=7,12.5,IF(L392=8,11.25,0))))))))+IF(L392&lt;=8,0,IF(L392&lt;=16,9,0))-IF(L392&lt;=8,0,IF(L392&lt;=16,(L392-9)*0.425,0)),0)+IF(F392="PŽ",IF(L392=1,85,IF(L392=2,59.5,IF(L392=3,45,IF(L392=4,32.5,IF(L392=5,30,IF(L392=6,27.5,IF(L392=7,25,IF(L392=8,22.5,0))))))))+IF(L392&lt;=8,0,IF(L392&lt;=16,19,IF(L392&lt;=24,13,IF(L392&lt;=32,8,0))))-IF(L392&lt;=8,0,IF(L392&lt;=16,(L392-9)*0.425,IF(L392&lt;=24,(L392-17)*0.425,IF(L392&lt;=32,(L392-25)*0.425,0)))),0)+IF(F392="EČ",IF(L392=1,204,IF(L392=2,156.24,IF(L392=3,123.84,IF(L392=4,72,IF(L392=5,66,IF(L392=6,60,IF(L392=7,54,IF(L392=8,48,0))))))))+IF(L392&lt;=8,0,IF(L392&lt;=16,40,IF(L392&lt;=24,25,0)))-IF(L392&lt;=8,0,IF(L392&lt;=16,(L392-9)*1.02,IF(L392&lt;=24,(L392-17)*1.02,0))),0)+IF(F392="EČneol",IF(L392=1,68,IF(L392=2,51.69,IF(L392=3,40.61,IF(L392=4,13,IF(L392=5,12,IF(L392=6,11,IF(L392=7,10,IF(L392=8,9,0)))))))))+IF(F392="EŽ",IF(L392=1,68,IF(L392=2,47.6,IF(L392=3,36,IF(L392=4,18,IF(L392=5,16.5,IF(L392=6,15,IF(L392=7,13.5,IF(L392=8,12,0))))))))+IF(L392&lt;=8,0,IF(L392&lt;=16,10,IF(L392&lt;=24,6,0)))-IF(L392&lt;=8,0,IF(L392&lt;=16,(L392-9)*0.34,IF(L392&lt;=24,(L392-17)*0.34,0))),0)+IF(F392="PT",IF(L392=1,68,IF(L392=2,52.08,IF(L392=3,41.28,IF(L392=4,24,IF(L392=5,22,IF(L392=6,20,IF(L392=7,18,IF(L392=8,16,0))))))))+IF(L392&lt;=8,0,IF(L392&lt;=16,13,IF(L392&lt;=24,9,IF(L392&lt;=32,4,0))))-IF(L392&lt;=8,0,IF(L392&lt;=16,(L392-9)*0.34,IF(L392&lt;=24,(L392-17)*0.34,IF(L392&lt;=32,(L392-25)*0.34,0)))),0)+IF(F392="JOŽ",IF(L392=1,85,IF(L392=2,59.5,IF(L392=3,45,IF(L392=4,32.5,IF(L392=5,30,IF(L392=6,27.5,IF(L392=7,25,IF(L392=8,22.5,0))))))))+IF(L392&lt;=8,0,IF(L392&lt;=16,19,IF(L392&lt;=24,13,0)))-IF(L392&lt;=8,0,IF(L392&lt;=16,(L392-9)*0.425,IF(L392&lt;=24,(L392-17)*0.425,0))),0)+IF(F392="JPČ",IF(L392=1,68,IF(L392=2,47.6,IF(L392=3,36,IF(L392=4,26,IF(L392=5,24,IF(L392=6,22,IF(L392=7,20,IF(L392=8,18,0))))))))+IF(L392&lt;=8,0,IF(L392&lt;=16,13,IF(L392&lt;=24,9,0)))-IF(L392&lt;=8,0,IF(L392&lt;=16,(L392-9)*0.34,IF(L392&lt;=24,(L392-17)*0.34,0))),0)+IF(F392="JEČ",IF(L392=1,34,IF(L392=2,26.04,IF(L392=3,20.6,IF(L392=4,12,IF(L392=5,11,IF(L392=6,10,IF(L392=7,9,IF(L392=8,8,0))))))))+IF(L392&lt;=8,0,IF(L392&lt;=16,6,0))-IF(L392&lt;=8,0,IF(L392&lt;=16,(L392-9)*0.17,0)),0)+IF(F392="JEOF",IF(L392=1,34,IF(L392=2,26.04,IF(L392=3,20.6,IF(L392=4,12,IF(L392=5,11,IF(L392=6,10,IF(L392=7,9,IF(L392=8,8,0))))))))+IF(L392&lt;=8,0,IF(L392&lt;=16,6,0))-IF(L392&lt;=8,0,IF(L392&lt;=16,(L392-9)*0.17,0)),0)+IF(F392="JnPČ",IF(L392=1,51,IF(L392=2,35.7,IF(L392=3,27,IF(L392=4,19.5,IF(L392=5,18,IF(L392=6,16.5,IF(L392=7,15,IF(L392=8,13.5,0))))))))+IF(L392&lt;=8,0,IF(L392&lt;=16,10,0))-IF(L392&lt;=8,0,IF(L392&lt;=16,(L392-9)*0.255,0)),0)+IF(F392="JnEČ",IF(L392=1,25.5,IF(L392=2,19.53,IF(L392=3,15.48,IF(L392=4,9,IF(L392=5,8.25,IF(L392=6,7.5,IF(L392=7,6.75,IF(L392=8,6,0))))))))+IF(L392&lt;=8,0,IF(L392&lt;=16,5,0))-IF(L392&lt;=8,0,IF(L392&lt;=16,(L392-9)*0.1275,0)),0)+IF(F392="JčPČ",IF(L392=1,21.25,IF(L392=2,14.5,IF(L392=3,11.5,IF(L392=4,7,IF(L392=5,6.5,IF(L392=6,6,IF(L392=7,5.5,IF(L392=8,5,0))))))))+IF(L392&lt;=8,0,IF(L392&lt;=16,4,0))-IF(L392&lt;=8,0,IF(L392&lt;=16,(L392-9)*0.10625,0)),0)+IF(F392="JčEČ",IF(L392=1,17,IF(L392=2,13.02,IF(L392=3,10.32,IF(L392=4,6,IF(L392=5,5.5,IF(L392=6,5,IF(L392=7,4.5,IF(L392=8,4,0))))))))+IF(L392&lt;=8,0,IF(L392&lt;=16,3,0))-IF(L392&lt;=8,0,IF(L392&lt;=16,(L392-9)*0.085,0)),0)+IF(F392="NEAK",IF(L392=1,11.48,IF(L392=2,8.79,IF(L392=3,6.97,IF(L392=4,4.05,IF(L392=5,3.71,IF(L392=6,3.38,IF(L392=7,3.04,IF(L392=8,2.7,0))))))))+IF(L392&lt;=8,0,IF(L392&lt;=16,2,IF(L392&lt;=24,1.3,0)))-IF(L392&lt;=8,0,IF(L392&lt;=16,(L392-9)*0.0574,IF(L392&lt;=24,(L392-17)*0.0574,0))),0))*IF(L392&lt;0,1,IF(OR(F392="PČ",F392="PŽ",F392="PT"),IF(J392&lt;32,J392/32,1),1))* IF(L392&lt;0,1,IF(OR(F392="EČ",F392="EŽ",F392="JOŽ",F392="JPČ",F392="NEAK"),IF(J392&lt;24,J392/24,1),1))*IF(L392&lt;0,1,IF(OR(F392="PČneol",F392="JEČ",F392="JEOF",F392="JnPČ",F392="JnEČ",F392="JčPČ",F392="JčEČ"),IF(J392&lt;16,J392/16,1),1))*IF(L392&lt;0,1,IF(F392="EČneol",IF(J392&lt;8,J392/8,1),1))</f>
        <v>118.68</v>
      </c>
      <c r="O392" s="9">
        <f t="shared" ref="O392:O415" si="183">IF(F392="OŽ",N392,IF(H392="Ne",IF(J392*0.3&lt;J392-L392,N392,0),IF(J392*0.1&lt;J392-L392,N392,0)))</f>
        <v>118.68</v>
      </c>
      <c r="P392" s="4">
        <f t="shared" ref="P392:P415" si="184">IF(O392=0,0,IF(F392="OŽ",IF(L392&gt;35,0,IF(J392&gt;35,(36-L392)*1.836,((36-L392)-(36-J392))*1.836)),0)+IF(F392="PČ",IF(L392&gt;31,0,IF(J392&gt;31,(32-L392)*1.347,((32-L392)-(32-J392))*1.347)),0)+ IF(F392="PČneol",IF(L392&gt;15,0,IF(J392&gt;15,(16-L392)*0.255,((16-L392)-(16-J392))*0.255)),0)+IF(F392="PŽ",IF(L392&gt;31,0,IF(J392&gt;31,(32-L392)*0.255,((32-L392)-(32-J392))*0.255)),0)+IF(F392="EČ",IF(L392&gt;23,0,IF(J392&gt;23,(24-L392)*0.612,((24-L392)-(24-J392))*0.612)),0)+IF(F392="EČneol",IF(L392&gt;7,0,IF(J392&gt;7,(8-L392)*0.204,((8-L392)-(8-J392))*0.204)),0)+IF(F392="EŽ",IF(L392&gt;23,0,IF(J392&gt;23,(24-L392)*0.204,((24-L392)-(24-J392))*0.204)),0)+IF(F392="PT",IF(L392&gt;31,0,IF(J392&gt;31,(32-L392)*0.204,((32-L392)-(32-J392))*0.204)),0)+IF(F392="JOŽ",IF(L392&gt;23,0,IF(J392&gt;23,(24-L392)*0.255,((24-L392)-(24-J392))*0.255)),0)+IF(F392="JPČ",IF(L392&gt;23,0,IF(J392&gt;23,(24-L392)*0.204,((24-L392)-(24-J392))*0.204)),0)+IF(F392="JEČ",IF(L392&gt;15,0,IF(J392&gt;15,(16-L392)*0.102,((16-L392)-(16-J392))*0.102)),0)+IF(F392="JEOF",IF(L392&gt;15,0,IF(J392&gt;15,(16-L392)*0.102,((16-L392)-(16-J392))*0.102)),0)+IF(F392="JnPČ",IF(L392&gt;15,0,IF(J392&gt;15,(16-L392)*0.153,((16-L392)-(16-J392))*0.153)),0)+IF(F392="JnEČ",IF(L392&gt;15,0,IF(J392&gt;15,(16-L392)*0.0765,((16-L392)-(16-J392))*0.0765)),0)+IF(F392="JčPČ",IF(L392&gt;15,0,IF(J392&gt;15,(16-L392)*0.06375,((16-L392)-(16-J392))*0.06375)),0)+IF(F392="JčEČ",IF(L392&gt;15,0,IF(J392&gt;15,(16-L392)*0.051,((16-L392)-(16-J392))*0.051)),0)+IF(F392="NEAK",IF(L392&gt;23,0,IF(J392&gt;23,(24-L392)*0.03444,((24-L392)-(24-J392))*0.03444)),0))</f>
        <v>12.24</v>
      </c>
      <c r="Q392" s="11">
        <f t="shared" ref="Q392:Q415" si="185">IF(ISERROR(P392*100/N392),0,(P392*100/N392))</f>
        <v>10.31344792719919</v>
      </c>
      <c r="R392" s="10">
        <v>100.15</v>
      </c>
    </row>
    <row r="393" spans="1:19" s="8" customFormat="1">
      <c r="A393" s="62">
        <v>3</v>
      </c>
      <c r="B393" s="62" t="s">
        <v>173</v>
      </c>
      <c r="C393" s="12" t="s">
        <v>285</v>
      </c>
      <c r="D393" s="62" t="s">
        <v>29</v>
      </c>
      <c r="E393" s="62">
        <v>1</v>
      </c>
      <c r="F393" s="62" t="s">
        <v>101</v>
      </c>
      <c r="G393" s="62">
        <v>4</v>
      </c>
      <c r="H393" s="62" t="s">
        <v>31</v>
      </c>
      <c r="I393" s="62"/>
      <c r="J393" s="62">
        <v>30</v>
      </c>
      <c r="K393" s="62">
        <v>51</v>
      </c>
      <c r="L393" s="62">
        <v>4</v>
      </c>
      <c r="M393" s="62" t="s">
        <v>31</v>
      </c>
      <c r="N393" s="3">
        <f t="shared" si="182"/>
        <v>72</v>
      </c>
      <c r="O393" s="9">
        <f t="shared" si="183"/>
        <v>72</v>
      </c>
      <c r="P393" s="4">
        <f t="shared" si="184"/>
        <v>12.24</v>
      </c>
      <c r="Q393" s="11">
        <f t="shared" si="185"/>
        <v>17</v>
      </c>
      <c r="R393" s="10">
        <f t="shared" ref="R393:R415" si="186">IF(Q393&lt;=30,O393+P393,O393+O393*0.3)*IF(G393=1,0.4,IF(G393=2,0.75,IF(G393="1 (kas 4 m. 1 k. nerengiamos)",0.52,1)))*IF(D393="olimpinė",1,IF(M393="Ne",0.5,1))*IF(OR(A$5="Lietuvos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federacija"),IF(OR(J393&lt;8,K393&lt;16),0,1),1)*E393*IF(I393&lt;=1,1,1/I393)*IF(OR(A$5="Lietuvos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84.24</v>
      </c>
    </row>
    <row r="394" spans="1:19" s="8" customFormat="1">
      <c r="A394" s="62">
        <v>4</v>
      </c>
      <c r="B394" s="62" t="s">
        <v>27</v>
      </c>
      <c r="C394" s="12" t="s">
        <v>100</v>
      </c>
      <c r="D394" s="62" t="s">
        <v>29</v>
      </c>
      <c r="E394" s="62">
        <v>1</v>
      </c>
      <c r="F394" s="62" t="s">
        <v>101</v>
      </c>
      <c r="G394" s="62">
        <v>2</v>
      </c>
      <c r="H394" s="62" t="s">
        <v>31</v>
      </c>
      <c r="I394" s="62"/>
      <c r="J394" s="62">
        <v>25</v>
      </c>
      <c r="K394" s="62">
        <v>51</v>
      </c>
      <c r="L394" s="62">
        <v>4</v>
      </c>
      <c r="M394" s="62" t="s">
        <v>31</v>
      </c>
      <c r="N394" s="3">
        <f t="shared" si="182"/>
        <v>72</v>
      </c>
      <c r="O394" s="9">
        <f t="shared" si="183"/>
        <v>72</v>
      </c>
      <c r="P394" s="4">
        <f t="shared" si="184"/>
        <v>12.24</v>
      </c>
      <c r="Q394" s="11">
        <f t="shared" si="185"/>
        <v>17</v>
      </c>
      <c r="R394" s="10">
        <f t="shared" si="186"/>
        <v>63.179999999999993</v>
      </c>
    </row>
    <row r="395" spans="1:19" s="8" customFormat="1">
      <c r="A395" s="62">
        <v>5</v>
      </c>
      <c r="B395" s="62" t="s">
        <v>53</v>
      </c>
      <c r="C395" s="12" t="s">
        <v>285</v>
      </c>
      <c r="D395" s="62" t="s">
        <v>29</v>
      </c>
      <c r="E395" s="62">
        <v>1</v>
      </c>
      <c r="F395" s="62" t="s">
        <v>101</v>
      </c>
      <c r="G395" s="62">
        <v>4</v>
      </c>
      <c r="H395" s="62" t="s">
        <v>31</v>
      </c>
      <c r="I395" s="62"/>
      <c r="J395" s="62">
        <v>30</v>
      </c>
      <c r="K395" s="62">
        <v>51</v>
      </c>
      <c r="L395" s="62">
        <v>5</v>
      </c>
      <c r="M395" s="62" t="s">
        <v>31</v>
      </c>
      <c r="N395" s="3">
        <f t="shared" si="182"/>
        <v>66</v>
      </c>
      <c r="O395" s="9">
        <f t="shared" si="183"/>
        <v>66</v>
      </c>
      <c r="P395" s="4">
        <f t="shared" si="184"/>
        <v>11.628</v>
      </c>
      <c r="Q395" s="11">
        <f t="shared" si="185"/>
        <v>17.618181818181817</v>
      </c>
      <c r="R395" s="10">
        <f t="shared" si="186"/>
        <v>77.628</v>
      </c>
    </row>
    <row r="396" spans="1:19" s="8" customFormat="1">
      <c r="A396" s="62">
        <v>6</v>
      </c>
      <c r="B396" s="62" t="s">
        <v>237</v>
      </c>
      <c r="C396" s="12" t="s">
        <v>90</v>
      </c>
      <c r="D396" s="62" t="s">
        <v>29</v>
      </c>
      <c r="E396" s="62">
        <v>1</v>
      </c>
      <c r="F396" s="62" t="s">
        <v>101</v>
      </c>
      <c r="G396" s="62">
        <v>2</v>
      </c>
      <c r="H396" s="62" t="s">
        <v>31</v>
      </c>
      <c r="I396" s="62"/>
      <c r="J396" s="62">
        <v>42</v>
      </c>
      <c r="K396" s="62">
        <v>51</v>
      </c>
      <c r="L396" s="62">
        <v>6</v>
      </c>
      <c r="M396" s="62" t="s">
        <v>31</v>
      </c>
      <c r="N396" s="3">
        <f t="shared" si="182"/>
        <v>60</v>
      </c>
      <c r="O396" s="9">
        <f t="shared" si="183"/>
        <v>60</v>
      </c>
      <c r="P396" s="4">
        <f t="shared" si="184"/>
        <v>11.016</v>
      </c>
      <c r="Q396" s="11">
        <f t="shared" si="185"/>
        <v>18.36</v>
      </c>
      <c r="R396" s="10">
        <f t="shared" si="186"/>
        <v>53.262</v>
      </c>
    </row>
    <row r="397" spans="1:19" s="8" customFormat="1">
      <c r="A397" s="62">
        <v>7</v>
      </c>
      <c r="B397" s="62" t="s">
        <v>260</v>
      </c>
      <c r="C397" s="12" t="s">
        <v>239</v>
      </c>
      <c r="D397" s="62" t="s">
        <v>29</v>
      </c>
      <c r="E397" s="62">
        <v>1</v>
      </c>
      <c r="F397" s="62" t="s">
        <v>101</v>
      </c>
      <c r="G397" s="62">
        <v>2</v>
      </c>
      <c r="H397" s="62" t="s">
        <v>31</v>
      </c>
      <c r="I397" s="62"/>
      <c r="J397" s="62">
        <v>34</v>
      </c>
      <c r="K397" s="62">
        <v>51</v>
      </c>
      <c r="L397" s="62">
        <v>6</v>
      </c>
      <c r="M397" s="62" t="s">
        <v>31</v>
      </c>
      <c r="N397" s="3">
        <f t="shared" si="182"/>
        <v>60</v>
      </c>
      <c r="O397" s="9">
        <f t="shared" si="183"/>
        <v>60</v>
      </c>
      <c r="P397" s="4">
        <f t="shared" si="184"/>
        <v>11.016</v>
      </c>
      <c r="Q397" s="11">
        <f t="shared" si="185"/>
        <v>18.36</v>
      </c>
      <c r="R397" s="10">
        <f t="shared" si="186"/>
        <v>53.262</v>
      </c>
    </row>
    <row r="398" spans="1:19" s="8" customFormat="1" ht="18" customHeight="1">
      <c r="A398" s="62">
        <v>8</v>
      </c>
      <c r="B398" s="62" t="s">
        <v>286</v>
      </c>
      <c r="C398" s="12" t="s">
        <v>287</v>
      </c>
      <c r="D398" s="62" t="s">
        <v>29</v>
      </c>
      <c r="E398" s="62">
        <v>4</v>
      </c>
      <c r="F398" s="62" t="s">
        <v>101</v>
      </c>
      <c r="G398" s="62">
        <v>4</v>
      </c>
      <c r="H398" s="62" t="s">
        <v>31</v>
      </c>
      <c r="I398" s="62"/>
      <c r="J398" s="62">
        <v>12</v>
      </c>
      <c r="K398" s="62">
        <v>51</v>
      </c>
      <c r="L398" s="62">
        <v>9</v>
      </c>
      <c r="M398" s="62" t="s">
        <v>31</v>
      </c>
      <c r="N398" s="3">
        <f t="shared" si="182"/>
        <v>20</v>
      </c>
      <c r="O398" s="9">
        <f t="shared" si="183"/>
        <v>20</v>
      </c>
      <c r="P398" s="4">
        <f t="shared" si="184"/>
        <v>1.8359999999999999</v>
      </c>
      <c r="Q398" s="11">
        <f t="shared" si="185"/>
        <v>9.18</v>
      </c>
      <c r="R398" s="10">
        <f t="shared" si="186"/>
        <v>87.343999999999994</v>
      </c>
    </row>
    <row r="399" spans="1:19" s="8" customFormat="1">
      <c r="A399" s="62"/>
      <c r="B399" s="62" t="s">
        <v>56</v>
      </c>
      <c r="C399" s="1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3">
        <f t="shared" si="182"/>
        <v>0</v>
      </c>
      <c r="O399" s="9">
        <f t="shared" si="183"/>
        <v>0</v>
      </c>
      <c r="P399" s="4">
        <f t="shared" si="184"/>
        <v>0</v>
      </c>
      <c r="Q399" s="11">
        <f t="shared" si="185"/>
        <v>0</v>
      </c>
      <c r="R399" s="10">
        <f t="shared" si="186"/>
        <v>0</v>
      </c>
    </row>
    <row r="400" spans="1:19" s="8" customFormat="1">
      <c r="A400" s="62"/>
      <c r="B400" s="62" t="s">
        <v>55</v>
      </c>
      <c r="C400" s="1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3">
        <f t="shared" si="182"/>
        <v>0</v>
      </c>
      <c r="O400" s="9">
        <f t="shared" si="183"/>
        <v>0</v>
      </c>
      <c r="P400" s="4">
        <f t="shared" si="184"/>
        <v>0</v>
      </c>
      <c r="Q400" s="11">
        <f t="shared" si="185"/>
        <v>0</v>
      </c>
      <c r="R400" s="10">
        <f t="shared" si="186"/>
        <v>0</v>
      </c>
    </row>
    <row r="401" spans="1:19" s="8" customFormat="1">
      <c r="A401" s="62"/>
      <c r="B401" s="62" t="s">
        <v>177</v>
      </c>
      <c r="C401" s="1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3">
        <f t="shared" si="182"/>
        <v>0</v>
      </c>
      <c r="O401" s="9">
        <f t="shared" si="183"/>
        <v>0</v>
      </c>
      <c r="P401" s="4">
        <f t="shared" si="184"/>
        <v>0</v>
      </c>
      <c r="Q401" s="11">
        <f t="shared" si="185"/>
        <v>0</v>
      </c>
      <c r="R401" s="10">
        <f t="shared" si="186"/>
        <v>0</v>
      </c>
    </row>
    <row r="402" spans="1:19" s="8" customFormat="1">
      <c r="A402" s="62"/>
      <c r="B402" s="62" t="s">
        <v>288</v>
      </c>
      <c r="C402" s="1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3">
        <f t="shared" si="182"/>
        <v>0</v>
      </c>
      <c r="O402" s="9">
        <f t="shared" si="183"/>
        <v>0</v>
      </c>
      <c r="P402" s="4">
        <f t="shared" si="184"/>
        <v>0</v>
      </c>
      <c r="Q402" s="11">
        <f t="shared" si="185"/>
        <v>0</v>
      </c>
      <c r="R402" s="10">
        <f t="shared" si="186"/>
        <v>0</v>
      </c>
    </row>
    <row r="403" spans="1:19" s="8" customFormat="1">
      <c r="A403" s="62">
        <v>9</v>
      </c>
      <c r="B403" s="62" t="s">
        <v>178</v>
      </c>
      <c r="C403" s="12" t="s">
        <v>92</v>
      </c>
      <c r="D403" s="62" t="s">
        <v>29</v>
      </c>
      <c r="E403" s="62">
        <v>1</v>
      </c>
      <c r="F403" s="62" t="s">
        <v>101</v>
      </c>
      <c r="G403" s="62">
        <v>2</v>
      </c>
      <c r="H403" s="62" t="s">
        <v>31</v>
      </c>
      <c r="I403" s="62"/>
      <c r="J403" s="62">
        <v>28</v>
      </c>
      <c r="K403" s="62">
        <v>51</v>
      </c>
      <c r="L403" s="62">
        <v>10</v>
      </c>
      <c r="M403" s="62" t="s">
        <v>31</v>
      </c>
      <c r="N403" s="3">
        <f t="shared" si="182"/>
        <v>38.979999999999997</v>
      </c>
      <c r="O403" s="9">
        <f t="shared" si="183"/>
        <v>38.979999999999997</v>
      </c>
      <c r="P403" s="4">
        <f t="shared" si="184"/>
        <v>8.5679999999999996</v>
      </c>
      <c r="Q403" s="11">
        <f t="shared" si="185"/>
        <v>21.980502821959981</v>
      </c>
      <c r="R403" s="10">
        <v>36.369999999999997</v>
      </c>
    </row>
    <row r="404" spans="1:19" s="8" customFormat="1">
      <c r="A404" s="62">
        <v>10</v>
      </c>
      <c r="B404" s="62" t="s">
        <v>58</v>
      </c>
      <c r="C404" s="12" t="s">
        <v>289</v>
      </c>
      <c r="D404" s="62" t="s">
        <v>29</v>
      </c>
      <c r="E404" s="62">
        <v>1</v>
      </c>
      <c r="F404" s="62" t="s">
        <v>101</v>
      </c>
      <c r="G404" s="62">
        <v>4</v>
      </c>
      <c r="H404" s="62" t="s">
        <v>31</v>
      </c>
      <c r="I404" s="62"/>
      <c r="J404" s="62">
        <v>36</v>
      </c>
      <c r="K404" s="62">
        <v>51</v>
      </c>
      <c r="L404" s="62">
        <v>14</v>
      </c>
      <c r="M404" s="62" t="s">
        <v>31</v>
      </c>
      <c r="N404" s="3">
        <f t="shared" si="182"/>
        <v>34.9</v>
      </c>
      <c r="O404" s="9">
        <f t="shared" si="183"/>
        <v>34.9</v>
      </c>
      <c r="P404" s="4">
        <f t="shared" si="184"/>
        <v>6.12</v>
      </c>
      <c r="Q404" s="11">
        <f t="shared" si="185"/>
        <v>17.535816618911177</v>
      </c>
      <c r="R404" s="10">
        <f t="shared" si="186"/>
        <v>41.019999999999996</v>
      </c>
    </row>
    <row r="405" spans="1:19" s="8" customFormat="1">
      <c r="A405" s="62">
        <v>11</v>
      </c>
      <c r="B405" s="62" t="s">
        <v>51</v>
      </c>
      <c r="C405" s="12" t="s">
        <v>52</v>
      </c>
      <c r="D405" s="62" t="s">
        <v>29</v>
      </c>
      <c r="E405" s="62">
        <v>1</v>
      </c>
      <c r="F405" s="62" t="s">
        <v>101</v>
      </c>
      <c r="G405" s="62">
        <v>2</v>
      </c>
      <c r="H405" s="62" t="s">
        <v>31</v>
      </c>
      <c r="I405" s="62"/>
      <c r="J405" s="62">
        <v>32</v>
      </c>
      <c r="K405" s="62">
        <v>51</v>
      </c>
      <c r="L405" s="62">
        <v>15</v>
      </c>
      <c r="M405" s="62" t="s">
        <v>31</v>
      </c>
      <c r="N405" s="3">
        <f t="shared" si="182"/>
        <v>33.880000000000003</v>
      </c>
      <c r="O405" s="9">
        <f t="shared" si="183"/>
        <v>33.880000000000003</v>
      </c>
      <c r="P405" s="4">
        <f t="shared" si="184"/>
        <v>5.508</v>
      </c>
      <c r="Q405" s="11">
        <f t="shared" si="185"/>
        <v>16.257378984651709</v>
      </c>
      <c r="R405" s="10">
        <f t="shared" si="186"/>
        <v>29.541000000000004</v>
      </c>
    </row>
    <row r="406" spans="1:19" s="8" customFormat="1">
      <c r="A406" s="62">
        <v>12</v>
      </c>
      <c r="B406" s="62" t="s">
        <v>290</v>
      </c>
      <c r="C406" s="12" t="s">
        <v>291</v>
      </c>
      <c r="D406" s="62" t="s">
        <v>29</v>
      </c>
      <c r="E406" s="62">
        <v>4</v>
      </c>
      <c r="F406" s="62" t="s">
        <v>101</v>
      </c>
      <c r="G406" s="62">
        <v>2</v>
      </c>
      <c r="H406" s="62" t="s">
        <v>31</v>
      </c>
      <c r="I406" s="62"/>
      <c r="J406" s="62">
        <v>16</v>
      </c>
      <c r="K406" s="62">
        <v>51</v>
      </c>
      <c r="L406" s="62">
        <v>15</v>
      </c>
      <c r="M406" s="62" t="s">
        <v>31</v>
      </c>
      <c r="N406" s="3">
        <f t="shared" si="182"/>
        <v>22.586666666666666</v>
      </c>
      <c r="O406" s="9">
        <f t="shared" si="183"/>
        <v>0</v>
      </c>
      <c r="P406" s="4">
        <f t="shared" si="184"/>
        <v>0</v>
      </c>
      <c r="Q406" s="11">
        <f t="shared" si="185"/>
        <v>0</v>
      </c>
      <c r="R406" s="10">
        <f t="shared" si="186"/>
        <v>0</v>
      </c>
    </row>
    <row r="407" spans="1:19" s="8" customFormat="1">
      <c r="A407" s="62"/>
      <c r="B407" s="62" t="s">
        <v>167</v>
      </c>
      <c r="C407" s="1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3">
        <f t="shared" si="182"/>
        <v>0</v>
      </c>
      <c r="O407" s="9">
        <f t="shared" si="183"/>
        <v>0</v>
      </c>
      <c r="P407" s="4">
        <f t="shared" si="184"/>
        <v>0</v>
      </c>
      <c r="Q407" s="11">
        <f t="shared" si="185"/>
        <v>0</v>
      </c>
      <c r="R407" s="10">
        <f t="shared" si="186"/>
        <v>0</v>
      </c>
    </row>
    <row r="408" spans="1:19" s="8" customFormat="1">
      <c r="A408" s="62"/>
      <c r="B408" s="62" t="s">
        <v>192</v>
      </c>
      <c r="C408" s="1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3">
        <f t="shared" si="182"/>
        <v>0</v>
      </c>
      <c r="O408" s="9">
        <f t="shared" si="183"/>
        <v>0</v>
      </c>
      <c r="P408" s="4">
        <f t="shared" si="184"/>
        <v>0</v>
      </c>
      <c r="Q408" s="11">
        <f t="shared" si="185"/>
        <v>0</v>
      </c>
      <c r="R408" s="10">
        <f t="shared" si="186"/>
        <v>0</v>
      </c>
    </row>
    <row r="409" spans="1:19" s="8" customFormat="1">
      <c r="A409" s="62"/>
      <c r="B409" s="62" t="s">
        <v>146</v>
      </c>
      <c r="C409" s="1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3">
        <f t="shared" si="182"/>
        <v>0</v>
      </c>
      <c r="O409" s="9">
        <f t="shared" si="183"/>
        <v>0</v>
      </c>
      <c r="P409" s="4">
        <f t="shared" si="184"/>
        <v>0</v>
      </c>
      <c r="Q409" s="11">
        <f t="shared" si="185"/>
        <v>0</v>
      </c>
      <c r="R409" s="10">
        <f t="shared" si="186"/>
        <v>0</v>
      </c>
    </row>
    <row r="410" spans="1:19" s="8" customFormat="1">
      <c r="A410" s="62"/>
      <c r="B410" s="62" t="s">
        <v>89</v>
      </c>
      <c r="C410" s="1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3">
        <f t="shared" si="182"/>
        <v>0</v>
      </c>
      <c r="O410" s="9">
        <f t="shared" si="183"/>
        <v>0</v>
      </c>
      <c r="P410" s="4">
        <f t="shared" si="184"/>
        <v>0</v>
      </c>
      <c r="Q410" s="11">
        <f t="shared" si="185"/>
        <v>0</v>
      </c>
      <c r="R410" s="10">
        <f t="shared" si="186"/>
        <v>0</v>
      </c>
    </row>
    <row r="411" spans="1:19" s="8" customFormat="1">
      <c r="A411" s="62">
        <v>13</v>
      </c>
      <c r="B411" s="62" t="s">
        <v>47</v>
      </c>
      <c r="C411" s="12" t="s">
        <v>289</v>
      </c>
      <c r="D411" s="62" t="s">
        <v>29</v>
      </c>
      <c r="E411" s="62">
        <v>1</v>
      </c>
      <c r="F411" s="62" t="s">
        <v>101</v>
      </c>
      <c r="G411" s="62">
        <v>4</v>
      </c>
      <c r="H411" s="62" t="s">
        <v>31</v>
      </c>
      <c r="I411" s="62"/>
      <c r="J411" s="62">
        <v>36</v>
      </c>
      <c r="K411" s="62">
        <v>51</v>
      </c>
      <c r="L411" s="62">
        <v>17</v>
      </c>
      <c r="M411" s="62" t="s">
        <v>31</v>
      </c>
      <c r="N411" s="3">
        <f t="shared" si="182"/>
        <v>25</v>
      </c>
      <c r="O411" s="9">
        <f t="shared" si="183"/>
        <v>25</v>
      </c>
      <c r="P411" s="4">
        <f t="shared" si="184"/>
        <v>4.2839999999999998</v>
      </c>
      <c r="Q411" s="11">
        <f t="shared" si="185"/>
        <v>17.135999999999999</v>
      </c>
      <c r="R411" s="10">
        <f t="shared" si="186"/>
        <v>29.283999999999999</v>
      </c>
    </row>
    <row r="412" spans="1:19" s="8" customFormat="1">
      <c r="A412" s="62">
        <v>14</v>
      </c>
      <c r="B412" s="62" t="s">
        <v>263</v>
      </c>
      <c r="C412" s="12" t="s">
        <v>246</v>
      </c>
      <c r="D412" s="62" t="s">
        <v>29</v>
      </c>
      <c r="E412" s="62">
        <v>1</v>
      </c>
      <c r="F412" s="62" t="s">
        <v>101</v>
      </c>
      <c r="G412" s="62">
        <v>2</v>
      </c>
      <c r="H412" s="62" t="s">
        <v>31</v>
      </c>
      <c r="I412" s="62"/>
      <c r="J412" s="62">
        <v>29</v>
      </c>
      <c r="K412" s="62">
        <v>51</v>
      </c>
      <c r="L412" s="62">
        <v>19</v>
      </c>
      <c r="M412" s="62" t="s">
        <v>31</v>
      </c>
      <c r="N412" s="3">
        <f t="shared" si="182"/>
        <v>22.96</v>
      </c>
      <c r="O412" s="9">
        <f t="shared" si="183"/>
        <v>22.96</v>
      </c>
      <c r="P412" s="4">
        <f t="shared" si="184"/>
        <v>3.06</v>
      </c>
      <c r="Q412" s="11">
        <f t="shared" si="185"/>
        <v>13.327526132404181</v>
      </c>
      <c r="R412" s="10">
        <f t="shared" si="186"/>
        <v>19.515000000000001</v>
      </c>
    </row>
    <row r="413" spans="1:19" s="8" customFormat="1">
      <c r="A413" s="62">
        <v>15</v>
      </c>
      <c r="B413" s="62" t="s">
        <v>264</v>
      </c>
      <c r="C413" s="12" t="s">
        <v>100</v>
      </c>
      <c r="D413" s="62" t="s">
        <v>29</v>
      </c>
      <c r="E413" s="62">
        <v>1</v>
      </c>
      <c r="F413" s="62" t="s">
        <v>101</v>
      </c>
      <c r="G413" s="62">
        <v>4</v>
      </c>
      <c r="H413" s="62" t="s">
        <v>31</v>
      </c>
      <c r="I413" s="62"/>
      <c r="J413" s="62">
        <v>28</v>
      </c>
      <c r="K413" s="62">
        <v>51</v>
      </c>
      <c r="L413" s="62">
        <v>20</v>
      </c>
      <c r="M413" s="62" t="s">
        <v>31</v>
      </c>
      <c r="N413" s="3">
        <f t="shared" si="182"/>
        <v>21.94</v>
      </c>
      <c r="O413" s="9">
        <f t="shared" si="183"/>
        <v>21.94</v>
      </c>
      <c r="P413" s="4">
        <f t="shared" si="184"/>
        <v>2.448</v>
      </c>
      <c r="Q413" s="11">
        <f t="shared" si="185"/>
        <v>11.157702825888785</v>
      </c>
      <c r="R413" s="10">
        <f t="shared" si="186"/>
        <v>24.388000000000002</v>
      </c>
    </row>
    <row r="414" spans="1:19" s="8" customFormat="1">
      <c r="A414" s="62">
        <v>16</v>
      </c>
      <c r="B414" s="62" t="s">
        <v>172</v>
      </c>
      <c r="C414" s="12" t="s">
        <v>87</v>
      </c>
      <c r="D414" s="62" t="s">
        <v>29</v>
      </c>
      <c r="E414" s="62">
        <v>1</v>
      </c>
      <c r="F414" s="62" t="s">
        <v>101</v>
      </c>
      <c r="G414" s="62">
        <v>2</v>
      </c>
      <c r="H414" s="62" t="s">
        <v>31</v>
      </c>
      <c r="I414" s="62"/>
      <c r="J414" s="62">
        <v>29</v>
      </c>
      <c r="K414" s="62">
        <v>51</v>
      </c>
      <c r="L414" s="62">
        <v>23</v>
      </c>
      <c r="M414" s="62" t="s">
        <v>31</v>
      </c>
      <c r="N414" s="3">
        <f t="shared" si="182"/>
        <v>18.88</v>
      </c>
      <c r="O414" s="9">
        <f t="shared" si="183"/>
        <v>18.88</v>
      </c>
      <c r="P414" s="4">
        <f t="shared" si="184"/>
        <v>0.61199999999999999</v>
      </c>
      <c r="Q414" s="11">
        <f t="shared" si="185"/>
        <v>3.2415254237288136</v>
      </c>
      <c r="R414" s="10">
        <f t="shared" si="186"/>
        <v>14.618999999999998</v>
      </c>
    </row>
    <row r="415" spans="1:19" s="8" customFormat="1">
      <c r="A415" s="62">
        <v>17</v>
      </c>
      <c r="B415" s="62" t="s">
        <v>292</v>
      </c>
      <c r="C415" s="12" t="s">
        <v>105</v>
      </c>
      <c r="D415" s="62" t="s">
        <v>29</v>
      </c>
      <c r="E415" s="62">
        <v>1</v>
      </c>
      <c r="F415" s="62" t="s">
        <v>101</v>
      </c>
      <c r="G415" s="62">
        <v>2</v>
      </c>
      <c r="H415" s="62" t="s">
        <v>31</v>
      </c>
      <c r="I415" s="62"/>
      <c r="J415" s="62">
        <v>29</v>
      </c>
      <c r="K415" s="62">
        <v>51</v>
      </c>
      <c r="L415" s="62">
        <v>23</v>
      </c>
      <c r="M415" s="62" t="s">
        <v>31</v>
      </c>
      <c r="N415" s="3">
        <f t="shared" si="182"/>
        <v>18.88</v>
      </c>
      <c r="O415" s="9">
        <f t="shared" si="183"/>
        <v>18.88</v>
      </c>
      <c r="P415" s="4">
        <f t="shared" si="184"/>
        <v>0.61199999999999999</v>
      </c>
      <c r="Q415" s="11">
        <f t="shared" si="185"/>
        <v>3.2415254237288136</v>
      </c>
      <c r="R415" s="10">
        <f t="shared" si="186"/>
        <v>14.618999999999998</v>
      </c>
    </row>
    <row r="416" spans="1:19">
      <c r="A416" s="62">
        <v>18</v>
      </c>
      <c r="B416" s="62" t="s">
        <v>292</v>
      </c>
      <c r="C416" s="12" t="s">
        <v>82</v>
      </c>
      <c r="D416" s="62" t="s">
        <v>29</v>
      </c>
      <c r="E416" s="62">
        <v>1</v>
      </c>
      <c r="F416" s="62" t="s">
        <v>101</v>
      </c>
      <c r="G416" s="62">
        <v>2</v>
      </c>
      <c r="H416" s="62" t="s">
        <v>31</v>
      </c>
      <c r="I416" s="62"/>
      <c r="J416" s="62">
        <v>23</v>
      </c>
      <c r="K416" s="62">
        <v>51</v>
      </c>
      <c r="L416" s="62">
        <v>23</v>
      </c>
      <c r="M416" s="62" t="s">
        <v>66</v>
      </c>
      <c r="N416" s="3">
        <f t="shared" si="177"/>
        <v>18.093333333333334</v>
      </c>
      <c r="O416" s="9">
        <f t="shared" si="178"/>
        <v>0</v>
      </c>
      <c r="P416" s="4">
        <f t="shared" ref="P416:P422" si="187">IF(O416=0,0,IF(F416="OŽ",IF(L416&gt;35,0,IF(J416&gt;35,(36-L416)*1.836,((36-L416)-(36-J416))*1.836)),0)+IF(F416="PČ",IF(L416&gt;31,0,IF(J416&gt;31,(32-L416)*1.347,((32-L416)-(32-J416))*1.347)),0)+ IF(F416="PČneol",IF(L416&gt;15,0,IF(J416&gt;15,(16-L416)*0.255,((16-L416)-(16-J416))*0.255)),0)+IF(F416="PŽ",IF(L416&gt;31,0,IF(J416&gt;31,(32-L416)*0.255,((32-L416)-(32-J416))*0.255)),0)+IF(F416="EČ",IF(L416&gt;23,0,IF(J416&gt;23,(24-L416)*0.612,((24-L416)-(24-J416))*0.612)),0)+IF(F416="EČneol",IF(L416&gt;7,0,IF(J416&gt;7,(8-L416)*0.204,((8-L416)-(8-J416))*0.204)),0)+IF(F416="EŽ",IF(L416&gt;23,0,IF(J416&gt;23,(24-L416)*0.204,((24-L416)-(24-J416))*0.204)),0)+IF(F416="PT",IF(L416&gt;31,0,IF(J416&gt;31,(32-L416)*0.204,((32-L416)-(32-J416))*0.204)),0)+IF(F416="JOŽ",IF(L416&gt;23,0,IF(J416&gt;23,(24-L416)*0.255,((24-L416)-(24-J416))*0.255)),0)+IF(F416="JPČ",IF(L416&gt;23,0,IF(J416&gt;23,(24-L416)*0.204,((24-L416)-(24-J416))*0.204)),0)+IF(F416="JEČ",IF(L416&gt;15,0,IF(J416&gt;15,(16-L416)*0.102,((16-L416)-(16-J416))*0.102)),0)+IF(F416="JEOF",IF(L416&gt;15,0,IF(J416&gt;15,(16-L416)*0.102,((16-L416)-(16-J416))*0.102)),0)+IF(F416="JnPČ",IF(L416&gt;15,0,IF(J416&gt;15,(16-L416)*0.153,((16-L416)-(16-J416))*0.153)),0)+IF(F416="JnEČ",IF(L416&gt;15,0,IF(J416&gt;15,(16-L416)*0.0765,((16-L416)-(16-J416))*0.0765)),0)+IF(F416="JčPČ",IF(L416&gt;15,0,IF(J416&gt;15,(16-L416)*0.06375,((16-L416)-(16-J416))*0.06375)),0)+IF(F416="JčEČ",IF(L416&gt;15,0,IF(J416&gt;15,(16-L416)*0.051,((16-L416)-(16-J416))*0.051)),0)+IF(F416="NEAK",IF(L416&gt;23,0,IF(J416&gt;23,(24-L416)*0.03444,((24-L416)-(24-J416))*0.03444)),0))</f>
        <v>0</v>
      </c>
      <c r="Q416" s="11">
        <f t="shared" ref="Q416:Q422" si="188">IF(ISERROR(P416*100/N416),0,(P416*100/N416))</f>
        <v>0</v>
      </c>
      <c r="R416" s="10">
        <f t="shared" si="181"/>
        <v>0</v>
      </c>
      <c r="S416" s="8"/>
    </row>
    <row r="417" spans="1:19">
      <c r="A417" s="62">
        <v>19</v>
      </c>
      <c r="B417" s="62" t="s">
        <v>293</v>
      </c>
      <c r="C417" s="12" t="s">
        <v>287</v>
      </c>
      <c r="D417" s="62" t="s">
        <v>29</v>
      </c>
      <c r="E417" s="62">
        <v>1</v>
      </c>
      <c r="F417" s="62" t="s">
        <v>101</v>
      </c>
      <c r="G417" s="62">
        <v>4</v>
      </c>
      <c r="H417" s="62" t="s">
        <v>31</v>
      </c>
      <c r="I417" s="62"/>
      <c r="J417" s="62">
        <v>44</v>
      </c>
      <c r="K417" s="62">
        <v>51</v>
      </c>
      <c r="L417" s="62">
        <v>27</v>
      </c>
      <c r="M417" s="62" t="s">
        <v>31</v>
      </c>
      <c r="N417" s="3">
        <f t="shared" si="177"/>
        <v>0</v>
      </c>
      <c r="O417" s="9">
        <f t="shared" si="178"/>
        <v>0</v>
      </c>
      <c r="P417" s="4">
        <f t="shared" si="187"/>
        <v>0</v>
      </c>
      <c r="Q417" s="11">
        <f t="shared" si="188"/>
        <v>0</v>
      </c>
      <c r="R417" s="10">
        <f t="shared" si="181"/>
        <v>0</v>
      </c>
      <c r="S417" s="8"/>
    </row>
    <row r="418" spans="1:19">
      <c r="A418" s="62">
        <v>20</v>
      </c>
      <c r="B418" s="62" t="s">
        <v>192</v>
      </c>
      <c r="C418" s="12" t="s">
        <v>90</v>
      </c>
      <c r="D418" s="62" t="s">
        <v>29</v>
      </c>
      <c r="E418" s="62">
        <v>1</v>
      </c>
      <c r="F418" s="62" t="s">
        <v>101</v>
      </c>
      <c r="G418" s="62">
        <v>2</v>
      </c>
      <c r="H418" s="62" t="s">
        <v>31</v>
      </c>
      <c r="I418" s="62"/>
      <c r="J418" s="62">
        <v>42</v>
      </c>
      <c r="K418" s="62">
        <v>51</v>
      </c>
      <c r="L418" s="62">
        <v>28</v>
      </c>
      <c r="M418" s="62" t="s">
        <v>31</v>
      </c>
      <c r="N418" s="3">
        <f t="shared" si="177"/>
        <v>0</v>
      </c>
      <c r="O418" s="9">
        <f t="shared" si="178"/>
        <v>0</v>
      </c>
      <c r="P418" s="4">
        <f t="shared" si="187"/>
        <v>0</v>
      </c>
      <c r="Q418" s="11">
        <f t="shared" si="188"/>
        <v>0</v>
      </c>
      <c r="R418" s="10">
        <f t="shared" si="181"/>
        <v>0</v>
      </c>
      <c r="S418" s="8"/>
    </row>
    <row r="419" spans="1:19">
      <c r="A419" s="62">
        <v>21</v>
      </c>
      <c r="B419" s="62" t="s">
        <v>214</v>
      </c>
      <c r="C419" s="12" t="s">
        <v>137</v>
      </c>
      <c r="D419" s="62" t="s">
        <v>29</v>
      </c>
      <c r="E419" s="62">
        <v>1</v>
      </c>
      <c r="F419" s="62" t="s">
        <v>101</v>
      </c>
      <c r="G419" s="62">
        <v>2</v>
      </c>
      <c r="H419" s="62" t="s">
        <v>31</v>
      </c>
      <c r="I419" s="62"/>
      <c r="J419" s="62">
        <v>39</v>
      </c>
      <c r="K419" s="62">
        <v>51</v>
      </c>
      <c r="L419" s="62">
        <v>29</v>
      </c>
      <c r="M419" s="62" t="s">
        <v>31</v>
      </c>
      <c r="N419" s="3">
        <f t="shared" si="177"/>
        <v>0</v>
      </c>
      <c r="O419" s="9">
        <f t="shared" si="178"/>
        <v>0</v>
      </c>
      <c r="P419" s="4">
        <f t="shared" si="187"/>
        <v>0</v>
      </c>
      <c r="Q419" s="11">
        <f t="shared" si="188"/>
        <v>0</v>
      </c>
      <c r="R419" s="10">
        <f t="shared" si="181"/>
        <v>0</v>
      </c>
      <c r="S419" s="8"/>
    </row>
    <row r="420" spans="1:19">
      <c r="A420" s="62">
        <v>22</v>
      </c>
      <c r="B420" s="62" t="s">
        <v>196</v>
      </c>
      <c r="C420" s="12" t="s">
        <v>111</v>
      </c>
      <c r="D420" s="62" t="s">
        <v>29</v>
      </c>
      <c r="E420" s="62">
        <v>1</v>
      </c>
      <c r="F420" s="62" t="s">
        <v>101</v>
      </c>
      <c r="G420" s="62">
        <v>2</v>
      </c>
      <c r="H420" s="62" t="s">
        <v>31</v>
      </c>
      <c r="I420" s="62"/>
      <c r="J420" s="62">
        <v>37</v>
      </c>
      <c r="K420" s="62">
        <v>51</v>
      </c>
      <c r="L420" s="62">
        <v>34</v>
      </c>
      <c r="M420" s="62" t="s">
        <v>31</v>
      </c>
      <c r="N420" s="3">
        <f t="shared" si="177"/>
        <v>0</v>
      </c>
      <c r="O420" s="9">
        <f t="shared" si="178"/>
        <v>0</v>
      </c>
      <c r="P420" s="4">
        <f t="shared" si="187"/>
        <v>0</v>
      </c>
      <c r="Q420" s="11">
        <f t="shared" si="188"/>
        <v>0</v>
      </c>
      <c r="R420" s="10">
        <f t="shared" si="181"/>
        <v>0</v>
      </c>
      <c r="S420" s="8"/>
    </row>
    <row r="421" spans="1:19">
      <c r="A421" s="62">
        <v>23</v>
      </c>
      <c r="B421" s="62" t="s">
        <v>167</v>
      </c>
      <c r="C421" s="12" t="s">
        <v>90</v>
      </c>
      <c r="D421" s="62" t="s">
        <v>29</v>
      </c>
      <c r="E421" s="62">
        <v>1</v>
      </c>
      <c r="F421" s="62" t="s">
        <v>101</v>
      </c>
      <c r="G421" s="62">
        <v>2</v>
      </c>
      <c r="H421" s="62" t="s">
        <v>31</v>
      </c>
      <c r="I421" s="62"/>
      <c r="J421" s="62">
        <v>42</v>
      </c>
      <c r="K421" s="62">
        <v>51</v>
      </c>
      <c r="L421" s="62">
        <v>41</v>
      </c>
      <c r="M421" s="62" t="s">
        <v>31</v>
      </c>
      <c r="N421" s="3">
        <f t="shared" si="177"/>
        <v>0</v>
      </c>
      <c r="O421" s="9">
        <f t="shared" si="178"/>
        <v>0</v>
      </c>
      <c r="P421" s="4">
        <f t="shared" si="187"/>
        <v>0</v>
      </c>
      <c r="Q421" s="11">
        <f t="shared" si="188"/>
        <v>0</v>
      </c>
      <c r="R421" s="10">
        <f t="shared" si="181"/>
        <v>0</v>
      </c>
      <c r="S421" s="8"/>
    </row>
    <row r="422" spans="1:19">
      <c r="A422" s="62">
        <v>24</v>
      </c>
      <c r="B422" s="62" t="s">
        <v>50</v>
      </c>
      <c r="C422" s="12" t="s">
        <v>287</v>
      </c>
      <c r="D422" s="62" t="s">
        <v>29</v>
      </c>
      <c r="E422" s="62">
        <v>1</v>
      </c>
      <c r="F422" s="62" t="s">
        <v>101</v>
      </c>
      <c r="G422" s="62">
        <v>4</v>
      </c>
      <c r="H422" s="62" t="s">
        <v>31</v>
      </c>
      <c r="I422" s="62"/>
      <c r="J422" s="62">
        <v>55</v>
      </c>
      <c r="K422" s="62">
        <v>51</v>
      </c>
      <c r="L422" s="62">
        <v>43</v>
      </c>
      <c r="M422" s="62" t="s">
        <v>31</v>
      </c>
      <c r="N422" s="3">
        <f t="shared" si="177"/>
        <v>0</v>
      </c>
      <c r="O422" s="9">
        <f t="shared" si="178"/>
        <v>0</v>
      </c>
      <c r="P422" s="4">
        <f t="shared" si="187"/>
        <v>0</v>
      </c>
      <c r="Q422" s="11">
        <f t="shared" si="188"/>
        <v>0</v>
      </c>
      <c r="R422" s="10">
        <f t="shared" si="181"/>
        <v>0</v>
      </c>
      <c r="S422" s="8"/>
    </row>
    <row r="423" spans="1:19">
      <c r="A423" s="67" t="s">
        <v>32</v>
      </c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9"/>
      <c r="R423" s="10">
        <f>SUM(R391:R422)</f>
        <v>891.97900000000016</v>
      </c>
      <c r="S423" s="8"/>
    </row>
    <row r="424" spans="1:19" ht="15.75">
      <c r="A424" s="24" t="s">
        <v>33</v>
      </c>
      <c r="B424" s="24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6"/>
      <c r="S424" s="8"/>
    </row>
    <row r="425" spans="1:19">
      <c r="A425" s="49" t="s">
        <v>59</v>
      </c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  <c r="S425" s="8"/>
    </row>
    <row r="426" spans="1:19" s="8" customFormat="1">
      <c r="A426" s="49"/>
      <c r="B426" s="49"/>
      <c r="C426" s="49"/>
      <c r="D426" s="49"/>
      <c r="E426" s="49"/>
      <c r="F426" s="49"/>
      <c r="G426" s="49"/>
      <c r="H426" s="49"/>
      <c r="I426" s="49"/>
      <c r="J426" s="15"/>
      <c r="K426" s="15"/>
      <c r="L426" s="15"/>
      <c r="M426" s="15"/>
      <c r="N426" s="15"/>
      <c r="O426" s="15"/>
      <c r="P426" s="15"/>
      <c r="Q426" s="15"/>
      <c r="R426" s="16"/>
    </row>
    <row r="427" spans="1:19">
      <c r="A427" s="70" t="s">
        <v>294</v>
      </c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58"/>
      <c r="R427" s="8"/>
      <c r="S427" s="8"/>
    </row>
    <row r="428" spans="1:19" ht="18">
      <c r="A428" s="72" t="s">
        <v>25</v>
      </c>
      <c r="B428" s="73"/>
      <c r="C428" s="73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8"/>
      <c r="R428" s="8"/>
      <c r="S428" s="8"/>
    </row>
    <row r="429" spans="1:19">
      <c r="A429" s="65" t="s">
        <v>295</v>
      </c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58"/>
      <c r="R429" s="8"/>
      <c r="S429" s="8"/>
    </row>
    <row r="430" spans="1:19">
      <c r="A430" s="62">
        <v>1</v>
      </c>
      <c r="B430" s="62" t="s">
        <v>126</v>
      </c>
      <c r="C430" s="12" t="s">
        <v>100</v>
      </c>
      <c r="D430" s="62" t="s">
        <v>29</v>
      </c>
      <c r="E430" s="62">
        <v>1</v>
      </c>
      <c r="F430" s="62" t="s">
        <v>83</v>
      </c>
      <c r="G430" s="62">
        <v>2</v>
      </c>
      <c r="H430" s="62" t="s">
        <v>31</v>
      </c>
      <c r="I430" s="62"/>
      <c r="J430" s="62">
        <v>22</v>
      </c>
      <c r="K430" s="62">
        <v>214</v>
      </c>
      <c r="L430" s="62">
        <v>6</v>
      </c>
      <c r="M430" s="62" t="s">
        <v>31</v>
      </c>
      <c r="N430" s="3">
        <f t="shared" ref="N430:N437" si="189">(IF(F430="OŽ",IF(L430=1,550.8,IF(L430=2,426.38,IF(L430=3,342.14,IF(L430=4,181.44,IF(L430=5,168.48,IF(L430=6,155.52,IF(L430=7,148.5,IF(L430=8,144,0))))))))+IF(L430&lt;=8,0,IF(L430&lt;=16,137.7,IF(L430&lt;=24,108,IF(L430&lt;=32,80.1,IF(L430&lt;=36,52.2,0)))))-IF(L430&lt;=8,0,IF(L430&lt;=16,(L430-9)*2.754,IF(L430&lt;=24,(L430-17)* 2.754,IF(L430&lt;=32,(L430-25)* 2.754,IF(L430&lt;=36,(L430-33)*2.754,0))))),0)+IF(F430="PČ",IF(L430=1,449,IF(L430=2,314.6,IF(L430=3,238,IF(L430=4,172,IF(L430=5,159,IF(L430=6,145,IF(L430=7,132,IF(L430=8,119,0))))))))+IF(L430&lt;=8,0,IF(L430&lt;=16,88,IF(L430&lt;=24,55,IF(L430&lt;=32,22,0))))-IF(L430&lt;=8,0,IF(L430&lt;=16,(L430-9)*2.245,IF(L430&lt;=24,(L430-17)*2.245,IF(L430&lt;=32,(L430-25)*2.245,0)))),0)+IF(F430="PČneol",IF(L430=1,85,IF(L430=2,64.61,IF(L430=3,50.76,IF(L430=4,16.25,IF(L430=5,15,IF(L430=6,13.75,IF(L430=7,12.5,IF(L430=8,11.25,0))))))))+IF(L430&lt;=8,0,IF(L430&lt;=16,9,0))-IF(L430&lt;=8,0,IF(L430&lt;=16,(L430-9)*0.425,0)),0)+IF(F430="PŽ",IF(L430=1,85,IF(L430=2,59.5,IF(L430=3,45,IF(L430=4,32.5,IF(L430=5,30,IF(L430=6,27.5,IF(L430=7,25,IF(L430=8,22.5,0))))))))+IF(L430&lt;=8,0,IF(L430&lt;=16,19,IF(L430&lt;=24,13,IF(L430&lt;=32,8,0))))-IF(L430&lt;=8,0,IF(L430&lt;=16,(L430-9)*0.425,IF(L430&lt;=24,(L430-17)*0.425,IF(L430&lt;=32,(L430-25)*0.425,0)))),0)+IF(F430="EČ",IF(L430=1,204,IF(L430=2,156.24,IF(L430=3,123.84,IF(L430=4,72,IF(L430=5,66,IF(L430=6,60,IF(L430=7,54,IF(L430=8,48,0))))))))+IF(L430&lt;=8,0,IF(L430&lt;=16,40,IF(L430&lt;=24,25,0)))-IF(L430&lt;=8,0,IF(L430&lt;=16,(L430-9)*1.02,IF(L430&lt;=24,(L430-17)*1.02,0))),0)+IF(F430="EČneol",IF(L430=1,68,IF(L430=2,51.69,IF(L430=3,40.61,IF(L430=4,13,IF(L430=5,12,IF(L430=6,11,IF(L430=7,10,IF(L430=8,9,0)))))))))+IF(F430="EŽ",IF(L430=1,68,IF(L430=2,47.6,IF(L430=3,36,IF(L430=4,18,IF(L430=5,16.5,IF(L430=6,15,IF(L430=7,13.5,IF(L430=8,12,0))))))))+IF(L430&lt;=8,0,IF(L430&lt;=16,10,IF(L430&lt;=24,6,0)))-IF(L430&lt;=8,0,IF(L430&lt;=16,(L430-9)*0.34,IF(L430&lt;=24,(L430-17)*0.34,0))),0)+IF(F430="PT",IF(L430=1,68,IF(L430=2,52.08,IF(L430=3,41.28,IF(L430=4,24,IF(L430=5,22,IF(L430=6,20,IF(L430=7,18,IF(L430=8,16,0))))))))+IF(L430&lt;=8,0,IF(L430&lt;=16,13,IF(L430&lt;=24,9,IF(L430&lt;=32,4,0))))-IF(L430&lt;=8,0,IF(L430&lt;=16,(L430-9)*0.34,IF(L430&lt;=24,(L430-17)*0.34,IF(L430&lt;=32,(L430-25)*0.34,0)))),0)+IF(F430="JOŽ",IF(L430=1,85,IF(L430=2,59.5,IF(L430=3,45,IF(L430=4,32.5,IF(L430=5,30,IF(L430=6,27.5,IF(L430=7,25,IF(L430=8,22.5,0))))))))+IF(L430&lt;=8,0,IF(L430&lt;=16,19,IF(L430&lt;=24,13,0)))-IF(L430&lt;=8,0,IF(L430&lt;=16,(L430-9)*0.425,IF(L430&lt;=24,(L430-17)*0.425,0))),0)+IF(F430="JPČ",IF(L430=1,68,IF(L430=2,47.6,IF(L430=3,36,IF(L430=4,26,IF(L430=5,24,IF(L430=6,22,IF(L430=7,20,IF(L430=8,18,0))))))))+IF(L430&lt;=8,0,IF(L430&lt;=16,13,IF(L430&lt;=24,9,0)))-IF(L430&lt;=8,0,IF(L430&lt;=16,(L430-9)*0.34,IF(L430&lt;=24,(L430-17)*0.34,0))),0)+IF(F430="JEČ",IF(L430=1,34,IF(L430=2,26.04,IF(L430=3,20.6,IF(L430=4,12,IF(L430=5,11,IF(L430=6,10,IF(L430=7,9,IF(L430=8,8,0))))))))+IF(L430&lt;=8,0,IF(L430&lt;=16,6,0))-IF(L430&lt;=8,0,IF(L430&lt;=16,(L430-9)*0.17,0)),0)+IF(F430="JEOF",IF(L430=1,34,IF(L430=2,26.04,IF(L430=3,20.6,IF(L430=4,12,IF(L430=5,11,IF(L430=6,10,IF(L430=7,9,IF(L430=8,8,0))))))))+IF(L430&lt;=8,0,IF(L430&lt;=16,6,0))-IF(L430&lt;=8,0,IF(L430&lt;=16,(L430-9)*0.17,0)),0)+IF(F430="JnPČ",IF(L430=1,51,IF(L430=2,35.7,IF(L430=3,27,IF(L430=4,19.5,IF(L430=5,18,IF(L430=6,16.5,IF(L430=7,15,IF(L430=8,13.5,0))))))))+IF(L430&lt;=8,0,IF(L430&lt;=16,10,0))-IF(L430&lt;=8,0,IF(L430&lt;=16,(L430-9)*0.255,0)),0)+IF(F430="JnEČ",IF(L430=1,25.5,IF(L430=2,19.53,IF(L430=3,15.48,IF(L430=4,9,IF(L430=5,8.25,IF(L430=6,7.5,IF(L430=7,6.75,IF(L430=8,6,0))))))))+IF(L430&lt;=8,0,IF(L430&lt;=16,5,0))-IF(L430&lt;=8,0,IF(L430&lt;=16,(L430-9)*0.1275,0)),0)+IF(F430="JčPČ",IF(L430=1,21.25,IF(L430=2,14.5,IF(L430=3,11.5,IF(L430=4,7,IF(L430=5,6.5,IF(L430=6,6,IF(L430=7,5.5,IF(L430=8,5,0))))))))+IF(L430&lt;=8,0,IF(L430&lt;=16,4,0))-IF(L430&lt;=8,0,IF(L430&lt;=16,(L430-9)*0.10625,0)),0)+IF(F430="JčEČ",IF(L430=1,17,IF(L430=2,13.02,IF(L430=3,10.32,IF(L430=4,6,IF(L430=5,5.5,IF(L430=6,5,IF(L430=7,4.5,IF(L430=8,4,0))))))))+IF(L430&lt;=8,0,IF(L430&lt;=16,3,0))-IF(L430&lt;=8,0,IF(L430&lt;=16,(L430-9)*0.085,0)),0)+IF(F430="NEAK",IF(L430=1,11.48,IF(L430=2,8.79,IF(L430=3,6.97,IF(L430=4,4.05,IF(L430=5,3.71,IF(L430=6,3.38,IF(L430=7,3.04,IF(L430=8,2.7,0))))))))+IF(L430&lt;=8,0,IF(L430&lt;=16,2,IF(L430&lt;=24,1.3,0)))-IF(L430&lt;=8,0,IF(L430&lt;=16,(L430-9)*0.0574,IF(L430&lt;=24,(L430-17)*0.0574,0))),0))*IF(L430&lt;0,1,IF(OR(F430="PČ",F430="PŽ",F430="PT"),IF(J430&lt;32,J430/32,1),1))* IF(L430&lt;0,1,IF(OR(F430="EČ",F430="EŽ",F430="JOŽ",F430="JPČ",F430="NEAK"),IF(J430&lt;24,J430/24,1),1))*IF(L430&lt;0,1,IF(OR(F430="PČneol",F430="JEČ",F430="JEOF",F430="JnPČ",F430="JnEČ",F430="JčPČ",F430="JčEČ"),IF(J430&lt;16,J430/16,1),1))*IF(L430&lt;0,1,IF(F430="EČneol",IF(J430&lt;8,J430/8,1),1))</f>
        <v>20.166666666666664</v>
      </c>
      <c r="O430" s="9">
        <f t="shared" ref="O430:O437" si="190">IF(F430="OŽ",N430,IF(H430="Ne",IF(J430*0.3&lt;J430-L430,N430,0),IF(J430*0.1&lt;J430-L430,N430,0)))</f>
        <v>20.166666666666664</v>
      </c>
      <c r="P430" s="4">
        <f t="shared" ref="P430" si="191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3.2639999999999998</v>
      </c>
      <c r="Q430" s="11">
        <f t="shared" ref="Q430" si="192">IF(ISERROR(P430*100/N430),0,(P430*100/N430))</f>
        <v>16.18512396694215</v>
      </c>
      <c r="R430" s="10">
        <f t="shared" ref="R430:R437" si="193">IF(Q430&lt;=30,O430+P430,O430+O430*0.3)*IF(G430=1,0.4,IF(G430=2,0.75,IF(G430="1 (kas 4 m. 1 k. nerengiamos)",0.52,1)))*IF(D430="olimpinė",1,IF(M430="Ne",0.5,1))*IF(OR(A$5="Lietuvos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federacija"),IF(OR(J430&lt;8,K430&lt;16),0,1),1)*E430*IF(I430&lt;=1,1,1/I430)*IF(OR(A$5="Lietuvos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17.572999999999997</v>
      </c>
      <c r="S430" s="8"/>
    </row>
    <row r="431" spans="1:19">
      <c r="A431" s="62">
        <v>2</v>
      </c>
      <c r="B431" s="62" t="s">
        <v>296</v>
      </c>
      <c r="C431" s="12" t="s">
        <v>105</v>
      </c>
      <c r="D431" s="62" t="s">
        <v>29</v>
      </c>
      <c r="E431" s="62">
        <v>1</v>
      </c>
      <c r="F431" s="62" t="s">
        <v>83</v>
      </c>
      <c r="G431" s="62">
        <v>2</v>
      </c>
      <c r="H431" s="62" t="s">
        <v>31</v>
      </c>
      <c r="I431" s="62"/>
      <c r="J431" s="62">
        <v>34</v>
      </c>
      <c r="K431" s="62">
        <v>214</v>
      </c>
      <c r="L431" s="62">
        <v>10</v>
      </c>
      <c r="M431" s="62" t="s">
        <v>31</v>
      </c>
      <c r="N431" s="3">
        <f t="shared" si="189"/>
        <v>12.66</v>
      </c>
      <c r="O431" s="9">
        <f t="shared" si="190"/>
        <v>12.66</v>
      </c>
      <c r="P431" s="4">
        <f t="shared" ref="P431:P437" si="194">IF(O431=0,0,IF(F431="OŽ",IF(L431&gt;35,0,IF(J431&gt;35,(36-L431)*1.836,((36-L431)-(36-J431))*1.836)),0)+IF(F431="PČ",IF(L431&gt;31,0,IF(J431&gt;31,(32-L431)*1.347,((32-L431)-(32-J431))*1.347)),0)+ IF(F431="PČneol",IF(L431&gt;15,0,IF(J431&gt;15,(16-L431)*0.255,((16-L431)-(16-J431))*0.255)),0)+IF(F431="PŽ",IF(L431&gt;31,0,IF(J431&gt;31,(32-L431)*0.255,((32-L431)-(32-J431))*0.255)),0)+IF(F431="EČ",IF(L431&gt;23,0,IF(J431&gt;23,(24-L431)*0.612,((24-L431)-(24-J431))*0.612)),0)+IF(F431="EČneol",IF(L431&gt;7,0,IF(J431&gt;7,(8-L431)*0.204,((8-L431)-(8-J431))*0.204)),0)+IF(F431="EŽ",IF(L431&gt;23,0,IF(J431&gt;23,(24-L431)*0.204,((24-L431)-(24-J431))*0.204)),0)+IF(F431="PT",IF(L431&gt;31,0,IF(J431&gt;31,(32-L431)*0.204,((32-L431)-(32-J431))*0.204)),0)+IF(F431="JOŽ",IF(L431&gt;23,0,IF(J431&gt;23,(24-L431)*0.255,((24-L431)-(24-J431))*0.255)),0)+IF(F431="JPČ",IF(L431&gt;23,0,IF(J431&gt;23,(24-L431)*0.204,((24-L431)-(24-J431))*0.204)),0)+IF(F431="JEČ",IF(L431&gt;15,0,IF(J431&gt;15,(16-L431)*0.102,((16-L431)-(16-J431))*0.102)),0)+IF(F431="JEOF",IF(L431&gt;15,0,IF(J431&gt;15,(16-L431)*0.102,((16-L431)-(16-J431))*0.102)),0)+IF(F431="JnPČ",IF(L431&gt;15,0,IF(J431&gt;15,(16-L431)*0.153,((16-L431)-(16-J431))*0.153)),0)+IF(F431="JnEČ",IF(L431&gt;15,0,IF(J431&gt;15,(16-L431)*0.0765,((16-L431)-(16-J431))*0.0765)),0)+IF(F431="JčPČ",IF(L431&gt;15,0,IF(J431&gt;15,(16-L431)*0.06375,((16-L431)-(16-J431))*0.06375)),0)+IF(F431="JčEČ",IF(L431&gt;15,0,IF(J431&gt;15,(16-L431)*0.051,((16-L431)-(16-J431))*0.051)),0)+IF(F431="NEAK",IF(L431&gt;23,0,IF(J431&gt;23,(24-L431)*0.03444,((24-L431)-(24-J431))*0.03444)),0))</f>
        <v>2.8559999999999999</v>
      </c>
      <c r="Q431" s="11">
        <f t="shared" ref="Q431:Q437" si="195">IF(ISERROR(P431*100/N431),0,(P431*100/N431))</f>
        <v>22.559241706161135</v>
      </c>
      <c r="R431" s="10">
        <f t="shared" si="193"/>
        <v>11.637</v>
      </c>
      <c r="S431" s="8"/>
    </row>
    <row r="432" spans="1:19">
      <c r="A432" s="62">
        <v>3</v>
      </c>
      <c r="B432" s="62" t="s">
        <v>146</v>
      </c>
      <c r="C432" s="12" t="s">
        <v>183</v>
      </c>
      <c r="D432" s="62" t="s">
        <v>29</v>
      </c>
      <c r="E432" s="62">
        <v>1</v>
      </c>
      <c r="F432" s="62" t="s">
        <v>83</v>
      </c>
      <c r="G432" s="62">
        <v>2</v>
      </c>
      <c r="H432" s="62" t="s">
        <v>31</v>
      </c>
      <c r="I432" s="62"/>
      <c r="J432" s="62">
        <v>46</v>
      </c>
      <c r="K432" s="62">
        <v>214</v>
      </c>
      <c r="L432" s="62">
        <v>16</v>
      </c>
      <c r="M432" s="62" t="s">
        <v>31</v>
      </c>
      <c r="N432" s="3">
        <f t="shared" si="189"/>
        <v>10.62</v>
      </c>
      <c r="O432" s="9">
        <f t="shared" si="190"/>
        <v>10.62</v>
      </c>
      <c r="P432" s="4">
        <f t="shared" si="194"/>
        <v>1.6319999999999999</v>
      </c>
      <c r="Q432" s="11">
        <f t="shared" si="195"/>
        <v>15.36723163841808</v>
      </c>
      <c r="R432" s="10">
        <f t="shared" si="193"/>
        <v>9.1890000000000001</v>
      </c>
      <c r="S432" s="8"/>
    </row>
    <row r="433" spans="1:19">
      <c r="A433" s="62">
        <v>4</v>
      </c>
      <c r="B433" s="62" t="s">
        <v>142</v>
      </c>
      <c r="C433" s="12" t="s">
        <v>183</v>
      </c>
      <c r="D433" s="62" t="s">
        <v>29</v>
      </c>
      <c r="E433" s="62">
        <v>1</v>
      </c>
      <c r="F433" s="62" t="s">
        <v>83</v>
      </c>
      <c r="G433" s="62">
        <v>2</v>
      </c>
      <c r="H433" s="62" t="s">
        <v>31</v>
      </c>
      <c r="I433" s="62"/>
      <c r="J433" s="62">
        <v>46</v>
      </c>
      <c r="K433" s="62">
        <v>214</v>
      </c>
      <c r="L433" s="62">
        <v>21</v>
      </c>
      <c r="M433" s="62" t="s">
        <v>31</v>
      </c>
      <c r="N433" s="3">
        <f t="shared" si="189"/>
        <v>7.64</v>
      </c>
      <c r="O433" s="9">
        <f t="shared" si="190"/>
        <v>7.64</v>
      </c>
      <c r="P433" s="4">
        <f t="shared" si="194"/>
        <v>0.61199999999999999</v>
      </c>
      <c r="Q433" s="11">
        <f t="shared" si="195"/>
        <v>8.010471204188482</v>
      </c>
      <c r="R433" s="10">
        <f t="shared" si="193"/>
        <v>6.1889999999999992</v>
      </c>
      <c r="S433" s="8"/>
    </row>
    <row r="434" spans="1:19">
      <c r="A434" s="62">
        <v>5</v>
      </c>
      <c r="B434" s="62" t="s">
        <v>153</v>
      </c>
      <c r="C434" s="12" t="s">
        <v>108</v>
      </c>
      <c r="D434" s="62" t="s">
        <v>29</v>
      </c>
      <c r="E434" s="62">
        <v>1</v>
      </c>
      <c r="F434" s="62" t="s">
        <v>83</v>
      </c>
      <c r="G434" s="62">
        <v>2</v>
      </c>
      <c r="H434" s="62" t="s">
        <v>31</v>
      </c>
      <c r="I434" s="62"/>
      <c r="J434" s="62">
        <v>26</v>
      </c>
      <c r="K434" s="62">
        <v>214</v>
      </c>
      <c r="L434" s="62">
        <v>22</v>
      </c>
      <c r="M434" s="62" t="s">
        <v>31</v>
      </c>
      <c r="N434" s="3">
        <f t="shared" si="189"/>
        <v>7.3</v>
      </c>
      <c r="O434" s="9">
        <f t="shared" si="190"/>
        <v>7.3</v>
      </c>
      <c r="P434" s="4">
        <f t="shared" si="194"/>
        <v>0.40799999999999997</v>
      </c>
      <c r="Q434" s="11">
        <f t="shared" si="195"/>
        <v>5.5890410958904111</v>
      </c>
      <c r="R434" s="10">
        <f t="shared" si="193"/>
        <v>5.7810000000000006</v>
      </c>
      <c r="S434" s="8"/>
    </row>
    <row r="435" spans="1:19">
      <c r="A435" s="62">
        <v>6</v>
      </c>
      <c r="B435" s="62" t="s">
        <v>153</v>
      </c>
      <c r="C435" s="12" t="s">
        <v>82</v>
      </c>
      <c r="D435" s="62" t="s">
        <v>29</v>
      </c>
      <c r="E435" s="62">
        <v>1</v>
      </c>
      <c r="F435" s="62" t="s">
        <v>83</v>
      </c>
      <c r="G435" s="62">
        <v>2</v>
      </c>
      <c r="H435" s="62" t="s">
        <v>31</v>
      </c>
      <c r="I435" s="62"/>
      <c r="J435" s="62">
        <v>26</v>
      </c>
      <c r="K435" s="62">
        <v>214</v>
      </c>
      <c r="L435" s="62">
        <v>23</v>
      </c>
      <c r="M435" s="62" t="s">
        <v>31</v>
      </c>
      <c r="N435" s="3">
        <f t="shared" si="189"/>
        <v>6.96</v>
      </c>
      <c r="O435" s="9">
        <f t="shared" si="190"/>
        <v>6.96</v>
      </c>
      <c r="P435" s="4">
        <f t="shared" si="194"/>
        <v>0.20399999999999999</v>
      </c>
      <c r="Q435" s="11">
        <f t="shared" si="195"/>
        <v>2.9310344827586206</v>
      </c>
      <c r="R435" s="10">
        <f t="shared" si="193"/>
        <v>5.3729999999999993</v>
      </c>
      <c r="S435" s="8"/>
    </row>
    <row r="436" spans="1:19">
      <c r="A436" s="62">
        <v>7</v>
      </c>
      <c r="B436" s="62" t="s">
        <v>141</v>
      </c>
      <c r="C436" s="12" t="s">
        <v>137</v>
      </c>
      <c r="D436" s="62" t="s">
        <v>29</v>
      </c>
      <c r="E436" s="62">
        <v>1</v>
      </c>
      <c r="F436" s="62" t="s">
        <v>83</v>
      </c>
      <c r="G436" s="62">
        <v>2</v>
      </c>
      <c r="H436" s="62" t="s">
        <v>31</v>
      </c>
      <c r="I436" s="62"/>
      <c r="J436" s="62">
        <v>31</v>
      </c>
      <c r="K436" s="62">
        <v>214</v>
      </c>
      <c r="L436" s="62">
        <v>23</v>
      </c>
      <c r="M436" s="62" t="s">
        <v>31</v>
      </c>
      <c r="N436" s="3">
        <f t="shared" si="189"/>
        <v>6.96</v>
      </c>
      <c r="O436" s="9">
        <f t="shared" si="190"/>
        <v>6.96</v>
      </c>
      <c r="P436" s="4">
        <f t="shared" si="194"/>
        <v>0.20399999999999999</v>
      </c>
      <c r="Q436" s="11">
        <f t="shared" si="195"/>
        <v>2.9310344827586206</v>
      </c>
      <c r="R436" s="10">
        <f t="shared" si="193"/>
        <v>5.3729999999999993</v>
      </c>
      <c r="S436" s="8"/>
    </row>
    <row r="437" spans="1:19">
      <c r="A437" s="62">
        <v>8</v>
      </c>
      <c r="B437" s="62" t="s">
        <v>133</v>
      </c>
      <c r="C437" s="12" t="s">
        <v>297</v>
      </c>
      <c r="D437" s="62" t="s">
        <v>64</v>
      </c>
      <c r="E437" s="62">
        <v>1</v>
      </c>
      <c r="F437" s="62" t="s">
        <v>83</v>
      </c>
      <c r="G437" s="62">
        <v>2</v>
      </c>
      <c r="H437" s="62" t="s">
        <v>31</v>
      </c>
      <c r="I437" s="62"/>
      <c r="J437" s="62">
        <v>34</v>
      </c>
      <c r="K437" s="62">
        <v>214</v>
      </c>
      <c r="L437" s="62">
        <v>29</v>
      </c>
      <c r="M437" s="62" t="s">
        <v>31</v>
      </c>
      <c r="N437" s="3">
        <f t="shared" si="189"/>
        <v>0</v>
      </c>
      <c r="O437" s="9">
        <f t="shared" si="190"/>
        <v>0</v>
      </c>
      <c r="P437" s="4">
        <f t="shared" si="194"/>
        <v>0</v>
      </c>
      <c r="Q437" s="11">
        <f t="shared" si="195"/>
        <v>0</v>
      </c>
      <c r="R437" s="10">
        <f t="shared" si="193"/>
        <v>0</v>
      </c>
      <c r="S437" s="8"/>
    </row>
    <row r="438" spans="1:19">
      <c r="A438" s="67" t="s">
        <v>32</v>
      </c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9"/>
      <c r="R438" s="10">
        <f>SUM(R430:R437)</f>
        <v>61.114999999999995</v>
      </c>
      <c r="S438" s="8"/>
    </row>
    <row r="439" spans="1:19" ht="15.75">
      <c r="A439" s="24" t="s">
        <v>33</v>
      </c>
      <c r="B439" s="2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6"/>
      <c r="S439" s="8"/>
    </row>
    <row r="440" spans="1:19">
      <c r="A440" s="49" t="s">
        <v>59</v>
      </c>
      <c r="B440" s="49"/>
      <c r="C440" s="49"/>
      <c r="D440" s="49"/>
      <c r="E440" s="49"/>
      <c r="F440" s="49"/>
      <c r="G440" s="49"/>
      <c r="H440" s="49"/>
      <c r="I440" s="49"/>
      <c r="J440" s="15"/>
      <c r="K440" s="15"/>
      <c r="L440" s="15"/>
      <c r="M440" s="15"/>
      <c r="N440" s="15"/>
      <c r="O440" s="15"/>
      <c r="P440" s="15"/>
      <c r="Q440" s="15"/>
      <c r="R440" s="16"/>
      <c r="S440" s="8"/>
    </row>
    <row r="441" spans="1:19" s="8" customFormat="1">
      <c r="A441" s="49"/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9" ht="13.9" customHeight="1">
      <c r="A442" s="65" t="s">
        <v>298</v>
      </c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58"/>
      <c r="R442" s="8"/>
      <c r="S442" s="8"/>
    </row>
    <row r="443" spans="1:19" ht="16.899999999999999" customHeight="1">
      <c r="A443" s="72" t="s">
        <v>25</v>
      </c>
      <c r="B443" s="73"/>
      <c r="C443" s="73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8"/>
      <c r="R443" s="8"/>
      <c r="S443" s="8"/>
    </row>
    <row r="444" spans="1:19" ht="15.6" customHeight="1">
      <c r="A444" s="65" t="s">
        <v>299</v>
      </c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58"/>
      <c r="R444" s="8"/>
      <c r="S444" s="8"/>
    </row>
    <row r="445" spans="1:19" ht="13.9" customHeight="1">
      <c r="A445" s="62">
        <v>1</v>
      </c>
      <c r="B445" s="62" t="s">
        <v>300</v>
      </c>
      <c r="C445" s="12" t="s">
        <v>82</v>
      </c>
      <c r="D445" s="62" t="s">
        <v>29</v>
      </c>
      <c r="E445" s="62">
        <v>1</v>
      </c>
      <c r="F445" s="62" t="s">
        <v>127</v>
      </c>
      <c r="G445" s="62">
        <v>4</v>
      </c>
      <c r="H445" s="62" t="s">
        <v>31</v>
      </c>
      <c r="I445" s="62"/>
      <c r="J445" s="62">
        <v>23</v>
      </c>
      <c r="K445" s="62">
        <v>51</v>
      </c>
      <c r="L445" s="62">
        <v>5</v>
      </c>
      <c r="M445" s="62" t="s">
        <v>31</v>
      </c>
      <c r="N445" s="3">
        <f t="shared" ref="N445:N471" si="196">(IF(F445="OŽ",IF(L445=1,550.8,IF(L445=2,426.38,IF(L445=3,342.14,IF(L445=4,181.44,IF(L445=5,168.48,IF(L445=6,155.52,IF(L445=7,148.5,IF(L445=8,144,0))))))))+IF(L445&lt;=8,0,IF(L445&lt;=16,137.7,IF(L445&lt;=24,108,IF(L445&lt;=32,80.1,IF(L445&lt;=36,52.2,0)))))-IF(L445&lt;=8,0,IF(L445&lt;=16,(L445-9)*2.754,IF(L445&lt;=24,(L445-17)* 2.754,IF(L445&lt;=32,(L445-25)* 2.754,IF(L445&lt;=36,(L445-33)*2.754,0))))),0)+IF(F445="PČ",IF(L445=1,449,IF(L445=2,314.6,IF(L445=3,238,IF(L445=4,172,IF(L445=5,159,IF(L445=6,145,IF(L445=7,132,IF(L445=8,119,0))))))))+IF(L445&lt;=8,0,IF(L445&lt;=16,88,IF(L445&lt;=24,55,IF(L445&lt;=32,22,0))))-IF(L445&lt;=8,0,IF(L445&lt;=16,(L445-9)*2.245,IF(L445&lt;=24,(L445-17)*2.245,IF(L445&lt;=32,(L445-25)*2.245,0)))),0)+IF(F445="PČneol",IF(L445=1,85,IF(L445=2,64.61,IF(L445=3,50.76,IF(L445=4,16.25,IF(L445=5,15,IF(L445=6,13.75,IF(L445=7,12.5,IF(L445=8,11.25,0))))))))+IF(L445&lt;=8,0,IF(L445&lt;=16,9,0))-IF(L445&lt;=8,0,IF(L445&lt;=16,(L445-9)*0.425,0)),0)+IF(F445="PŽ",IF(L445=1,85,IF(L445=2,59.5,IF(L445=3,45,IF(L445=4,32.5,IF(L445=5,30,IF(L445=6,27.5,IF(L445=7,25,IF(L445=8,22.5,0))))))))+IF(L445&lt;=8,0,IF(L445&lt;=16,19,IF(L445&lt;=24,13,IF(L445&lt;=32,8,0))))-IF(L445&lt;=8,0,IF(L445&lt;=16,(L445-9)*0.425,IF(L445&lt;=24,(L445-17)*0.425,IF(L445&lt;=32,(L445-25)*0.425,0)))),0)+IF(F445="EČ",IF(L445=1,204,IF(L445=2,156.24,IF(L445=3,123.84,IF(L445=4,72,IF(L445=5,66,IF(L445=6,60,IF(L445=7,54,IF(L445=8,48,0))))))))+IF(L445&lt;=8,0,IF(L445&lt;=16,40,IF(L445&lt;=24,25,0)))-IF(L445&lt;=8,0,IF(L445&lt;=16,(L445-9)*1.02,IF(L445&lt;=24,(L445-17)*1.02,0))),0)+IF(F445="EČneol",IF(L445=1,68,IF(L445=2,51.69,IF(L445=3,40.61,IF(L445=4,13,IF(L445=5,12,IF(L445=6,11,IF(L445=7,10,IF(L445=8,9,0)))))))))+IF(F445="EŽ",IF(L445=1,68,IF(L445=2,47.6,IF(L445=3,36,IF(L445=4,18,IF(L445=5,16.5,IF(L445=6,15,IF(L445=7,13.5,IF(L445=8,12,0))))))))+IF(L445&lt;=8,0,IF(L445&lt;=16,10,IF(L445&lt;=24,6,0)))-IF(L445&lt;=8,0,IF(L445&lt;=16,(L445-9)*0.34,IF(L445&lt;=24,(L445-17)*0.34,0))),0)+IF(F445="PT",IF(L445=1,68,IF(L445=2,52.08,IF(L445=3,41.28,IF(L445=4,24,IF(L445=5,22,IF(L445=6,20,IF(L445=7,18,IF(L445=8,16,0))))))))+IF(L445&lt;=8,0,IF(L445&lt;=16,13,IF(L445&lt;=24,9,IF(L445&lt;=32,4,0))))-IF(L445&lt;=8,0,IF(L445&lt;=16,(L445-9)*0.34,IF(L445&lt;=24,(L445-17)*0.34,IF(L445&lt;=32,(L445-25)*0.34,0)))),0)+IF(F445="JOŽ",IF(L445=1,85,IF(L445=2,59.5,IF(L445=3,45,IF(L445=4,32.5,IF(L445=5,30,IF(L445=6,27.5,IF(L445=7,25,IF(L445=8,22.5,0))))))))+IF(L445&lt;=8,0,IF(L445&lt;=16,19,IF(L445&lt;=24,13,0)))-IF(L445&lt;=8,0,IF(L445&lt;=16,(L445-9)*0.425,IF(L445&lt;=24,(L445-17)*0.425,0))),0)+IF(F445="JPČ",IF(L445=1,68,IF(L445=2,47.6,IF(L445=3,36,IF(L445=4,26,IF(L445=5,24,IF(L445=6,22,IF(L445=7,20,IF(L445=8,18,0))))))))+IF(L445&lt;=8,0,IF(L445&lt;=16,13,IF(L445&lt;=24,9,0)))-IF(L445&lt;=8,0,IF(L445&lt;=16,(L445-9)*0.34,IF(L445&lt;=24,(L445-17)*0.34,0))),0)+IF(F445="JEČ",IF(L445=1,34,IF(L445=2,26.04,IF(L445=3,20.6,IF(L445=4,12,IF(L445=5,11,IF(L445=6,10,IF(L445=7,9,IF(L445=8,8,0))))))))+IF(L445&lt;=8,0,IF(L445&lt;=16,6,0))-IF(L445&lt;=8,0,IF(L445&lt;=16,(L445-9)*0.17,0)),0)+IF(F445="JEOF",IF(L445=1,34,IF(L445=2,26.04,IF(L445=3,20.6,IF(L445=4,12,IF(L445=5,11,IF(L445=6,10,IF(L445=7,9,IF(L445=8,8,0))))))))+IF(L445&lt;=8,0,IF(L445&lt;=16,6,0))-IF(L445&lt;=8,0,IF(L445&lt;=16,(L445-9)*0.17,0)),0)+IF(F445="JnPČ",IF(L445=1,51,IF(L445=2,35.7,IF(L445=3,27,IF(L445=4,19.5,IF(L445=5,18,IF(L445=6,16.5,IF(L445=7,15,IF(L445=8,13.5,0))))))))+IF(L445&lt;=8,0,IF(L445&lt;=16,10,0))-IF(L445&lt;=8,0,IF(L445&lt;=16,(L445-9)*0.255,0)),0)+IF(F445="JnEČ",IF(L445=1,25.5,IF(L445=2,19.53,IF(L445=3,15.48,IF(L445=4,9,IF(L445=5,8.25,IF(L445=6,7.5,IF(L445=7,6.75,IF(L445=8,6,0))))))))+IF(L445&lt;=8,0,IF(L445&lt;=16,5,0))-IF(L445&lt;=8,0,IF(L445&lt;=16,(L445-9)*0.1275,0)),0)+IF(F445="JčPČ",IF(L445=1,21.25,IF(L445=2,14.5,IF(L445=3,11.5,IF(L445=4,7,IF(L445=5,6.5,IF(L445=6,6,IF(L445=7,5.5,IF(L445=8,5,0))))))))+IF(L445&lt;=8,0,IF(L445&lt;=16,4,0))-IF(L445&lt;=8,0,IF(L445&lt;=16,(L445-9)*0.10625,0)),0)+IF(F445="JčEČ",IF(L445=1,17,IF(L445=2,13.02,IF(L445=3,10.32,IF(L445=4,6,IF(L445=5,5.5,IF(L445=6,5,IF(L445=7,4.5,IF(L445=8,4,0))))))))+IF(L445&lt;=8,0,IF(L445&lt;=16,3,0))-IF(L445&lt;=8,0,IF(L445&lt;=16,(L445-9)*0.085,0)),0)+IF(F445="NEAK",IF(L445=1,11.48,IF(L445=2,8.79,IF(L445=3,6.97,IF(L445=4,4.05,IF(L445=5,3.71,IF(L445=6,3.38,IF(L445=7,3.04,IF(L445=8,2.7,0))))))))+IF(L445&lt;=8,0,IF(L445&lt;=16,2,IF(L445&lt;=24,1.3,0)))-IF(L445&lt;=8,0,IF(L445&lt;=16,(L445-9)*0.0574,IF(L445&lt;=24,(L445-17)*0.0574,0))),0))*IF(L445&lt;0,1,IF(OR(F445="PČ",F445="PŽ",F445="PT"),IF(J445&lt;32,J445/32,1),1))* IF(L445&lt;0,1,IF(OR(F445="EČ",F445="EŽ",F445="JOŽ",F445="JPČ",F445="NEAK"),IF(J445&lt;24,J445/24,1),1))*IF(L445&lt;0,1,IF(OR(F445="PČneol",F445="JEČ",F445="JEOF",F445="JnPČ",F445="JnEČ",F445="JčPČ",F445="JčEČ"),IF(J445&lt;16,J445/16,1),1))*IF(L445&lt;0,1,IF(F445="EČneol",IF(J445&lt;8,J445/8,1),1))</f>
        <v>8.25</v>
      </c>
      <c r="O445" s="9">
        <f t="shared" ref="O445:O471" si="197">IF(F445="OŽ",N445,IF(H445="Ne",IF(J445*0.3&lt;J445-L445,N445,0),IF(J445*0.1&lt;J445-L445,N445,0)))</f>
        <v>8.25</v>
      </c>
      <c r="P445" s="4">
        <f t="shared" ref="P445" si="198">IF(O445=0,0,IF(F445="OŽ",IF(L445&gt;35,0,IF(J445&gt;35,(36-L445)*1.836,((36-L445)-(36-J445))*1.836)),0)+IF(F445="PČ",IF(L445&gt;31,0,IF(J445&gt;31,(32-L445)*1.347,((32-L445)-(32-J445))*1.347)),0)+ IF(F445="PČneol",IF(L445&gt;15,0,IF(J445&gt;15,(16-L445)*0.255,((16-L445)-(16-J445))*0.255)),0)+IF(F445="PŽ",IF(L445&gt;31,0,IF(J445&gt;31,(32-L445)*0.255,((32-L445)-(32-J445))*0.255)),0)+IF(F445="EČ",IF(L445&gt;23,0,IF(J445&gt;23,(24-L445)*0.612,((24-L445)-(24-J445))*0.612)),0)+IF(F445="EČneol",IF(L445&gt;7,0,IF(J445&gt;7,(8-L445)*0.204,((8-L445)-(8-J445))*0.204)),0)+IF(F445="EŽ",IF(L445&gt;23,0,IF(J445&gt;23,(24-L445)*0.204,((24-L445)-(24-J445))*0.204)),0)+IF(F445="PT",IF(L445&gt;31,0,IF(J445&gt;31,(32-L445)*0.204,((32-L445)-(32-J445))*0.204)),0)+IF(F445="JOŽ",IF(L445&gt;23,0,IF(J445&gt;23,(24-L445)*0.255,((24-L445)-(24-J445))*0.255)),0)+IF(F445="JPČ",IF(L445&gt;23,0,IF(J445&gt;23,(24-L445)*0.204,((24-L445)-(24-J445))*0.204)),0)+IF(F445="JEČ",IF(L445&gt;15,0,IF(J445&gt;15,(16-L445)*0.102,((16-L445)-(16-J445))*0.102)),0)+IF(F445="JEOF",IF(L445&gt;15,0,IF(J445&gt;15,(16-L445)*0.102,((16-L445)-(16-J445))*0.102)),0)+IF(F445="JnPČ",IF(L445&gt;15,0,IF(J445&gt;15,(16-L445)*0.153,((16-L445)-(16-J445))*0.153)),0)+IF(F445="JnEČ",IF(L445&gt;15,0,IF(J445&gt;15,(16-L445)*0.0765,((16-L445)-(16-J445))*0.0765)),0)+IF(F445="JčPČ",IF(L445&gt;15,0,IF(J445&gt;15,(16-L445)*0.06375,((16-L445)-(16-J445))*0.06375)),0)+IF(F445="JčEČ",IF(L445&gt;15,0,IF(J445&gt;15,(16-L445)*0.051,((16-L445)-(16-J445))*0.051)),0)+IF(F445="NEAK",IF(L445&gt;23,0,IF(J445&gt;23,(24-L445)*0.03444,((24-L445)-(24-J445))*0.03444)),0))</f>
        <v>0.84150000000000003</v>
      </c>
      <c r="Q445" s="11">
        <f t="shared" ref="Q445" si="199">IF(ISERROR(P445*100/N445),0,(P445*100/N445))</f>
        <v>10.200000000000001</v>
      </c>
      <c r="R445" s="10">
        <f t="shared" ref="R445:R471" si="200">IF(Q445&lt;=30,O445+P445,O445+O445*0.3)*IF(G445=1,0.4,IF(G445=2,0.75,IF(G445="1 (kas 4 m. 1 k. nerengiamos)",0.52,1)))*IF(D445="olimpinė",1,IF(M445="Ne",0.5,1))*IF(OR(A$5="Lietuvos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federacija"),IF(OR(J445&lt;8,K445&lt;16),0,1),1)*E445*IF(I445&lt;=1,1,1/I445)*IF(OR(A$5="Lietuvos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9.0914999999999999</v>
      </c>
      <c r="S445" s="8"/>
    </row>
    <row r="446" spans="1:19" s="8" customFormat="1" ht="13.9" customHeight="1">
      <c r="A446" s="62">
        <v>2</v>
      </c>
      <c r="B446" s="62" t="s">
        <v>301</v>
      </c>
      <c r="C446" s="12" t="s">
        <v>96</v>
      </c>
      <c r="D446" s="62" t="s">
        <v>29</v>
      </c>
      <c r="E446" s="62">
        <v>1</v>
      </c>
      <c r="F446" s="62" t="s">
        <v>127</v>
      </c>
      <c r="G446" s="62">
        <v>4</v>
      </c>
      <c r="H446" s="62" t="s">
        <v>31</v>
      </c>
      <c r="I446" s="62"/>
      <c r="J446" s="62">
        <v>38</v>
      </c>
      <c r="K446" s="62">
        <v>51</v>
      </c>
      <c r="L446" s="62">
        <v>10</v>
      </c>
      <c r="M446" s="62" t="s">
        <v>31</v>
      </c>
      <c r="N446" s="3">
        <f t="shared" ref="N446:N469" si="20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4.8724999999999996</v>
      </c>
      <c r="O446" s="9">
        <f t="shared" ref="O446:O469" si="202">IF(F446="OŽ",N446,IF(H446="Ne",IF(J446*0.3&lt;J446-L446,N446,0),IF(J446*0.1&lt;J446-L446,N446,0)))</f>
        <v>4.8724999999999996</v>
      </c>
      <c r="P446" s="4">
        <f t="shared" ref="P446:P469" si="20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0.45899999999999996</v>
      </c>
      <c r="Q446" s="11">
        <f t="shared" ref="Q446:Q469" si="204">IF(ISERROR(P446*100/N446),0,(P446*100/N446))</f>
        <v>9.4202154951257064</v>
      </c>
      <c r="R446" s="10">
        <f t="shared" ref="R446:R469" si="20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5.3314999999999992</v>
      </c>
    </row>
    <row r="447" spans="1:19" s="8" customFormat="1" ht="13.9" customHeight="1">
      <c r="A447" s="62">
        <v>3</v>
      </c>
      <c r="B447" s="62" t="s">
        <v>302</v>
      </c>
      <c r="C447" s="12" t="s">
        <v>105</v>
      </c>
      <c r="D447" s="62" t="s">
        <v>29</v>
      </c>
      <c r="E447" s="62">
        <v>1</v>
      </c>
      <c r="F447" s="62" t="s">
        <v>127</v>
      </c>
      <c r="G447" s="62">
        <v>4</v>
      </c>
      <c r="H447" s="62" t="s">
        <v>31</v>
      </c>
      <c r="I447" s="62"/>
      <c r="J447" s="62">
        <v>16</v>
      </c>
      <c r="K447" s="62">
        <v>51</v>
      </c>
      <c r="L447" s="62">
        <v>12</v>
      </c>
      <c r="M447" s="62" t="s">
        <v>31</v>
      </c>
      <c r="N447" s="3">
        <f t="shared" si="201"/>
        <v>4.6174999999999997</v>
      </c>
      <c r="O447" s="9">
        <f t="shared" si="202"/>
        <v>4.6174999999999997</v>
      </c>
      <c r="P447" s="4">
        <f t="shared" si="203"/>
        <v>0.30599999999999999</v>
      </c>
      <c r="Q447" s="11">
        <f t="shared" si="204"/>
        <v>6.6269626421223604</v>
      </c>
      <c r="R447" s="10">
        <f t="shared" si="205"/>
        <v>4.9234999999999998</v>
      </c>
    </row>
    <row r="448" spans="1:19" s="8" customFormat="1" ht="13.9" customHeight="1">
      <c r="A448" s="62">
        <v>4</v>
      </c>
      <c r="B448" s="62" t="s">
        <v>277</v>
      </c>
      <c r="C448" s="12" t="s">
        <v>239</v>
      </c>
      <c r="D448" s="62" t="s">
        <v>29</v>
      </c>
      <c r="E448" s="62">
        <v>1</v>
      </c>
      <c r="F448" s="62" t="s">
        <v>127</v>
      </c>
      <c r="G448" s="62">
        <v>4</v>
      </c>
      <c r="H448" s="62" t="s">
        <v>31</v>
      </c>
      <c r="I448" s="62"/>
      <c r="J448" s="62">
        <v>27</v>
      </c>
      <c r="K448" s="62">
        <v>51</v>
      </c>
      <c r="L448" s="62">
        <v>14</v>
      </c>
      <c r="M448" s="62" t="s">
        <v>31</v>
      </c>
      <c r="N448" s="3">
        <f t="shared" si="201"/>
        <v>4.3624999999999998</v>
      </c>
      <c r="O448" s="9">
        <f t="shared" si="202"/>
        <v>4.3624999999999998</v>
      </c>
      <c r="P448" s="4">
        <f t="shared" si="203"/>
        <v>0.153</v>
      </c>
      <c r="Q448" s="11">
        <f t="shared" si="204"/>
        <v>3.5071633237822351</v>
      </c>
      <c r="R448" s="10">
        <f t="shared" si="205"/>
        <v>4.5154999999999994</v>
      </c>
    </row>
    <row r="449" spans="1:18" s="8" customFormat="1" ht="13.9" customHeight="1">
      <c r="A449" s="62">
        <v>5</v>
      </c>
      <c r="B449" s="62" t="s">
        <v>303</v>
      </c>
      <c r="C449" s="12" t="s">
        <v>100</v>
      </c>
      <c r="D449" s="62" t="s">
        <v>29</v>
      </c>
      <c r="E449" s="62">
        <v>1</v>
      </c>
      <c r="F449" s="62" t="s">
        <v>127</v>
      </c>
      <c r="G449" s="62">
        <v>4</v>
      </c>
      <c r="H449" s="62" t="s">
        <v>31</v>
      </c>
      <c r="I449" s="62"/>
      <c r="J449" s="62">
        <v>24</v>
      </c>
      <c r="K449" s="62">
        <v>51</v>
      </c>
      <c r="L449" s="62">
        <v>14</v>
      </c>
      <c r="M449" s="62" t="s">
        <v>31</v>
      </c>
      <c r="N449" s="3">
        <f t="shared" si="201"/>
        <v>4.3624999999999998</v>
      </c>
      <c r="O449" s="9">
        <f t="shared" si="202"/>
        <v>4.3624999999999998</v>
      </c>
      <c r="P449" s="4">
        <f t="shared" si="203"/>
        <v>0.153</v>
      </c>
      <c r="Q449" s="11">
        <f t="shared" si="204"/>
        <v>3.5071633237822351</v>
      </c>
      <c r="R449" s="10">
        <f t="shared" si="205"/>
        <v>4.5154999999999994</v>
      </c>
    </row>
    <row r="450" spans="1:18" s="8" customFormat="1" ht="13.9" customHeight="1">
      <c r="A450" s="62">
        <v>6</v>
      </c>
      <c r="B450" s="62" t="s">
        <v>304</v>
      </c>
      <c r="C450" s="12" t="s">
        <v>87</v>
      </c>
      <c r="D450" s="62" t="s">
        <v>29</v>
      </c>
      <c r="E450" s="62">
        <v>1</v>
      </c>
      <c r="F450" s="62" t="s">
        <v>127</v>
      </c>
      <c r="G450" s="62">
        <v>4</v>
      </c>
      <c r="H450" s="62" t="s">
        <v>31</v>
      </c>
      <c r="I450" s="62"/>
      <c r="J450" s="62">
        <v>23</v>
      </c>
      <c r="K450" s="62">
        <v>51</v>
      </c>
      <c r="L450" s="62">
        <v>15</v>
      </c>
      <c r="M450" s="62" t="s">
        <v>31</v>
      </c>
      <c r="N450" s="3">
        <f t="shared" si="201"/>
        <v>4.2350000000000003</v>
      </c>
      <c r="O450" s="9">
        <f t="shared" si="202"/>
        <v>4.2350000000000003</v>
      </c>
      <c r="P450" s="4">
        <f t="shared" si="203"/>
        <v>7.6499999999999999E-2</v>
      </c>
      <c r="Q450" s="11">
        <f t="shared" si="204"/>
        <v>1.8063754427390788</v>
      </c>
      <c r="R450" s="10">
        <f t="shared" si="205"/>
        <v>4.3115000000000006</v>
      </c>
    </row>
    <row r="451" spans="1:18" s="8" customFormat="1" ht="13.9" customHeight="1">
      <c r="A451" s="62">
        <v>7</v>
      </c>
      <c r="B451" s="62" t="s">
        <v>305</v>
      </c>
      <c r="C451" s="12" t="s">
        <v>108</v>
      </c>
      <c r="D451" s="62" t="s">
        <v>29</v>
      </c>
      <c r="E451" s="62">
        <v>1</v>
      </c>
      <c r="F451" s="62" t="s">
        <v>127</v>
      </c>
      <c r="G451" s="62">
        <v>4</v>
      </c>
      <c r="H451" s="62" t="s">
        <v>31</v>
      </c>
      <c r="I451" s="62"/>
      <c r="J451" s="62">
        <v>19</v>
      </c>
      <c r="K451" s="62">
        <v>51</v>
      </c>
      <c r="L451" s="62">
        <v>16</v>
      </c>
      <c r="M451" s="62" t="s">
        <v>31</v>
      </c>
      <c r="N451" s="3">
        <f t="shared" si="201"/>
        <v>4.1074999999999999</v>
      </c>
      <c r="O451" s="9">
        <f t="shared" si="202"/>
        <v>4.1074999999999999</v>
      </c>
      <c r="P451" s="4">
        <f t="shared" si="203"/>
        <v>0</v>
      </c>
      <c r="Q451" s="11">
        <f t="shared" si="204"/>
        <v>0</v>
      </c>
      <c r="R451" s="10">
        <f t="shared" si="205"/>
        <v>4.1074999999999999</v>
      </c>
    </row>
    <row r="452" spans="1:18" s="8" customFormat="1" ht="13.9" customHeight="1">
      <c r="A452" s="62">
        <v>8</v>
      </c>
      <c r="B452" s="62" t="s">
        <v>306</v>
      </c>
      <c r="C452" s="12" t="s">
        <v>82</v>
      </c>
      <c r="D452" s="62" t="s">
        <v>29</v>
      </c>
      <c r="E452" s="62">
        <v>1</v>
      </c>
      <c r="F452" s="62" t="s">
        <v>127</v>
      </c>
      <c r="G452" s="62">
        <v>4</v>
      </c>
      <c r="H452" s="62" t="s">
        <v>31</v>
      </c>
      <c r="I452" s="62"/>
      <c r="J452" s="62">
        <v>23</v>
      </c>
      <c r="K452" s="62">
        <v>51</v>
      </c>
      <c r="L452" s="62">
        <v>17</v>
      </c>
      <c r="M452" s="62" t="s">
        <v>31</v>
      </c>
      <c r="N452" s="3">
        <f t="shared" si="201"/>
        <v>0</v>
      </c>
      <c r="O452" s="9">
        <f t="shared" si="202"/>
        <v>0</v>
      </c>
      <c r="P452" s="4">
        <f t="shared" si="203"/>
        <v>0</v>
      </c>
      <c r="Q452" s="11">
        <f t="shared" si="204"/>
        <v>0</v>
      </c>
      <c r="R452" s="10">
        <f t="shared" si="205"/>
        <v>0</v>
      </c>
    </row>
    <row r="453" spans="1:18" s="8" customFormat="1" ht="13.9" customHeight="1">
      <c r="A453" s="62">
        <v>9</v>
      </c>
      <c r="B453" s="62" t="s">
        <v>307</v>
      </c>
      <c r="C453" s="12" t="s">
        <v>100</v>
      </c>
      <c r="D453" s="62" t="s">
        <v>29</v>
      </c>
      <c r="E453" s="62">
        <v>1</v>
      </c>
      <c r="F453" s="62" t="s">
        <v>127</v>
      </c>
      <c r="G453" s="62">
        <v>4</v>
      </c>
      <c r="H453" s="62" t="s">
        <v>31</v>
      </c>
      <c r="I453" s="62"/>
      <c r="J453" s="62">
        <v>26</v>
      </c>
      <c r="K453" s="62">
        <v>51</v>
      </c>
      <c r="L453" s="62">
        <v>18</v>
      </c>
      <c r="M453" s="62" t="s">
        <v>31</v>
      </c>
      <c r="N453" s="3">
        <f t="shared" si="201"/>
        <v>0</v>
      </c>
      <c r="O453" s="9">
        <f t="shared" si="202"/>
        <v>0</v>
      </c>
      <c r="P453" s="4">
        <f t="shared" si="203"/>
        <v>0</v>
      </c>
      <c r="Q453" s="11">
        <f t="shared" si="204"/>
        <v>0</v>
      </c>
      <c r="R453" s="10">
        <f t="shared" si="205"/>
        <v>0</v>
      </c>
    </row>
    <row r="454" spans="1:18" s="8" customFormat="1" ht="13.9" customHeight="1">
      <c r="A454" s="62">
        <v>10</v>
      </c>
      <c r="B454" s="62" t="s">
        <v>308</v>
      </c>
      <c r="C454" s="12" t="s">
        <v>87</v>
      </c>
      <c r="D454" s="62" t="s">
        <v>29</v>
      </c>
      <c r="E454" s="62">
        <v>1</v>
      </c>
      <c r="F454" s="62" t="s">
        <v>127</v>
      </c>
      <c r="G454" s="62">
        <v>4</v>
      </c>
      <c r="H454" s="62" t="s">
        <v>31</v>
      </c>
      <c r="I454" s="62"/>
      <c r="J454" s="62">
        <v>23</v>
      </c>
      <c r="K454" s="62">
        <v>51</v>
      </c>
      <c r="L454" s="62">
        <v>19</v>
      </c>
      <c r="M454" s="62" t="s">
        <v>31</v>
      </c>
      <c r="N454" s="3">
        <f t="shared" si="201"/>
        <v>0</v>
      </c>
      <c r="O454" s="9">
        <f t="shared" si="202"/>
        <v>0</v>
      </c>
      <c r="P454" s="4">
        <f t="shared" si="203"/>
        <v>0</v>
      </c>
      <c r="Q454" s="11">
        <f t="shared" si="204"/>
        <v>0</v>
      </c>
      <c r="R454" s="10">
        <f t="shared" si="205"/>
        <v>0</v>
      </c>
    </row>
    <row r="455" spans="1:18" s="8" customFormat="1" ht="13.9" customHeight="1">
      <c r="A455" s="62">
        <v>11</v>
      </c>
      <c r="B455" s="62" t="s">
        <v>309</v>
      </c>
      <c r="C455" s="12" t="s">
        <v>87</v>
      </c>
      <c r="D455" s="62" t="s">
        <v>29</v>
      </c>
      <c r="E455" s="62">
        <v>1</v>
      </c>
      <c r="F455" s="62" t="s">
        <v>127</v>
      </c>
      <c r="G455" s="62">
        <v>4</v>
      </c>
      <c r="H455" s="62" t="s">
        <v>31</v>
      </c>
      <c r="I455" s="62"/>
      <c r="J455" s="62">
        <v>33</v>
      </c>
      <c r="K455" s="62">
        <v>51</v>
      </c>
      <c r="L455" s="62">
        <v>21</v>
      </c>
      <c r="M455" s="62" t="s">
        <v>31</v>
      </c>
      <c r="N455" s="3">
        <f t="shared" si="201"/>
        <v>0</v>
      </c>
      <c r="O455" s="9">
        <f t="shared" si="202"/>
        <v>0</v>
      </c>
      <c r="P455" s="4">
        <f t="shared" si="203"/>
        <v>0</v>
      </c>
      <c r="Q455" s="11">
        <f t="shared" si="204"/>
        <v>0</v>
      </c>
      <c r="R455" s="10">
        <f t="shared" si="205"/>
        <v>0</v>
      </c>
    </row>
    <row r="456" spans="1:18" s="8" customFormat="1" ht="13.9" customHeight="1">
      <c r="A456" s="62">
        <v>12</v>
      </c>
      <c r="B456" s="62" t="s">
        <v>276</v>
      </c>
      <c r="C456" s="12" t="s">
        <v>239</v>
      </c>
      <c r="D456" s="62" t="s">
        <v>29</v>
      </c>
      <c r="E456" s="62">
        <v>1</v>
      </c>
      <c r="F456" s="62" t="s">
        <v>127</v>
      </c>
      <c r="G456" s="62">
        <v>4</v>
      </c>
      <c r="H456" s="62" t="s">
        <v>31</v>
      </c>
      <c r="I456" s="62"/>
      <c r="J456" s="62">
        <v>27</v>
      </c>
      <c r="K456" s="62">
        <v>51</v>
      </c>
      <c r="L456" s="62">
        <v>21</v>
      </c>
      <c r="M456" s="62" t="s">
        <v>31</v>
      </c>
      <c r="N456" s="3">
        <f t="shared" si="201"/>
        <v>0</v>
      </c>
      <c r="O456" s="9">
        <f t="shared" si="202"/>
        <v>0</v>
      </c>
      <c r="P456" s="4">
        <f t="shared" si="203"/>
        <v>0</v>
      </c>
      <c r="Q456" s="11">
        <f t="shared" si="204"/>
        <v>0</v>
      </c>
      <c r="R456" s="10">
        <f t="shared" si="205"/>
        <v>0</v>
      </c>
    </row>
    <row r="457" spans="1:18" s="8" customFormat="1" ht="13.9" customHeight="1">
      <c r="A457" s="62">
        <v>13</v>
      </c>
      <c r="B457" s="62" t="s">
        <v>310</v>
      </c>
      <c r="C457" s="12" t="s">
        <v>105</v>
      </c>
      <c r="D457" s="62" t="s">
        <v>29</v>
      </c>
      <c r="E457" s="62">
        <v>1</v>
      </c>
      <c r="F457" s="62" t="s">
        <v>127</v>
      </c>
      <c r="G457" s="62">
        <v>4</v>
      </c>
      <c r="H457" s="62" t="s">
        <v>31</v>
      </c>
      <c r="I457" s="62"/>
      <c r="J457" s="62">
        <v>26</v>
      </c>
      <c r="K457" s="62">
        <v>51</v>
      </c>
      <c r="L457" s="62">
        <v>21</v>
      </c>
      <c r="M457" s="62" t="s">
        <v>31</v>
      </c>
      <c r="N457" s="3">
        <f t="shared" si="201"/>
        <v>0</v>
      </c>
      <c r="O457" s="9">
        <f t="shared" si="202"/>
        <v>0</v>
      </c>
      <c r="P457" s="4">
        <f t="shared" si="203"/>
        <v>0</v>
      </c>
      <c r="Q457" s="11">
        <f t="shared" si="204"/>
        <v>0</v>
      </c>
      <c r="R457" s="10">
        <f t="shared" si="205"/>
        <v>0</v>
      </c>
    </row>
    <row r="458" spans="1:18" s="8" customFormat="1" ht="13.9" customHeight="1">
      <c r="A458" s="62">
        <v>14</v>
      </c>
      <c r="B458" s="62" t="s">
        <v>311</v>
      </c>
      <c r="C458" s="12" t="s">
        <v>312</v>
      </c>
      <c r="D458" s="62" t="s">
        <v>64</v>
      </c>
      <c r="E458" s="62">
        <v>1</v>
      </c>
      <c r="F458" s="62" t="s">
        <v>127</v>
      </c>
      <c r="G458" s="62">
        <v>4</v>
      </c>
      <c r="H458" s="62" t="s">
        <v>31</v>
      </c>
      <c r="I458" s="62"/>
      <c r="J458" s="62">
        <v>31</v>
      </c>
      <c r="K458" s="62">
        <v>51</v>
      </c>
      <c r="L458" s="62">
        <v>22</v>
      </c>
      <c r="M458" s="62" t="s">
        <v>31</v>
      </c>
      <c r="N458" s="3">
        <f t="shared" si="201"/>
        <v>0</v>
      </c>
      <c r="O458" s="9">
        <f t="shared" si="202"/>
        <v>0</v>
      </c>
      <c r="P458" s="4">
        <f t="shared" si="203"/>
        <v>0</v>
      </c>
      <c r="Q458" s="11">
        <f t="shared" si="204"/>
        <v>0</v>
      </c>
      <c r="R458" s="10">
        <f t="shared" si="205"/>
        <v>0</v>
      </c>
    </row>
    <row r="459" spans="1:18" s="8" customFormat="1" ht="13.9" customHeight="1">
      <c r="A459" s="62">
        <v>15</v>
      </c>
      <c r="B459" s="62" t="s">
        <v>313</v>
      </c>
      <c r="C459" s="12" t="s">
        <v>92</v>
      </c>
      <c r="D459" s="62" t="s">
        <v>29</v>
      </c>
      <c r="E459" s="62">
        <v>1</v>
      </c>
      <c r="F459" s="62" t="s">
        <v>127</v>
      </c>
      <c r="G459" s="62">
        <v>4</v>
      </c>
      <c r="H459" s="62" t="s">
        <v>31</v>
      </c>
      <c r="I459" s="62"/>
      <c r="J459" s="62">
        <v>31</v>
      </c>
      <c r="K459" s="62">
        <v>51</v>
      </c>
      <c r="L459" s="62">
        <v>22</v>
      </c>
      <c r="M459" s="62" t="s">
        <v>31</v>
      </c>
      <c r="N459" s="3">
        <f t="shared" si="201"/>
        <v>0</v>
      </c>
      <c r="O459" s="9">
        <f t="shared" si="202"/>
        <v>0</v>
      </c>
      <c r="P459" s="4">
        <f t="shared" si="203"/>
        <v>0</v>
      </c>
      <c r="Q459" s="11">
        <f t="shared" si="204"/>
        <v>0</v>
      </c>
      <c r="R459" s="10">
        <f t="shared" si="205"/>
        <v>0</v>
      </c>
    </row>
    <row r="460" spans="1:18" s="8" customFormat="1" ht="13.9" customHeight="1">
      <c r="A460" s="62">
        <v>16</v>
      </c>
      <c r="B460" s="62" t="s">
        <v>314</v>
      </c>
      <c r="C460" s="12" t="s">
        <v>315</v>
      </c>
      <c r="D460" s="62" t="s">
        <v>64</v>
      </c>
      <c r="E460" s="62">
        <v>1</v>
      </c>
      <c r="F460" s="62" t="s">
        <v>127</v>
      </c>
      <c r="G460" s="62">
        <v>4</v>
      </c>
      <c r="H460" s="62" t="s">
        <v>31</v>
      </c>
      <c r="I460" s="62"/>
      <c r="J460" s="62">
        <v>24</v>
      </c>
      <c r="K460" s="62">
        <v>51</v>
      </c>
      <c r="L460" s="62">
        <v>22</v>
      </c>
      <c r="M460" s="62" t="s">
        <v>31</v>
      </c>
      <c r="N460" s="3">
        <f t="shared" si="201"/>
        <v>0</v>
      </c>
      <c r="O460" s="9">
        <f t="shared" si="202"/>
        <v>0</v>
      </c>
      <c r="P460" s="4">
        <f t="shared" si="203"/>
        <v>0</v>
      </c>
      <c r="Q460" s="11">
        <f t="shared" si="204"/>
        <v>0</v>
      </c>
      <c r="R460" s="10">
        <f t="shared" si="205"/>
        <v>0</v>
      </c>
    </row>
    <row r="461" spans="1:18" s="8" customFormat="1" ht="13.9" customHeight="1">
      <c r="A461" s="62">
        <v>17</v>
      </c>
      <c r="B461" s="62" t="s">
        <v>316</v>
      </c>
      <c r="C461" s="12" t="s">
        <v>114</v>
      </c>
      <c r="D461" s="62" t="s">
        <v>29</v>
      </c>
      <c r="E461" s="62">
        <v>1</v>
      </c>
      <c r="F461" s="62" t="s">
        <v>127</v>
      </c>
      <c r="G461" s="62">
        <v>4</v>
      </c>
      <c r="H461" s="62" t="s">
        <v>31</v>
      </c>
      <c r="I461" s="62"/>
      <c r="J461" s="62">
        <v>25</v>
      </c>
      <c r="K461" s="62">
        <v>51</v>
      </c>
      <c r="L461" s="62">
        <v>23</v>
      </c>
      <c r="M461" s="62" t="s">
        <v>31</v>
      </c>
      <c r="N461" s="3">
        <f t="shared" si="201"/>
        <v>0</v>
      </c>
      <c r="O461" s="9">
        <f t="shared" si="202"/>
        <v>0</v>
      </c>
      <c r="P461" s="4">
        <f t="shared" si="203"/>
        <v>0</v>
      </c>
      <c r="Q461" s="11">
        <f t="shared" si="204"/>
        <v>0</v>
      </c>
      <c r="R461" s="10">
        <f t="shared" si="205"/>
        <v>0</v>
      </c>
    </row>
    <row r="462" spans="1:18" s="8" customFormat="1" ht="13.9" customHeight="1">
      <c r="A462" s="62">
        <v>18</v>
      </c>
      <c r="B462" s="62" t="s">
        <v>317</v>
      </c>
      <c r="C462" s="12" t="s">
        <v>137</v>
      </c>
      <c r="D462" s="62" t="s">
        <v>29</v>
      </c>
      <c r="E462" s="62">
        <v>1</v>
      </c>
      <c r="F462" s="62" t="s">
        <v>127</v>
      </c>
      <c r="G462" s="62">
        <v>4</v>
      </c>
      <c r="H462" s="62" t="s">
        <v>31</v>
      </c>
      <c r="I462" s="62"/>
      <c r="J462" s="62">
        <v>30</v>
      </c>
      <c r="K462" s="62">
        <v>51</v>
      </c>
      <c r="L462" s="62">
        <v>25</v>
      </c>
      <c r="M462" s="62" t="s">
        <v>31</v>
      </c>
      <c r="N462" s="3">
        <f t="shared" si="201"/>
        <v>0</v>
      </c>
      <c r="O462" s="9">
        <f t="shared" si="202"/>
        <v>0</v>
      </c>
      <c r="P462" s="4">
        <f t="shared" si="203"/>
        <v>0</v>
      </c>
      <c r="Q462" s="11">
        <f t="shared" si="204"/>
        <v>0</v>
      </c>
      <c r="R462" s="10">
        <f t="shared" si="205"/>
        <v>0</v>
      </c>
    </row>
    <row r="463" spans="1:18" s="8" customFormat="1" ht="13.9" customHeight="1">
      <c r="A463" s="62">
        <v>19</v>
      </c>
      <c r="B463" s="62" t="s">
        <v>318</v>
      </c>
      <c r="C463" s="12" t="s">
        <v>82</v>
      </c>
      <c r="D463" s="62" t="s">
        <v>29</v>
      </c>
      <c r="E463" s="62">
        <v>1</v>
      </c>
      <c r="F463" s="62" t="s">
        <v>127</v>
      </c>
      <c r="G463" s="62">
        <v>4</v>
      </c>
      <c r="H463" s="62" t="s">
        <v>31</v>
      </c>
      <c r="I463" s="62"/>
      <c r="J463" s="62">
        <v>26</v>
      </c>
      <c r="K463" s="62">
        <v>51</v>
      </c>
      <c r="L463" s="62">
        <v>26</v>
      </c>
      <c r="M463" s="62" t="s">
        <v>31</v>
      </c>
      <c r="N463" s="3">
        <f t="shared" si="201"/>
        <v>0</v>
      </c>
      <c r="O463" s="9">
        <f t="shared" si="202"/>
        <v>0</v>
      </c>
      <c r="P463" s="4">
        <f t="shared" si="203"/>
        <v>0</v>
      </c>
      <c r="Q463" s="11">
        <f t="shared" si="204"/>
        <v>0</v>
      </c>
      <c r="R463" s="10">
        <f t="shared" si="205"/>
        <v>0</v>
      </c>
    </row>
    <row r="464" spans="1:18" s="8" customFormat="1" ht="13.9" customHeight="1">
      <c r="A464" s="62">
        <v>20</v>
      </c>
      <c r="B464" s="62" t="s">
        <v>319</v>
      </c>
      <c r="C464" s="12" t="s">
        <v>92</v>
      </c>
      <c r="D464" s="62" t="s">
        <v>29</v>
      </c>
      <c r="E464" s="62">
        <v>1</v>
      </c>
      <c r="F464" s="62" t="s">
        <v>127</v>
      </c>
      <c r="G464" s="62">
        <v>4</v>
      </c>
      <c r="H464" s="62" t="s">
        <v>31</v>
      </c>
      <c r="I464" s="62"/>
      <c r="J464" s="62">
        <v>31</v>
      </c>
      <c r="K464" s="62">
        <v>51</v>
      </c>
      <c r="L464" s="62">
        <v>29</v>
      </c>
      <c r="M464" s="62" t="s">
        <v>31</v>
      </c>
      <c r="N464" s="3">
        <f t="shared" si="201"/>
        <v>0</v>
      </c>
      <c r="O464" s="9">
        <f t="shared" si="202"/>
        <v>0</v>
      </c>
      <c r="P464" s="4">
        <f t="shared" si="203"/>
        <v>0</v>
      </c>
      <c r="Q464" s="11">
        <f t="shared" si="204"/>
        <v>0</v>
      </c>
      <c r="R464" s="10">
        <f t="shared" si="205"/>
        <v>0</v>
      </c>
    </row>
    <row r="465" spans="1:19" s="8" customFormat="1" ht="13.9" customHeight="1">
      <c r="A465" s="62">
        <v>21</v>
      </c>
      <c r="B465" s="62" t="s">
        <v>320</v>
      </c>
      <c r="C465" s="12" t="s">
        <v>183</v>
      </c>
      <c r="D465" s="62" t="s">
        <v>29</v>
      </c>
      <c r="E465" s="62">
        <v>1</v>
      </c>
      <c r="F465" s="62" t="s">
        <v>127</v>
      </c>
      <c r="G465" s="62">
        <v>4</v>
      </c>
      <c r="H465" s="62" t="s">
        <v>31</v>
      </c>
      <c r="I465" s="62"/>
      <c r="J465" s="62">
        <v>30</v>
      </c>
      <c r="K465" s="62">
        <v>51</v>
      </c>
      <c r="L465" s="62">
        <v>29</v>
      </c>
      <c r="M465" s="62" t="s">
        <v>31</v>
      </c>
      <c r="N465" s="3">
        <f t="shared" si="201"/>
        <v>0</v>
      </c>
      <c r="O465" s="9">
        <f t="shared" si="202"/>
        <v>0</v>
      </c>
      <c r="P465" s="4">
        <f t="shared" si="203"/>
        <v>0</v>
      </c>
      <c r="Q465" s="11">
        <f t="shared" si="204"/>
        <v>0</v>
      </c>
      <c r="R465" s="10">
        <f t="shared" si="205"/>
        <v>0</v>
      </c>
    </row>
    <row r="466" spans="1:19" s="8" customFormat="1" ht="13.9" customHeight="1">
      <c r="A466" s="62">
        <v>22</v>
      </c>
      <c r="B466" s="62" t="s">
        <v>321</v>
      </c>
      <c r="C466" s="12" t="s">
        <v>52</v>
      </c>
      <c r="D466" s="62" t="s">
        <v>29</v>
      </c>
      <c r="E466" s="62">
        <v>1</v>
      </c>
      <c r="F466" s="62" t="s">
        <v>127</v>
      </c>
      <c r="G466" s="62">
        <v>4</v>
      </c>
      <c r="H466" s="62" t="s">
        <v>31</v>
      </c>
      <c r="I466" s="62"/>
      <c r="J466" s="62">
        <v>44</v>
      </c>
      <c r="K466" s="62">
        <v>51</v>
      </c>
      <c r="L466" s="62">
        <v>30</v>
      </c>
      <c r="M466" s="62" t="s">
        <v>31</v>
      </c>
      <c r="N466" s="3">
        <f t="shared" si="201"/>
        <v>0</v>
      </c>
      <c r="O466" s="9">
        <f t="shared" si="202"/>
        <v>0</v>
      </c>
      <c r="P466" s="4">
        <f t="shared" si="203"/>
        <v>0</v>
      </c>
      <c r="Q466" s="11">
        <f t="shared" si="204"/>
        <v>0</v>
      </c>
      <c r="R466" s="10">
        <f t="shared" si="205"/>
        <v>0</v>
      </c>
    </row>
    <row r="467" spans="1:19" s="8" customFormat="1" ht="13.9" customHeight="1">
      <c r="A467" s="62">
        <v>23</v>
      </c>
      <c r="B467" s="62" t="s">
        <v>322</v>
      </c>
      <c r="C467" s="12" t="s">
        <v>137</v>
      </c>
      <c r="D467" s="62" t="s">
        <v>29</v>
      </c>
      <c r="E467" s="62">
        <v>1</v>
      </c>
      <c r="F467" s="62" t="s">
        <v>127</v>
      </c>
      <c r="G467" s="62">
        <v>4</v>
      </c>
      <c r="H467" s="62" t="s">
        <v>31</v>
      </c>
      <c r="I467" s="62"/>
      <c r="J467" s="62">
        <v>37</v>
      </c>
      <c r="K467" s="62">
        <v>51</v>
      </c>
      <c r="L467" s="62">
        <v>30</v>
      </c>
      <c r="M467" s="62" t="s">
        <v>31</v>
      </c>
      <c r="N467" s="3">
        <f t="shared" si="201"/>
        <v>0</v>
      </c>
      <c r="O467" s="9">
        <f t="shared" si="202"/>
        <v>0</v>
      </c>
      <c r="P467" s="4">
        <f t="shared" si="203"/>
        <v>0</v>
      </c>
      <c r="Q467" s="11">
        <f t="shared" si="204"/>
        <v>0</v>
      </c>
      <c r="R467" s="10">
        <f t="shared" si="205"/>
        <v>0</v>
      </c>
    </row>
    <row r="468" spans="1:19" s="8" customFormat="1" ht="13.9" customHeight="1">
      <c r="A468" s="62">
        <v>24</v>
      </c>
      <c r="B468" s="62" t="s">
        <v>323</v>
      </c>
      <c r="C468" s="12" t="s">
        <v>90</v>
      </c>
      <c r="D468" s="62" t="s">
        <v>29</v>
      </c>
      <c r="E468" s="62">
        <v>1</v>
      </c>
      <c r="F468" s="62" t="s">
        <v>127</v>
      </c>
      <c r="G468" s="62">
        <v>4</v>
      </c>
      <c r="H468" s="62" t="s">
        <v>31</v>
      </c>
      <c r="I468" s="62"/>
      <c r="J468" s="62">
        <v>32</v>
      </c>
      <c r="K468" s="62">
        <v>51</v>
      </c>
      <c r="L468" s="62">
        <v>30</v>
      </c>
      <c r="M468" s="62" t="s">
        <v>31</v>
      </c>
      <c r="N468" s="3">
        <f t="shared" si="201"/>
        <v>0</v>
      </c>
      <c r="O468" s="9">
        <f t="shared" si="202"/>
        <v>0</v>
      </c>
      <c r="P468" s="4">
        <f t="shared" si="203"/>
        <v>0</v>
      </c>
      <c r="Q468" s="11">
        <f t="shared" si="204"/>
        <v>0</v>
      </c>
      <c r="R468" s="10">
        <f t="shared" si="205"/>
        <v>0</v>
      </c>
    </row>
    <row r="469" spans="1:19" s="8" customFormat="1" ht="13.9" customHeight="1">
      <c r="A469" s="62">
        <v>25</v>
      </c>
      <c r="B469" s="62" t="s">
        <v>324</v>
      </c>
      <c r="C469" s="12" t="s">
        <v>52</v>
      </c>
      <c r="D469" s="62" t="s">
        <v>29</v>
      </c>
      <c r="E469" s="62">
        <v>1</v>
      </c>
      <c r="F469" s="62" t="s">
        <v>127</v>
      </c>
      <c r="G469" s="62">
        <v>4</v>
      </c>
      <c r="H469" s="62" t="s">
        <v>31</v>
      </c>
      <c r="I469" s="62"/>
      <c r="J469" s="62">
        <v>44</v>
      </c>
      <c r="K469" s="62">
        <v>51</v>
      </c>
      <c r="L469" s="62">
        <v>32</v>
      </c>
      <c r="M469" s="62" t="s">
        <v>31</v>
      </c>
      <c r="N469" s="3">
        <f t="shared" si="201"/>
        <v>0</v>
      </c>
      <c r="O469" s="9">
        <f t="shared" si="202"/>
        <v>0</v>
      </c>
      <c r="P469" s="4">
        <f t="shared" si="203"/>
        <v>0</v>
      </c>
      <c r="Q469" s="11">
        <f t="shared" si="204"/>
        <v>0</v>
      </c>
      <c r="R469" s="10">
        <f t="shared" si="205"/>
        <v>0</v>
      </c>
    </row>
    <row r="470" spans="1:19">
      <c r="A470" s="62">
        <v>26</v>
      </c>
      <c r="B470" s="62" t="s">
        <v>325</v>
      </c>
      <c r="C470" s="12" t="s">
        <v>87</v>
      </c>
      <c r="D470" s="62" t="s">
        <v>29</v>
      </c>
      <c r="E470" s="62">
        <v>1</v>
      </c>
      <c r="F470" s="62" t="s">
        <v>127</v>
      </c>
      <c r="G470" s="62">
        <v>4</v>
      </c>
      <c r="H470" s="62" t="s">
        <v>31</v>
      </c>
      <c r="I470" s="62"/>
      <c r="J470" s="62">
        <v>33</v>
      </c>
      <c r="K470" s="62">
        <v>51</v>
      </c>
      <c r="L470" s="62">
        <v>33</v>
      </c>
      <c r="M470" s="62" t="s">
        <v>31</v>
      </c>
      <c r="N470" s="3">
        <f t="shared" si="196"/>
        <v>0</v>
      </c>
      <c r="O470" s="9">
        <f t="shared" si="197"/>
        <v>0</v>
      </c>
      <c r="P470" s="4">
        <f t="shared" ref="P470:P471" si="206">IF(O470=0,0,IF(F470="OŽ",IF(L470&gt;35,0,IF(J470&gt;35,(36-L470)*1.836,((36-L470)-(36-J470))*1.836)),0)+IF(F470="PČ",IF(L470&gt;31,0,IF(J470&gt;31,(32-L470)*1.347,((32-L470)-(32-J470))*1.347)),0)+ IF(F470="PČneol",IF(L470&gt;15,0,IF(J470&gt;15,(16-L470)*0.255,((16-L470)-(16-J470))*0.255)),0)+IF(F470="PŽ",IF(L470&gt;31,0,IF(J470&gt;31,(32-L470)*0.255,((32-L470)-(32-J470))*0.255)),0)+IF(F470="EČ",IF(L470&gt;23,0,IF(J470&gt;23,(24-L470)*0.612,((24-L470)-(24-J470))*0.612)),0)+IF(F470="EČneol",IF(L470&gt;7,0,IF(J470&gt;7,(8-L470)*0.204,((8-L470)-(8-J470))*0.204)),0)+IF(F470="EŽ",IF(L470&gt;23,0,IF(J470&gt;23,(24-L470)*0.204,((24-L470)-(24-J470))*0.204)),0)+IF(F470="PT",IF(L470&gt;31,0,IF(J470&gt;31,(32-L470)*0.204,((32-L470)-(32-J470))*0.204)),0)+IF(F470="JOŽ",IF(L470&gt;23,0,IF(J470&gt;23,(24-L470)*0.255,((24-L470)-(24-J470))*0.255)),0)+IF(F470="JPČ",IF(L470&gt;23,0,IF(J470&gt;23,(24-L470)*0.204,((24-L470)-(24-J470))*0.204)),0)+IF(F470="JEČ",IF(L470&gt;15,0,IF(J470&gt;15,(16-L470)*0.102,((16-L470)-(16-J470))*0.102)),0)+IF(F470="JEOF",IF(L470&gt;15,0,IF(J470&gt;15,(16-L470)*0.102,((16-L470)-(16-J470))*0.102)),0)+IF(F470="JnPČ",IF(L470&gt;15,0,IF(J470&gt;15,(16-L470)*0.153,((16-L470)-(16-J470))*0.153)),0)+IF(F470="JnEČ",IF(L470&gt;15,0,IF(J470&gt;15,(16-L470)*0.0765,((16-L470)-(16-J470))*0.0765)),0)+IF(F470="JčPČ",IF(L470&gt;15,0,IF(J470&gt;15,(16-L470)*0.06375,((16-L470)-(16-J470))*0.06375)),0)+IF(F470="JčEČ",IF(L470&gt;15,0,IF(J470&gt;15,(16-L470)*0.051,((16-L470)-(16-J470))*0.051)),0)+IF(F470="NEAK",IF(L470&gt;23,0,IF(J470&gt;23,(24-L470)*0.03444,((24-L470)-(24-J470))*0.03444)),0))</f>
        <v>0</v>
      </c>
      <c r="Q470" s="11">
        <f t="shared" ref="Q470:Q471" si="207">IF(ISERROR(P470*100/N470),0,(P470*100/N470))</f>
        <v>0</v>
      </c>
      <c r="R470" s="10">
        <f t="shared" si="200"/>
        <v>0</v>
      </c>
      <c r="S470" s="8"/>
    </row>
    <row r="471" spans="1:19">
      <c r="A471" s="62">
        <v>27</v>
      </c>
      <c r="B471" s="62" t="s">
        <v>326</v>
      </c>
      <c r="C471" s="12" t="s">
        <v>111</v>
      </c>
      <c r="D471" s="62" t="s">
        <v>29</v>
      </c>
      <c r="E471" s="62">
        <v>1</v>
      </c>
      <c r="F471" s="62" t="s">
        <v>127</v>
      </c>
      <c r="G471" s="62">
        <v>4</v>
      </c>
      <c r="H471" s="62" t="s">
        <v>31</v>
      </c>
      <c r="I471" s="62"/>
      <c r="J471" s="62">
        <v>48</v>
      </c>
      <c r="K471" s="62">
        <v>51</v>
      </c>
      <c r="L471" s="62">
        <v>36</v>
      </c>
      <c r="M471" s="62" t="s">
        <v>31</v>
      </c>
      <c r="N471" s="3">
        <f t="shared" si="196"/>
        <v>0</v>
      </c>
      <c r="O471" s="9">
        <f t="shared" si="197"/>
        <v>0</v>
      </c>
      <c r="P471" s="4">
        <f t="shared" si="206"/>
        <v>0</v>
      </c>
      <c r="Q471" s="11">
        <f t="shared" si="207"/>
        <v>0</v>
      </c>
      <c r="R471" s="10">
        <f t="shared" si="200"/>
        <v>0</v>
      </c>
      <c r="S471" s="8"/>
    </row>
    <row r="472" spans="1:19" ht="13.9" customHeight="1">
      <c r="A472" s="67" t="s">
        <v>32</v>
      </c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9"/>
      <c r="R472" s="10">
        <f>SUM(R445:R471)</f>
        <v>36.796500000000002</v>
      </c>
      <c r="S472" s="8"/>
    </row>
    <row r="473" spans="1:19" ht="15.75">
      <c r="A473" s="24" t="s">
        <v>33</v>
      </c>
      <c r="B473" s="2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6"/>
      <c r="S473" s="8"/>
    </row>
    <row r="474" spans="1:19">
      <c r="A474" s="49" t="s">
        <v>59</v>
      </c>
      <c r="B474" s="49"/>
      <c r="C474" s="49"/>
      <c r="D474" s="49"/>
      <c r="E474" s="49"/>
      <c r="F474" s="49"/>
      <c r="G474" s="49"/>
      <c r="H474" s="49"/>
      <c r="I474" s="49"/>
      <c r="J474" s="15"/>
      <c r="K474" s="15"/>
      <c r="L474" s="15"/>
      <c r="M474" s="15"/>
      <c r="N474" s="15"/>
      <c r="O474" s="15"/>
      <c r="P474" s="15"/>
      <c r="Q474" s="15"/>
      <c r="R474" s="16"/>
      <c r="S474" s="8"/>
    </row>
    <row r="475" spans="1:19">
      <c r="A475" s="49"/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  <c r="S475" s="8"/>
    </row>
    <row r="476" spans="1:19">
      <c r="A476" s="70" t="s">
        <v>327</v>
      </c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58"/>
      <c r="R476" s="8"/>
      <c r="S476" s="8"/>
    </row>
    <row r="477" spans="1:19" ht="18">
      <c r="A477" s="72" t="s">
        <v>25</v>
      </c>
      <c r="B477" s="73"/>
      <c r="C477" s="73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8"/>
      <c r="R477" s="8"/>
      <c r="S477" s="8"/>
    </row>
    <row r="478" spans="1:19">
      <c r="A478" s="65" t="s">
        <v>328</v>
      </c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58"/>
      <c r="R478" s="8"/>
      <c r="S478" s="8"/>
    </row>
    <row r="479" spans="1:19">
      <c r="A479" s="62">
        <v>1</v>
      </c>
      <c r="B479" s="62" t="s">
        <v>50</v>
      </c>
      <c r="C479" s="12" t="s">
        <v>102</v>
      </c>
      <c r="D479" s="62" t="s">
        <v>64</v>
      </c>
      <c r="E479" s="62">
        <v>1</v>
      </c>
      <c r="F479" s="62" t="s">
        <v>30</v>
      </c>
      <c r="G479" s="62">
        <v>2</v>
      </c>
      <c r="H479" s="62" t="s">
        <v>31</v>
      </c>
      <c r="I479" s="62"/>
      <c r="J479" s="62">
        <v>122</v>
      </c>
      <c r="K479" s="62">
        <v>214</v>
      </c>
      <c r="L479" s="62">
        <v>87</v>
      </c>
      <c r="M479" s="62" t="s">
        <v>31</v>
      </c>
      <c r="N479" s="3">
        <f t="shared" ref="N479:N481" si="208">(IF(F479="OŽ",IF(L479=1,550.8,IF(L479=2,426.38,IF(L479=3,342.14,IF(L479=4,181.44,IF(L479=5,168.48,IF(L479=6,155.52,IF(L479=7,148.5,IF(L479=8,144,0))))))))+IF(L479&lt;=8,0,IF(L479&lt;=16,137.7,IF(L479&lt;=24,108,IF(L479&lt;=32,80.1,IF(L479&lt;=36,52.2,0)))))-IF(L479&lt;=8,0,IF(L479&lt;=16,(L479-9)*2.754,IF(L479&lt;=24,(L479-17)* 2.754,IF(L479&lt;=32,(L479-25)* 2.754,IF(L479&lt;=36,(L479-33)*2.754,0))))),0)+IF(F479="PČ",IF(L479=1,449,IF(L479=2,314.6,IF(L479=3,238,IF(L479=4,172,IF(L479=5,159,IF(L479=6,145,IF(L479=7,132,IF(L479=8,119,0))))))))+IF(L479&lt;=8,0,IF(L479&lt;=16,88,IF(L479&lt;=24,55,IF(L479&lt;=32,22,0))))-IF(L479&lt;=8,0,IF(L479&lt;=16,(L479-9)*2.245,IF(L479&lt;=24,(L479-17)*2.245,IF(L479&lt;=32,(L479-25)*2.245,0)))),0)+IF(F479="PČneol",IF(L479=1,85,IF(L479=2,64.61,IF(L479=3,50.76,IF(L479=4,16.25,IF(L479=5,15,IF(L479=6,13.75,IF(L479=7,12.5,IF(L479=8,11.25,0))))))))+IF(L479&lt;=8,0,IF(L479&lt;=16,9,0))-IF(L479&lt;=8,0,IF(L479&lt;=16,(L479-9)*0.425,0)),0)+IF(F479="PŽ",IF(L479=1,85,IF(L479=2,59.5,IF(L479=3,45,IF(L479=4,32.5,IF(L479=5,30,IF(L479=6,27.5,IF(L479=7,25,IF(L479=8,22.5,0))))))))+IF(L479&lt;=8,0,IF(L479&lt;=16,19,IF(L479&lt;=24,13,IF(L479&lt;=32,8,0))))-IF(L479&lt;=8,0,IF(L479&lt;=16,(L479-9)*0.425,IF(L479&lt;=24,(L479-17)*0.425,IF(L479&lt;=32,(L479-25)*0.425,0)))),0)+IF(F479="EČ",IF(L479=1,204,IF(L479=2,156.24,IF(L479=3,123.84,IF(L479=4,72,IF(L479=5,66,IF(L479=6,60,IF(L479=7,54,IF(L479=8,48,0))))))))+IF(L479&lt;=8,0,IF(L479&lt;=16,40,IF(L479&lt;=24,25,0)))-IF(L479&lt;=8,0,IF(L479&lt;=16,(L479-9)*1.02,IF(L479&lt;=24,(L479-17)*1.02,0))),0)+IF(F479="EČneol",IF(L479=1,68,IF(L479=2,51.69,IF(L479=3,40.61,IF(L479=4,13,IF(L479=5,12,IF(L479=6,11,IF(L479=7,10,IF(L479=8,9,0)))))))))+IF(F479="EŽ",IF(L479=1,68,IF(L479=2,47.6,IF(L479=3,36,IF(L479=4,18,IF(L479=5,16.5,IF(L479=6,15,IF(L479=7,13.5,IF(L479=8,12,0))))))))+IF(L479&lt;=8,0,IF(L479&lt;=16,10,IF(L479&lt;=24,6,0)))-IF(L479&lt;=8,0,IF(L479&lt;=16,(L479-9)*0.34,IF(L479&lt;=24,(L479-17)*0.34,0))),0)+IF(F479="PT",IF(L479=1,68,IF(L479=2,52.08,IF(L479=3,41.28,IF(L479=4,24,IF(L479=5,22,IF(L479=6,20,IF(L479=7,18,IF(L479=8,16,0))))))))+IF(L479&lt;=8,0,IF(L479&lt;=16,13,IF(L479&lt;=24,9,IF(L479&lt;=32,4,0))))-IF(L479&lt;=8,0,IF(L479&lt;=16,(L479-9)*0.34,IF(L479&lt;=24,(L479-17)*0.34,IF(L479&lt;=32,(L479-25)*0.34,0)))),0)+IF(F479="JOŽ",IF(L479=1,85,IF(L479=2,59.5,IF(L479=3,45,IF(L479=4,32.5,IF(L479=5,30,IF(L479=6,27.5,IF(L479=7,25,IF(L479=8,22.5,0))))))))+IF(L479&lt;=8,0,IF(L479&lt;=16,19,IF(L479&lt;=24,13,0)))-IF(L479&lt;=8,0,IF(L479&lt;=16,(L479-9)*0.425,IF(L479&lt;=24,(L479-17)*0.425,0))),0)+IF(F479="JPČ",IF(L479=1,68,IF(L479=2,47.6,IF(L479=3,36,IF(L479=4,26,IF(L479=5,24,IF(L479=6,22,IF(L479=7,20,IF(L479=8,18,0))))))))+IF(L479&lt;=8,0,IF(L479&lt;=16,13,IF(L479&lt;=24,9,0)))-IF(L479&lt;=8,0,IF(L479&lt;=16,(L479-9)*0.34,IF(L479&lt;=24,(L479-17)*0.34,0))),0)+IF(F479="JEČ",IF(L479=1,34,IF(L479=2,26.04,IF(L479=3,20.6,IF(L479=4,12,IF(L479=5,11,IF(L479=6,10,IF(L479=7,9,IF(L479=8,8,0))))))))+IF(L479&lt;=8,0,IF(L479&lt;=16,6,0))-IF(L479&lt;=8,0,IF(L479&lt;=16,(L479-9)*0.17,0)),0)+IF(F479="JEOF",IF(L479=1,34,IF(L479=2,26.04,IF(L479=3,20.6,IF(L479=4,12,IF(L479=5,11,IF(L479=6,10,IF(L479=7,9,IF(L479=8,8,0))))))))+IF(L479&lt;=8,0,IF(L479&lt;=16,6,0))-IF(L479&lt;=8,0,IF(L479&lt;=16,(L479-9)*0.17,0)),0)+IF(F479="JnPČ",IF(L479=1,51,IF(L479=2,35.7,IF(L479=3,27,IF(L479=4,19.5,IF(L479=5,18,IF(L479=6,16.5,IF(L479=7,15,IF(L479=8,13.5,0))))))))+IF(L479&lt;=8,0,IF(L479&lt;=16,10,0))-IF(L479&lt;=8,0,IF(L479&lt;=16,(L479-9)*0.255,0)),0)+IF(F479="JnEČ",IF(L479=1,25.5,IF(L479=2,19.53,IF(L479=3,15.48,IF(L479=4,9,IF(L479=5,8.25,IF(L479=6,7.5,IF(L479=7,6.75,IF(L479=8,6,0))))))))+IF(L479&lt;=8,0,IF(L479&lt;=16,5,0))-IF(L479&lt;=8,0,IF(L479&lt;=16,(L479-9)*0.1275,0)),0)+IF(F479="JčPČ",IF(L479=1,21.25,IF(L479=2,14.5,IF(L479=3,11.5,IF(L479=4,7,IF(L479=5,6.5,IF(L479=6,6,IF(L479=7,5.5,IF(L479=8,5,0))))))))+IF(L479&lt;=8,0,IF(L479&lt;=16,4,0))-IF(L479&lt;=8,0,IF(L479&lt;=16,(L479-9)*0.10625,0)),0)+IF(F479="JčEČ",IF(L479=1,17,IF(L479=2,13.02,IF(L479=3,10.32,IF(L479=4,6,IF(L479=5,5.5,IF(L479=6,5,IF(L479=7,4.5,IF(L479=8,4,0))))))))+IF(L479&lt;=8,0,IF(L479&lt;=16,3,0))-IF(L479&lt;=8,0,IF(L479&lt;=16,(L479-9)*0.085,0)),0)+IF(F479="NEAK",IF(L479=1,11.48,IF(L479=2,8.79,IF(L479=3,6.97,IF(L479=4,4.05,IF(L479=5,3.71,IF(L479=6,3.38,IF(L479=7,3.04,IF(L479=8,2.7,0))))))))+IF(L479&lt;=8,0,IF(L479&lt;=16,2,IF(L479&lt;=24,1.3,0)))-IF(L479&lt;=8,0,IF(L479&lt;=16,(L479-9)*0.0574,IF(L479&lt;=24,(L479-17)*0.0574,0))),0))*IF(L479&lt;0,1,IF(OR(F479="PČ",F479="PŽ",F479="PT"),IF(J479&lt;32,J479/32,1),1))* IF(L479&lt;0,1,IF(OR(F479="EČ",F479="EŽ",F479="JOŽ",F479="JPČ",F479="NEAK"),IF(J479&lt;24,J479/24,1),1))*IF(L479&lt;0,1,IF(OR(F479="PČneol",F479="JEČ",F479="JEOF",F479="JnPČ",F479="JnEČ",F479="JčPČ",F479="JčEČ"),IF(J479&lt;16,J479/16,1),1))*IF(L479&lt;0,1,IF(F479="EČneol",IF(J479&lt;8,J479/8,1),1))</f>
        <v>0</v>
      </c>
      <c r="O479" s="9">
        <f t="shared" ref="O479:O481" si="209">IF(F479="OŽ",N479,IF(H479="Ne",IF(J479*0.3&lt;J479-L479,N479,0),IF(J479*0.1&lt;J479-L479,N479,0)))</f>
        <v>0</v>
      </c>
      <c r="P479" s="4">
        <f t="shared" ref="P479" si="210">IF(O479=0,0,IF(F479="OŽ",IF(L479&gt;35,0,IF(J479&gt;35,(36-L479)*1.836,((36-L479)-(36-J479))*1.836)),0)+IF(F479="PČ",IF(L479&gt;31,0,IF(J479&gt;31,(32-L479)*1.347,((32-L479)-(32-J479))*1.347)),0)+ IF(F479="PČneol",IF(L479&gt;15,0,IF(J479&gt;15,(16-L479)*0.255,((16-L479)-(16-J479))*0.255)),0)+IF(F479="PŽ",IF(L479&gt;31,0,IF(J479&gt;31,(32-L479)*0.255,((32-L479)-(32-J479))*0.255)),0)+IF(F479="EČ",IF(L479&gt;23,0,IF(J479&gt;23,(24-L479)*0.612,((24-L479)-(24-J479))*0.612)),0)+IF(F479="EČneol",IF(L479&gt;7,0,IF(J479&gt;7,(8-L479)*0.204,((8-L479)-(8-J479))*0.204)),0)+IF(F479="EŽ",IF(L479&gt;23,0,IF(J479&gt;23,(24-L479)*0.204,((24-L479)-(24-J479))*0.204)),0)+IF(F479="PT",IF(L479&gt;31,0,IF(J479&gt;31,(32-L479)*0.204,((32-L479)-(32-J479))*0.204)),0)+IF(F479="JOŽ",IF(L479&gt;23,0,IF(J479&gt;23,(24-L479)*0.255,((24-L479)-(24-J479))*0.255)),0)+IF(F479="JPČ",IF(L479&gt;23,0,IF(J479&gt;23,(24-L479)*0.204,((24-L479)-(24-J479))*0.204)),0)+IF(F479="JEČ",IF(L479&gt;15,0,IF(J479&gt;15,(16-L479)*0.102,((16-L479)-(16-J479))*0.102)),0)+IF(F479="JEOF",IF(L479&gt;15,0,IF(J479&gt;15,(16-L479)*0.102,((16-L479)-(16-J479))*0.102)),0)+IF(F479="JnPČ",IF(L479&gt;15,0,IF(J479&gt;15,(16-L479)*0.153,((16-L479)-(16-J479))*0.153)),0)+IF(F479="JnEČ",IF(L479&gt;15,0,IF(J479&gt;15,(16-L479)*0.0765,((16-L479)-(16-J479))*0.0765)),0)+IF(F479="JčPČ",IF(L479&gt;15,0,IF(J479&gt;15,(16-L479)*0.06375,((16-L479)-(16-J479))*0.06375)),0)+IF(F479="JčEČ",IF(L479&gt;15,0,IF(J479&gt;15,(16-L479)*0.051,((16-L479)-(16-J479))*0.051)),0)+IF(F479="NEAK",IF(L479&gt;23,0,IF(J479&gt;23,(24-L479)*0.03444,((24-L479)-(24-J479))*0.03444)),0))</f>
        <v>0</v>
      </c>
      <c r="Q479" s="11">
        <f t="shared" ref="Q479" si="211">IF(ISERROR(P479*100/N479),0,(P479*100/N479))</f>
        <v>0</v>
      </c>
      <c r="R479" s="10">
        <f t="shared" ref="R479:R481" si="212">IF(Q479&lt;=30,O479+P479,O479+O479*0.3)*IF(G479=1,0.4,IF(G479=2,0.75,IF(G479="1 (kas 4 m. 1 k. nerengiamos)",0.52,1)))*IF(D479="olimpinė",1,IF(M479="Ne",0.5,1))*IF(OR(A$5="Lietuvos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federacija"),IF(OR(J479&lt;8,K479&lt;16),0,1),1)*E479*IF(I479&lt;=1,1,1/I479)*IF(OR(A$5="Lietuvos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79" s="8"/>
    </row>
    <row r="480" spans="1:19">
      <c r="A480" s="62">
        <v>2</v>
      </c>
      <c r="B480" s="62" t="s">
        <v>56</v>
      </c>
      <c r="C480" s="12" t="s">
        <v>102</v>
      </c>
      <c r="D480" s="62" t="s">
        <v>64</v>
      </c>
      <c r="E480" s="62">
        <v>1</v>
      </c>
      <c r="F480" s="62" t="s">
        <v>30</v>
      </c>
      <c r="G480" s="62">
        <v>2</v>
      </c>
      <c r="H480" s="62" t="s">
        <v>31</v>
      </c>
      <c r="I480" s="62"/>
      <c r="J480" s="62">
        <v>157</v>
      </c>
      <c r="K480" s="62">
        <v>214</v>
      </c>
      <c r="L480" s="62">
        <v>104</v>
      </c>
      <c r="M480" s="62" t="s">
        <v>31</v>
      </c>
      <c r="N480" s="3">
        <f t="shared" si="208"/>
        <v>0</v>
      </c>
      <c r="O480" s="9">
        <f t="shared" si="209"/>
        <v>0</v>
      </c>
      <c r="P480" s="4">
        <f t="shared" ref="P480:P481" si="213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:Q481" si="214">IF(ISERROR(P480*100/N480),0,(P480*100/N480))</f>
        <v>0</v>
      </c>
      <c r="R480" s="10">
        <f t="shared" si="212"/>
        <v>0</v>
      </c>
      <c r="S480" s="8"/>
    </row>
    <row r="481" spans="1:19">
      <c r="A481" s="62">
        <v>3</v>
      </c>
      <c r="B481" s="62" t="s">
        <v>177</v>
      </c>
      <c r="C481" s="12" t="s">
        <v>102</v>
      </c>
      <c r="D481" s="62" t="s">
        <v>64</v>
      </c>
      <c r="E481" s="62">
        <v>1</v>
      </c>
      <c r="F481" s="62" t="s">
        <v>30</v>
      </c>
      <c r="G481" s="62">
        <v>2</v>
      </c>
      <c r="H481" s="62" t="s">
        <v>31</v>
      </c>
      <c r="I481" s="62"/>
      <c r="J481" s="62">
        <v>157</v>
      </c>
      <c r="K481" s="62">
        <v>214</v>
      </c>
      <c r="L481" s="62">
        <v>113</v>
      </c>
      <c r="M481" s="62" t="s">
        <v>31</v>
      </c>
      <c r="N481" s="3">
        <f t="shared" si="208"/>
        <v>0</v>
      </c>
      <c r="O481" s="9">
        <f t="shared" si="209"/>
        <v>0</v>
      </c>
      <c r="P481" s="4">
        <f t="shared" si="213"/>
        <v>0</v>
      </c>
      <c r="Q481" s="11">
        <f t="shared" si="214"/>
        <v>0</v>
      </c>
      <c r="R481" s="10">
        <f t="shared" si="212"/>
        <v>0</v>
      </c>
      <c r="S481" s="8"/>
    </row>
    <row r="482" spans="1:19">
      <c r="A482" s="67" t="s">
        <v>32</v>
      </c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9"/>
      <c r="R482" s="10">
        <f>SUM(R479:R481)</f>
        <v>0</v>
      </c>
      <c r="S482" s="8"/>
    </row>
    <row r="483" spans="1:19" ht="15.75">
      <c r="A483" s="24" t="s">
        <v>33</v>
      </c>
      <c r="B483" s="2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6"/>
      <c r="S483" s="8"/>
    </row>
    <row r="484" spans="1:19">
      <c r="A484" s="49" t="s">
        <v>59</v>
      </c>
      <c r="B484" s="49"/>
      <c r="C484" s="49"/>
      <c r="D484" s="49"/>
      <c r="E484" s="49"/>
      <c r="F484" s="49"/>
      <c r="G484" s="49"/>
      <c r="H484" s="49"/>
      <c r="I484" s="49"/>
      <c r="J484" s="15"/>
      <c r="K484" s="15"/>
      <c r="L484" s="15"/>
      <c r="M484" s="15"/>
      <c r="N484" s="15"/>
      <c r="O484" s="15"/>
      <c r="P484" s="15"/>
      <c r="Q484" s="15"/>
      <c r="R484" s="16"/>
      <c r="S484" s="8"/>
    </row>
    <row r="485" spans="1:19" s="8" customFormat="1">
      <c r="A485" s="49"/>
      <c r="B485" s="49"/>
      <c r="C485" s="49"/>
      <c r="D485" s="49"/>
      <c r="E485" s="49"/>
      <c r="F485" s="49"/>
      <c r="G485" s="49"/>
      <c r="H485" s="49"/>
      <c r="I485" s="49"/>
      <c r="J485" s="15"/>
      <c r="K485" s="15"/>
      <c r="L485" s="15"/>
      <c r="M485" s="15"/>
      <c r="N485" s="15"/>
      <c r="O485" s="15"/>
      <c r="P485" s="15"/>
      <c r="Q485" s="15"/>
      <c r="R485" s="16"/>
    </row>
    <row r="486" spans="1:19">
      <c r="A486" s="70" t="s">
        <v>329</v>
      </c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58"/>
      <c r="R486" s="8"/>
      <c r="S486" s="8"/>
    </row>
    <row r="487" spans="1:19" ht="18">
      <c r="A487" s="72" t="s">
        <v>25</v>
      </c>
      <c r="B487" s="73"/>
      <c r="C487" s="73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8"/>
      <c r="R487" s="8"/>
      <c r="S487" s="8"/>
    </row>
    <row r="488" spans="1:19">
      <c r="A488" s="65" t="s">
        <v>330</v>
      </c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58"/>
      <c r="R488" s="8"/>
      <c r="S488" s="8"/>
    </row>
    <row r="489" spans="1:19">
      <c r="A489" s="62">
        <v>1</v>
      </c>
      <c r="B489" s="62" t="s">
        <v>62</v>
      </c>
      <c r="C489" s="12" t="s">
        <v>63</v>
      </c>
      <c r="D489" s="62" t="s">
        <v>64</v>
      </c>
      <c r="E489" s="62">
        <v>1</v>
      </c>
      <c r="F489" s="62" t="s">
        <v>65</v>
      </c>
      <c r="G489" s="62">
        <v>1</v>
      </c>
      <c r="H489" s="62" t="s">
        <v>66</v>
      </c>
      <c r="I489" s="62"/>
      <c r="J489" s="62">
        <v>100</v>
      </c>
      <c r="K489" s="62">
        <v>51</v>
      </c>
      <c r="L489" s="62">
        <v>3</v>
      </c>
      <c r="M489" s="62" t="s">
        <v>31</v>
      </c>
      <c r="N489" s="3">
        <f t="shared" ref="N489:N491" si="215">(IF(F489="OŽ",IF(L489=1,550.8,IF(L489=2,426.38,IF(L489=3,342.14,IF(L489=4,181.44,IF(L489=5,168.48,IF(L489=6,155.52,IF(L489=7,148.5,IF(L489=8,144,0))))))))+IF(L489&lt;=8,0,IF(L489&lt;=16,137.7,IF(L489&lt;=24,108,IF(L489&lt;=32,80.1,IF(L489&lt;=36,52.2,0)))))-IF(L489&lt;=8,0,IF(L489&lt;=16,(L489-9)*2.754,IF(L489&lt;=24,(L489-17)* 2.754,IF(L489&lt;=32,(L489-25)* 2.754,IF(L489&lt;=36,(L489-33)*2.754,0))))),0)+IF(F489="PČ",IF(L489=1,449,IF(L489=2,314.6,IF(L489=3,238,IF(L489=4,172,IF(L489=5,159,IF(L489=6,145,IF(L489=7,132,IF(L489=8,119,0))))))))+IF(L489&lt;=8,0,IF(L489&lt;=16,88,IF(L489&lt;=24,55,IF(L489&lt;=32,22,0))))-IF(L489&lt;=8,0,IF(L489&lt;=16,(L489-9)*2.245,IF(L489&lt;=24,(L489-17)*2.245,IF(L489&lt;=32,(L489-25)*2.245,0)))),0)+IF(F489="PČneol",IF(L489=1,85,IF(L489=2,64.61,IF(L489=3,50.76,IF(L489=4,16.25,IF(L489=5,15,IF(L489=6,13.75,IF(L489=7,12.5,IF(L489=8,11.25,0))))))))+IF(L489&lt;=8,0,IF(L489&lt;=16,9,0))-IF(L489&lt;=8,0,IF(L489&lt;=16,(L489-9)*0.425,0)),0)+IF(F489="PŽ",IF(L489=1,85,IF(L489=2,59.5,IF(L489=3,45,IF(L489=4,32.5,IF(L489=5,30,IF(L489=6,27.5,IF(L489=7,25,IF(L489=8,22.5,0))))))))+IF(L489&lt;=8,0,IF(L489&lt;=16,19,IF(L489&lt;=24,13,IF(L489&lt;=32,8,0))))-IF(L489&lt;=8,0,IF(L489&lt;=16,(L489-9)*0.425,IF(L489&lt;=24,(L489-17)*0.425,IF(L489&lt;=32,(L489-25)*0.425,0)))),0)+IF(F489="EČ",IF(L489=1,204,IF(L489=2,156.24,IF(L489=3,123.84,IF(L489=4,72,IF(L489=5,66,IF(L489=6,60,IF(L489=7,54,IF(L489=8,48,0))))))))+IF(L489&lt;=8,0,IF(L489&lt;=16,40,IF(L489&lt;=24,25,0)))-IF(L489&lt;=8,0,IF(L489&lt;=16,(L489-9)*1.02,IF(L489&lt;=24,(L489-17)*1.02,0))),0)+IF(F489="EČneol",IF(L489=1,68,IF(L489=2,51.69,IF(L489=3,40.61,IF(L489=4,13,IF(L489=5,12,IF(L489=6,11,IF(L489=7,10,IF(L489=8,9,0)))))))))+IF(F489="EŽ",IF(L489=1,68,IF(L489=2,47.6,IF(L489=3,36,IF(L489=4,18,IF(L489=5,16.5,IF(L489=6,15,IF(L489=7,13.5,IF(L489=8,12,0))))))))+IF(L489&lt;=8,0,IF(L489&lt;=16,10,IF(L489&lt;=24,6,0)))-IF(L489&lt;=8,0,IF(L489&lt;=16,(L489-9)*0.34,IF(L489&lt;=24,(L489-17)*0.34,0))),0)+IF(F489="PT",IF(L489=1,68,IF(L489=2,52.08,IF(L489=3,41.28,IF(L489=4,24,IF(L489=5,22,IF(L489=6,20,IF(L489=7,18,IF(L489=8,16,0))))))))+IF(L489&lt;=8,0,IF(L489&lt;=16,13,IF(L489&lt;=24,9,IF(L489&lt;=32,4,0))))-IF(L489&lt;=8,0,IF(L489&lt;=16,(L489-9)*0.34,IF(L489&lt;=24,(L489-17)*0.34,IF(L489&lt;=32,(L489-25)*0.34,0)))),0)+IF(F489="JOŽ",IF(L489=1,85,IF(L489=2,59.5,IF(L489=3,45,IF(L489=4,32.5,IF(L489=5,30,IF(L489=6,27.5,IF(L489=7,25,IF(L489=8,22.5,0))))))))+IF(L489&lt;=8,0,IF(L489&lt;=16,19,IF(L489&lt;=24,13,0)))-IF(L489&lt;=8,0,IF(L489&lt;=16,(L489-9)*0.425,IF(L489&lt;=24,(L489-17)*0.425,0))),0)+IF(F489="JPČ",IF(L489=1,68,IF(L489=2,47.6,IF(L489=3,36,IF(L489=4,26,IF(L489=5,24,IF(L489=6,22,IF(L489=7,20,IF(L489=8,18,0))))))))+IF(L489&lt;=8,0,IF(L489&lt;=16,13,IF(L489&lt;=24,9,0)))-IF(L489&lt;=8,0,IF(L489&lt;=16,(L489-9)*0.34,IF(L489&lt;=24,(L489-17)*0.34,0))),0)+IF(F489="JEČ",IF(L489=1,34,IF(L489=2,26.04,IF(L489=3,20.6,IF(L489=4,12,IF(L489=5,11,IF(L489=6,10,IF(L489=7,9,IF(L489=8,8,0))))))))+IF(L489&lt;=8,0,IF(L489&lt;=16,6,0))-IF(L489&lt;=8,0,IF(L489&lt;=16,(L489-9)*0.17,0)),0)+IF(F489="JEOF",IF(L489=1,34,IF(L489=2,26.04,IF(L489=3,20.6,IF(L489=4,12,IF(L489=5,11,IF(L489=6,10,IF(L489=7,9,IF(L489=8,8,0))))))))+IF(L489&lt;=8,0,IF(L489&lt;=16,6,0))-IF(L489&lt;=8,0,IF(L489&lt;=16,(L489-9)*0.17,0)),0)+IF(F489="JnPČ",IF(L489=1,51,IF(L489=2,35.7,IF(L489=3,27,IF(L489=4,19.5,IF(L489=5,18,IF(L489=6,16.5,IF(L489=7,15,IF(L489=8,13.5,0))))))))+IF(L489&lt;=8,0,IF(L489&lt;=16,10,0))-IF(L489&lt;=8,0,IF(L489&lt;=16,(L489-9)*0.255,0)),0)+IF(F489="JnEČ",IF(L489=1,25.5,IF(L489=2,19.53,IF(L489=3,15.48,IF(L489=4,9,IF(L489=5,8.25,IF(L489=6,7.5,IF(L489=7,6.75,IF(L489=8,6,0))))))))+IF(L489&lt;=8,0,IF(L489&lt;=16,5,0))-IF(L489&lt;=8,0,IF(L489&lt;=16,(L489-9)*0.1275,0)),0)+IF(F489="JčPČ",IF(L489=1,21.25,IF(L489=2,14.5,IF(L489=3,11.5,IF(L489=4,7,IF(L489=5,6.5,IF(L489=6,6,IF(L489=7,5.5,IF(L489=8,5,0))))))))+IF(L489&lt;=8,0,IF(L489&lt;=16,4,0))-IF(L489&lt;=8,0,IF(L489&lt;=16,(L489-9)*0.10625,0)),0)+IF(F489="JčEČ",IF(L489=1,17,IF(L489=2,13.02,IF(L489=3,10.32,IF(L489=4,6,IF(L489=5,5.5,IF(L489=6,5,IF(L489=7,4.5,IF(L489=8,4,0))))))))+IF(L489&lt;=8,0,IF(L489&lt;=16,3,0))-IF(L489&lt;=8,0,IF(L489&lt;=16,(L489-9)*0.085,0)),0)+IF(F489="NEAK",IF(L489=1,11.48,IF(L489=2,8.79,IF(L489=3,6.97,IF(L489=4,4.05,IF(L489=5,3.71,IF(L489=6,3.38,IF(L489=7,3.04,IF(L489=8,2.7,0))))))))+IF(L489&lt;=8,0,IF(L489&lt;=16,2,IF(L489&lt;=24,1.3,0)))-IF(L489&lt;=8,0,IF(L489&lt;=16,(L489-9)*0.0574,IF(L489&lt;=24,(L489-17)*0.0574,0))),0))*IF(L489&lt;0,1,IF(OR(F489="PČ",F489="PŽ",F489="PT"),IF(J489&lt;32,J489/32,1),1))* IF(L489&lt;0,1,IF(OR(F489="EČ",F489="EŽ",F489="JOŽ",F489="JPČ",F489="NEAK"),IF(J489&lt;24,J489/24,1),1))*IF(L489&lt;0,1,IF(OR(F489="PČneol",F489="JEČ",F489="JEOF",F489="JnPČ",F489="JnEČ",F489="JčPČ",F489="JčEČ"),IF(J489&lt;16,J489/16,1),1))*IF(L489&lt;0,1,IF(F489="EČneol",IF(J489&lt;8,J489/8,1),1))</f>
        <v>40.61</v>
      </c>
      <c r="O489" s="9">
        <f t="shared" ref="O489:O491" si="216">IF(F489="OŽ",N489,IF(H489="Ne",IF(J489*0.3&lt;J489-L489,N489,0),IF(J489*0.1&lt;J489-L489,N489,0)))</f>
        <v>40.61</v>
      </c>
      <c r="P489" s="4">
        <f t="shared" ref="P489" si="217">IF(O489=0,0,IF(F489="OŽ",IF(L489&gt;35,0,IF(J489&gt;35,(36-L489)*1.836,((36-L489)-(36-J489))*1.836)),0)+IF(F489="PČ",IF(L489&gt;31,0,IF(J489&gt;31,(32-L489)*1.347,((32-L489)-(32-J489))*1.347)),0)+ IF(F489="PČneol",IF(L489&gt;15,0,IF(J489&gt;15,(16-L489)*0.255,((16-L489)-(16-J489))*0.255)),0)+IF(F489="PŽ",IF(L489&gt;31,0,IF(J489&gt;31,(32-L489)*0.255,((32-L489)-(32-J489))*0.255)),0)+IF(F489="EČ",IF(L489&gt;23,0,IF(J489&gt;23,(24-L489)*0.612,((24-L489)-(24-J489))*0.612)),0)+IF(F489="EČneol",IF(L489&gt;7,0,IF(J489&gt;7,(8-L489)*0.204,((8-L489)-(8-J489))*0.204)),0)+IF(F489="EŽ",IF(L489&gt;23,0,IF(J489&gt;23,(24-L489)*0.204,((24-L489)-(24-J489))*0.204)),0)+IF(F489="PT",IF(L489&gt;31,0,IF(J489&gt;31,(32-L489)*0.204,((32-L489)-(32-J489))*0.204)),0)+IF(F489="JOŽ",IF(L489&gt;23,0,IF(J489&gt;23,(24-L489)*0.255,((24-L489)-(24-J489))*0.255)),0)+IF(F489="JPČ",IF(L489&gt;23,0,IF(J489&gt;23,(24-L489)*0.204,((24-L489)-(24-J489))*0.204)),0)+IF(F489="JEČ",IF(L489&gt;15,0,IF(J489&gt;15,(16-L489)*0.102,((16-L489)-(16-J489))*0.102)),0)+IF(F489="JEOF",IF(L489&gt;15,0,IF(J489&gt;15,(16-L489)*0.102,((16-L489)-(16-J489))*0.102)),0)+IF(F489="JnPČ",IF(L489&gt;15,0,IF(J489&gt;15,(16-L489)*0.153,((16-L489)-(16-J489))*0.153)),0)+IF(F489="JnEČ",IF(L489&gt;15,0,IF(J489&gt;15,(16-L489)*0.0765,((16-L489)-(16-J489))*0.0765)),0)+IF(F489="JčPČ",IF(L489&gt;15,0,IF(J489&gt;15,(16-L489)*0.06375,((16-L489)-(16-J489))*0.06375)),0)+IF(F489="JčEČ",IF(L489&gt;15,0,IF(J489&gt;15,(16-L489)*0.051,((16-L489)-(16-J489))*0.051)),0)+IF(F489="NEAK",IF(L489&gt;23,0,IF(J489&gt;23,(24-L489)*0.03444,((24-L489)-(24-J489))*0.03444)),0))</f>
        <v>1.02</v>
      </c>
      <c r="Q489" s="11">
        <f t="shared" ref="Q489" si="218">IF(ISERROR(P489*100/N489),0,(P489*100/N489))</f>
        <v>2.511696626446688</v>
      </c>
      <c r="R489" s="10">
        <f t="shared" ref="R489:R491" si="219">IF(Q489&lt;=30,O489+P489,O489+O489*0.3)*IF(G489=1,0.4,IF(G489=2,0.75,IF(G489="1 (kas 4 m. 1 k. nerengiamos)",0.52,1)))*IF(D489="olimpinė",1,IF(M489="Ne",0.5,1))*IF(OR(A$5="Lietuvos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federacija"),IF(OR(J489&lt;8,K489&lt;16),0,1),1)*E489*IF(I489&lt;=1,1,1/I489)*IF(OR(A$5="Lietuvos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16.652000000000001</v>
      </c>
      <c r="S489" s="8"/>
    </row>
    <row r="490" spans="1:19">
      <c r="A490" s="62">
        <v>2</v>
      </c>
      <c r="B490" s="62" t="s">
        <v>331</v>
      </c>
      <c r="C490" s="12" t="s">
        <v>63</v>
      </c>
      <c r="D490" s="62" t="s">
        <v>64</v>
      </c>
      <c r="E490" s="62">
        <v>1</v>
      </c>
      <c r="F490" s="62" t="s">
        <v>65</v>
      </c>
      <c r="G490" s="62">
        <v>1</v>
      </c>
      <c r="H490" s="62" t="s">
        <v>66</v>
      </c>
      <c r="I490" s="62"/>
      <c r="J490" s="62">
        <v>73</v>
      </c>
      <c r="K490" s="62">
        <v>51</v>
      </c>
      <c r="L490" s="62">
        <v>66</v>
      </c>
      <c r="M490" s="62" t="s">
        <v>31</v>
      </c>
      <c r="N490" s="3">
        <f t="shared" si="215"/>
        <v>0</v>
      </c>
      <c r="O490" s="9">
        <f t="shared" si="216"/>
        <v>0</v>
      </c>
      <c r="P490" s="4">
        <f t="shared" ref="P490:P491" si="220">IF(O490=0,0,IF(F490="OŽ",IF(L490&gt;35,0,IF(J490&gt;35,(36-L490)*1.836,((36-L490)-(36-J490))*1.836)),0)+IF(F490="PČ",IF(L490&gt;31,0,IF(J490&gt;31,(32-L490)*1.347,((32-L490)-(32-J490))*1.347)),0)+ IF(F490="PČneol",IF(L490&gt;15,0,IF(J490&gt;15,(16-L490)*0.255,((16-L490)-(16-J490))*0.255)),0)+IF(F490="PŽ",IF(L490&gt;31,0,IF(J490&gt;31,(32-L490)*0.255,((32-L490)-(32-J490))*0.255)),0)+IF(F490="EČ",IF(L490&gt;23,0,IF(J490&gt;23,(24-L490)*0.612,((24-L490)-(24-J490))*0.612)),0)+IF(F490="EČneol",IF(L490&gt;7,0,IF(J490&gt;7,(8-L490)*0.204,((8-L490)-(8-J490))*0.204)),0)+IF(F490="EŽ",IF(L490&gt;23,0,IF(J490&gt;23,(24-L490)*0.204,((24-L490)-(24-J490))*0.204)),0)+IF(F490="PT",IF(L490&gt;31,0,IF(J490&gt;31,(32-L490)*0.204,((32-L490)-(32-J490))*0.204)),0)+IF(F490="JOŽ",IF(L490&gt;23,0,IF(J490&gt;23,(24-L490)*0.255,((24-L490)-(24-J490))*0.255)),0)+IF(F490="JPČ",IF(L490&gt;23,0,IF(J490&gt;23,(24-L490)*0.204,((24-L490)-(24-J490))*0.204)),0)+IF(F490="JEČ",IF(L490&gt;15,0,IF(J490&gt;15,(16-L490)*0.102,((16-L490)-(16-J490))*0.102)),0)+IF(F490="JEOF",IF(L490&gt;15,0,IF(J490&gt;15,(16-L490)*0.102,((16-L490)-(16-J490))*0.102)),0)+IF(F490="JnPČ",IF(L490&gt;15,0,IF(J490&gt;15,(16-L490)*0.153,((16-L490)-(16-J490))*0.153)),0)+IF(F490="JnEČ",IF(L490&gt;15,0,IF(J490&gt;15,(16-L490)*0.0765,((16-L490)-(16-J490))*0.0765)),0)+IF(F490="JčPČ",IF(L490&gt;15,0,IF(J490&gt;15,(16-L490)*0.06375,((16-L490)-(16-J490))*0.06375)),0)+IF(F490="JčEČ",IF(L490&gt;15,0,IF(J490&gt;15,(16-L490)*0.051,((16-L490)-(16-J490))*0.051)),0)+IF(F490="NEAK",IF(L490&gt;23,0,IF(J490&gt;23,(24-L490)*0.03444,((24-L490)-(24-J490))*0.03444)),0))</f>
        <v>0</v>
      </c>
      <c r="Q490" s="11">
        <f t="shared" ref="Q490:Q491" si="221">IF(ISERROR(P490*100/N490),0,(P490*100/N490))</f>
        <v>0</v>
      </c>
      <c r="R490" s="10">
        <f t="shared" si="219"/>
        <v>0</v>
      </c>
      <c r="S490" s="8"/>
    </row>
    <row r="491" spans="1:19">
      <c r="A491" s="62">
        <v>3</v>
      </c>
      <c r="B491" s="62" t="s">
        <v>68</v>
      </c>
      <c r="C491" s="12" t="s">
        <v>63</v>
      </c>
      <c r="D491" s="62" t="s">
        <v>64</v>
      </c>
      <c r="E491" s="62">
        <v>1</v>
      </c>
      <c r="F491" s="62" t="s">
        <v>65</v>
      </c>
      <c r="G491" s="62">
        <v>1</v>
      </c>
      <c r="H491" s="62" t="s">
        <v>66</v>
      </c>
      <c r="I491" s="62"/>
      <c r="J491" s="62">
        <v>100</v>
      </c>
      <c r="K491" s="62">
        <v>51</v>
      </c>
      <c r="L491" s="62">
        <v>99</v>
      </c>
      <c r="M491" s="62" t="s">
        <v>31</v>
      </c>
      <c r="N491" s="3">
        <f t="shared" si="215"/>
        <v>0</v>
      </c>
      <c r="O491" s="9">
        <f t="shared" si="216"/>
        <v>0</v>
      </c>
      <c r="P491" s="4">
        <f t="shared" si="220"/>
        <v>0</v>
      </c>
      <c r="Q491" s="11">
        <f t="shared" si="221"/>
        <v>0</v>
      </c>
      <c r="R491" s="10">
        <f t="shared" si="219"/>
        <v>0</v>
      </c>
      <c r="S491" s="8"/>
    </row>
    <row r="492" spans="1:19">
      <c r="A492" s="67" t="s">
        <v>32</v>
      </c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9"/>
      <c r="R492" s="10">
        <f>SUM(R489:R491)</f>
        <v>16.652000000000001</v>
      </c>
      <c r="S492" s="8"/>
    </row>
    <row r="493" spans="1:19" ht="15.75">
      <c r="A493" s="24" t="s">
        <v>33</v>
      </c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6"/>
      <c r="S493" s="8"/>
    </row>
    <row r="494" spans="1:19">
      <c r="A494" s="49" t="s">
        <v>59</v>
      </c>
      <c r="B494" s="49"/>
      <c r="C494" s="49"/>
      <c r="D494" s="49"/>
      <c r="E494" s="49"/>
      <c r="F494" s="49"/>
      <c r="G494" s="49"/>
      <c r="H494" s="49"/>
      <c r="I494" s="49"/>
      <c r="J494" s="15"/>
      <c r="K494" s="15"/>
      <c r="L494" s="15"/>
      <c r="M494" s="15"/>
      <c r="N494" s="15"/>
      <c r="O494" s="15"/>
      <c r="P494" s="15"/>
      <c r="Q494" s="15"/>
      <c r="R494" s="16"/>
      <c r="S494" s="8"/>
    </row>
    <row r="495" spans="1:19" s="8" customFormat="1">
      <c r="A495" s="49"/>
      <c r="B495" s="49"/>
      <c r="C495" s="49"/>
      <c r="D495" s="49"/>
      <c r="E495" s="49"/>
      <c r="F495" s="49"/>
      <c r="G495" s="49"/>
      <c r="H495" s="49"/>
      <c r="I495" s="49"/>
      <c r="J495" s="15"/>
      <c r="K495" s="15"/>
      <c r="L495" s="15"/>
      <c r="M495" s="15"/>
      <c r="N495" s="15"/>
      <c r="O495" s="15"/>
      <c r="P495" s="15"/>
      <c r="Q495" s="15"/>
      <c r="R495" s="16"/>
    </row>
    <row r="496" spans="1:19">
      <c r="A496" s="70" t="s">
        <v>332</v>
      </c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58"/>
      <c r="R496" s="8"/>
      <c r="S496" s="8"/>
    </row>
    <row r="497" spans="1:19" ht="18">
      <c r="A497" s="72" t="s">
        <v>25</v>
      </c>
      <c r="B497" s="73"/>
      <c r="C497" s="73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8"/>
      <c r="R497" s="8"/>
      <c r="S497" s="8"/>
    </row>
    <row r="498" spans="1:19">
      <c r="A498" s="65" t="s">
        <v>333</v>
      </c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58"/>
      <c r="R498" s="8"/>
      <c r="S498" s="8"/>
    </row>
    <row r="499" spans="1:19">
      <c r="A499" s="62">
        <v>1</v>
      </c>
      <c r="B499" s="62" t="s">
        <v>72</v>
      </c>
      <c r="C499" s="12" t="s">
        <v>73</v>
      </c>
      <c r="D499" s="62" t="s">
        <v>64</v>
      </c>
      <c r="E499" s="62">
        <v>1</v>
      </c>
      <c r="F499" s="62" t="s">
        <v>30</v>
      </c>
      <c r="G499" s="62">
        <v>1</v>
      </c>
      <c r="H499" s="62" t="s">
        <v>66</v>
      </c>
      <c r="I499" s="62"/>
      <c r="J499" s="62">
        <v>156</v>
      </c>
      <c r="K499" s="62">
        <v>214</v>
      </c>
      <c r="L499" s="62">
        <v>43</v>
      </c>
      <c r="M499" s="62" t="s">
        <v>31</v>
      </c>
      <c r="N499" s="3">
        <f t="shared" ref="N499:N500" si="222">(IF(F499="OŽ",IF(L499=1,550.8,IF(L499=2,426.38,IF(L499=3,342.14,IF(L499=4,181.44,IF(L499=5,168.48,IF(L499=6,155.52,IF(L499=7,148.5,IF(L499=8,144,0))))))))+IF(L499&lt;=8,0,IF(L499&lt;=16,137.7,IF(L499&lt;=24,108,IF(L499&lt;=32,80.1,IF(L499&lt;=36,52.2,0)))))-IF(L499&lt;=8,0,IF(L499&lt;=16,(L499-9)*2.754,IF(L499&lt;=24,(L499-17)* 2.754,IF(L499&lt;=32,(L499-25)* 2.754,IF(L499&lt;=36,(L499-33)*2.754,0))))),0)+IF(F499="PČ",IF(L499=1,449,IF(L499=2,314.6,IF(L499=3,238,IF(L499=4,172,IF(L499=5,159,IF(L499=6,145,IF(L499=7,132,IF(L499=8,119,0))))))))+IF(L499&lt;=8,0,IF(L499&lt;=16,88,IF(L499&lt;=24,55,IF(L499&lt;=32,22,0))))-IF(L499&lt;=8,0,IF(L499&lt;=16,(L499-9)*2.245,IF(L499&lt;=24,(L499-17)*2.245,IF(L499&lt;=32,(L499-25)*2.245,0)))),0)+IF(F499="PČneol",IF(L499=1,85,IF(L499=2,64.61,IF(L499=3,50.76,IF(L499=4,16.25,IF(L499=5,15,IF(L499=6,13.75,IF(L499=7,12.5,IF(L499=8,11.25,0))))))))+IF(L499&lt;=8,0,IF(L499&lt;=16,9,0))-IF(L499&lt;=8,0,IF(L499&lt;=16,(L499-9)*0.425,0)),0)+IF(F499="PŽ",IF(L499=1,85,IF(L499=2,59.5,IF(L499=3,45,IF(L499=4,32.5,IF(L499=5,30,IF(L499=6,27.5,IF(L499=7,25,IF(L499=8,22.5,0))))))))+IF(L499&lt;=8,0,IF(L499&lt;=16,19,IF(L499&lt;=24,13,IF(L499&lt;=32,8,0))))-IF(L499&lt;=8,0,IF(L499&lt;=16,(L499-9)*0.425,IF(L499&lt;=24,(L499-17)*0.425,IF(L499&lt;=32,(L499-25)*0.425,0)))),0)+IF(F499="EČ",IF(L499=1,204,IF(L499=2,156.24,IF(L499=3,123.84,IF(L499=4,72,IF(L499=5,66,IF(L499=6,60,IF(L499=7,54,IF(L499=8,48,0))))))))+IF(L499&lt;=8,0,IF(L499&lt;=16,40,IF(L499&lt;=24,25,0)))-IF(L499&lt;=8,0,IF(L499&lt;=16,(L499-9)*1.02,IF(L499&lt;=24,(L499-17)*1.02,0))),0)+IF(F499="EČneol",IF(L499=1,68,IF(L499=2,51.69,IF(L499=3,40.61,IF(L499=4,13,IF(L499=5,12,IF(L499=6,11,IF(L499=7,10,IF(L499=8,9,0)))))))))+IF(F499="EŽ",IF(L499=1,68,IF(L499=2,47.6,IF(L499=3,36,IF(L499=4,18,IF(L499=5,16.5,IF(L499=6,15,IF(L499=7,13.5,IF(L499=8,12,0))))))))+IF(L499&lt;=8,0,IF(L499&lt;=16,10,IF(L499&lt;=24,6,0)))-IF(L499&lt;=8,0,IF(L499&lt;=16,(L499-9)*0.34,IF(L499&lt;=24,(L499-17)*0.34,0))),0)+IF(F499="PT",IF(L499=1,68,IF(L499=2,52.08,IF(L499=3,41.28,IF(L499=4,24,IF(L499=5,22,IF(L499=6,20,IF(L499=7,18,IF(L499=8,16,0))))))))+IF(L499&lt;=8,0,IF(L499&lt;=16,13,IF(L499&lt;=24,9,IF(L499&lt;=32,4,0))))-IF(L499&lt;=8,0,IF(L499&lt;=16,(L499-9)*0.34,IF(L499&lt;=24,(L499-17)*0.34,IF(L499&lt;=32,(L499-25)*0.34,0)))),0)+IF(F499="JOŽ",IF(L499=1,85,IF(L499=2,59.5,IF(L499=3,45,IF(L499=4,32.5,IF(L499=5,30,IF(L499=6,27.5,IF(L499=7,25,IF(L499=8,22.5,0))))))))+IF(L499&lt;=8,0,IF(L499&lt;=16,19,IF(L499&lt;=24,13,0)))-IF(L499&lt;=8,0,IF(L499&lt;=16,(L499-9)*0.425,IF(L499&lt;=24,(L499-17)*0.425,0))),0)+IF(F499="JPČ",IF(L499=1,68,IF(L499=2,47.6,IF(L499=3,36,IF(L499=4,26,IF(L499=5,24,IF(L499=6,22,IF(L499=7,20,IF(L499=8,18,0))))))))+IF(L499&lt;=8,0,IF(L499&lt;=16,13,IF(L499&lt;=24,9,0)))-IF(L499&lt;=8,0,IF(L499&lt;=16,(L499-9)*0.34,IF(L499&lt;=24,(L499-17)*0.34,0))),0)+IF(F499="JEČ",IF(L499=1,34,IF(L499=2,26.04,IF(L499=3,20.6,IF(L499=4,12,IF(L499=5,11,IF(L499=6,10,IF(L499=7,9,IF(L499=8,8,0))))))))+IF(L499&lt;=8,0,IF(L499&lt;=16,6,0))-IF(L499&lt;=8,0,IF(L499&lt;=16,(L499-9)*0.17,0)),0)+IF(F499="JEOF",IF(L499=1,34,IF(L499=2,26.04,IF(L499=3,20.6,IF(L499=4,12,IF(L499=5,11,IF(L499=6,10,IF(L499=7,9,IF(L499=8,8,0))))))))+IF(L499&lt;=8,0,IF(L499&lt;=16,6,0))-IF(L499&lt;=8,0,IF(L499&lt;=16,(L499-9)*0.17,0)),0)+IF(F499="JnPČ",IF(L499=1,51,IF(L499=2,35.7,IF(L499=3,27,IF(L499=4,19.5,IF(L499=5,18,IF(L499=6,16.5,IF(L499=7,15,IF(L499=8,13.5,0))))))))+IF(L499&lt;=8,0,IF(L499&lt;=16,10,0))-IF(L499&lt;=8,0,IF(L499&lt;=16,(L499-9)*0.255,0)),0)+IF(F499="JnEČ",IF(L499=1,25.5,IF(L499=2,19.53,IF(L499=3,15.48,IF(L499=4,9,IF(L499=5,8.25,IF(L499=6,7.5,IF(L499=7,6.75,IF(L499=8,6,0))))))))+IF(L499&lt;=8,0,IF(L499&lt;=16,5,0))-IF(L499&lt;=8,0,IF(L499&lt;=16,(L499-9)*0.1275,0)),0)+IF(F499="JčPČ",IF(L499=1,21.25,IF(L499=2,14.5,IF(L499=3,11.5,IF(L499=4,7,IF(L499=5,6.5,IF(L499=6,6,IF(L499=7,5.5,IF(L499=8,5,0))))))))+IF(L499&lt;=8,0,IF(L499&lt;=16,4,0))-IF(L499&lt;=8,0,IF(L499&lt;=16,(L499-9)*0.10625,0)),0)+IF(F499="JčEČ",IF(L499=1,17,IF(L499=2,13.02,IF(L499=3,10.32,IF(L499=4,6,IF(L499=5,5.5,IF(L499=6,5,IF(L499=7,4.5,IF(L499=8,4,0))))))))+IF(L499&lt;=8,0,IF(L499&lt;=16,3,0))-IF(L499&lt;=8,0,IF(L499&lt;=16,(L499-9)*0.085,0)),0)+IF(F499="NEAK",IF(L499=1,11.48,IF(L499=2,8.79,IF(L499=3,6.97,IF(L499=4,4.05,IF(L499=5,3.71,IF(L499=6,3.38,IF(L499=7,3.04,IF(L499=8,2.7,0))))))))+IF(L499&lt;=8,0,IF(L499&lt;=16,2,IF(L499&lt;=24,1.3,0)))-IF(L499&lt;=8,0,IF(L499&lt;=16,(L499-9)*0.0574,IF(L499&lt;=24,(L499-17)*0.0574,0))),0))*IF(L499&lt;0,1,IF(OR(F499="PČ",F499="PŽ",F499="PT"),IF(J499&lt;32,J499/32,1),1))* IF(L499&lt;0,1,IF(OR(F499="EČ",F499="EŽ",F499="JOŽ",F499="JPČ",F499="NEAK"),IF(J499&lt;24,J499/24,1),1))*IF(L499&lt;0,1,IF(OR(F499="PČneol",F499="JEČ",F499="JEOF",F499="JnPČ",F499="JnEČ",F499="JčPČ",F499="JčEČ"),IF(J499&lt;16,J499/16,1),1))*IF(L499&lt;0,1,IF(F499="EČneol",IF(J499&lt;8,J499/8,1),1))</f>
        <v>0</v>
      </c>
      <c r="O499" s="9">
        <f t="shared" ref="O499:O500" si="223">IF(F499="OŽ",N499,IF(H499="Ne",IF(J499*0.3&lt;J499-L499,N499,0),IF(J499*0.1&lt;J499-L499,N499,0)))</f>
        <v>0</v>
      </c>
      <c r="P499" s="4">
        <f t="shared" ref="P499" si="224">IF(O499=0,0,IF(F499="OŽ",IF(L499&gt;35,0,IF(J499&gt;35,(36-L499)*1.836,((36-L499)-(36-J499))*1.836)),0)+IF(F499="PČ",IF(L499&gt;31,0,IF(J499&gt;31,(32-L499)*1.347,((32-L499)-(32-J499))*1.347)),0)+ IF(F499="PČneol",IF(L499&gt;15,0,IF(J499&gt;15,(16-L499)*0.255,((16-L499)-(16-J499))*0.255)),0)+IF(F499="PŽ",IF(L499&gt;31,0,IF(J499&gt;31,(32-L499)*0.255,((32-L499)-(32-J499))*0.255)),0)+IF(F499="EČ",IF(L499&gt;23,0,IF(J499&gt;23,(24-L499)*0.612,((24-L499)-(24-J499))*0.612)),0)+IF(F499="EČneol",IF(L499&gt;7,0,IF(J499&gt;7,(8-L499)*0.204,((8-L499)-(8-J499))*0.204)),0)+IF(F499="EŽ",IF(L499&gt;23,0,IF(J499&gt;23,(24-L499)*0.204,((24-L499)-(24-J499))*0.204)),0)+IF(F499="PT",IF(L499&gt;31,0,IF(J499&gt;31,(32-L499)*0.204,((32-L499)-(32-J499))*0.204)),0)+IF(F499="JOŽ",IF(L499&gt;23,0,IF(J499&gt;23,(24-L499)*0.255,((24-L499)-(24-J499))*0.255)),0)+IF(F499="JPČ",IF(L499&gt;23,0,IF(J499&gt;23,(24-L499)*0.204,((24-L499)-(24-J499))*0.204)),0)+IF(F499="JEČ",IF(L499&gt;15,0,IF(J499&gt;15,(16-L499)*0.102,((16-L499)-(16-J499))*0.102)),0)+IF(F499="JEOF",IF(L499&gt;15,0,IF(J499&gt;15,(16-L499)*0.102,((16-L499)-(16-J499))*0.102)),0)+IF(F499="JnPČ",IF(L499&gt;15,0,IF(J499&gt;15,(16-L499)*0.153,((16-L499)-(16-J499))*0.153)),0)+IF(F499="JnEČ",IF(L499&gt;15,0,IF(J499&gt;15,(16-L499)*0.0765,((16-L499)-(16-J499))*0.0765)),0)+IF(F499="JčPČ",IF(L499&gt;15,0,IF(J499&gt;15,(16-L499)*0.06375,((16-L499)-(16-J499))*0.06375)),0)+IF(F499="JčEČ",IF(L499&gt;15,0,IF(J499&gt;15,(16-L499)*0.051,((16-L499)-(16-J499))*0.051)),0)+IF(F499="NEAK",IF(L499&gt;23,0,IF(J499&gt;23,(24-L499)*0.03444,((24-L499)-(24-J499))*0.03444)),0))</f>
        <v>0</v>
      </c>
      <c r="Q499" s="11">
        <f t="shared" ref="Q499" si="225">IF(ISERROR(P499*100/N499),0,(P499*100/N499))</f>
        <v>0</v>
      </c>
      <c r="R499" s="10">
        <f t="shared" ref="R499:R500" si="226">IF(Q499&lt;=30,O499+P499,O499+O499*0.3)*IF(G499=1,0.4,IF(G499=2,0.75,IF(G499="1 (kas 4 m. 1 k. nerengiamos)",0.52,1)))*IF(D499="olimpinė",1,IF(M499="Ne",0.5,1))*IF(OR(A$5="Lietuvos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federacija"),IF(OR(J499&lt;8,K499&lt;16),0,1),1)*E499*IF(I499&lt;=1,1,1/I499)*IF(OR(A$5="Lietuvos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99" s="8"/>
    </row>
    <row r="500" spans="1:19">
      <c r="A500" s="62">
        <v>2</v>
      </c>
      <c r="B500" s="62" t="s">
        <v>334</v>
      </c>
      <c r="C500" s="12" t="s">
        <v>73</v>
      </c>
      <c r="D500" s="62" t="s">
        <v>64</v>
      </c>
      <c r="E500" s="62">
        <v>1</v>
      </c>
      <c r="F500" s="62" t="s">
        <v>30</v>
      </c>
      <c r="G500" s="62">
        <v>1</v>
      </c>
      <c r="H500" s="62" t="s">
        <v>66</v>
      </c>
      <c r="I500" s="62"/>
      <c r="J500" s="62">
        <v>156</v>
      </c>
      <c r="K500" s="62">
        <v>214</v>
      </c>
      <c r="L500" s="62">
        <v>89</v>
      </c>
      <c r="M500" s="62" t="s">
        <v>31</v>
      </c>
      <c r="N500" s="3">
        <f t="shared" si="222"/>
        <v>0</v>
      </c>
      <c r="O500" s="9">
        <f t="shared" si="223"/>
        <v>0</v>
      </c>
      <c r="P500" s="4">
        <f t="shared" ref="P500" si="227">IF(O500=0,0,IF(F500="OŽ",IF(L500&gt;35,0,IF(J500&gt;35,(36-L500)*1.836,((36-L500)-(36-J500))*1.836)),0)+IF(F500="PČ",IF(L500&gt;31,0,IF(J500&gt;31,(32-L500)*1.347,((32-L500)-(32-J500))*1.347)),0)+ IF(F500="PČneol",IF(L500&gt;15,0,IF(J500&gt;15,(16-L500)*0.255,((16-L500)-(16-J500))*0.255)),0)+IF(F500="PŽ",IF(L500&gt;31,0,IF(J500&gt;31,(32-L500)*0.255,((32-L500)-(32-J500))*0.255)),0)+IF(F500="EČ",IF(L500&gt;23,0,IF(J500&gt;23,(24-L500)*0.612,((24-L500)-(24-J500))*0.612)),0)+IF(F500="EČneol",IF(L500&gt;7,0,IF(J500&gt;7,(8-L500)*0.204,((8-L500)-(8-J500))*0.204)),0)+IF(F500="EŽ",IF(L500&gt;23,0,IF(J500&gt;23,(24-L500)*0.204,((24-L500)-(24-J500))*0.204)),0)+IF(F500="PT",IF(L500&gt;31,0,IF(J500&gt;31,(32-L500)*0.204,((32-L500)-(32-J500))*0.204)),0)+IF(F500="JOŽ",IF(L500&gt;23,0,IF(J500&gt;23,(24-L500)*0.255,((24-L500)-(24-J500))*0.255)),0)+IF(F500="JPČ",IF(L500&gt;23,0,IF(J500&gt;23,(24-L500)*0.204,((24-L500)-(24-J500))*0.204)),0)+IF(F500="JEČ",IF(L500&gt;15,0,IF(J500&gt;15,(16-L500)*0.102,((16-L500)-(16-J500))*0.102)),0)+IF(F500="JEOF",IF(L500&gt;15,0,IF(J500&gt;15,(16-L500)*0.102,((16-L500)-(16-J500))*0.102)),0)+IF(F500="JnPČ",IF(L500&gt;15,0,IF(J500&gt;15,(16-L500)*0.153,((16-L500)-(16-J500))*0.153)),0)+IF(F500="JnEČ",IF(L500&gt;15,0,IF(J500&gt;15,(16-L500)*0.0765,((16-L500)-(16-J500))*0.0765)),0)+IF(F500="JčPČ",IF(L500&gt;15,0,IF(J500&gt;15,(16-L500)*0.06375,((16-L500)-(16-J500))*0.06375)),0)+IF(F500="JčEČ",IF(L500&gt;15,0,IF(J500&gt;15,(16-L500)*0.051,((16-L500)-(16-J500))*0.051)),0)+IF(F500="NEAK",IF(L500&gt;23,0,IF(J500&gt;23,(24-L500)*0.03444,((24-L500)-(24-J500))*0.03444)),0))</f>
        <v>0</v>
      </c>
      <c r="Q500" s="11">
        <f t="shared" ref="Q500" si="228">IF(ISERROR(P500*100/N500),0,(P500*100/N500))</f>
        <v>0</v>
      </c>
      <c r="R500" s="10">
        <f t="shared" si="226"/>
        <v>0</v>
      </c>
      <c r="S500" s="8"/>
    </row>
    <row r="501" spans="1:19">
      <c r="A501" s="67" t="s">
        <v>32</v>
      </c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9"/>
      <c r="R501" s="10">
        <f>SUM(R499:R500)</f>
        <v>0</v>
      </c>
      <c r="S501" s="8"/>
    </row>
    <row r="502" spans="1:19" ht="15.75">
      <c r="A502" s="24" t="s">
        <v>33</v>
      </c>
      <c r="B502" s="24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6"/>
      <c r="S502" s="8"/>
    </row>
    <row r="503" spans="1:19">
      <c r="A503" s="49" t="s">
        <v>59</v>
      </c>
      <c r="B503" s="49"/>
      <c r="C503" s="49"/>
      <c r="D503" s="49"/>
      <c r="E503" s="49"/>
      <c r="F503" s="49"/>
      <c r="G503" s="49"/>
      <c r="H503" s="49"/>
      <c r="I503" s="49"/>
      <c r="J503" s="15"/>
      <c r="K503" s="15"/>
      <c r="L503" s="15"/>
      <c r="M503" s="15"/>
      <c r="N503" s="15"/>
      <c r="O503" s="15"/>
      <c r="P503" s="15"/>
      <c r="Q503" s="15"/>
      <c r="R503" s="16"/>
      <c r="S503" s="8"/>
    </row>
    <row r="504" spans="1:19" s="8" customFormat="1">
      <c r="A504" s="49"/>
      <c r="B504" s="49"/>
      <c r="C504" s="49"/>
      <c r="D504" s="49"/>
      <c r="E504" s="49"/>
      <c r="F504" s="49"/>
      <c r="G504" s="49"/>
      <c r="H504" s="49"/>
      <c r="I504" s="49"/>
      <c r="J504" s="15"/>
      <c r="K504" s="15"/>
      <c r="L504" s="15"/>
      <c r="M504" s="15"/>
      <c r="N504" s="15"/>
      <c r="O504" s="15"/>
      <c r="P504" s="15"/>
      <c r="Q504" s="15"/>
      <c r="R504" s="16"/>
    </row>
    <row r="505" spans="1:19">
      <c r="A505" s="70" t="s">
        <v>335</v>
      </c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58"/>
      <c r="R505" s="8"/>
      <c r="S505" s="8"/>
    </row>
    <row r="506" spans="1:19" ht="18">
      <c r="A506" s="72" t="s">
        <v>25</v>
      </c>
      <c r="B506" s="73"/>
      <c r="C506" s="73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8"/>
      <c r="R506" s="8"/>
      <c r="S506" s="8"/>
    </row>
    <row r="507" spans="1:19">
      <c r="A507" s="65" t="s">
        <v>336</v>
      </c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58"/>
      <c r="R507" s="8"/>
      <c r="S507" s="8"/>
    </row>
    <row r="508" spans="1:19">
      <c r="A508" s="62">
        <v>1</v>
      </c>
      <c r="B508" s="62" t="s">
        <v>235</v>
      </c>
      <c r="C508" s="12"/>
      <c r="D508" s="62" t="s">
        <v>29</v>
      </c>
      <c r="E508" s="62">
        <v>4</v>
      </c>
      <c r="F508" s="62" t="s">
        <v>30</v>
      </c>
      <c r="G508" s="62">
        <v>2</v>
      </c>
      <c r="H508" s="62" t="s">
        <v>31</v>
      </c>
      <c r="I508" s="62"/>
      <c r="J508" s="62">
        <v>15</v>
      </c>
      <c r="K508" s="62">
        <v>214</v>
      </c>
      <c r="L508" s="62">
        <v>6</v>
      </c>
      <c r="M508" s="62"/>
      <c r="N508" s="3">
        <f t="shared" ref="N508:N516" si="229">(IF(F508="OŽ",IF(L508=1,550.8,IF(L508=2,426.38,IF(L508=3,342.14,IF(L508=4,181.44,IF(L508=5,168.48,IF(L508=6,155.52,IF(L508=7,148.5,IF(L508=8,144,0))))))))+IF(L508&lt;=8,0,IF(L508&lt;=16,137.7,IF(L508&lt;=24,108,IF(L508&lt;=32,80.1,IF(L508&lt;=36,52.2,0)))))-IF(L508&lt;=8,0,IF(L508&lt;=16,(L508-9)*2.754,IF(L508&lt;=24,(L508-17)* 2.754,IF(L508&lt;=32,(L508-25)* 2.754,IF(L508&lt;=36,(L508-33)*2.754,0))))),0)+IF(F508="PČ",IF(L508=1,449,IF(L508=2,314.6,IF(L508=3,238,IF(L508=4,172,IF(L508=5,159,IF(L508=6,145,IF(L508=7,132,IF(L508=8,119,0))))))))+IF(L508&lt;=8,0,IF(L508&lt;=16,88,IF(L508&lt;=24,55,IF(L508&lt;=32,22,0))))-IF(L508&lt;=8,0,IF(L508&lt;=16,(L508-9)*2.245,IF(L508&lt;=24,(L508-17)*2.245,IF(L508&lt;=32,(L508-25)*2.245,0)))),0)+IF(F508="PČneol",IF(L508=1,85,IF(L508=2,64.61,IF(L508=3,50.76,IF(L508=4,16.25,IF(L508=5,15,IF(L508=6,13.75,IF(L508=7,12.5,IF(L508=8,11.25,0))))))))+IF(L508&lt;=8,0,IF(L508&lt;=16,9,0))-IF(L508&lt;=8,0,IF(L508&lt;=16,(L508-9)*0.425,0)),0)+IF(F508="PŽ",IF(L508=1,85,IF(L508=2,59.5,IF(L508=3,45,IF(L508=4,32.5,IF(L508=5,30,IF(L508=6,27.5,IF(L508=7,25,IF(L508=8,22.5,0))))))))+IF(L508&lt;=8,0,IF(L508&lt;=16,19,IF(L508&lt;=24,13,IF(L508&lt;=32,8,0))))-IF(L508&lt;=8,0,IF(L508&lt;=16,(L508-9)*0.425,IF(L508&lt;=24,(L508-17)*0.425,IF(L508&lt;=32,(L508-25)*0.425,0)))),0)+IF(F508="EČ",IF(L508=1,204,IF(L508=2,156.24,IF(L508=3,123.84,IF(L508=4,72,IF(L508=5,66,IF(L508=6,60,IF(L508=7,54,IF(L508=8,48,0))))))))+IF(L508&lt;=8,0,IF(L508&lt;=16,40,IF(L508&lt;=24,25,0)))-IF(L508&lt;=8,0,IF(L508&lt;=16,(L508-9)*1.02,IF(L508&lt;=24,(L508-17)*1.02,0))),0)+IF(F508="EČneol",IF(L508=1,68,IF(L508=2,51.69,IF(L508=3,40.61,IF(L508=4,13,IF(L508=5,12,IF(L508=6,11,IF(L508=7,10,IF(L508=8,9,0)))))))))+IF(F508="EŽ",IF(L508=1,68,IF(L508=2,47.6,IF(L508=3,36,IF(L508=4,18,IF(L508=5,16.5,IF(L508=6,15,IF(L508=7,13.5,IF(L508=8,12,0))))))))+IF(L508&lt;=8,0,IF(L508&lt;=16,10,IF(L508&lt;=24,6,0)))-IF(L508&lt;=8,0,IF(L508&lt;=16,(L508-9)*0.34,IF(L508&lt;=24,(L508-17)*0.34,0))),0)+IF(F508="PT",IF(L508=1,68,IF(L508=2,52.08,IF(L508=3,41.28,IF(L508=4,24,IF(L508=5,22,IF(L508=6,20,IF(L508=7,18,IF(L508=8,16,0))))))))+IF(L508&lt;=8,0,IF(L508&lt;=16,13,IF(L508&lt;=24,9,IF(L508&lt;=32,4,0))))-IF(L508&lt;=8,0,IF(L508&lt;=16,(L508-9)*0.34,IF(L508&lt;=24,(L508-17)*0.34,IF(L508&lt;=32,(L508-25)*0.34,0)))),0)+IF(F508="JOŽ",IF(L508=1,85,IF(L508=2,59.5,IF(L508=3,45,IF(L508=4,32.5,IF(L508=5,30,IF(L508=6,27.5,IF(L508=7,25,IF(L508=8,22.5,0))))))))+IF(L508&lt;=8,0,IF(L508&lt;=16,19,IF(L508&lt;=24,13,0)))-IF(L508&lt;=8,0,IF(L508&lt;=16,(L508-9)*0.425,IF(L508&lt;=24,(L508-17)*0.425,0))),0)+IF(F508="JPČ",IF(L508=1,68,IF(L508=2,47.6,IF(L508=3,36,IF(L508=4,26,IF(L508=5,24,IF(L508=6,22,IF(L508=7,20,IF(L508=8,18,0))))))))+IF(L508&lt;=8,0,IF(L508&lt;=16,13,IF(L508&lt;=24,9,0)))-IF(L508&lt;=8,0,IF(L508&lt;=16,(L508-9)*0.34,IF(L508&lt;=24,(L508-17)*0.34,0))),0)+IF(F508="JEČ",IF(L508=1,34,IF(L508=2,26.04,IF(L508=3,20.6,IF(L508=4,12,IF(L508=5,11,IF(L508=6,10,IF(L508=7,9,IF(L508=8,8,0))))))))+IF(L508&lt;=8,0,IF(L508&lt;=16,6,0))-IF(L508&lt;=8,0,IF(L508&lt;=16,(L508-9)*0.17,0)),0)+IF(F508="JEOF",IF(L508=1,34,IF(L508=2,26.04,IF(L508=3,20.6,IF(L508=4,12,IF(L508=5,11,IF(L508=6,10,IF(L508=7,9,IF(L508=8,8,0))))))))+IF(L508&lt;=8,0,IF(L508&lt;=16,6,0))-IF(L508&lt;=8,0,IF(L508&lt;=16,(L508-9)*0.17,0)),0)+IF(F508="JnPČ",IF(L508=1,51,IF(L508=2,35.7,IF(L508=3,27,IF(L508=4,19.5,IF(L508=5,18,IF(L508=6,16.5,IF(L508=7,15,IF(L508=8,13.5,0))))))))+IF(L508&lt;=8,0,IF(L508&lt;=16,10,0))-IF(L508&lt;=8,0,IF(L508&lt;=16,(L508-9)*0.255,0)),0)+IF(F508="JnEČ",IF(L508=1,25.5,IF(L508=2,19.53,IF(L508=3,15.48,IF(L508=4,9,IF(L508=5,8.25,IF(L508=6,7.5,IF(L508=7,6.75,IF(L508=8,6,0))))))))+IF(L508&lt;=8,0,IF(L508&lt;=16,5,0))-IF(L508&lt;=8,0,IF(L508&lt;=16,(L508-9)*0.1275,0)),0)+IF(F508="JčPČ",IF(L508=1,21.25,IF(L508=2,14.5,IF(L508=3,11.5,IF(L508=4,7,IF(L508=5,6.5,IF(L508=6,6,IF(L508=7,5.5,IF(L508=8,5,0))))))))+IF(L508&lt;=8,0,IF(L508&lt;=16,4,0))-IF(L508&lt;=8,0,IF(L508&lt;=16,(L508-9)*0.10625,0)),0)+IF(F508="JčEČ",IF(L508=1,17,IF(L508=2,13.02,IF(L508=3,10.32,IF(L508=4,6,IF(L508=5,5.5,IF(L508=6,5,IF(L508=7,4.5,IF(L508=8,4,0))))))))+IF(L508&lt;=8,0,IF(L508&lt;=16,3,0))-IF(L508&lt;=8,0,IF(L508&lt;=16,(L508-9)*0.085,0)),0)+IF(F508="NEAK",IF(L508=1,11.48,IF(L508=2,8.79,IF(L508=3,6.97,IF(L508=4,4.05,IF(L508=5,3.71,IF(L508=6,3.38,IF(L508=7,3.04,IF(L508=8,2.7,0))))))))+IF(L508&lt;=8,0,IF(L508&lt;=16,2,IF(L508&lt;=24,1.3,0)))-IF(L508&lt;=8,0,IF(L508&lt;=16,(L508-9)*0.0574,IF(L508&lt;=24,(L508-17)*0.0574,0))),0))*IF(L508&lt;0,1,IF(OR(F508="PČ",F508="PŽ",F508="PT"),IF(J508&lt;32,J508/32,1),1))* IF(L508&lt;0,1,IF(OR(F508="EČ",F508="EŽ",F508="JOŽ",F508="JPČ",F508="NEAK"),IF(J508&lt;24,J508/24,1),1))*IF(L508&lt;0,1,IF(OR(F508="PČneol",F508="JEČ",F508="JEOF",F508="JnPČ",F508="JnEČ",F508="JčPČ",F508="JčEČ"),IF(J508&lt;16,J508/16,1),1))*IF(L508&lt;0,1,IF(F508="EČneol",IF(J508&lt;8,J508/8,1),1))</f>
        <v>12.890625</v>
      </c>
      <c r="O508" s="9">
        <f t="shared" ref="O508:O516" si="230">IF(F508="OŽ",N508,IF(H508="Ne",IF(J508*0.3&lt;J508-L508,N508,0),IF(J508*0.1&lt;J508-L508,N508,0)))</f>
        <v>12.890625</v>
      </c>
      <c r="P508" s="4">
        <f t="shared" ref="P508" si="231">IF(O508=0,0,IF(F508="OŽ",IF(L508&gt;35,0,IF(J508&gt;35,(36-L508)*1.836,((36-L508)-(36-J508))*1.836)),0)+IF(F508="PČ",IF(L508&gt;31,0,IF(J508&gt;31,(32-L508)*1.347,((32-L508)-(32-J508))*1.347)),0)+ IF(F508="PČneol",IF(L508&gt;15,0,IF(J508&gt;15,(16-L508)*0.255,((16-L508)-(16-J508))*0.255)),0)+IF(F508="PŽ",IF(L508&gt;31,0,IF(J508&gt;31,(32-L508)*0.255,((32-L508)-(32-J508))*0.255)),0)+IF(F508="EČ",IF(L508&gt;23,0,IF(J508&gt;23,(24-L508)*0.612,((24-L508)-(24-J508))*0.612)),0)+IF(F508="EČneol",IF(L508&gt;7,0,IF(J508&gt;7,(8-L508)*0.204,((8-L508)-(8-J508))*0.204)),0)+IF(F508="EŽ",IF(L508&gt;23,0,IF(J508&gt;23,(24-L508)*0.204,((24-L508)-(24-J508))*0.204)),0)+IF(F508="PT",IF(L508&gt;31,0,IF(J508&gt;31,(32-L508)*0.204,((32-L508)-(32-J508))*0.204)),0)+IF(F508="JOŽ",IF(L508&gt;23,0,IF(J508&gt;23,(24-L508)*0.255,((24-L508)-(24-J508))*0.255)),0)+IF(F508="JPČ",IF(L508&gt;23,0,IF(J508&gt;23,(24-L508)*0.204,((24-L508)-(24-J508))*0.204)),0)+IF(F508="JEČ",IF(L508&gt;15,0,IF(J508&gt;15,(16-L508)*0.102,((16-L508)-(16-J508))*0.102)),0)+IF(F508="JEOF",IF(L508&gt;15,0,IF(J508&gt;15,(16-L508)*0.102,((16-L508)-(16-J508))*0.102)),0)+IF(F508="JnPČ",IF(L508&gt;15,0,IF(J508&gt;15,(16-L508)*0.153,((16-L508)-(16-J508))*0.153)),0)+IF(F508="JnEČ",IF(L508&gt;15,0,IF(J508&gt;15,(16-L508)*0.0765,((16-L508)-(16-J508))*0.0765)),0)+IF(F508="JčPČ",IF(L508&gt;15,0,IF(J508&gt;15,(16-L508)*0.06375,((16-L508)-(16-J508))*0.06375)),0)+IF(F508="JčEČ",IF(L508&gt;15,0,IF(J508&gt;15,(16-L508)*0.051,((16-L508)-(16-J508))*0.051)),0)+IF(F508="NEAK",IF(L508&gt;23,0,IF(J508&gt;23,(24-L508)*0.03444,((24-L508)-(24-J508))*0.03444)),0))</f>
        <v>2.2949999999999999</v>
      </c>
      <c r="Q508" s="11">
        <f t="shared" ref="Q508" si="232">IF(ISERROR(P508*100/N508),0,(P508*100/N508))</f>
        <v>17.803636363636365</v>
      </c>
      <c r="R508" s="10">
        <f t="shared" ref="R508:R516" si="233">IF(Q508&lt;=30,O508+P508,O508+O508*0.3)*IF(G508=1,0.4,IF(G508=2,0.75,IF(G508="1 (kas 4 m. 1 k. nerengiamos)",0.52,1)))*IF(D508="olimpinė",1,IF(M508="Ne",0.5,1))*IF(OR(A$5="Lietuvos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federacija"),IF(OR(J508&lt;8,K508&lt;16),0,1),1)*E508*IF(I508&lt;=1,1,1/I508)*IF(OR(A$5="Lietuvos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45.556874999999998</v>
      </c>
      <c r="S508" s="8"/>
    </row>
    <row r="509" spans="1:19">
      <c r="A509" s="62"/>
      <c r="B509" s="62" t="s">
        <v>46</v>
      </c>
      <c r="C509" s="12" t="s">
        <v>337</v>
      </c>
      <c r="D509" s="62" t="s">
        <v>29</v>
      </c>
      <c r="E509" s="62"/>
      <c r="F509" s="62"/>
      <c r="G509" s="62"/>
      <c r="H509" s="62"/>
      <c r="I509" s="62"/>
      <c r="J509" s="62"/>
      <c r="K509" s="62"/>
      <c r="L509" s="62"/>
      <c r="M509" s="62"/>
      <c r="N509" s="3">
        <f t="shared" si="229"/>
        <v>0</v>
      </c>
      <c r="O509" s="9">
        <f t="shared" si="230"/>
        <v>0</v>
      </c>
      <c r="P509" s="4">
        <f t="shared" ref="P509:P516" si="234">IF(O509=0,0,IF(F509="OŽ",IF(L509&gt;35,0,IF(J509&gt;35,(36-L509)*1.836,((36-L509)-(36-J509))*1.836)),0)+IF(F509="PČ",IF(L509&gt;31,0,IF(J509&gt;31,(32-L509)*1.347,((32-L509)-(32-J509))*1.347)),0)+ IF(F509="PČneol",IF(L509&gt;15,0,IF(J509&gt;15,(16-L509)*0.255,((16-L509)-(16-J509))*0.255)),0)+IF(F509="PŽ",IF(L509&gt;31,0,IF(J509&gt;31,(32-L509)*0.255,((32-L509)-(32-J509))*0.255)),0)+IF(F509="EČ",IF(L509&gt;23,0,IF(J509&gt;23,(24-L509)*0.612,((24-L509)-(24-J509))*0.612)),0)+IF(F509="EČneol",IF(L509&gt;7,0,IF(J509&gt;7,(8-L509)*0.204,((8-L509)-(8-J509))*0.204)),0)+IF(F509="EŽ",IF(L509&gt;23,0,IF(J509&gt;23,(24-L509)*0.204,((24-L509)-(24-J509))*0.204)),0)+IF(F509="PT",IF(L509&gt;31,0,IF(J509&gt;31,(32-L509)*0.204,((32-L509)-(32-J509))*0.204)),0)+IF(F509="JOŽ",IF(L509&gt;23,0,IF(J509&gt;23,(24-L509)*0.255,((24-L509)-(24-J509))*0.255)),0)+IF(F509="JPČ",IF(L509&gt;23,0,IF(J509&gt;23,(24-L509)*0.204,((24-L509)-(24-J509))*0.204)),0)+IF(F509="JEČ",IF(L509&gt;15,0,IF(J509&gt;15,(16-L509)*0.102,((16-L509)-(16-J509))*0.102)),0)+IF(F509="JEOF",IF(L509&gt;15,0,IF(J509&gt;15,(16-L509)*0.102,((16-L509)-(16-J509))*0.102)),0)+IF(F509="JnPČ",IF(L509&gt;15,0,IF(J509&gt;15,(16-L509)*0.153,((16-L509)-(16-J509))*0.153)),0)+IF(F509="JnEČ",IF(L509&gt;15,0,IF(J509&gt;15,(16-L509)*0.0765,((16-L509)-(16-J509))*0.0765)),0)+IF(F509="JčPČ",IF(L509&gt;15,0,IF(J509&gt;15,(16-L509)*0.06375,((16-L509)-(16-J509))*0.06375)),0)+IF(F509="JčEČ",IF(L509&gt;15,0,IF(J509&gt;15,(16-L509)*0.051,((16-L509)-(16-J509))*0.051)),0)+IF(F509="NEAK",IF(L509&gt;23,0,IF(J509&gt;23,(24-L509)*0.03444,((24-L509)-(24-J509))*0.03444)),0))</f>
        <v>0</v>
      </c>
      <c r="Q509" s="11">
        <f t="shared" ref="Q509:Q516" si="235">IF(ISERROR(P509*100/N509),0,(P509*100/N509))</f>
        <v>0</v>
      </c>
      <c r="R509" s="10">
        <f t="shared" si="233"/>
        <v>0</v>
      </c>
      <c r="S509" s="8"/>
    </row>
    <row r="510" spans="1:19">
      <c r="A510" s="62"/>
      <c r="B510" s="62" t="s">
        <v>53</v>
      </c>
      <c r="C510" s="12" t="s">
        <v>337</v>
      </c>
      <c r="D510" s="62" t="s">
        <v>29</v>
      </c>
      <c r="E510" s="62"/>
      <c r="F510" s="62"/>
      <c r="G510" s="62"/>
      <c r="H510" s="62"/>
      <c r="I510" s="62"/>
      <c r="J510" s="62"/>
      <c r="K510" s="62"/>
      <c r="L510" s="62"/>
      <c r="M510" s="62"/>
      <c r="N510" s="3">
        <f t="shared" si="229"/>
        <v>0</v>
      </c>
      <c r="O510" s="9">
        <f t="shared" si="230"/>
        <v>0</v>
      </c>
      <c r="P510" s="4">
        <f t="shared" si="234"/>
        <v>0</v>
      </c>
      <c r="Q510" s="11">
        <f t="shared" si="235"/>
        <v>0</v>
      </c>
      <c r="R510" s="10">
        <f t="shared" si="233"/>
        <v>0</v>
      </c>
      <c r="S510" s="8"/>
    </row>
    <row r="511" spans="1:19">
      <c r="A511" s="62"/>
      <c r="B511" s="62" t="s">
        <v>78</v>
      </c>
      <c r="C511" s="12" t="s">
        <v>337</v>
      </c>
      <c r="D511" s="62" t="s">
        <v>29</v>
      </c>
      <c r="E511" s="62"/>
      <c r="F511" s="62"/>
      <c r="G511" s="62"/>
      <c r="H511" s="62"/>
      <c r="I511" s="62"/>
      <c r="J511" s="62"/>
      <c r="K511" s="62"/>
      <c r="L511" s="62"/>
      <c r="M511" s="62"/>
      <c r="N511" s="3">
        <f t="shared" si="229"/>
        <v>0</v>
      </c>
      <c r="O511" s="9">
        <f t="shared" si="230"/>
        <v>0</v>
      </c>
      <c r="P511" s="4">
        <f t="shared" si="234"/>
        <v>0</v>
      </c>
      <c r="Q511" s="11">
        <f t="shared" si="235"/>
        <v>0</v>
      </c>
      <c r="R511" s="10">
        <f t="shared" si="233"/>
        <v>0</v>
      </c>
      <c r="S511" s="8"/>
    </row>
    <row r="512" spans="1:19">
      <c r="A512" s="62"/>
      <c r="B512" s="62" t="s">
        <v>77</v>
      </c>
      <c r="C512" s="12" t="s">
        <v>337</v>
      </c>
      <c r="D512" s="62" t="s">
        <v>29</v>
      </c>
      <c r="E512" s="62"/>
      <c r="F512" s="62"/>
      <c r="G512" s="62"/>
      <c r="H512" s="62"/>
      <c r="I512" s="62"/>
      <c r="J512" s="62"/>
      <c r="K512" s="62"/>
      <c r="L512" s="62"/>
      <c r="M512" s="62"/>
      <c r="N512" s="3">
        <f t="shared" si="229"/>
        <v>0</v>
      </c>
      <c r="O512" s="9">
        <f t="shared" si="230"/>
        <v>0</v>
      </c>
      <c r="P512" s="4">
        <f t="shared" si="234"/>
        <v>0</v>
      </c>
      <c r="Q512" s="11">
        <f t="shared" si="235"/>
        <v>0</v>
      </c>
      <c r="R512" s="10">
        <f t="shared" si="233"/>
        <v>0</v>
      </c>
      <c r="S512" s="8"/>
    </row>
    <row r="513" spans="1:19">
      <c r="A513" s="62">
        <v>2</v>
      </c>
      <c r="B513" s="62" t="s">
        <v>44</v>
      </c>
      <c r="C513" s="12" t="s">
        <v>337</v>
      </c>
      <c r="D513" s="62" t="s">
        <v>29</v>
      </c>
      <c r="E513" s="62">
        <v>1</v>
      </c>
      <c r="F513" s="62" t="s">
        <v>30</v>
      </c>
      <c r="G513" s="62">
        <v>2</v>
      </c>
      <c r="H513" s="62" t="s">
        <v>31</v>
      </c>
      <c r="I513" s="62"/>
      <c r="J513" s="62">
        <v>97</v>
      </c>
      <c r="K513" s="62">
        <v>214</v>
      </c>
      <c r="L513" s="62">
        <v>21</v>
      </c>
      <c r="M513" s="62" t="s">
        <v>31</v>
      </c>
      <c r="N513" s="3">
        <f t="shared" si="229"/>
        <v>0</v>
      </c>
      <c r="O513" s="9">
        <f t="shared" si="230"/>
        <v>0</v>
      </c>
      <c r="P513" s="4">
        <f t="shared" si="234"/>
        <v>0</v>
      </c>
      <c r="Q513" s="11">
        <f t="shared" si="235"/>
        <v>0</v>
      </c>
      <c r="R513" s="10">
        <f t="shared" si="233"/>
        <v>0</v>
      </c>
      <c r="S513" s="8"/>
    </row>
    <row r="514" spans="1:19">
      <c r="A514" s="62">
        <v>3</v>
      </c>
      <c r="B514" s="62" t="s">
        <v>47</v>
      </c>
      <c r="C514" s="12" t="s">
        <v>337</v>
      </c>
      <c r="D514" s="62" t="s">
        <v>29</v>
      </c>
      <c r="E514" s="62">
        <v>1</v>
      </c>
      <c r="F514" s="62" t="s">
        <v>30</v>
      </c>
      <c r="G514" s="62">
        <v>2</v>
      </c>
      <c r="H514" s="62" t="s">
        <v>31</v>
      </c>
      <c r="I514" s="62"/>
      <c r="J514" s="62">
        <v>97</v>
      </c>
      <c r="K514" s="62">
        <v>214</v>
      </c>
      <c r="L514" s="62">
        <v>75</v>
      </c>
      <c r="M514" s="62" t="s">
        <v>31</v>
      </c>
      <c r="N514" s="3">
        <f t="shared" si="229"/>
        <v>0</v>
      </c>
      <c r="O514" s="9">
        <f t="shared" si="230"/>
        <v>0</v>
      </c>
      <c r="P514" s="4">
        <f t="shared" si="234"/>
        <v>0</v>
      </c>
      <c r="Q514" s="11">
        <f t="shared" si="235"/>
        <v>0</v>
      </c>
      <c r="R514" s="10">
        <f t="shared" si="233"/>
        <v>0</v>
      </c>
      <c r="S514" s="8"/>
    </row>
    <row r="515" spans="1:19">
      <c r="A515" s="62">
        <v>4</v>
      </c>
      <c r="B515" s="62" t="s">
        <v>58</v>
      </c>
      <c r="C515" s="12" t="s">
        <v>338</v>
      </c>
      <c r="D515" s="62" t="s">
        <v>29</v>
      </c>
      <c r="E515" s="62">
        <v>1</v>
      </c>
      <c r="F515" s="62" t="s">
        <v>30</v>
      </c>
      <c r="G515" s="62">
        <v>2</v>
      </c>
      <c r="H515" s="62" t="s">
        <v>31</v>
      </c>
      <c r="I515" s="62"/>
      <c r="J515" s="62">
        <v>59</v>
      </c>
      <c r="K515" s="62">
        <v>214</v>
      </c>
      <c r="L515" s="62">
        <v>33</v>
      </c>
      <c r="M515" s="62" t="s">
        <v>31</v>
      </c>
      <c r="N515" s="3">
        <f t="shared" si="229"/>
        <v>0</v>
      </c>
      <c r="O515" s="9">
        <f t="shared" si="230"/>
        <v>0</v>
      </c>
      <c r="P515" s="4">
        <f t="shared" si="234"/>
        <v>0</v>
      </c>
      <c r="Q515" s="11">
        <f t="shared" si="235"/>
        <v>0</v>
      </c>
      <c r="R515" s="10">
        <f t="shared" si="233"/>
        <v>0</v>
      </c>
      <c r="S515" s="8"/>
    </row>
    <row r="516" spans="1:19">
      <c r="A516" s="62">
        <v>5</v>
      </c>
      <c r="B516" s="62" t="s">
        <v>133</v>
      </c>
      <c r="C516" s="12" t="s">
        <v>339</v>
      </c>
      <c r="D516" s="62" t="s">
        <v>29</v>
      </c>
      <c r="E516" s="62">
        <v>1</v>
      </c>
      <c r="F516" s="62" t="s">
        <v>30</v>
      </c>
      <c r="G516" s="62">
        <v>2</v>
      </c>
      <c r="H516" s="62" t="s">
        <v>31</v>
      </c>
      <c r="I516" s="62"/>
      <c r="J516" s="62">
        <v>42</v>
      </c>
      <c r="K516" s="62">
        <v>214</v>
      </c>
      <c r="L516" s="62">
        <v>29</v>
      </c>
      <c r="M516" s="62" t="s">
        <v>31</v>
      </c>
      <c r="N516" s="3">
        <f t="shared" si="229"/>
        <v>0</v>
      </c>
      <c r="O516" s="9">
        <f t="shared" si="230"/>
        <v>0</v>
      </c>
      <c r="P516" s="4">
        <f t="shared" si="234"/>
        <v>0</v>
      </c>
      <c r="Q516" s="11">
        <f t="shared" si="235"/>
        <v>0</v>
      </c>
      <c r="R516" s="10">
        <f t="shared" si="233"/>
        <v>0</v>
      </c>
      <c r="S516" s="8"/>
    </row>
    <row r="517" spans="1:19">
      <c r="A517" s="67" t="s">
        <v>32</v>
      </c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9"/>
      <c r="R517" s="10">
        <f>SUM(R508:R516)</f>
        <v>45.556874999999998</v>
      </c>
      <c r="S517" s="8"/>
    </row>
    <row r="518" spans="1:19" ht="15.75">
      <c r="A518" s="24" t="s">
        <v>33</v>
      </c>
      <c r="B518" s="24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6"/>
      <c r="S518" s="8"/>
    </row>
    <row r="519" spans="1:19">
      <c r="A519" s="49" t="s">
        <v>59</v>
      </c>
      <c r="B519" s="49"/>
      <c r="C519" s="49"/>
      <c r="D519" s="49"/>
      <c r="E519" s="49"/>
      <c r="F519" s="49"/>
      <c r="G519" s="49"/>
      <c r="H519" s="49"/>
      <c r="I519" s="49"/>
      <c r="J519" s="15"/>
      <c r="K519" s="15"/>
      <c r="L519" s="15"/>
      <c r="M519" s="15"/>
      <c r="N519" s="15"/>
      <c r="O519" s="15"/>
      <c r="P519" s="15"/>
      <c r="Q519" s="15"/>
      <c r="R519" s="16"/>
      <c r="S519" s="8"/>
    </row>
    <row r="520" spans="1:19" s="8" customFormat="1">
      <c r="A520" s="49"/>
      <c r="B520" s="49"/>
      <c r="C520" s="49"/>
      <c r="D520" s="49"/>
      <c r="E520" s="49"/>
      <c r="F520" s="49"/>
      <c r="G520" s="49"/>
      <c r="H520" s="49"/>
      <c r="I520" s="49"/>
      <c r="J520" s="15"/>
      <c r="K520" s="15"/>
      <c r="L520" s="15"/>
      <c r="M520" s="15"/>
      <c r="N520" s="15"/>
      <c r="O520" s="15"/>
      <c r="P520" s="15"/>
      <c r="Q520" s="15"/>
      <c r="R520" s="16"/>
    </row>
    <row r="521" spans="1:19">
      <c r="A521" s="70" t="s">
        <v>340</v>
      </c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58"/>
      <c r="R521" s="8"/>
      <c r="S521" s="8"/>
    </row>
    <row r="522" spans="1:19" ht="18">
      <c r="A522" s="72" t="s">
        <v>25</v>
      </c>
      <c r="B522" s="73"/>
      <c r="C522" s="73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8"/>
      <c r="R522" s="8"/>
      <c r="S522" s="8"/>
    </row>
    <row r="523" spans="1:19">
      <c r="A523" s="65" t="s">
        <v>341</v>
      </c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58"/>
      <c r="R523" s="8"/>
      <c r="S523" s="8"/>
    </row>
    <row r="524" spans="1:19">
      <c r="A524" s="62">
        <v>1</v>
      </c>
      <c r="B524" s="62" t="s">
        <v>300</v>
      </c>
      <c r="C524" s="12" t="s">
        <v>82</v>
      </c>
      <c r="D524" s="62" t="s">
        <v>29</v>
      </c>
      <c r="E524" s="62">
        <v>1</v>
      </c>
      <c r="F524" s="62" t="s">
        <v>342</v>
      </c>
      <c r="G524" s="62">
        <v>4</v>
      </c>
      <c r="H524" s="62" t="s">
        <v>31</v>
      </c>
      <c r="I524" s="62"/>
      <c r="J524" s="62">
        <v>15</v>
      </c>
      <c r="K524" s="62">
        <v>214</v>
      </c>
      <c r="L524" s="62">
        <v>10</v>
      </c>
      <c r="M524" s="62" t="s">
        <v>31</v>
      </c>
      <c r="N524" s="3">
        <f t="shared" ref="N524:N526" si="236">(IF(F524="OŽ",IF(L524=1,550.8,IF(L524=2,426.38,IF(L524=3,342.14,IF(L524=4,181.44,IF(L524=5,168.48,IF(L524=6,155.52,IF(L524=7,148.5,IF(L524=8,144,0))))))))+IF(L524&lt;=8,0,IF(L524&lt;=16,137.7,IF(L524&lt;=24,108,IF(L524&lt;=32,80.1,IF(L524&lt;=36,52.2,0)))))-IF(L524&lt;=8,0,IF(L524&lt;=16,(L524-9)*2.754,IF(L524&lt;=24,(L524-17)* 2.754,IF(L524&lt;=32,(L524-25)* 2.754,IF(L524&lt;=36,(L524-33)*2.754,0))))),0)+IF(F524="PČ",IF(L524=1,449,IF(L524=2,314.6,IF(L524=3,238,IF(L524=4,172,IF(L524=5,159,IF(L524=6,145,IF(L524=7,132,IF(L524=8,119,0))))))))+IF(L524&lt;=8,0,IF(L524&lt;=16,88,IF(L524&lt;=24,55,IF(L524&lt;=32,22,0))))-IF(L524&lt;=8,0,IF(L524&lt;=16,(L524-9)*2.245,IF(L524&lt;=24,(L524-17)*2.245,IF(L524&lt;=32,(L524-25)*2.245,0)))),0)+IF(F524="PČneol",IF(L524=1,85,IF(L524=2,64.61,IF(L524=3,50.76,IF(L524=4,16.25,IF(L524=5,15,IF(L524=6,13.75,IF(L524=7,12.5,IF(L524=8,11.25,0))))))))+IF(L524&lt;=8,0,IF(L524&lt;=16,9,0))-IF(L524&lt;=8,0,IF(L524&lt;=16,(L524-9)*0.425,0)),0)+IF(F524="PŽ",IF(L524=1,85,IF(L524=2,59.5,IF(L524=3,45,IF(L524=4,32.5,IF(L524=5,30,IF(L524=6,27.5,IF(L524=7,25,IF(L524=8,22.5,0))))))))+IF(L524&lt;=8,0,IF(L524&lt;=16,19,IF(L524&lt;=24,13,IF(L524&lt;=32,8,0))))-IF(L524&lt;=8,0,IF(L524&lt;=16,(L524-9)*0.425,IF(L524&lt;=24,(L524-17)*0.425,IF(L524&lt;=32,(L524-25)*0.425,0)))),0)+IF(F524="EČ",IF(L524=1,204,IF(L524=2,156.24,IF(L524=3,123.84,IF(L524=4,72,IF(L524=5,66,IF(L524=6,60,IF(L524=7,54,IF(L524=8,48,0))))))))+IF(L524&lt;=8,0,IF(L524&lt;=16,40,IF(L524&lt;=24,25,0)))-IF(L524&lt;=8,0,IF(L524&lt;=16,(L524-9)*1.02,IF(L524&lt;=24,(L524-17)*1.02,0))),0)+IF(F524="EČneol",IF(L524=1,68,IF(L524=2,51.69,IF(L524=3,40.61,IF(L524=4,13,IF(L524=5,12,IF(L524=6,11,IF(L524=7,10,IF(L524=8,9,0)))))))))+IF(F524="EŽ",IF(L524=1,68,IF(L524=2,47.6,IF(L524=3,36,IF(L524=4,18,IF(L524=5,16.5,IF(L524=6,15,IF(L524=7,13.5,IF(L524=8,12,0))))))))+IF(L524&lt;=8,0,IF(L524&lt;=16,10,IF(L524&lt;=24,6,0)))-IF(L524&lt;=8,0,IF(L524&lt;=16,(L524-9)*0.34,IF(L524&lt;=24,(L524-17)*0.34,0))),0)+IF(F524="PT",IF(L524=1,68,IF(L524=2,52.08,IF(L524=3,41.28,IF(L524=4,24,IF(L524=5,22,IF(L524=6,20,IF(L524=7,18,IF(L524=8,16,0))))))))+IF(L524&lt;=8,0,IF(L524&lt;=16,13,IF(L524&lt;=24,9,IF(L524&lt;=32,4,0))))-IF(L524&lt;=8,0,IF(L524&lt;=16,(L524-9)*0.34,IF(L524&lt;=24,(L524-17)*0.34,IF(L524&lt;=32,(L524-25)*0.34,0)))),0)+IF(F524="JOŽ",IF(L524=1,85,IF(L524=2,59.5,IF(L524=3,45,IF(L524=4,32.5,IF(L524=5,30,IF(L524=6,27.5,IF(L524=7,25,IF(L524=8,22.5,0))))))))+IF(L524&lt;=8,0,IF(L524&lt;=16,19,IF(L524&lt;=24,13,0)))-IF(L524&lt;=8,0,IF(L524&lt;=16,(L524-9)*0.425,IF(L524&lt;=24,(L524-17)*0.425,0))),0)+IF(F524="JPČ",IF(L524=1,68,IF(L524=2,47.6,IF(L524=3,36,IF(L524=4,26,IF(L524=5,24,IF(L524=6,22,IF(L524=7,20,IF(L524=8,18,0))))))))+IF(L524&lt;=8,0,IF(L524&lt;=16,13,IF(L524&lt;=24,9,0)))-IF(L524&lt;=8,0,IF(L524&lt;=16,(L524-9)*0.34,IF(L524&lt;=24,(L524-17)*0.34,0))),0)+IF(F524="JEČ",IF(L524=1,34,IF(L524=2,26.04,IF(L524=3,20.6,IF(L524=4,12,IF(L524=5,11,IF(L524=6,10,IF(L524=7,9,IF(L524=8,8,0))))))))+IF(L524&lt;=8,0,IF(L524&lt;=16,6,0))-IF(L524&lt;=8,0,IF(L524&lt;=16,(L524-9)*0.17,0)),0)+IF(F524="JEOF",IF(L524=1,34,IF(L524=2,26.04,IF(L524=3,20.6,IF(L524=4,12,IF(L524=5,11,IF(L524=6,10,IF(L524=7,9,IF(L524=8,8,0))))))))+IF(L524&lt;=8,0,IF(L524&lt;=16,6,0))-IF(L524&lt;=8,0,IF(L524&lt;=16,(L524-9)*0.17,0)),0)+IF(F524="JnPČ",IF(L524=1,51,IF(L524=2,35.7,IF(L524=3,27,IF(L524=4,19.5,IF(L524=5,18,IF(L524=6,16.5,IF(L524=7,15,IF(L524=8,13.5,0))))))))+IF(L524&lt;=8,0,IF(L524&lt;=16,10,0))-IF(L524&lt;=8,0,IF(L524&lt;=16,(L524-9)*0.255,0)),0)+IF(F524="JnEČ",IF(L524=1,25.5,IF(L524=2,19.53,IF(L524=3,15.48,IF(L524=4,9,IF(L524=5,8.25,IF(L524=6,7.5,IF(L524=7,6.75,IF(L524=8,6,0))))))))+IF(L524&lt;=8,0,IF(L524&lt;=16,5,0))-IF(L524&lt;=8,0,IF(L524&lt;=16,(L524-9)*0.1275,0)),0)+IF(F524="JčPČ",IF(L524=1,21.25,IF(L524=2,14.5,IF(L524=3,11.5,IF(L524=4,7,IF(L524=5,6.5,IF(L524=6,6,IF(L524=7,5.5,IF(L524=8,5,0))))))))+IF(L524&lt;=8,0,IF(L524&lt;=16,4,0))-IF(L524&lt;=8,0,IF(L524&lt;=16,(L524-9)*0.10625,0)),0)+IF(F524="JčEČ",IF(L524=1,17,IF(L524=2,13.02,IF(L524=3,10.32,IF(L524=4,6,IF(L524=5,5.5,IF(L524=6,5,IF(L524=7,4.5,IF(L524=8,4,0))))))))+IF(L524&lt;=8,0,IF(L524&lt;=16,3,0))-IF(L524&lt;=8,0,IF(L524&lt;=16,(L524-9)*0.085,0)),0)+IF(F524="NEAK",IF(L524=1,11.48,IF(L524=2,8.79,IF(L524=3,6.97,IF(L524=4,4.05,IF(L524=5,3.71,IF(L524=6,3.38,IF(L524=7,3.04,IF(L524=8,2.7,0))))))))+IF(L524&lt;=8,0,IF(L524&lt;=16,2,IF(L524&lt;=24,1.3,0)))-IF(L524&lt;=8,0,IF(L524&lt;=16,(L524-9)*0.0574,IF(L524&lt;=24,(L524-17)*0.0574,0))),0))*IF(L524&lt;0,1,IF(OR(F524="PČ",F524="PŽ",F524="PT"),IF(J524&lt;32,J524/32,1),1))* IF(L524&lt;0,1,IF(OR(F524="EČ",F524="EŽ",F524="JOŽ",F524="JPČ",F524="NEAK"),IF(J524&lt;24,J524/24,1),1))*IF(L524&lt;0,1,IF(OR(F524="PČneol",F524="JEČ",F524="JEOF",F524="JnPČ",F524="JnEČ",F524="JčPČ",F524="JčEČ"),IF(J524&lt;16,J524/16,1),1))*IF(L524&lt;0,1,IF(F524="EČneol",IF(J524&lt;8,J524/8,1),1))</f>
        <v>11.609375</v>
      </c>
      <c r="O524" s="9">
        <f t="shared" ref="O524:O526" si="237">IF(F524="OŽ",N524,IF(H524="Ne",IF(J524*0.3&lt;J524-L524,N524,0),IF(J524*0.1&lt;J524-L524,N524,0)))</f>
        <v>11.609375</v>
      </c>
      <c r="P524" s="4">
        <f t="shared" ref="P524" si="238">IF(O524=0,0,IF(F524="OŽ",IF(L524&gt;35,0,IF(J524&gt;35,(36-L524)*1.836,((36-L524)-(36-J524))*1.836)),0)+IF(F524="PČ",IF(L524&gt;31,0,IF(J524&gt;31,(32-L524)*1.347,((32-L524)-(32-J524))*1.347)),0)+ IF(F524="PČneol",IF(L524&gt;15,0,IF(J524&gt;15,(16-L524)*0.255,((16-L524)-(16-J524))*0.255)),0)+IF(F524="PŽ",IF(L524&gt;31,0,IF(J524&gt;31,(32-L524)*0.255,((32-L524)-(32-J524))*0.255)),0)+IF(F524="EČ",IF(L524&gt;23,0,IF(J524&gt;23,(24-L524)*0.612,((24-L524)-(24-J524))*0.612)),0)+IF(F524="EČneol",IF(L524&gt;7,0,IF(J524&gt;7,(8-L524)*0.204,((8-L524)-(8-J524))*0.204)),0)+IF(F524="EŽ",IF(L524&gt;23,0,IF(J524&gt;23,(24-L524)*0.204,((24-L524)-(24-J524))*0.204)),0)+IF(F524="PT",IF(L524&gt;31,0,IF(J524&gt;31,(32-L524)*0.204,((32-L524)-(32-J524))*0.204)),0)+IF(F524="JOŽ",IF(L524&gt;23,0,IF(J524&gt;23,(24-L524)*0.255,((24-L524)-(24-J524))*0.255)),0)+IF(F524="JPČ",IF(L524&gt;23,0,IF(J524&gt;23,(24-L524)*0.204,((24-L524)-(24-J524))*0.204)),0)+IF(F524="JEČ",IF(L524&gt;15,0,IF(J524&gt;15,(16-L524)*0.102,((16-L524)-(16-J524))*0.102)),0)+IF(F524="JEOF",IF(L524&gt;15,0,IF(J524&gt;15,(16-L524)*0.102,((16-L524)-(16-J524))*0.102)),0)+IF(F524="JnPČ",IF(L524&gt;15,0,IF(J524&gt;15,(16-L524)*0.153,((16-L524)-(16-J524))*0.153)),0)+IF(F524="JnEČ",IF(L524&gt;15,0,IF(J524&gt;15,(16-L524)*0.0765,((16-L524)-(16-J524))*0.0765)),0)+IF(F524="JčPČ",IF(L524&gt;15,0,IF(J524&gt;15,(16-L524)*0.06375,((16-L524)-(16-J524))*0.06375)),0)+IF(F524="JčEČ",IF(L524&gt;15,0,IF(J524&gt;15,(16-L524)*0.051,((16-L524)-(16-J524))*0.051)),0)+IF(F524="NEAK",IF(L524&gt;23,0,IF(J524&gt;23,(24-L524)*0.03444,((24-L524)-(24-J524))*0.03444)),0))</f>
        <v>1.2749999999999999</v>
      </c>
      <c r="Q524" s="11">
        <f t="shared" ref="Q524" si="239">IF(ISERROR(P524*100/N524),0,(P524*100/N524))</f>
        <v>10.98250336473755</v>
      </c>
      <c r="R524" s="10">
        <f t="shared" ref="R524:R526" si="240">IF(Q524&lt;=30,O524+P524,O524+O524*0.3)*IF(G524=1,0.4,IF(G524=2,0.75,IF(G524="1 (kas 4 m. 1 k. nerengiamos)",0.52,1)))*IF(D524="olimpinė",1,IF(M524="Ne",0.5,1))*IF(OR(A$5="Lietuvos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federacija"),IF(OR(J524&lt;8,K524&lt;16),0,1),1)*E524*IF(I524&lt;=1,1,1/I524)*IF(OR(A$5="Lietuvos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12.884375</v>
      </c>
      <c r="S524" s="8"/>
    </row>
    <row r="525" spans="1:19">
      <c r="A525" s="62">
        <v>2</v>
      </c>
      <c r="B525" s="62" t="s">
        <v>301</v>
      </c>
      <c r="C525" s="12" t="s">
        <v>96</v>
      </c>
      <c r="D525" s="62" t="s">
        <v>29</v>
      </c>
      <c r="E525" s="62">
        <v>1</v>
      </c>
      <c r="F525" s="62" t="s">
        <v>342</v>
      </c>
      <c r="G525" s="62">
        <v>4</v>
      </c>
      <c r="H525" s="62" t="s">
        <v>31</v>
      </c>
      <c r="I525" s="62"/>
      <c r="J525" s="62">
        <v>18</v>
      </c>
      <c r="K525" s="62">
        <v>214</v>
      </c>
      <c r="L525" s="62">
        <v>16</v>
      </c>
      <c r="M525" s="62" t="s">
        <v>31</v>
      </c>
      <c r="N525" s="3">
        <f t="shared" si="236"/>
        <v>12.018749999999999</v>
      </c>
      <c r="O525" s="9">
        <f t="shared" si="237"/>
        <v>12.018749999999999</v>
      </c>
      <c r="P525" s="4">
        <f t="shared" ref="P525:P526" si="241">IF(O525=0,0,IF(F525="OŽ",IF(L525&gt;35,0,IF(J525&gt;35,(36-L525)*1.836,((36-L525)-(36-J525))*1.836)),0)+IF(F525="PČ",IF(L525&gt;31,0,IF(J525&gt;31,(32-L525)*1.347,((32-L525)-(32-J525))*1.347)),0)+ IF(F525="PČneol",IF(L525&gt;15,0,IF(J525&gt;15,(16-L525)*0.255,((16-L525)-(16-J525))*0.255)),0)+IF(F525="PŽ",IF(L525&gt;31,0,IF(J525&gt;31,(32-L525)*0.255,((32-L525)-(32-J525))*0.255)),0)+IF(F525="EČ",IF(L525&gt;23,0,IF(J525&gt;23,(24-L525)*0.612,((24-L525)-(24-J525))*0.612)),0)+IF(F525="EČneol",IF(L525&gt;7,0,IF(J525&gt;7,(8-L525)*0.204,((8-L525)-(8-J525))*0.204)),0)+IF(F525="EŽ",IF(L525&gt;23,0,IF(J525&gt;23,(24-L525)*0.204,((24-L525)-(24-J525))*0.204)),0)+IF(F525="PT",IF(L525&gt;31,0,IF(J525&gt;31,(32-L525)*0.204,((32-L525)-(32-J525))*0.204)),0)+IF(F525="JOŽ",IF(L525&gt;23,0,IF(J525&gt;23,(24-L525)*0.255,((24-L525)-(24-J525))*0.255)),0)+IF(F525="JPČ",IF(L525&gt;23,0,IF(J525&gt;23,(24-L525)*0.204,((24-L525)-(24-J525))*0.204)),0)+IF(F525="JEČ",IF(L525&gt;15,0,IF(J525&gt;15,(16-L525)*0.102,((16-L525)-(16-J525))*0.102)),0)+IF(F525="JEOF",IF(L525&gt;15,0,IF(J525&gt;15,(16-L525)*0.102,((16-L525)-(16-J525))*0.102)),0)+IF(F525="JnPČ",IF(L525&gt;15,0,IF(J525&gt;15,(16-L525)*0.153,((16-L525)-(16-J525))*0.153)),0)+IF(F525="JnEČ",IF(L525&gt;15,0,IF(J525&gt;15,(16-L525)*0.0765,((16-L525)-(16-J525))*0.0765)),0)+IF(F525="JčPČ",IF(L525&gt;15,0,IF(J525&gt;15,(16-L525)*0.06375,((16-L525)-(16-J525))*0.06375)),0)+IF(F525="JčEČ",IF(L525&gt;15,0,IF(J525&gt;15,(16-L525)*0.051,((16-L525)-(16-J525))*0.051)),0)+IF(F525="NEAK",IF(L525&gt;23,0,IF(J525&gt;23,(24-L525)*0.03444,((24-L525)-(24-J525))*0.03444)),0))</f>
        <v>0.51</v>
      </c>
      <c r="Q525" s="11">
        <f t="shared" ref="Q525:Q526" si="242">IF(ISERROR(P525*100/N525),0,(P525*100/N525))</f>
        <v>4.2433697347893924</v>
      </c>
      <c r="R525" s="10">
        <f t="shared" si="240"/>
        <v>12.528749999999999</v>
      </c>
      <c r="S525" s="8"/>
    </row>
    <row r="526" spans="1:19">
      <c r="A526" s="62">
        <v>3</v>
      </c>
      <c r="B526" s="62" t="s">
        <v>302</v>
      </c>
      <c r="C526" s="12" t="s">
        <v>105</v>
      </c>
      <c r="D526" s="62" t="s">
        <v>29</v>
      </c>
      <c r="E526" s="62">
        <v>1</v>
      </c>
      <c r="F526" s="62" t="s">
        <v>342</v>
      </c>
      <c r="G526" s="62">
        <v>4</v>
      </c>
      <c r="H526" s="62" t="s">
        <v>31</v>
      </c>
      <c r="I526" s="62"/>
      <c r="J526" s="62">
        <v>15</v>
      </c>
      <c r="K526" s="62">
        <v>214</v>
      </c>
      <c r="L526" s="62">
        <v>0</v>
      </c>
      <c r="M526" s="62"/>
      <c r="N526" s="3">
        <f t="shared" si="236"/>
        <v>0</v>
      </c>
      <c r="O526" s="9">
        <f t="shared" si="237"/>
        <v>0</v>
      </c>
      <c r="P526" s="4">
        <f t="shared" si="241"/>
        <v>0</v>
      </c>
      <c r="Q526" s="11">
        <f t="shared" si="242"/>
        <v>0</v>
      </c>
      <c r="R526" s="10">
        <f t="shared" si="240"/>
        <v>0</v>
      </c>
      <c r="S526" s="8"/>
    </row>
    <row r="527" spans="1:19">
      <c r="A527" s="67" t="s">
        <v>32</v>
      </c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9"/>
      <c r="R527" s="10">
        <f>SUM(R524:R526)</f>
        <v>25.413125000000001</v>
      </c>
      <c r="S527" s="8"/>
    </row>
    <row r="528" spans="1:19" ht="15.75">
      <c r="A528" s="24" t="s">
        <v>33</v>
      </c>
      <c r="B528" s="24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6"/>
      <c r="S528" s="8"/>
    </row>
    <row r="529" spans="1:19">
      <c r="A529" s="49" t="s">
        <v>59</v>
      </c>
      <c r="B529" s="49"/>
      <c r="C529" s="49"/>
      <c r="D529" s="49"/>
      <c r="E529" s="49"/>
      <c r="F529" s="49"/>
      <c r="G529" s="49"/>
      <c r="H529" s="49"/>
      <c r="I529" s="49"/>
      <c r="J529" s="15"/>
      <c r="K529" s="15"/>
      <c r="L529" s="15"/>
      <c r="M529" s="15"/>
      <c r="N529" s="15"/>
      <c r="O529" s="15"/>
      <c r="P529" s="15"/>
      <c r="Q529" s="15"/>
      <c r="R529" s="16"/>
      <c r="S529" s="8"/>
    </row>
    <row r="530" spans="1:19" s="8" customFormat="1">
      <c r="A530" s="49"/>
      <c r="B530" s="49"/>
      <c r="C530" s="49"/>
      <c r="D530" s="49"/>
      <c r="E530" s="49"/>
      <c r="F530" s="49"/>
      <c r="G530" s="49"/>
      <c r="H530" s="49"/>
      <c r="I530" s="49"/>
      <c r="J530" s="15"/>
      <c r="K530" s="15"/>
      <c r="L530" s="15"/>
      <c r="M530" s="15"/>
      <c r="N530" s="15"/>
      <c r="O530" s="15"/>
      <c r="P530" s="15"/>
      <c r="Q530" s="15"/>
      <c r="R530" s="16"/>
    </row>
    <row r="531" spans="1:19">
      <c r="A531" s="70" t="s">
        <v>343</v>
      </c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58"/>
      <c r="R531" s="8"/>
      <c r="S531" s="8"/>
    </row>
    <row r="532" spans="1:19" ht="18">
      <c r="A532" s="72" t="s">
        <v>25</v>
      </c>
      <c r="B532" s="73"/>
      <c r="C532" s="73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8"/>
      <c r="R532" s="8"/>
      <c r="S532" s="8"/>
    </row>
    <row r="533" spans="1:19">
      <c r="A533" s="65" t="s">
        <v>344</v>
      </c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58"/>
      <c r="R533" s="8"/>
      <c r="S533" s="8"/>
    </row>
    <row r="534" spans="1:19">
      <c r="A534" s="62">
        <v>1</v>
      </c>
      <c r="B534" s="62" t="s">
        <v>260</v>
      </c>
      <c r="C534" s="12" t="s">
        <v>345</v>
      </c>
      <c r="D534" s="62" t="s">
        <v>64</v>
      </c>
      <c r="E534" s="62">
        <v>1</v>
      </c>
      <c r="F534" s="62" t="s">
        <v>65</v>
      </c>
      <c r="G534" s="62">
        <v>1</v>
      </c>
      <c r="H534" s="62" t="s">
        <v>66</v>
      </c>
      <c r="I534" s="62"/>
      <c r="J534" s="62">
        <v>88</v>
      </c>
      <c r="K534" s="62">
        <v>51</v>
      </c>
      <c r="L534" s="62">
        <v>50</v>
      </c>
      <c r="M534" s="62" t="s">
        <v>31</v>
      </c>
      <c r="N534" s="3">
        <f t="shared" ref="N534:N545" si="243">(IF(F534="OŽ",IF(L534=1,550.8,IF(L534=2,426.38,IF(L534=3,342.14,IF(L534=4,181.44,IF(L534=5,168.48,IF(L534=6,155.52,IF(L534=7,148.5,IF(L534=8,144,0))))))))+IF(L534&lt;=8,0,IF(L534&lt;=16,137.7,IF(L534&lt;=24,108,IF(L534&lt;=32,80.1,IF(L534&lt;=36,52.2,0)))))-IF(L534&lt;=8,0,IF(L534&lt;=16,(L534-9)*2.754,IF(L534&lt;=24,(L534-17)* 2.754,IF(L534&lt;=32,(L534-25)* 2.754,IF(L534&lt;=36,(L534-33)*2.754,0))))),0)+IF(F534="PČ",IF(L534=1,449,IF(L534=2,314.6,IF(L534=3,238,IF(L534=4,172,IF(L534=5,159,IF(L534=6,145,IF(L534=7,132,IF(L534=8,119,0))))))))+IF(L534&lt;=8,0,IF(L534&lt;=16,88,IF(L534&lt;=24,55,IF(L534&lt;=32,22,0))))-IF(L534&lt;=8,0,IF(L534&lt;=16,(L534-9)*2.245,IF(L534&lt;=24,(L534-17)*2.245,IF(L534&lt;=32,(L534-25)*2.245,0)))),0)+IF(F534="PČneol",IF(L534=1,85,IF(L534=2,64.61,IF(L534=3,50.76,IF(L534=4,16.25,IF(L534=5,15,IF(L534=6,13.75,IF(L534=7,12.5,IF(L534=8,11.25,0))))))))+IF(L534&lt;=8,0,IF(L534&lt;=16,9,0))-IF(L534&lt;=8,0,IF(L534&lt;=16,(L534-9)*0.425,0)),0)+IF(F534="PŽ",IF(L534=1,85,IF(L534=2,59.5,IF(L534=3,45,IF(L534=4,32.5,IF(L534=5,30,IF(L534=6,27.5,IF(L534=7,25,IF(L534=8,22.5,0))))))))+IF(L534&lt;=8,0,IF(L534&lt;=16,19,IF(L534&lt;=24,13,IF(L534&lt;=32,8,0))))-IF(L534&lt;=8,0,IF(L534&lt;=16,(L534-9)*0.425,IF(L534&lt;=24,(L534-17)*0.425,IF(L534&lt;=32,(L534-25)*0.425,0)))),0)+IF(F534="EČ",IF(L534=1,204,IF(L534=2,156.24,IF(L534=3,123.84,IF(L534=4,72,IF(L534=5,66,IF(L534=6,60,IF(L534=7,54,IF(L534=8,48,0))))))))+IF(L534&lt;=8,0,IF(L534&lt;=16,40,IF(L534&lt;=24,25,0)))-IF(L534&lt;=8,0,IF(L534&lt;=16,(L534-9)*1.02,IF(L534&lt;=24,(L534-17)*1.02,0))),0)+IF(F534="EČneol",IF(L534=1,68,IF(L534=2,51.69,IF(L534=3,40.61,IF(L534=4,13,IF(L534=5,12,IF(L534=6,11,IF(L534=7,10,IF(L534=8,9,0)))))))))+IF(F534="EŽ",IF(L534=1,68,IF(L534=2,47.6,IF(L534=3,36,IF(L534=4,18,IF(L534=5,16.5,IF(L534=6,15,IF(L534=7,13.5,IF(L534=8,12,0))))))))+IF(L534&lt;=8,0,IF(L534&lt;=16,10,IF(L534&lt;=24,6,0)))-IF(L534&lt;=8,0,IF(L534&lt;=16,(L534-9)*0.34,IF(L534&lt;=24,(L534-17)*0.34,0))),0)+IF(F534="PT",IF(L534=1,68,IF(L534=2,52.08,IF(L534=3,41.28,IF(L534=4,24,IF(L534=5,22,IF(L534=6,20,IF(L534=7,18,IF(L534=8,16,0))))))))+IF(L534&lt;=8,0,IF(L534&lt;=16,13,IF(L534&lt;=24,9,IF(L534&lt;=32,4,0))))-IF(L534&lt;=8,0,IF(L534&lt;=16,(L534-9)*0.34,IF(L534&lt;=24,(L534-17)*0.34,IF(L534&lt;=32,(L534-25)*0.34,0)))),0)+IF(F534="JOŽ",IF(L534=1,85,IF(L534=2,59.5,IF(L534=3,45,IF(L534=4,32.5,IF(L534=5,30,IF(L534=6,27.5,IF(L534=7,25,IF(L534=8,22.5,0))))))))+IF(L534&lt;=8,0,IF(L534&lt;=16,19,IF(L534&lt;=24,13,0)))-IF(L534&lt;=8,0,IF(L534&lt;=16,(L534-9)*0.425,IF(L534&lt;=24,(L534-17)*0.425,0))),0)+IF(F534="JPČ",IF(L534=1,68,IF(L534=2,47.6,IF(L534=3,36,IF(L534=4,26,IF(L534=5,24,IF(L534=6,22,IF(L534=7,20,IF(L534=8,18,0))))))))+IF(L534&lt;=8,0,IF(L534&lt;=16,13,IF(L534&lt;=24,9,0)))-IF(L534&lt;=8,0,IF(L534&lt;=16,(L534-9)*0.34,IF(L534&lt;=24,(L534-17)*0.34,0))),0)+IF(F534="JEČ",IF(L534=1,34,IF(L534=2,26.04,IF(L534=3,20.6,IF(L534=4,12,IF(L534=5,11,IF(L534=6,10,IF(L534=7,9,IF(L534=8,8,0))))))))+IF(L534&lt;=8,0,IF(L534&lt;=16,6,0))-IF(L534&lt;=8,0,IF(L534&lt;=16,(L534-9)*0.17,0)),0)+IF(F534="JEOF",IF(L534=1,34,IF(L534=2,26.04,IF(L534=3,20.6,IF(L534=4,12,IF(L534=5,11,IF(L534=6,10,IF(L534=7,9,IF(L534=8,8,0))))))))+IF(L534&lt;=8,0,IF(L534&lt;=16,6,0))-IF(L534&lt;=8,0,IF(L534&lt;=16,(L534-9)*0.17,0)),0)+IF(F534="JnPČ",IF(L534=1,51,IF(L534=2,35.7,IF(L534=3,27,IF(L534=4,19.5,IF(L534=5,18,IF(L534=6,16.5,IF(L534=7,15,IF(L534=8,13.5,0))))))))+IF(L534&lt;=8,0,IF(L534&lt;=16,10,0))-IF(L534&lt;=8,0,IF(L534&lt;=16,(L534-9)*0.255,0)),0)+IF(F534="JnEČ",IF(L534=1,25.5,IF(L534=2,19.53,IF(L534=3,15.48,IF(L534=4,9,IF(L534=5,8.25,IF(L534=6,7.5,IF(L534=7,6.75,IF(L534=8,6,0))))))))+IF(L534&lt;=8,0,IF(L534&lt;=16,5,0))-IF(L534&lt;=8,0,IF(L534&lt;=16,(L534-9)*0.1275,0)),0)+IF(F534="JčPČ",IF(L534=1,21.25,IF(L534=2,14.5,IF(L534=3,11.5,IF(L534=4,7,IF(L534=5,6.5,IF(L534=6,6,IF(L534=7,5.5,IF(L534=8,5,0))))))))+IF(L534&lt;=8,0,IF(L534&lt;=16,4,0))-IF(L534&lt;=8,0,IF(L534&lt;=16,(L534-9)*0.10625,0)),0)+IF(F534="JčEČ",IF(L534=1,17,IF(L534=2,13.02,IF(L534=3,10.32,IF(L534=4,6,IF(L534=5,5.5,IF(L534=6,5,IF(L534=7,4.5,IF(L534=8,4,0))))))))+IF(L534&lt;=8,0,IF(L534&lt;=16,3,0))-IF(L534&lt;=8,0,IF(L534&lt;=16,(L534-9)*0.085,0)),0)+IF(F534="NEAK",IF(L534=1,11.48,IF(L534=2,8.79,IF(L534=3,6.97,IF(L534=4,4.05,IF(L534=5,3.71,IF(L534=6,3.38,IF(L534=7,3.04,IF(L534=8,2.7,0))))))))+IF(L534&lt;=8,0,IF(L534&lt;=16,2,IF(L534&lt;=24,1.3,0)))-IF(L534&lt;=8,0,IF(L534&lt;=16,(L534-9)*0.0574,IF(L534&lt;=24,(L534-17)*0.0574,0))),0))*IF(L534&lt;0,1,IF(OR(F534="PČ",F534="PŽ",F534="PT"),IF(J534&lt;32,J534/32,1),1))* IF(L534&lt;0,1,IF(OR(F534="EČ",F534="EŽ",F534="JOŽ",F534="JPČ",F534="NEAK"),IF(J534&lt;24,J534/24,1),1))*IF(L534&lt;0,1,IF(OR(F534="PČneol",F534="JEČ",F534="JEOF",F534="JnPČ",F534="JnEČ",F534="JčPČ",F534="JčEČ"),IF(J534&lt;16,J534/16,1),1))*IF(L534&lt;0,1,IF(F534="EČneol",IF(J534&lt;8,J534/8,1),1))</f>
        <v>0</v>
      </c>
      <c r="O534" s="9">
        <f t="shared" ref="O534:O545" si="244">IF(F534="OŽ",N534,IF(H534="Ne",IF(J534*0.3&lt;J534-L534,N534,0),IF(J534*0.1&lt;J534-L534,N534,0)))</f>
        <v>0</v>
      </c>
      <c r="P534" s="4">
        <f t="shared" ref="P534" si="245">IF(O534=0,0,IF(F534="OŽ",IF(L534&gt;35,0,IF(J534&gt;35,(36-L534)*1.836,((36-L534)-(36-J534))*1.836)),0)+IF(F534="PČ",IF(L534&gt;31,0,IF(J534&gt;31,(32-L534)*1.347,((32-L534)-(32-J534))*1.347)),0)+ IF(F534="PČneol",IF(L534&gt;15,0,IF(J534&gt;15,(16-L534)*0.255,((16-L534)-(16-J534))*0.255)),0)+IF(F534="PŽ",IF(L534&gt;31,0,IF(J534&gt;31,(32-L534)*0.255,((32-L534)-(32-J534))*0.255)),0)+IF(F534="EČ",IF(L534&gt;23,0,IF(J534&gt;23,(24-L534)*0.612,((24-L534)-(24-J534))*0.612)),0)+IF(F534="EČneol",IF(L534&gt;7,0,IF(J534&gt;7,(8-L534)*0.204,((8-L534)-(8-J534))*0.204)),0)+IF(F534="EŽ",IF(L534&gt;23,0,IF(J534&gt;23,(24-L534)*0.204,((24-L534)-(24-J534))*0.204)),0)+IF(F534="PT",IF(L534&gt;31,0,IF(J534&gt;31,(32-L534)*0.204,((32-L534)-(32-J534))*0.204)),0)+IF(F534="JOŽ",IF(L534&gt;23,0,IF(J534&gt;23,(24-L534)*0.255,((24-L534)-(24-J534))*0.255)),0)+IF(F534="JPČ",IF(L534&gt;23,0,IF(J534&gt;23,(24-L534)*0.204,((24-L534)-(24-J534))*0.204)),0)+IF(F534="JEČ",IF(L534&gt;15,0,IF(J534&gt;15,(16-L534)*0.102,((16-L534)-(16-J534))*0.102)),0)+IF(F534="JEOF",IF(L534&gt;15,0,IF(J534&gt;15,(16-L534)*0.102,((16-L534)-(16-J534))*0.102)),0)+IF(F534="JnPČ",IF(L534&gt;15,0,IF(J534&gt;15,(16-L534)*0.153,((16-L534)-(16-J534))*0.153)),0)+IF(F534="JnEČ",IF(L534&gt;15,0,IF(J534&gt;15,(16-L534)*0.0765,((16-L534)-(16-J534))*0.0765)),0)+IF(F534="JčPČ",IF(L534&gt;15,0,IF(J534&gt;15,(16-L534)*0.06375,((16-L534)-(16-J534))*0.06375)),0)+IF(F534="JčEČ",IF(L534&gt;15,0,IF(J534&gt;15,(16-L534)*0.051,((16-L534)-(16-J534))*0.051)),0)+IF(F534="NEAK",IF(L534&gt;23,0,IF(J534&gt;23,(24-L534)*0.03444,((24-L534)-(24-J534))*0.03444)),0))</f>
        <v>0</v>
      </c>
      <c r="Q534" s="11">
        <f t="shared" ref="Q534" si="246">IF(ISERROR(P534*100/N534),0,(P534*100/N534))</f>
        <v>0</v>
      </c>
      <c r="R534" s="10">
        <f t="shared" ref="R534:R545" si="247">IF(Q534&lt;=30,O534+P534,O534+O534*0.3)*IF(G534=1,0.4,IF(G534=2,0.75,IF(G534="1 (kas 4 m. 1 k. nerengiamos)",0.52,1)))*IF(D534="olimpinė",1,IF(M534="Ne",0.5,1))*IF(OR(A$5="Lietuvos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federacija"),IF(OR(J534&lt;8,K534&lt;16),0,1),1)*E534*IF(I534&lt;=1,1,1/I534)*IF(OR(A$5="Lietuvos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4" s="8"/>
    </row>
    <row r="535" spans="1:19">
      <c r="A535" s="62">
        <v>2</v>
      </c>
      <c r="B535" s="62" t="s">
        <v>263</v>
      </c>
      <c r="C535" s="12" t="s">
        <v>345</v>
      </c>
      <c r="D535" s="62" t="s">
        <v>64</v>
      </c>
      <c r="E535" s="62">
        <v>1</v>
      </c>
      <c r="F535" s="62" t="s">
        <v>65</v>
      </c>
      <c r="G535" s="62">
        <v>1</v>
      </c>
      <c r="H535" s="62" t="s">
        <v>66</v>
      </c>
      <c r="I535" s="62"/>
      <c r="J535" s="62">
        <v>88</v>
      </c>
      <c r="K535" s="62">
        <v>51</v>
      </c>
      <c r="L535" s="62">
        <v>77</v>
      </c>
      <c r="M535" s="62" t="s">
        <v>31</v>
      </c>
      <c r="N535" s="3">
        <f t="shared" si="243"/>
        <v>0</v>
      </c>
      <c r="O535" s="9">
        <f t="shared" si="244"/>
        <v>0</v>
      </c>
      <c r="P535" s="4">
        <f t="shared" ref="P535:P545" si="248">IF(O535=0,0,IF(F535="OŽ",IF(L535&gt;35,0,IF(J535&gt;35,(36-L535)*1.836,((36-L535)-(36-J535))*1.836)),0)+IF(F535="PČ",IF(L535&gt;31,0,IF(J535&gt;31,(32-L535)*1.347,((32-L535)-(32-J535))*1.347)),0)+ IF(F535="PČneol",IF(L535&gt;15,0,IF(J535&gt;15,(16-L535)*0.255,((16-L535)-(16-J535))*0.255)),0)+IF(F535="PŽ",IF(L535&gt;31,0,IF(J535&gt;31,(32-L535)*0.255,((32-L535)-(32-J535))*0.255)),0)+IF(F535="EČ",IF(L535&gt;23,0,IF(J535&gt;23,(24-L535)*0.612,((24-L535)-(24-J535))*0.612)),0)+IF(F535="EČneol",IF(L535&gt;7,0,IF(J535&gt;7,(8-L535)*0.204,((8-L535)-(8-J535))*0.204)),0)+IF(F535="EŽ",IF(L535&gt;23,0,IF(J535&gt;23,(24-L535)*0.204,((24-L535)-(24-J535))*0.204)),0)+IF(F535="PT",IF(L535&gt;31,0,IF(J535&gt;31,(32-L535)*0.204,((32-L535)-(32-J535))*0.204)),0)+IF(F535="JOŽ",IF(L535&gt;23,0,IF(J535&gt;23,(24-L535)*0.255,((24-L535)-(24-J535))*0.255)),0)+IF(F535="JPČ",IF(L535&gt;23,0,IF(J535&gt;23,(24-L535)*0.204,((24-L535)-(24-J535))*0.204)),0)+IF(F535="JEČ",IF(L535&gt;15,0,IF(J535&gt;15,(16-L535)*0.102,((16-L535)-(16-J535))*0.102)),0)+IF(F535="JEOF",IF(L535&gt;15,0,IF(J535&gt;15,(16-L535)*0.102,((16-L535)-(16-J535))*0.102)),0)+IF(F535="JnPČ",IF(L535&gt;15,0,IF(J535&gt;15,(16-L535)*0.153,((16-L535)-(16-J535))*0.153)),0)+IF(F535="JnEČ",IF(L535&gt;15,0,IF(J535&gt;15,(16-L535)*0.0765,((16-L535)-(16-J535))*0.0765)),0)+IF(F535="JčPČ",IF(L535&gt;15,0,IF(J535&gt;15,(16-L535)*0.06375,((16-L535)-(16-J535))*0.06375)),0)+IF(F535="JčEČ",IF(L535&gt;15,0,IF(J535&gt;15,(16-L535)*0.051,((16-L535)-(16-J535))*0.051)),0)+IF(F535="NEAK",IF(L535&gt;23,0,IF(J535&gt;23,(24-L535)*0.03444,((24-L535)-(24-J535))*0.03444)),0))</f>
        <v>0</v>
      </c>
      <c r="Q535" s="11">
        <f t="shared" ref="Q535:Q545" si="249">IF(ISERROR(P535*100/N535),0,(P535*100/N535))</f>
        <v>0</v>
      </c>
      <c r="R535" s="10">
        <f t="shared" si="247"/>
        <v>0</v>
      </c>
      <c r="S535" s="8"/>
    </row>
    <row r="536" spans="1:19">
      <c r="A536" s="62">
        <v>3</v>
      </c>
      <c r="B536" s="62" t="s">
        <v>240</v>
      </c>
      <c r="C536" s="12" t="s">
        <v>346</v>
      </c>
      <c r="D536" s="62" t="s">
        <v>64</v>
      </c>
      <c r="E536" s="62">
        <v>1</v>
      </c>
      <c r="F536" s="62" t="s">
        <v>65</v>
      </c>
      <c r="G536" s="62">
        <v>1</v>
      </c>
      <c r="H536" s="62" t="s">
        <v>66</v>
      </c>
      <c r="I536" s="62"/>
      <c r="J536" s="62">
        <v>72</v>
      </c>
      <c r="K536" s="62">
        <v>51</v>
      </c>
      <c r="L536" s="62">
        <v>69</v>
      </c>
      <c r="M536" s="62" t="s">
        <v>31</v>
      </c>
      <c r="N536" s="3">
        <f t="shared" si="243"/>
        <v>0</v>
      </c>
      <c r="O536" s="9">
        <f t="shared" si="244"/>
        <v>0</v>
      </c>
      <c r="P536" s="4">
        <f t="shared" si="248"/>
        <v>0</v>
      </c>
      <c r="Q536" s="11">
        <f t="shared" si="249"/>
        <v>0</v>
      </c>
      <c r="R536" s="10">
        <f t="shared" si="247"/>
        <v>0</v>
      </c>
      <c r="S536" s="8"/>
    </row>
    <row r="537" spans="1:19">
      <c r="A537" s="62">
        <v>4</v>
      </c>
      <c r="B537" s="62" t="s">
        <v>158</v>
      </c>
      <c r="C537" s="12" t="s">
        <v>347</v>
      </c>
      <c r="D537" s="62" t="s">
        <v>64</v>
      </c>
      <c r="E537" s="62">
        <v>1</v>
      </c>
      <c r="F537" s="62" t="s">
        <v>65</v>
      </c>
      <c r="G537" s="62">
        <v>1</v>
      </c>
      <c r="H537" s="62" t="s">
        <v>66</v>
      </c>
      <c r="I537" s="62"/>
      <c r="J537" s="62">
        <v>70</v>
      </c>
      <c r="K537" s="62">
        <v>51</v>
      </c>
      <c r="L537" s="62">
        <v>11</v>
      </c>
      <c r="M537" s="62" t="s">
        <v>31</v>
      </c>
      <c r="N537" s="3">
        <f t="shared" si="243"/>
        <v>0</v>
      </c>
      <c r="O537" s="9">
        <f t="shared" si="244"/>
        <v>0</v>
      </c>
      <c r="P537" s="4">
        <f t="shared" si="248"/>
        <v>0</v>
      </c>
      <c r="Q537" s="11">
        <f t="shared" si="249"/>
        <v>0</v>
      </c>
      <c r="R537" s="10">
        <f t="shared" si="247"/>
        <v>0</v>
      </c>
      <c r="S537" s="8"/>
    </row>
    <row r="538" spans="1:19">
      <c r="A538" s="62">
        <v>5</v>
      </c>
      <c r="B538" s="62" t="s">
        <v>348</v>
      </c>
      <c r="C538" s="12" t="s">
        <v>347</v>
      </c>
      <c r="D538" s="62" t="s">
        <v>64</v>
      </c>
      <c r="E538" s="62">
        <v>1</v>
      </c>
      <c r="F538" s="62" t="s">
        <v>65</v>
      </c>
      <c r="G538" s="62">
        <v>1</v>
      </c>
      <c r="H538" s="62" t="s">
        <v>66</v>
      </c>
      <c r="I538" s="62"/>
      <c r="J538" s="62">
        <v>70</v>
      </c>
      <c r="K538" s="62">
        <v>51</v>
      </c>
      <c r="L538" s="62">
        <v>48</v>
      </c>
      <c r="M538" s="62" t="s">
        <v>31</v>
      </c>
      <c r="N538" s="3">
        <f t="shared" si="243"/>
        <v>0</v>
      </c>
      <c r="O538" s="9">
        <f t="shared" si="244"/>
        <v>0</v>
      </c>
      <c r="P538" s="4">
        <f t="shared" si="248"/>
        <v>0</v>
      </c>
      <c r="Q538" s="11">
        <f t="shared" si="249"/>
        <v>0</v>
      </c>
      <c r="R538" s="10">
        <f t="shared" si="247"/>
        <v>0</v>
      </c>
      <c r="S538" s="8"/>
    </row>
    <row r="539" spans="1:19">
      <c r="A539" s="62">
        <v>6</v>
      </c>
      <c r="B539" s="62" t="s">
        <v>349</v>
      </c>
      <c r="C539" s="12" t="s">
        <v>347</v>
      </c>
      <c r="D539" s="62" t="s">
        <v>64</v>
      </c>
      <c r="E539" s="62">
        <v>1</v>
      </c>
      <c r="F539" s="62" t="s">
        <v>65</v>
      </c>
      <c r="G539" s="62">
        <v>1</v>
      </c>
      <c r="H539" s="62" t="s">
        <v>66</v>
      </c>
      <c r="I539" s="62"/>
      <c r="J539" s="62">
        <v>70</v>
      </c>
      <c r="K539" s="62">
        <v>51</v>
      </c>
      <c r="L539" s="62">
        <v>55</v>
      </c>
      <c r="M539" s="62" t="s">
        <v>31</v>
      </c>
      <c r="N539" s="3">
        <f t="shared" si="243"/>
        <v>0</v>
      </c>
      <c r="O539" s="9">
        <f t="shared" si="244"/>
        <v>0</v>
      </c>
      <c r="P539" s="4">
        <f t="shared" si="248"/>
        <v>0</v>
      </c>
      <c r="Q539" s="11">
        <f t="shared" si="249"/>
        <v>0</v>
      </c>
      <c r="R539" s="10">
        <f t="shared" si="247"/>
        <v>0</v>
      </c>
      <c r="S539" s="8"/>
    </row>
    <row r="540" spans="1:19">
      <c r="A540" s="62">
        <v>7</v>
      </c>
      <c r="B540" s="62" t="s">
        <v>280</v>
      </c>
      <c r="C540" s="12" t="s">
        <v>347</v>
      </c>
      <c r="D540" s="62" t="s">
        <v>64</v>
      </c>
      <c r="E540" s="62">
        <v>1</v>
      </c>
      <c r="F540" s="62" t="s">
        <v>65</v>
      </c>
      <c r="G540" s="62">
        <v>1</v>
      </c>
      <c r="H540" s="62" t="s">
        <v>66</v>
      </c>
      <c r="I540" s="62"/>
      <c r="J540" s="62">
        <v>96</v>
      </c>
      <c r="K540" s="62">
        <v>51</v>
      </c>
      <c r="L540" s="62">
        <v>64</v>
      </c>
      <c r="M540" s="62" t="s">
        <v>31</v>
      </c>
      <c r="N540" s="3">
        <f t="shared" si="243"/>
        <v>0</v>
      </c>
      <c r="O540" s="9">
        <f t="shared" si="244"/>
        <v>0</v>
      </c>
      <c r="P540" s="4">
        <f t="shared" si="248"/>
        <v>0</v>
      </c>
      <c r="Q540" s="11">
        <f t="shared" si="249"/>
        <v>0</v>
      </c>
      <c r="R540" s="10">
        <f t="shared" si="247"/>
        <v>0</v>
      </c>
      <c r="S540" s="8"/>
    </row>
    <row r="541" spans="1:19" s="8" customFormat="1">
      <c r="A541" s="62">
        <v>8</v>
      </c>
      <c r="B541" s="62" t="s">
        <v>278</v>
      </c>
      <c r="C541" s="12" t="s">
        <v>350</v>
      </c>
      <c r="D541" s="62" t="s">
        <v>64</v>
      </c>
      <c r="E541" s="62">
        <v>1</v>
      </c>
      <c r="F541" s="62" t="s">
        <v>65</v>
      </c>
      <c r="G541" s="62">
        <v>1</v>
      </c>
      <c r="H541" s="62" t="s">
        <v>66</v>
      </c>
      <c r="I541" s="62"/>
      <c r="J541" s="62">
        <v>88</v>
      </c>
      <c r="K541" s="62">
        <v>51</v>
      </c>
      <c r="L541" s="62">
        <v>0</v>
      </c>
      <c r="M541" s="62"/>
      <c r="N541" s="3">
        <f t="shared" ref="N541:N543" si="250">(IF(F541="OŽ",IF(L541=1,550.8,IF(L541=2,426.38,IF(L541=3,342.14,IF(L541=4,181.44,IF(L541=5,168.48,IF(L541=6,155.52,IF(L541=7,148.5,IF(L541=8,144,0))))))))+IF(L541&lt;=8,0,IF(L541&lt;=16,137.7,IF(L541&lt;=24,108,IF(L541&lt;=32,80.1,IF(L541&lt;=36,52.2,0)))))-IF(L541&lt;=8,0,IF(L541&lt;=16,(L541-9)*2.754,IF(L541&lt;=24,(L541-17)* 2.754,IF(L541&lt;=32,(L541-25)* 2.754,IF(L541&lt;=36,(L541-33)*2.754,0))))),0)+IF(F541="PČ",IF(L541=1,449,IF(L541=2,314.6,IF(L541=3,238,IF(L541=4,172,IF(L541=5,159,IF(L541=6,145,IF(L541=7,132,IF(L541=8,119,0))))))))+IF(L541&lt;=8,0,IF(L541&lt;=16,88,IF(L541&lt;=24,55,IF(L541&lt;=32,22,0))))-IF(L541&lt;=8,0,IF(L541&lt;=16,(L541-9)*2.245,IF(L541&lt;=24,(L541-17)*2.245,IF(L541&lt;=32,(L541-25)*2.245,0)))),0)+IF(F541="PČneol",IF(L541=1,85,IF(L541=2,64.61,IF(L541=3,50.76,IF(L541=4,16.25,IF(L541=5,15,IF(L541=6,13.75,IF(L541=7,12.5,IF(L541=8,11.25,0))))))))+IF(L541&lt;=8,0,IF(L541&lt;=16,9,0))-IF(L541&lt;=8,0,IF(L541&lt;=16,(L541-9)*0.425,0)),0)+IF(F541="PŽ",IF(L541=1,85,IF(L541=2,59.5,IF(L541=3,45,IF(L541=4,32.5,IF(L541=5,30,IF(L541=6,27.5,IF(L541=7,25,IF(L541=8,22.5,0))))))))+IF(L541&lt;=8,0,IF(L541&lt;=16,19,IF(L541&lt;=24,13,IF(L541&lt;=32,8,0))))-IF(L541&lt;=8,0,IF(L541&lt;=16,(L541-9)*0.425,IF(L541&lt;=24,(L541-17)*0.425,IF(L541&lt;=32,(L541-25)*0.425,0)))),0)+IF(F541="EČ",IF(L541=1,204,IF(L541=2,156.24,IF(L541=3,123.84,IF(L541=4,72,IF(L541=5,66,IF(L541=6,60,IF(L541=7,54,IF(L541=8,48,0))))))))+IF(L541&lt;=8,0,IF(L541&lt;=16,40,IF(L541&lt;=24,25,0)))-IF(L541&lt;=8,0,IF(L541&lt;=16,(L541-9)*1.02,IF(L541&lt;=24,(L541-17)*1.02,0))),0)+IF(F541="EČneol",IF(L541=1,68,IF(L541=2,51.69,IF(L541=3,40.61,IF(L541=4,13,IF(L541=5,12,IF(L541=6,11,IF(L541=7,10,IF(L541=8,9,0)))))))))+IF(F541="EŽ",IF(L541=1,68,IF(L541=2,47.6,IF(L541=3,36,IF(L541=4,18,IF(L541=5,16.5,IF(L541=6,15,IF(L541=7,13.5,IF(L541=8,12,0))))))))+IF(L541&lt;=8,0,IF(L541&lt;=16,10,IF(L541&lt;=24,6,0)))-IF(L541&lt;=8,0,IF(L541&lt;=16,(L541-9)*0.34,IF(L541&lt;=24,(L541-17)*0.34,0))),0)+IF(F541="PT",IF(L541=1,68,IF(L541=2,52.08,IF(L541=3,41.28,IF(L541=4,24,IF(L541=5,22,IF(L541=6,20,IF(L541=7,18,IF(L541=8,16,0))))))))+IF(L541&lt;=8,0,IF(L541&lt;=16,13,IF(L541&lt;=24,9,IF(L541&lt;=32,4,0))))-IF(L541&lt;=8,0,IF(L541&lt;=16,(L541-9)*0.34,IF(L541&lt;=24,(L541-17)*0.34,IF(L541&lt;=32,(L541-25)*0.34,0)))),0)+IF(F541="JOŽ",IF(L541=1,85,IF(L541=2,59.5,IF(L541=3,45,IF(L541=4,32.5,IF(L541=5,30,IF(L541=6,27.5,IF(L541=7,25,IF(L541=8,22.5,0))))))))+IF(L541&lt;=8,0,IF(L541&lt;=16,19,IF(L541&lt;=24,13,0)))-IF(L541&lt;=8,0,IF(L541&lt;=16,(L541-9)*0.425,IF(L541&lt;=24,(L541-17)*0.425,0))),0)+IF(F541="JPČ",IF(L541=1,68,IF(L541=2,47.6,IF(L541=3,36,IF(L541=4,26,IF(L541=5,24,IF(L541=6,22,IF(L541=7,20,IF(L541=8,18,0))))))))+IF(L541&lt;=8,0,IF(L541&lt;=16,13,IF(L541&lt;=24,9,0)))-IF(L541&lt;=8,0,IF(L541&lt;=16,(L541-9)*0.34,IF(L541&lt;=24,(L541-17)*0.34,0))),0)+IF(F541="JEČ",IF(L541=1,34,IF(L541=2,26.04,IF(L541=3,20.6,IF(L541=4,12,IF(L541=5,11,IF(L541=6,10,IF(L541=7,9,IF(L541=8,8,0))))))))+IF(L541&lt;=8,0,IF(L541&lt;=16,6,0))-IF(L541&lt;=8,0,IF(L541&lt;=16,(L541-9)*0.17,0)),0)+IF(F541="JEOF",IF(L541=1,34,IF(L541=2,26.04,IF(L541=3,20.6,IF(L541=4,12,IF(L541=5,11,IF(L541=6,10,IF(L541=7,9,IF(L541=8,8,0))))))))+IF(L541&lt;=8,0,IF(L541&lt;=16,6,0))-IF(L541&lt;=8,0,IF(L541&lt;=16,(L541-9)*0.17,0)),0)+IF(F541="JnPČ",IF(L541=1,51,IF(L541=2,35.7,IF(L541=3,27,IF(L541=4,19.5,IF(L541=5,18,IF(L541=6,16.5,IF(L541=7,15,IF(L541=8,13.5,0))))))))+IF(L541&lt;=8,0,IF(L541&lt;=16,10,0))-IF(L541&lt;=8,0,IF(L541&lt;=16,(L541-9)*0.255,0)),0)+IF(F541="JnEČ",IF(L541=1,25.5,IF(L541=2,19.53,IF(L541=3,15.48,IF(L541=4,9,IF(L541=5,8.25,IF(L541=6,7.5,IF(L541=7,6.75,IF(L541=8,6,0))))))))+IF(L541&lt;=8,0,IF(L541&lt;=16,5,0))-IF(L541&lt;=8,0,IF(L541&lt;=16,(L541-9)*0.1275,0)),0)+IF(F541="JčPČ",IF(L541=1,21.25,IF(L541=2,14.5,IF(L541=3,11.5,IF(L541=4,7,IF(L541=5,6.5,IF(L541=6,6,IF(L541=7,5.5,IF(L541=8,5,0))))))))+IF(L541&lt;=8,0,IF(L541&lt;=16,4,0))-IF(L541&lt;=8,0,IF(L541&lt;=16,(L541-9)*0.10625,0)),0)+IF(F541="JčEČ",IF(L541=1,17,IF(L541=2,13.02,IF(L541=3,10.32,IF(L541=4,6,IF(L541=5,5.5,IF(L541=6,5,IF(L541=7,4.5,IF(L541=8,4,0))))))))+IF(L541&lt;=8,0,IF(L541&lt;=16,3,0))-IF(L541&lt;=8,0,IF(L541&lt;=16,(L541-9)*0.085,0)),0)+IF(F541="NEAK",IF(L541=1,11.48,IF(L541=2,8.79,IF(L541=3,6.97,IF(L541=4,4.05,IF(L541=5,3.71,IF(L541=6,3.38,IF(L541=7,3.04,IF(L541=8,2.7,0))))))))+IF(L541&lt;=8,0,IF(L541&lt;=16,2,IF(L541&lt;=24,1.3,0)))-IF(L541&lt;=8,0,IF(L541&lt;=16,(L541-9)*0.0574,IF(L541&lt;=24,(L541-17)*0.0574,0))),0))*IF(L541&lt;0,1,IF(OR(F541="PČ",F541="PŽ",F541="PT"),IF(J541&lt;32,J541/32,1),1))* IF(L541&lt;0,1,IF(OR(F541="EČ",F541="EŽ",F541="JOŽ",F541="JPČ",F541="NEAK"),IF(J541&lt;24,J541/24,1),1))*IF(L541&lt;0,1,IF(OR(F541="PČneol",F541="JEČ",F541="JEOF",F541="JnPČ",F541="JnEČ",F541="JčPČ",F541="JčEČ"),IF(J541&lt;16,J541/16,1),1))*IF(L541&lt;0,1,IF(F541="EČneol",IF(J541&lt;8,J541/8,1),1))</f>
        <v>0</v>
      </c>
      <c r="O541" s="9">
        <f t="shared" ref="O541:O543" si="251">IF(F541="OŽ",N541,IF(H541="Ne",IF(J541*0.3&lt;J541-L541,N541,0),IF(J541*0.1&lt;J541-L541,N541,0)))</f>
        <v>0</v>
      </c>
      <c r="P541" s="4">
        <f t="shared" ref="P541:P543" si="252">IF(O541=0,0,IF(F541="OŽ",IF(L541&gt;35,0,IF(J541&gt;35,(36-L541)*1.836,((36-L541)-(36-J541))*1.836)),0)+IF(F541="PČ",IF(L541&gt;31,0,IF(J541&gt;31,(32-L541)*1.347,((32-L541)-(32-J541))*1.347)),0)+ IF(F541="PČneol",IF(L541&gt;15,0,IF(J541&gt;15,(16-L541)*0.255,((16-L541)-(16-J541))*0.255)),0)+IF(F541="PŽ",IF(L541&gt;31,0,IF(J541&gt;31,(32-L541)*0.255,((32-L541)-(32-J541))*0.255)),0)+IF(F541="EČ",IF(L541&gt;23,0,IF(J541&gt;23,(24-L541)*0.612,((24-L541)-(24-J541))*0.612)),0)+IF(F541="EČneol",IF(L541&gt;7,0,IF(J541&gt;7,(8-L541)*0.204,((8-L541)-(8-J541))*0.204)),0)+IF(F541="EŽ",IF(L541&gt;23,0,IF(J541&gt;23,(24-L541)*0.204,((24-L541)-(24-J541))*0.204)),0)+IF(F541="PT",IF(L541&gt;31,0,IF(J541&gt;31,(32-L541)*0.204,((32-L541)-(32-J541))*0.204)),0)+IF(F541="JOŽ",IF(L541&gt;23,0,IF(J541&gt;23,(24-L541)*0.255,((24-L541)-(24-J541))*0.255)),0)+IF(F541="JPČ",IF(L541&gt;23,0,IF(J541&gt;23,(24-L541)*0.204,((24-L541)-(24-J541))*0.204)),0)+IF(F541="JEČ",IF(L541&gt;15,0,IF(J541&gt;15,(16-L541)*0.102,((16-L541)-(16-J541))*0.102)),0)+IF(F541="JEOF",IF(L541&gt;15,0,IF(J541&gt;15,(16-L541)*0.102,((16-L541)-(16-J541))*0.102)),0)+IF(F541="JnPČ",IF(L541&gt;15,0,IF(J541&gt;15,(16-L541)*0.153,((16-L541)-(16-J541))*0.153)),0)+IF(F541="JnEČ",IF(L541&gt;15,0,IF(J541&gt;15,(16-L541)*0.0765,((16-L541)-(16-J541))*0.0765)),0)+IF(F541="JčPČ",IF(L541&gt;15,0,IF(J541&gt;15,(16-L541)*0.06375,((16-L541)-(16-J541))*0.06375)),0)+IF(F541="JčEČ",IF(L541&gt;15,0,IF(J541&gt;15,(16-L541)*0.051,((16-L541)-(16-J541))*0.051)),0)+IF(F541="NEAK",IF(L541&gt;23,0,IF(J541&gt;23,(24-L541)*0.03444,((24-L541)-(24-J541))*0.03444)),0))</f>
        <v>0</v>
      </c>
      <c r="Q541" s="11">
        <f t="shared" ref="Q541:Q543" si="253">IF(ISERROR(P541*100/N541),0,(P541*100/N541))</f>
        <v>0</v>
      </c>
      <c r="R541" s="10">
        <f t="shared" ref="R541:R543" si="254">IF(Q541&lt;=30,O541+P541,O541+O541*0.3)*IF(G541=1,0.4,IF(G541=2,0.75,IF(G541="1 (kas 4 m. 1 k. nerengiamos)",0.52,1)))*IF(D541="olimpinė",1,IF(M541="Ne",0.5,1))*IF(OR(A$5="Lietuvos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federacija"),IF(OR(J541&lt;8,K541&lt;16),0,1),1)*E541*IF(I541&lt;=1,1,1/I541)*IF(OR(A$5="Lietuvos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2" spans="1:19" s="8" customFormat="1">
      <c r="A542" s="62">
        <v>9</v>
      </c>
      <c r="B542" s="62" t="s">
        <v>276</v>
      </c>
      <c r="C542" s="12" t="s">
        <v>350</v>
      </c>
      <c r="D542" s="62" t="s">
        <v>64</v>
      </c>
      <c r="E542" s="62">
        <v>1</v>
      </c>
      <c r="F542" s="62" t="s">
        <v>65</v>
      </c>
      <c r="G542" s="62">
        <v>1</v>
      </c>
      <c r="H542" s="62" t="s">
        <v>66</v>
      </c>
      <c r="I542" s="62"/>
      <c r="J542" s="62">
        <v>88</v>
      </c>
      <c r="K542" s="62">
        <v>51</v>
      </c>
      <c r="L542" s="62">
        <v>56</v>
      </c>
      <c r="M542" s="62" t="s">
        <v>31</v>
      </c>
      <c r="N542" s="3">
        <f t="shared" si="250"/>
        <v>0</v>
      </c>
      <c r="O542" s="9">
        <f t="shared" si="251"/>
        <v>0</v>
      </c>
      <c r="P542" s="4">
        <f t="shared" si="252"/>
        <v>0</v>
      </c>
      <c r="Q542" s="11">
        <f t="shared" si="253"/>
        <v>0</v>
      </c>
      <c r="R542" s="10">
        <f t="shared" si="254"/>
        <v>0</v>
      </c>
    </row>
    <row r="543" spans="1:19">
      <c r="A543" s="62">
        <v>10</v>
      </c>
      <c r="B543" s="62" t="s">
        <v>277</v>
      </c>
      <c r="C543" s="12" t="s">
        <v>350</v>
      </c>
      <c r="D543" s="62" t="s">
        <v>64</v>
      </c>
      <c r="E543" s="62">
        <v>1</v>
      </c>
      <c r="F543" s="62" t="s">
        <v>65</v>
      </c>
      <c r="G543" s="62">
        <v>1</v>
      </c>
      <c r="H543" s="62" t="s">
        <v>66</v>
      </c>
      <c r="I543" s="62"/>
      <c r="J543" s="62">
        <v>88</v>
      </c>
      <c r="K543" s="62">
        <v>51</v>
      </c>
      <c r="L543" s="62">
        <v>72</v>
      </c>
      <c r="M543" s="62" t="s">
        <v>31</v>
      </c>
      <c r="N543" s="3">
        <f t="shared" si="250"/>
        <v>0</v>
      </c>
      <c r="O543" s="9">
        <f t="shared" si="251"/>
        <v>0</v>
      </c>
      <c r="P543" s="4">
        <f t="shared" si="252"/>
        <v>0</v>
      </c>
      <c r="Q543" s="11">
        <f t="shared" si="253"/>
        <v>0</v>
      </c>
      <c r="R543" s="10">
        <f t="shared" si="254"/>
        <v>0</v>
      </c>
      <c r="S543" s="8"/>
    </row>
    <row r="544" spans="1:19">
      <c r="A544" s="62">
        <v>11</v>
      </c>
      <c r="B544" s="62" t="s">
        <v>311</v>
      </c>
      <c r="C544" s="12" t="s">
        <v>350</v>
      </c>
      <c r="D544" s="62" t="s">
        <v>64</v>
      </c>
      <c r="E544" s="62">
        <v>1</v>
      </c>
      <c r="F544" s="62" t="s">
        <v>65</v>
      </c>
      <c r="G544" s="62">
        <v>1</v>
      </c>
      <c r="H544" s="62" t="s">
        <v>66</v>
      </c>
      <c r="I544" s="62"/>
      <c r="J544" s="62">
        <v>88</v>
      </c>
      <c r="K544" s="62">
        <v>51</v>
      </c>
      <c r="L544" s="62">
        <v>81</v>
      </c>
      <c r="M544" s="62" t="s">
        <v>31</v>
      </c>
      <c r="N544" s="3">
        <f t="shared" si="243"/>
        <v>0</v>
      </c>
      <c r="O544" s="9">
        <f t="shared" si="244"/>
        <v>0</v>
      </c>
      <c r="P544" s="4">
        <f t="shared" si="248"/>
        <v>0</v>
      </c>
      <c r="Q544" s="11">
        <f t="shared" si="249"/>
        <v>0</v>
      </c>
      <c r="R544" s="10">
        <f t="shared" si="247"/>
        <v>0</v>
      </c>
      <c r="S544" s="8"/>
    </row>
    <row r="545" spans="1:19">
      <c r="A545" s="62">
        <v>12</v>
      </c>
      <c r="B545" s="62" t="s">
        <v>321</v>
      </c>
      <c r="C545" s="12" t="s">
        <v>350</v>
      </c>
      <c r="D545" s="62" t="s">
        <v>64</v>
      </c>
      <c r="E545" s="62">
        <v>1</v>
      </c>
      <c r="F545" s="62" t="s">
        <v>65</v>
      </c>
      <c r="G545" s="62">
        <v>1</v>
      </c>
      <c r="H545" s="62" t="s">
        <v>66</v>
      </c>
      <c r="I545" s="62"/>
      <c r="J545" s="62">
        <v>88</v>
      </c>
      <c r="K545" s="62">
        <v>51</v>
      </c>
      <c r="L545" s="62">
        <v>83</v>
      </c>
      <c r="M545" s="62" t="s">
        <v>31</v>
      </c>
      <c r="N545" s="3">
        <f t="shared" si="243"/>
        <v>0</v>
      </c>
      <c r="O545" s="9">
        <f t="shared" si="244"/>
        <v>0</v>
      </c>
      <c r="P545" s="4">
        <f t="shared" si="248"/>
        <v>0</v>
      </c>
      <c r="Q545" s="11">
        <f t="shared" si="249"/>
        <v>0</v>
      </c>
      <c r="R545" s="10">
        <f t="shared" si="247"/>
        <v>0</v>
      </c>
      <c r="S545" s="8"/>
    </row>
    <row r="546" spans="1:19">
      <c r="A546" s="67" t="s">
        <v>32</v>
      </c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9"/>
      <c r="R546" s="10">
        <f>SUM(R534:R545)</f>
        <v>0</v>
      </c>
      <c r="S546" s="8"/>
    </row>
    <row r="547" spans="1:19" ht="15.75">
      <c r="A547" s="24" t="s">
        <v>33</v>
      </c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6"/>
      <c r="S547" s="8"/>
    </row>
    <row r="548" spans="1:19">
      <c r="A548" s="49" t="s">
        <v>59</v>
      </c>
      <c r="B548" s="49"/>
      <c r="C548" s="49"/>
      <c r="D548" s="49"/>
      <c r="E548" s="49"/>
      <c r="F548" s="49"/>
      <c r="G548" s="49"/>
      <c r="H548" s="49"/>
      <c r="I548" s="49"/>
      <c r="J548" s="15"/>
      <c r="K548" s="15"/>
      <c r="L548" s="15"/>
      <c r="M548" s="15"/>
      <c r="N548" s="15"/>
      <c r="O548" s="15"/>
      <c r="P548" s="15"/>
      <c r="Q548" s="15"/>
      <c r="R548" s="16"/>
      <c r="S548" s="8"/>
    </row>
    <row r="549" spans="1:19" s="8" customFormat="1">
      <c r="A549" s="49"/>
      <c r="B549" s="49"/>
      <c r="C549" s="49"/>
      <c r="D549" s="49"/>
      <c r="E549" s="49"/>
      <c r="F549" s="49"/>
      <c r="G549" s="49"/>
      <c r="H549" s="49"/>
      <c r="I549" s="49"/>
      <c r="J549" s="15"/>
      <c r="K549" s="15"/>
      <c r="L549" s="15"/>
      <c r="M549" s="15"/>
      <c r="N549" s="15"/>
      <c r="O549" s="15"/>
      <c r="P549" s="15"/>
      <c r="Q549" s="15"/>
      <c r="R549" s="16"/>
    </row>
    <row r="550" spans="1:19">
      <c r="A550" s="70" t="s">
        <v>351</v>
      </c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58"/>
      <c r="R550" s="8"/>
      <c r="S550" s="8"/>
    </row>
    <row r="551" spans="1:19" ht="18">
      <c r="A551" s="72" t="s">
        <v>25</v>
      </c>
      <c r="B551" s="73"/>
      <c r="C551" s="73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8"/>
      <c r="R551" s="8"/>
      <c r="S551" s="8"/>
    </row>
    <row r="552" spans="1:19">
      <c r="A552" s="65" t="s">
        <v>352</v>
      </c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58"/>
      <c r="R552" s="8"/>
      <c r="S552" s="8"/>
    </row>
    <row r="553" spans="1:19">
      <c r="A553" s="62">
        <v>1</v>
      </c>
      <c r="B553" s="62" t="s">
        <v>27</v>
      </c>
      <c r="C553" s="12" t="s">
        <v>353</v>
      </c>
      <c r="D553" s="62" t="s">
        <v>29</v>
      </c>
      <c r="E553" s="62">
        <v>1</v>
      </c>
      <c r="F553" s="62" t="s">
        <v>65</v>
      </c>
      <c r="G553" s="62">
        <v>2</v>
      </c>
      <c r="H553" s="62" t="s">
        <v>31</v>
      </c>
      <c r="I553" s="62"/>
      <c r="J553" s="62">
        <v>26</v>
      </c>
      <c r="K553" s="62">
        <v>51</v>
      </c>
      <c r="L553" s="62">
        <v>3</v>
      </c>
      <c r="M553" s="62" t="s">
        <v>31</v>
      </c>
      <c r="N553" s="3">
        <f t="shared" ref="N553:N561" si="255">(IF(F553="OŽ",IF(L553=1,550.8,IF(L553=2,426.38,IF(L553=3,342.14,IF(L553=4,181.44,IF(L553=5,168.48,IF(L553=6,155.52,IF(L553=7,148.5,IF(L553=8,144,0))))))))+IF(L553&lt;=8,0,IF(L553&lt;=16,137.7,IF(L553&lt;=24,108,IF(L553&lt;=32,80.1,IF(L553&lt;=36,52.2,0)))))-IF(L553&lt;=8,0,IF(L553&lt;=16,(L553-9)*2.754,IF(L553&lt;=24,(L553-17)* 2.754,IF(L553&lt;=32,(L553-25)* 2.754,IF(L553&lt;=36,(L553-33)*2.754,0))))),0)+IF(F553="PČ",IF(L553=1,449,IF(L553=2,314.6,IF(L553=3,238,IF(L553=4,172,IF(L553=5,159,IF(L553=6,145,IF(L553=7,132,IF(L553=8,119,0))))))))+IF(L553&lt;=8,0,IF(L553&lt;=16,88,IF(L553&lt;=24,55,IF(L553&lt;=32,22,0))))-IF(L553&lt;=8,0,IF(L553&lt;=16,(L553-9)*2.245,IF(L553&lt;=24,(L553-17)*2.245,IF(L553&lt;=32,(L553-25)*2.245,0)))),0)+IF(F553="PČneol",IF(L553=1,85,IF(L553=2,64.61,IF(L553=3,50.76,IF(L553=4,16.25,IF(L553=5,15,IF(L553=6,13.75,IF(L553=7,12.5,IF(L553=8,11.25,0))))))))+IF(L553&lt;=8,0,IF(L553&lt;=16,9,0))-IF(L553&lt;=8,0,IF(L553&lt;=16,(L553-9)*0.425,0)),0)+IF(F553="PŽ",IF(L553=1,85,IF(L553=2,59.5,IF(L553=3,45,IF(L553=4,32.5,IF(L553=5,30,IF(L553=6,27.5,IF(L553=7,25,IF(L553=8,22.5,0))))))))+IF(L553&lt;=8,0,IF(L553&lt;=16,19,IF(L553&lt;=24,13,IF(L553&lt;=32,8,0))))-IF(L553&lt;=8,0,IF(L553&lt;=16,(L553-9)*0.425,IF(L553&lt;=24,(L553-17)*0.425,IF(L553&lt;=32,(L553-25)*0.425,0)))),0)+IF(F553="EČ",IF(L553=1,204,IF(L553=2,156.24,IF(L553=3,123.84,IF(L553=4,72,IF(L553=5,66,IF(L553=6,60,IF(L553=7,54,IF(L553=8,48,0))))))))+IF(L553&lt;=8,0,IF(L553&lt;=16,40,IF(L553&lt;=24,25,0)))-IF(L553&lt;=8,0,IF(L553&lt;=16,(L553-9)*1.02,IF(L553&lt;=24,(L553-17)*1.02,0))),0)+IF(F553="EČneol",IF(L553=1,68,IF(L553=2,51.69,IF(L553=3,40.61,IF(L553=4,13,IF(L553=5,12,IF(L553=6,11,IF(L553=7,10,IF(L553=8,9,0)))))))))+IF(F553="EŽ",IF(L553=1,68,IF(L553=2,47.6,IF(L553=3,36,IF(L553=4,18,IF(L553=5,16.5,IF(L553=6,15,IF(L553=7,13.5,IF(L553=8,12,0))))))))+IF(L553&lt;=8,0,IF(L553&lt;=16,10,IF(L553&lt;=24,6,0)))-IF(L553&lt;=8,0,IF(L553&lt;=16,(L553-9)*0.34,IF(L553&lt;=24,(L553-17)*0.34,0))),0)+IF(F553="PT",IF(L553=1,68,IF(L553=2,52.08,IF(L553=3,41.28,IF(L553=4,24,IF(L553=5,22,IF(L553=6,20,IF(L553=7,18,IF(L553=8,16,0))))))))+IF(L553&lt;=8,0,IF(L553&lt;=16,13,IF(L553&lt;=24,9,IF(L553&lt;=32,4,0))))-IF(L553&lt;=8,0,IF(L553&lt;=16,(L553-9)*0.34,IF(L553&lt;=24,(L553-17)*0.34,IF(L553&lt;=32,(L553-25)*0.34,0)))),0)+IF(F553="JOŽ",IF(L553=1,85,IF(L553=2,59.5,IF(L553=3,45,IF(L553=4,32.5,IF(L553=5,30,IF(L553=6,27.5,IF(L553=7,25,IF(L553=8,22.5,0))))))))+IF(L553&lt;=8,0,IF(L553&lt;=16,19,IF(L553&lt;=24,13,0)))-IF(L553&lt;=8,0,IF(L553&lt;=16,(L553-9)*0.425,IF(L553&lt;=24,(L553-17)*0.425,0))),0)+IF(F553="JPČ",IF(L553=1,68,IF(L553=2,47.6,IF(L553=3,36,IF(L553=4,26,IF(L553=5,24,IF(L553=6,22,IF(L553=7,20,IF(L553=8,18,0))))))))+IF(L553&lt;=8,0,IF(L553&lt;=16,13,IF(L553&lt;=24,9,0)))-IF(L553&lt;=8,0,IF(L553&lt;=16,(L553-9)*0.34,IF(L553&lt;=24,(L553-17)*0.34,0))),0)+IF(F553="JEČ",IF(L553=1,34,IF(L553=2,26.04,IF(L553=3,20.6,IF(L553=4,12,IF(L553=5,11,IF(L553=6,10,IF(L553=7,9,IF(L553=8,8,0))))))))+IF(L553&lt;=8,0,IF(L553&lt;=16,6,0))-IF(L553&lt;=8,0,IF(L553&lt;=16,(L553-9)*0.17,0)),0)+IF(F553="JEOF",IF(L553=1,34,IF(L553=2,26.04,IF(L553=3,20.6,IF(L553=4,12,IF(L553=5,11,IF(L553=6,10,IF(L553=7,9,IF(L553=8,8,0))))))))+IF(L553&lt;=8,0,IF(L553&lt;=16,6,0))-IF(L553&lt;=8,0,IF(L553&lt;=16,(L553-9)*0.17,0)),0)+IF(F553="JnPČ",IF(L553=1,51,IF(L553=2,35.7,IF(L553=3,27,IF(L553=4,19.5,IF(L553=5,18,IF(L553=6,16.5,IF(L553=7,15,IF(L553=8,13.5,0))))))))+IF(L553&lt;=8,0,IF(L553&lt;=16,10,0))-IF(L553&lt;=8,0,IF(L553&lt;=16,(L553-9)*0.255,0)),0)+IF(F553="JnEČ",IF(L553=1,25.5,IF(L553=2,19.53,IF(L553=3,15.48,IF(L553=4,9,IF(L553=5,8.25,IF(L553=6,7.5,IF(L553=7,6.75,IF(L553=8,6,0))))))))+IF(L553&lt;=8,0,IF(L553&lt;=16,5,0))-IF(L553&lt;=8,0,IF(L553&lt;=16,(L553-9)*0.1275,0)),0)+IF(F553="JčPČ",IF(L553=1,21.25,IF(L553=2,14.5,IF(L553=3,11.5,IF(L553=4,7,IF(L553=5,6.5,IF(L553=6,6,IF(L553=7,5.5,IF(L553=8,5,0))))))))+IF(L553&lt;=8,0,IF(L553&lt;=16,4,0))-IF(L553&lt;=8,0,IF(L553&lt;=16,(L553-9)*0.10625,0)),0)+IF(F553="JčEČ",IF(L553=1,17,IF(L553=2,13.02,IF(L553=3,10.32,IF(L553=4,6,IF(L553=5,5.5,IF(L553=6,5,IF(L553=7,4.5,IF(L553=8,4,0))))))))+IF(L553&lt;=8,0,IF(L553&lt;=16,3,0))-IF(L553&lt;=8,0,IF(L553&lt;=16,(L553-9)*0.085,0)),0)+IF(F553="NEAK",IF(L553=1,11.48,IF(L553=2,8.79,IF(L553=3,6.97,IF(L553=4,4.05,IF(L553=5,3.71,IF(L553=6,3.38,IF(L553=7,3.04,IF(L553=8,2.7,0))))))))+IF(L553&lt;=8,0,IF(L553&lt;=16,2,IF(L553&lt;=24,1.3,0)))-IF(L553&lt;=8,0,IF(L553&lt;=16,(L553-9)*0.0574,IF(L553&lt;=24,(L553-17)*0.0574,0))),0))*IF(L553&lt;0,1,IF(OR(F553="PČ",F553="PŽ",F553="PT"),IF(J553&lt;32,J553/32,1),1))* IF(L553&lt;0,1,IF(OR(F553="EČ",F553="EŽ",F553="JOŽ",F553="JPČ",F553="NEAK"),IF(J553&lt;24,J553/24,1),1))*IF(L553&lt;0,1,IF(OR(F553="PČneol",F553="JEČ",F553="JEOF",F553="JnPČ",F553="JnEČ",F553="JčPČ",F553="JčEČ"),IF(J553&lt;16,J553/16,1),1))*IF(L553&lt;0,1,IF(F553="EČneol",IF(J553&lt;8,J553/8,1),1))</f>
        <v>40.61</v>
      </c>
      <c r="O553" s="9">
        <f t="shared" ref="O553:O561" si="256">IF(F553="OŽ",N553,IF(H553="Ne",IF(J553*0.3&lt;J553-L553,N553,0),IF(J553*0.1&lt;J553-L553,N553,0)))</f>
        <v>40.61</v>
      </c>
      <c r="P553" s="4">
        <f t="shared" ref="P553" si="257">IF(O553=0,0,IF(F553="OŽ",IF(L553&gt;35,0,IF(J553&gt;35,(36-L553)*1.836,((36-L553)-(36-J553))*1.836)),0)+IF(F553="PČ",IF(L553&gt;31,0,IF(J553&gt;31,(32-L553)*1.347,((32-L553)-(32-J553))*1.347)),0)+ IF(F553="PČneol",IF(L553&gt;15,0,IF(J553&gt;15,(16-L553)*0.255,((16-L553)-(16-J553))*0.255)),0)+IF(F553="PŽ",IF(L553&gt;31,0,IF(J553&gt;31,(32-L553)*0.255,((32-L553)-(32-J553))*0.255)),0)+IF(F553="EČ",IF(L553&gt;23,0,IF(J553&gt;23,(24-L553)*0.612,((24-L553)-(24-J553))*0.612)),0)+IF(F553="EČneol",IF(L553&gt;7,0,IF(J553&gt;7,(8-L553)*0.204,((8-L553)-(8-J553))*0.204)),0)+IF(F553="EŽ",IF(L553&gt;23,0,IF(J553&gt;23,(24-L553)*0.204,((24-L553)-(24-J553))*0.204)),0)+IF(F553="PT",IF(L553&gt;31,0,IF(J553&gt;31,(32-L553)*0.204,((32-L553)-(32-J553))*0.204)),0)+IF(F553="JOŽ",IF(L553&gt;23,0,IF(J553&gt;23,(24-L553)*0.255,((24-L553)-(24-J553))*0.255)),0)+IF(F553="JPČ",IF(L553&gt;23,0,IF(J553&gt;23,(24-L553)*0.204,((24-L553)-(24-J553))*0.204)),0)+IF(F553="JEČ",IF(L553&gt;15,0,IF(J553&gt;15,(16-L553)*0.102,((16-L553)-(16-J553))*0.102)),0)+IF(F553="JEOF",IF(L553&gt;15,0,IF(J553&gt;15,(16-L553)*0.102,((16-L553)-(16-J553))*0.102)),0)+IF(F553="JnPČ",IF(L553&gt;15,0,IF(J553&gt;15,(16-L553)*0.153,((16-L553)-(16-J553))*0.153)),0)+IF(F553="JnEČ",IF(L553&gt;15,0,IF(J553&gt;15,(16-L553)*0.0765,((16-L553)-(16-J553))*0.0765)),0)+IF(F553="JčPČ",IF(L553&gt;15,0,IF(J553&gt;15,(16-L553)*0.06375,((16-L553)-(16-J553))*0.06375)),0)+IF(F553="JčEČ",IF(L553&gt;15,0,IF(J553&gt;15,(16-L553)*0.051,((16-L553)-(16-J553))*0.051)),0)+IF(F553="NEAK",IF(L553&gt;23,0,IF(J553&gt;23,(24-L553)*0.03444,((24-L553)-(24-J553))*0.03444)),0))</f>
        <v>1.02</v>
      </c>
      <c r="Q553" s="11">
        <f t="shared" ref="Q553" si="258">IF(ISERROR(P553*100/N553),0,(P553*100/N553))</f>
        <v>2.511696626446688</v>
      </c>
      <c r="R553" s="10">
        <f t="shared" ref="R553:R561" si="259">IF(Q553&lt;=30,O553+P553,O553+O553*0.3)*IF(G553=1,0.4,IF(G553=2,0.75,IF(G553="1 (kas 4 m. 1 k. nerengiamos)",0.52,1)))*IF(D553="olimpinė",1,IF(M553="Ne",0.5,1))*IF(OR(A$5="Lietuvos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federacija"),IF(OR(J553&lt;8,K553&lt;16),0,1),1)*E553*IF(I553&lt;=1,1,1/I553)*IF(OR(A$5="Lietuvos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31.222500000000004</v>
      </c>
      <c r="S553" s="8"/>
    </row>
    <row r="554" spans="1:19">
      <c r="A554" s="62">
        <v>2</v>
      </c>
      <c r="B554" s="62" t="s">
        <v>237</v>
      </c>
      <c r="C554" s="12" t="s">
        <v>90</v>
      </c>
      <c r="D554" s="62" t="s">
        <v>29</v>
      </c>
      <c r="E554" s="62">
        <v>1</v>
      </c>
      <c r="F554" s="62" t="s">
        <v>65</v>
      </c>
      <c r="G554" s="62">
        <v>2</v>
      </c>
      <c r="H554" s="62" t="s">
        <v>31</v>
      </c>
      <c r="I554" s="62"/>
      <c r="J554" s="62">
        <v>37</v>
      </c>
      <c r="K554" s="62">
        <v>51</v>
      </c>
      <c r="L554" s="62">
        <v>4</v>
      </c>
      <c r="M554" s="62" t="s">
        <v>31</v>
      </c>
      <c r="N554" s="3">
        <f t="shared" si="255"/>
        <v>13</v>
      </c>
      <c r="O554" s="9">
        <f t="shared" si="256"/>
        <v>13</v>
      </c>
      <c r="P554" s="4">
        <f t="shared" ref="P554:P561" si="260">IF(O554=0,0,IF(F554="OŽ",IF(L554&gt;35,0,IF(J554&gt;35,(36-L554)*1.836,((36-L554)-(36-J554))*1.836)),0)+IF(F554="PČ",IF(L554&gt;31,0,IF(J554&gt;31,(32-L554)*1.347,((32-L554)-(32-J554))*1.347)),0)+ IF(F554="PČneol",IF(L554&gt;15,0,IF(J554&gt;15,(16-L554)*0.255,((16-L554)-(16-J554))*0.255)),0)+IF(F554="PŽ",IF(L554&gt;31,0,IF(J554&gt;31,(32-L554)*0.255,((32-L554)-(32-J554))*0.255)),0)+IF(F554="EČ",IF(L554&gt;23,0,IF(J554&gt;23,(24-L554)*0.612,((24-L554)-(24-J554))*0.612)),0)+IF(F554="EČneol",IF(L554&gt;7,0,IF(J554&gt;7,(8-L554)*0.204,((8-L554)-(8-J554))*0.204)),0)+IF(F554="EŽ",IF(L554&gt;23,0,IF(J554&gt;23,(24-L554)*0.204,((24-L554)-(24-J554))*0.204)),0)+IF(F554="PT",IF(L554&gt;31,0,IF(J554&gt;31,(32-L554)*0.204,((32-L554)-(32-J554))*0.204)),0)+IF(F554="JOŽ",IF(L554&gt;23,0,IF(J554&gt;23,(24-L554)*0.255,((24-L554)-(24-J554))*0.255)),0)+IF(F554="JPČ",IF(L554&gt;23,0,IF(J554&gt;23,(24-L554)*0.204,((24-L554)-(24-J554))*0.204)),0)+IF(F554="JEČ",IF(L554&gt;15,0,IF(J554&gt;15,(16-L554)*0.102,((16-L554)-(16-J554))*0.102)),0)+IF(F554="JEOF",IF(L554&gt;15,0,IF(J554&gt;15,(16-L554)*0.102,((16-L554)-(16-J554))*0.102)),0)+IF(F554="JnPČ",IF(L554&gt;15,0,IF(J554&gt;15,(16-L554)*0.153,((16-L554)-(16-J554))*0.153)),0)+IF(F554="JnEČ",IF(L554&gt;15,0,IF(J554&gt;15,(16-L554)*0.0765,((16-L554)-(16-J554))*0.0765)),0)+IF(F554="JčPČ",IF(L554&gt;15,0,IF(J554&gt;15,(16-L554)*0.06375,((16-L554)-(16-J554))*0.06375)),0)+IF(F554="JčEČ",IF(L554&gt;15,0,IF(J554&gt;15,(16-L554)*0.051,((16-L554)-(16-J554))*0.051)),0)+IF(F554="NEAK",IF(L554&gt;23,0,IF(J554&gt;23,(24-L554)*0.03444,((24-L554)-(24-J554))*0.03444)),0))</f>
        <v>0.81599999999999995</v>
      </c>
      <c r="Q554" s="11">
        <f t="shared" ref="Q554:Q561" si="261">IF(ISERROR(P554*100/N554),0,(P554*100/N554))</f>
        <v>6.2769230769230768</v>
      </c>
      <c r="R554" s="10">
        <f t="shared" si="259"/>
        <v>10.362</v>
      </c>
      <c r="S554" s="8"/>
    </row>
    <row r="555" spans="1:19">
      <c r="A555" s="62">
        <v>3</v>
      </c>
      <c r="B555" s="62" t="s">
        <v>264</v>
      </c>
      <c r="C555" s="12" t="s">
        <v>353</v>
      </c>
      <c r="D555" s="62" t="s">
        <v>29</v>
      </c>
      <c r="E555" s="62">
        <v>1</v>
      </c>
      <c r="F555" s="62" t="s">
        <v>65</v>
      </c>
      <c r="G555" s="62">
        <v>2</v>
      </c>
      <c r="H555" s="62" t="s">
        <v>31</v>
      </c>
      <c r="I555" s="62"/>
      <c r="J555" s="62">
        <v>19</v>
      </c>
      <c r="K555" s="62">
        <v>51</v>
      </c>
      <c r="L555" s="62">
        <v>11</v>
      </c>
      <c r="M555" s="62" t="s">
        <v>31</v>
      </c>
      <c r="N555" s="3">
        <f t="shared" si="255"/>
        <v>0</v>
      </c>
      <c r="O555" s="9">
        <f t="shared" si="256"/>
        <v>0</v>
      </c>
      <c r="P555" s="4">
        <f t="shared" si="260"/>
        <v>0</v>
      </c>
      <c r="Q555" s="11">
        <f t="shared" si="261"/>
        <v>0</v>
      </c>
      <c r="R555" s="10">
        <f t="shared" si="259"/>
        <v>0</v>
      </c>
      <c r="S555" s="8"/>
    </row>
    <row r="556" spans="1:19">
      <c r="A556" s="62">
        <v>4</v>
      </c>
      <c r="B556" s="62" t="s">
        <v>117</v>
      </c>
      <c r="C556" s="12" t="s">
        <v>52</v>
      </c>
      <c r="D556" s="62" t="s">
        <v>29</v>
      </c>
      <c r="E556" s="62">
        <v>1</v>
      </c>
      <c r="F556" s="62" t="s">
        <v>65</v>
      </c>
      <c r="G556" s="62">
        <v>2</v>
      </c>
      <c r="H556" s="62" t="s">
        <v>31</v>
      </c>
      <c r="I556" s="62"/>
      <c r="J556" s="62">
        <v>21</v>
      </c>
      <c r="K556" s="62">
        <v>51</v>
      </c>
      <c r="L556" s="62">
        <v>15</v>
      </c>
      <c r="M556" s="62" t="s">
        <v>31</v>
      </c>
      <c r="N556" s="3">
        <f t="shared" si="255"/>
        <v>0</v>
      </c>
      <c r="O556" s="9">
        <f t="shared" si="256"/>
        <v>0</v>
      </c>
      <c r="P556" s="4">
        <f t="shared" si="260"/>
        <v>0</v>
      </c>
      <c r="Q556" s="11">
        <f t="shared" si="261"/>
        <v>0</v>
      </c>
      <c r="R556" s="10">
        <f t="shared" si="259"/>
        <v>0</v>
      </c>
      <c r="S556" s="8"/>
    </row>
    <row r="557" spans="1:19">
      <c r="A557" s="62">
        <v>5</v>
      </c>
      <c r="B557" s="62" t="s">
        <v>86</v>
      </c>
      <c r="C557" s="12" t="s">
        <v>354</v>
      </c>
      <c r="D557" s="62" t="s">
        <v>29</v>
      </c>
      <c r="E557" s="62">
        <v>1</v>
      </c>
      <c r="F557" s="62" t="s">
        <v>65</v>
      </c>
      <c r="G557" s="62">
        <v>2</v>
      </c>
      <c r="H557" s="62" t="s">
        <v>31</v>
      </c>
      <c r="I557" s="62"/>
      <c r="J557" s="62">
        <v>18</v>
      </c>
      <c r="K557" s="62">
        <v>51</v>
      </c>
      <c r="L557" s="62">
        <v>15</v>
      </c>
      <c r="M557" s="62" t="s">
        <v>31</v>
      </c>
      <c r="N557" s="3">
        <f t="shared" si="255"/>
        <v>0</v>
      </c>
      <c r="O557" s="9">
        <f t="shared" si="256"/>
        <v>0</v>
      </c>
      <c r="P557" s="4">
        <f t="shared" si="260"/>
        <v>0</v>
      </c>
      <c r="Q557" s="11">
        <f t="shared" si="261"/>
        <v>0</v>
      </c>
      <c r="R557" s="10">
        <f t="shared" si="259"/>
        <v>0</v>
      </c>
      <c r="S557" s="8"/>
    </row>
    <row r="558" spans="1:19">
      <c r="A558" s="62">
        <v>6</v>
      </c>
      <c r="B558" s="62" t="s">
        <v>238</v>
      </c>
      <c r="C558" s="12" t="s">
        <v>239</v>
      </c>
      <c r="D558" s="62" t="s">
        <v>29</v>
      </c>
      <c r="E558" s="62">
        <v>1</v>
      </c>
      <c r="F558" s="62" t="s">
        <v>65</v>
      </c>
      <c r="G558" s="62">
        <v>2</v>
      </c>
      <c r="H558" s="62" t="s">
        <v>31</v>
      </c>
      <c r="I558" s="62"/>
      <c r="J558" s="62">
        <v>23</v>
      </c>
      <c r="K558" s="62">
        <v>51</v>
      </c>
      <c r="L558" s="62">
        <v>19</v>
      </c>
      <c r="M558" s="62" t="s">
        <v>31</v>
      </c>
      <c r="N558" s="3">
        <f t="shared" si="255"/>
        <v>0</v>
      </c>
      <c r="O558" s="9">
        <f t="shared" si="256"/>
        <v>0</v>
      </c>
      <c r="P558" s="4">
        <f t="shared" si="260"/>
        <v>0</v>
      </c>
      <c r="Q558" s="11">
        <f t="shared" si="261"/>
        <v>0</v>
      </c>
      <c r="R558" s="10">
        <f t="shared" si="259"/>
        <v>0</v>
      </c>
      <c r="S558" s="8"/>
    </row>
    <row r="559" spans="1:19">
      <c r="A559" s="62">
        <v>7</v>
      </c>
      <c r="B559" s="62" t="s">
        <v>260</v>
      </c>
      <c r="C559" s="12" t="s">
        <v>239</v>
      </c>
      <c r="D559" s="62" t="s">
        <v>29</v>
      </c>
      <c r="E559" s="62">
        <v>1</v>
      </c>
      <c r="F559" s="62" t="s">
        <v>65</v>
      </c>
      <c r="G559" s="62">
        <v>2</v>
      </c>
      <c r="H559" s="62" t="s">
        <v>31</v>
      </c>
      <c r="I559" s="62"/>
      <c r="J559" s="62">
        <v>28</v>
      </c>
      <c r="K559" s="62">
        <v>51</v>
      </c>
      <c r="L559" s="62">
        <v>20</v>
      </c>
      <c r="M559" s="62" t="s">
        <v>31</v>
      </c>
      <c r="N559" s="3">
        <f t="shared" si="255"/>
        <v>0</v>
      </c>
      <c r="O559" s="9">
        <f t="shared" si="256"/>
        <v>0</v>
      </c>
      <c r="P559" s="4">
        <f t="shared" si="260"/>
        <v>0</v>
      </c>
      <c r="Q559" s="11">
        <f t="shared" si="261"/>
        <v>0</v>
      </c>
      <c r="R559" s="10">
        <f t="shared" si="259"/>
        <v>0</v>
      </c>
      <c r="S559" s="8"/>
    </row>
    <row r="560" spans="1:19">
      <c r="A560" s="62">
        <v>8</v>
      </c>
      <c r="B560" s="62" t="s">
        <v>141</v>
      </c>
      <c r="C560" s="12" t="s">
        <v>355</v>
      </c>
      <c r="D560" s="62" t="s">
        <v>64</v>
      </c>
      <c r="E560" s="62">
        <v>1</v>
      </c>
      <c r="F560" s="62" t="s">
        <v>65</v>
      </c>
      <c r="G560" s="62">
        <v>2</v>
      </c>
      <c r="H560" s="62" t="s">
        <v>31</v>
      </c>
      <c r="I560" s="62"/>
      <c r="J560" s="62">
        <v>43</v>
      </c>
      <c r="K560" s="62">
        <v>51</v>
      </c>
      <c r="L560" s="62">
        <v>38</v>
      </c>
      <c r="M560" s="62" t="s">
        <v>31</v>
      </c>
      <c r="N560" s="3">
        <f t="shared" si="255"/>
        <v>0</v>
      </c>
      <c r="O560" s="9">
        <f t="shared" si="256"/>
        <v>0</v>
      </c>
      <c r="P560" s="4">
        <f t="shared" si="260"/>
        <v>0</v>
      </c>
      <c r="Q560" s="11">
        <f t="shared" si="261"/>
        <v>0</v>
      </c>
      <c r="R560" s="10">
        <f t="shared" si="259"/>
        <v>0</v>
      </c>
      <c r="S560" s="8"/>
    </row>
    <row r="561" spans="1:19">
      <c r="A561" s="62">
        <v>9</v>
      </c>
      <c r="B561" s="62" t="s">
        <v>172</v>
      </c>
      <c r="C561" s="12" t="s">
        <v>354</v>
      </c>
      <c r="D561" s="62" t="s">
        <v>29</v>
      </c>
      <c r="E561" s="62">
        <v>1</v>
      </c>
      <c r="F561" s="62" t="s">
        <v>65</v>
      </c>
      <c r="G561" s="62">
        <v>2</v>
      </c>
      <c r="H561" s="62" t="s">
        <v>31</v>
      </c>
      <c r="I561" s="62"/>
      <c r="J561" s="62">
        <v>18</v>
      </c>
      <c r="K561" s="62">
        <v>51</v>
      </c>
      <c r="L561" s="62">
        <v>0</v>
      </c>
      <c r="M561" s="62"/>
      <c r="N561" s="3">
        <f t="shared" si="255"/>
        <v>0</v>
      </c>
      <c r="O561" s="9">
        <f t="shared" si="256"/>
        <v>0</v>
      </c>
      <c r="P561" s="4">
        <f t="shared" si="260"/>
        <v>0</v>
      </c>
      <c r="Q561" s="11">
        <f t="shared" si="261"/>
        <v>0</v>
      </c>
      <c r="R561" s="10">
        <f t="shared" si="259"/>
        <v>0</v>
      </c>
      <c r="S561" s="8"/>
    </row>
    <row r="562" spans="1:19">
      <c r="A562" s="67" t="s">
        <v>32</v>
      </c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9"/>
      <c r="R562" s="10">
        <f>SUM(R553:R561)</f>
        <v>41.584500000000006</v>
      </c>
      <c r="S562" s="8"/>
    </row>
    <row r="563" spans="1:19" ht="15.75">
      <c r="A563" s="24" t="s">
        <v>33</v>
      </c>
      <c r="B563" s="24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6"/>
      <c r="S563" s="8"/>
    </row>
    <row r="564" spans="1:19">
      <c r="A564" s="49" t="s">
        <v>59</v>
      </c>
      <c r="B564" s="49"/>
      <c r="C564" s="49"/>
      <c r="D564" s="49"/>
      <c r="E564" s="49"/>
      <c r="F564" s="49"/>
      <c r="G564" s="49"/>
      <c r="H564" s="49"/>
      <c r="I564" s="49"/>
      <c r="J564" s="15"/>
      <c r="K564" s="15"/>
      <c r="L564" s="15"/>
      <c r="M564" s="15"/>
      <c r="N564" s="15"/>
      <c r="O564" s="15"/>
      <c r="P564" s="15"/>
      <c r="Q564" s="15"/>
      <c r="R564" s="16"/>
      <c r="S564" s="8"/>
    </row>
    <row r="565" spans="1:19" s="8" customFormat="1">
      <c r="A565" s="49"/>
      <c r="B565" s="49"/>
      <c r="C565" s="49"/>
      <c r="D565" s="49"/>
      <c r="E565" s="49"/>
      <c r="F565" s="49"/>
      <c r="G565" s="49"/>
      <c r="H565" s="49"/>
      <c r="I565" s="49"/>
      <c r="J565" s="15"/>
      <c r="K565" s="15"/>
      <c r="L565" s="15"/>
      <c r="M565" s="15"/>
      <c r="N565" s="15"/>
      <c r="O565" s="15"/>
      <c r="P565" s="15"/>
      <c r="Q565" s="15"/>
      <c r="R565" s="16"/>
    </row>
    <row r="566" spans="1:19">
      <c r="A566" s="70" t="s">
        <v>356</v>
      </c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58"/>
      <c r="R566" s="8"/>
      <c r="S566" s="8"/>
    </row>
    <row r="567" spans="1:19" ht="18">
      <c r="A567" s="72" t="s">
        <v>25</v>
      </c>
      <c r="B567" s="73"/>
      <c r="C567" s="73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8"/>
      <c r="R567" s="8"/>
      <c r="S567" s="8"/>
    </row>
    <row r="568" spans="1:19">
      <c r="A568" s="65" t="s">
        <v>357</v>
      </c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58"/>
      <c r="R568" s="8"/>
      <c r="S568" s="8"/>
    </row>
    <row r="569" spans="1:19">
      <c r="A569" s="62">
        <v>1</v>
      </c>
      <c r="B569" s="62" t="s">
        <v>141</v>
      </c>
      <c r="C569" s="12" t="s">
        <v>137</v>
      </c>
      <c r="D569" s="62" t="s">
        <v>29</v>
      </c>
      <c r="E569" s="62">
        <v>1</v>
      </c>
      <c r="F569" s="62" t="s">
        <v>191</v>
      </c>
      <c r="G569" s="62">
        <v>2</v>
      </c>
      <c r="H569" s="62" t="s">
        <v>31</v>
      </c>
      <c r="I569" s="62"/>
      <c r="J569" s="62">
        <v>24</v>
      </c>
      <c r="K569" s="62">
        <v>51</v>
      </c>
      <c r="L569" s="62">
        <v>8</v>
      </c>
      <c r="M569" s="62" t="s">
        <v>31</v>
      </c>
      <c r="N569" s="3">
        <f t="shared" ref="N569:N583" si="262">(IF(F569="OŽ",IF(L569=1,550.8,IF(L569=2,426.38,IF(L569=3,342.14,IF(L569=4,181.44,IF(L569=5,168.48,IF(L569=6,155.52,IF(L569=7,148.5,IF(L569=8,144,0))))))))+IF(L569&lt;=8,0,IF(L569&lt;=16,137.7,IF(L569&lt;=24,108,IF(L569&lt;=32,80.1,IF(L569&lt;=36,52.2,0)))))-IF(L569&lt;=8,0,IF(L569&lt;=16,(L569-9)*2.754,IF(L569&lt;=24,(L569-17)* 2.754,IF(L569&lt;=32,(L569-25)* 2.754,IF(L569&lt;=36,(L569-33)*2.754,0))))),0)+IF(F569="PČ",IF(L569=1,449,IF(L569=2,314.6,IF(L569=3,238,IF(L569=4,172,IF(L569=5,159,IF(L569=6,145,IF(L569=7,132,IF(L569=8,119,0))))))))+IF(L569&lt;=8,0,IF(L569&lt;=16,88,IF(L569&lt;=24,55,IF(L569&lt;=32,22,0))))-IF(L569&lt;=8,0,IF(L569&lt;=16,(L569-9)*2.245,IF(L569&lt;=24,(L569-17)*2.245,IF(L569&lt;=32,(L569-25)*2.245,0)))),0)+IF(F569="PČneol",IF(L569=1,85,IF(L569=2,64.61,IF(L569=3,50.76,IF(L569=4,16.25,IF(L569=5,15,IF(L569=6,13.75,IF(L569=7,12.5,IF(L569=8,11.25,0))))))))+IF(L569&lt;=8,0,IF(L569&lt;=16,9,0))-IF(L569&lt;=8,0,IF(L569&lt;=16,(L569-9)*0.425,0)),0)+IF(F569="PŽ",IF(L569=1,85,IF(L569=2,59.5,IF(L569=3,45,IF(L569=4,32.5,IF(L569=5,30,IF(L569=6,27.5,IF(L569=7,25,IF(L569=8,22.5,0))))))))+IF(L569&lt;=8,0,IF(L569&lt;=16,19,IF(L569&lt;=24,13,IF(L569&lt;=32,8,0))))-IF(L569&lt;=8,0,IF(L569&lt;=16,(L569-9)*0.425,IF(L569&lt;=24,(L569-17)*0.425,IF(L569&lt;=32,(L569-25)*0.425,0)))),0)+IF(F569="EČ",IF(L569=1,204,IF(L569=2,156.24,IF(L569=3,123.84,IF(L569=4,72,IF(L569=5,66,IF(L569=6,60,IF(L569=7,54,IF(L569=8,48,0))))))))+IF(L569&lt;=8,0,IF(L569&lt;=16,40,IF(L569&lt;=24,25,0)))-IF(L569&lt;=8,0,IF(L569&lt;=16,(L569-9)*1.02,IF(L569&lt;=24,(L569-17)*1.02,0))),0)+IF(F569="EČneol",IF(L569=1,68,IF(L569=2,51.69,IF(L569=3,40.61,IF(L569=4,13,IF(L569=5,12,IF(L569=6,11,IF(L569=7,10,IF(L569=8,9,0)))))))))+IF(F569="EŽ",IF(L569=1,68,IF(L569=2,47.6,IF(L569=3,36,IF(L569=4,18,IF(L569=5,16.5,IF(L569=6,15,IF(L569=7,13.5,IF(L569=8,12,0))))))))+IF(L569&lt;=8,0,IF(L569&lt;=16,10,IF(L569&lt;=24,6,0)))-IF(L569&lt;=8,0,IF(L569&lt;=16,(L569-9)*0.34,IF(L569&lt;=24,(L569-17)*0.34,0))),0)+IF(F569="PT",IF(L569=1,68,IF(L569=2,52.08,IF(L569=3,41.28,IF(L569=4,24,IF(L569=5,22,IF(L569=6,20,IF(L569=7,18,IF(L569=8,16,0))))))))+IF(L569&lt;=8,0,IF(L569&lt;=16,13,IF(L569&lt;=24,9,IF(L569&lt;=32,4,0))))-IF(L569&lt;=8,0,IF(L569&lt;=16,(L569-9)*0.34,IF(L569&lt;=24,(L569-17)*0.34,IF(L569&lt;=32,(L569-25)*0.34,0)))),0)+IF(F569="JOŽ",IF(L569=1,85,IF(L569=2,59.5,IF(L569=3,45,IF(L569=4,32.5,IF(L569=5,30,IF(L569=6,27.5,IF(L569=7,25,IF(L569=8,22.5,0))))))))+IF(L569&lt;=8,0,IF(L569&lt;=16,19,IF(L569&lt;=24,13,0)))-IF(L569&lt;=8,0,IF(L569&lt;=16,(L569-9)*0.425,IF(L569&lt;=24,(L569-17)*0.425,0))),0)+IF(F569="JPČ",IF(L569=1,68,IF(L569=2,47.6,IF(L569=3,36,IF(L569=4,26,IF(L569=5,24,IF(L569=6,22,IF(L569=7,20,IF(L569=8,18,0))))))))+IF(L569&lt;=8,0,IF(L569&lt;=16,13,IF(L569&lt;=24,9,0)))-IF(L569&lt;=8,0,IF(L569&lt;=16,(L569-9)*0.34,IF(L569&lt;=24,(L569-17)*0.34,0))),0)+IF(F569="JEČ",IF(L569=1,34,IF(L569=2,26.04,IF(L569=3,20.6,IF(L569=4,12,IF(L569=5,11,IF(L569=6,10,IF(L569=7,9,IF(L569=8,8,0))))))))+IF(L569&lt;=8,0,IF(L569&lt;=16,6,0))-IF(L569&lt;=8,0,IF(L569&lt;=16,(L569-9)*0.17,0)),0)+IF(F569="JEOF",IF(L569=1,34,IF(L569=2,26.04,IF(L569=3,20.6,IF(L569=4,12,IF(L569=5,11,IF(L569=6,10,IF(L569=7,9,IF(L569=8,8,0))))))))+IF(L569&lt;=8,0,IF(L569&lt;=16,6,0))-IF(L569&lt;=8,0,IF(L569&lt;=16,(L569-9)*0.17,0)),0)+IF(F569="JnPČ",IF(L569=1,51,IF(L569=2,35.7,IF(L569=3,27,IF(L569=4,19.5,IF(L569=5,18,IF(L569=6,16.5,IF(L569=7,15,IF(L569=8,13.5,0))))))))+IF(L569&lt;=8,0,IF(L569&lt;=16,10,0))-IF(L569&lt;=8,0,IF(L569&lt;=16,(L569-9)*0.255,0)),0)+IF(F569="JnEČ",IF(L569=1,25.5,IF(L569=2,19.53,IF(L569=3,15.48,IF(L569=4,9,IF(L569=5,8.25,IF(L569=6,7.5,IF(L569=7,6.75,IF(L569=8,6,0))))))))+IF(L569&lt;=8,0,IF(L569&lt;=16,5,0))-IF(L569&lt;=8,0,IF(L569&lt;=16,(L569-9)*0.1275,0)),0)+IF(F569="JčPČ",IF(L569=1,21.25,IF(L569=2,14.5,IF(L569=3,11.5,IF(L569=4,7,IF(L569=5,6.5,IF(L569=6,6,IF(L569=7,5.5,IF(L569=8,5,0))))))))+IF(L569&lt;=8,0,IF(L569&lt;=16,4,0))-IF(L569&lt;=8,0,IF(L569&lt;=16,(L569-9)*0.10625,0)),0)+IF(F569="JčEČ",IF(L569=1,17,IF(L569=2,13.02,IF(L569=3,10.32,IF(L569=4,6,IF(L569=5,5.5,IF(L569=6,5,IF(L569=7,4.5,IF(L569=8,4,0))))))))+IF(L569&lt;=8,0,IF(L569&lt;=16,3,0))-IF(L569&lt;=8,0,IF(L569&lt;=16,(L569-9)*0.085,0)),0)+IF(F569="NEAK",IF(L569=1,11.48,IF(L569=2,8.79,IF(L569=3,6.97,IF(L569=4,4.05,IF(L569=5,3.71,IF(L569=6,3.38,IF(L569=7,3.04,IF(L569=8,2.7,0))))))))+IF(L569&lt;=8,0,IF(L569&lt;=16,2,IF(L569&lt;=24,1.3,0)))-IF(L569&lt;=8,0,IF(L569&lt;=16,(L569-9)*0.0574,IF(L569&lt;=24,(L569-17)*0.0574,0))),0))*IF(L569&lt;0,1,IF(OR(F569="PČ",F569="PŽ",F569="PT"),IF(J569&lt;32,J569/32,1),1))* IF(L569&lt;0,1,IF(OR(F569="EČ",F569="EŽ",F569="JOŽ",F569="JPČ",F569="NEAK"),IF(J569&lt;24,J569/24,1),1))*IF(L569&lt;0,1,IF(OR(F569="PČneol",F569="JEČ",F569="JEOF",F569="JnPČ",F569="JnEČ",F569="JčPČ",F569="JčEČ"),IF(J569&lt;16,J569/16,1),1))*IF(L569&lt;0,1,IF(F569="EČneol",IF(J569&lt;8,J569/8,1),1))</f>
        <v>8</v>
      </c>
      <c r="O569" s="9">
        <f t="shared" ref="O569:O583" si="263">IF(F569="OŽ",N569,IF(H569="Ne",IF(J569*0.3&lt;J569-L569,N569,0),IF(J569*0.1&lt;J569-L569,N569,0)))</f>
        <v>8</v>
      </c>
      <c r="P569" s="4">
        <f t="shared" ref="P569" si="264">IF(O569=0,0,IF(F569="OŽ",IF(L569&gt;35,0,IF(J569&gt;35,(36-L569)*1.836,((36-L569)-(36-J569))*1.836)),0)+IF(F569="PČ",IF(L569&gt;31,0,IF(J569&gt;31,(32-L569)*1.347,((32-L569)-(32-J569))*1.347)),0)+ IF(F569="PČneol",IF(L569&gt;15,0,IF(J569&gt;15,(16-L569)*0.255,((16-L569)-(16-J569))*0.255)),0)+IF(F569="PŽ",IF(L569&gt;31,0,IF(J569&gt;31,(32-L569)*0.255,((32-L569)-(32-J569))*0.255)),0)+IF(F569="EČ",IF(L569&gt;23,0,IF(J569&gt;23,(24-L569)*0.612,((24-L569)-(24-J569))*0.612)),0)+IF(F569="EČneol",IF(L569&gt;7,0,IF(J569&gt;7,(8-L569)*0.204,((8-L569)-(8-J569))*0.204)),0)+IF(F569="EŽ",IF(L569&gt;23,0,IF(J569&gt;23,(24-L569)*0.204,((24-L569)-(24-J569))*0.204)),0)+IF(F569="PT",IF(L569&gt;31,0,IF(J569&gt;31,(32-L569)*0.204,((32-L569)-(32-J569))*0.204)),0)+IF(F569="JOŽ",IF(L569&gt;23,0,IF(J569&gt;23,(24-L569)*0.255,((24-L569)-(24-J569))*0.255)),0)+IF(F569="JPČ",IF(L569&gt;23,0,IF(J569&gt;23,(24-L569)*0.204,((24-L569)-(24-J569))*0.204)),0)+IF(F569="JEČ",IF(L569&gt;15,0,IF(J569&gt;15,(16-L569)*0.102,((16-L569)-(16-J569))*0.102)),0)+IF(F569="JEOF",IF(L569&gt;15,0,IF(J569&gt;15,(16-L569)*0.102,((16-L569)-(16-J569))*0.102)),0)+IF(F569="JnPČ",IF(L569&gt;15,0,IF(J569&gt;15,(16-L569)*0.153,((16-L569)-(16-J569))*0.153)),0)+IF(F569="JnEČ",IF(L569&gt;15,0,IF(J569&gt;15,(16-L569)*0.0765,((16-L569)-(16-J569))*0.0765)),0)+IF(F569="JčPČ",IF(L569&gt;15,0,IF(J569&gt;15,(16-L569)*0.06375,((16-L569)-(16-J569))*0.06375)),0)+IF(F569="JčEČ",IF(L569&gt;15,0,IF(J569&gt;15,(16-L569)*0.051,((16-L569)-(16-J569))*0.051)),0)+IF(F569="NEAK",IF(L569&gt;23,0,IF(J569&gt;23,(24-L569)*0.03444,((24-L569)-(24-J569))*0.03444)),0))</f>
        <v>0.81599999999999995</v>
      </c>
      <c r="Q569" s="11">
        <f t="shared" ref="Q569" si="265">IF(ISERROR(P569*100/N569),0,(P569*100/N569))</f>
        <v>10.199999999999999</v>
      </c>
      <c r="R569" s="10">
        <f t="shared" ref="R569:R583" si="266">IF(Q569&lt;=30,O569+P569,O569+O569*0.3)*IF(G569=1,0.4,IF(G569=2,0.75,IF(G569="1 (kas 4 m. 1 k. nerengiamos)",0.52,1)))*IF(D569="olimpinė",1,IF(M569="Ne",0.5,1))*IF(OR(A$5="Lietuvos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federacija"),IF(OR(J569&lt;8,K569&lt;16),0,1),1)*E569*IF(I569&lt;=1,1,1/I569)*IF(OR(A$5="Lietuvos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6.6120000000000001</v>
      </c>
      <c r="S569" s="8"/>
    </row>
    <row r="570" spans="1:19" s="8" customFormat="1">
      <c r="A570" s="62">
        <v>2</v>
      </c>
      <c r="B570" s="62" t="s">
        <v>146</v>
      </c>
      <c r="C570" s="12" t="s">
        <v>183</v>
      </c>
      <c r="D570" s="62" t="s">
        <v>29</v>
      </c>
      <c r="E570" s="62">
        <v>1</v>
      </c>
      <c r="F570" s="62" t="s">
        <v>191</v>
      </c>
      <c r="G570" s="62">
        <v>2</v>
      </c>
      <c r="H570" s="62" t="s">
        <v>31</v>
      </c>
      <c r="I570" s="62"/>
      <c r="J570" s="62">
        <v>26</v>
      </c>
      <c r="K570" s="62">
        <v>51</v>
      </c>
      <c r="L570" s="62">
        <v>9</v>
      </c>
      <c r="M570" s="62" t="s">
        <v>31</v>
      </c>
      <c r="N570" s="3">
        <f t="shared" ref="N570:N574" si="267">(IF(F570="OŽ",IF(L570=1,550.8,IF(L570=2,426.38,IF(L570=3,342.14,IF(L570=4,181.44,IF(L570=5,168.48,IF(L570=6,155.52,IF(L570=7,148.5,IF(L570=8,144,0))))))))+IF(L570&lt;=8,0,IF(L570&lt;=16,137.7,IF(L570&lt;=24,108,IF(L570&lt;=32,80.1,IF(L570&lt;=36,52.2,0)))))-IF(L570&lt;=8,0,IF(L570&lt;=16,(L570-9)*2.754,IF(L570&lt;=24,(L570-17)* 2.754,IF(L570&lt;=32,(L570-25)* 2.754,IF(L570&lt;=36,(L570-33)*2.754,0))))),0)+IF(F570="PČ",IF(L570=1,449,IF(L570=2,314.6,IF(L570=3,238,IF(L570=4,172,IF(L570=5,159,IF(L570=6,145,IF(L570=7,132,IF(L570=8,119,0))))))))+IF(L570&lt;=8,0,IF(L570&lt;=16,88,IF(L570&lt;=24,55,IF(L570&lt;=32,22,0))))-IF(L570&lt;=8,0,IF(L570&lt;=16,(L570-9)*2.245,IF(L570&lt;=24,(L570-17)*2.245,IF(L570&lt;=32,(L570-25)*2.245,0)))),0)+IF(F570="PČneol",IF(L570=1,85,IF(L570=2,64.61,IF(L570=3,50.76,IF(L570=4,16.25,IF(L570=5,15,IF(L570=6,13.75,IF(L570=7,12.5,IF(L570=8,11.25,0))))))))+IF(L570&lt;=8,0,IF(L570&lt;=16,9,0))-IF(L570&lt;=8,0,IF(L570&lt;=16,(L570-9)*0.425,0)),0)+IF(F570="PŽ",IF(L570=1,85,IF(L570=2,59.5,IF(L570=3,45,IF(L570=4,32.5,IF(L570=5,30,IF(L570=6,27.5,IF(L570=7,25,IF(L570=8,22.5,0))))))))+IF(L570&lt;=8,0,IF(L570&lt;=16,19,IF(L570&lt;=24,13,IF(L570&lt;=32,8,0))))-IF(L570&lt;=8,0,IF(L570&lt;=16,(L570-9)*0.425,IF(L570&lt;=24,(L570-17)*0.425,IF(L570&lt;=32,(L570-25)*0.425,0)))),0)+IF(F570="EČ",IF(L570=1,204,IF(L570=2,156.24,IF(L570=3,123.84,IF(L570=4,72,IF(L570=5,66,IF(L570=6,60,IF(L570=7,54,IF(L570=8,48,0))))))))+IF(L570&lt;=8,0,IF(L570&lt;=16,40,IF(L570&lt;=24,25,0)))-IF(L570&lt;=8,0,IF(L570&lt;=16,(L570-9)*1.02,IF(L570&lt;=24,(L570-17)*1.02,0))),0)+IF(F570="EČneol",IF(L570=1,68,IF(L570=2,51.69,IF(L570=3,40.61,IF(L570=4,13,IF(L570=5,12,IF(L570=6,11,IF(L570=7,10,IF(L570=8,9,0)))))))))+IF(F570="EŽ",IF(L570=1,68,IF(L570=2,47.6,IF(L570=3,36,IF(L570=4,18,IF(L570=5,16.5,IF(L570=6,15,IF(L570=7,13.5,IF(L570=8,12,0))))))))+IF(L570&lt;=8,0,IF(L570&lt;=16,10,IF(L570&lt;=24,6,0)))-IF(L570&lt;=8,0,IF(L570&lt;=16,(L570-9)*0.34,IF(L570&lt;=24,(L570-17)*0.34,0))),0)+IF(F570="PT",IF(L570=1,68,IF(L570=2,52.08,IF(L570=3,41.28,IF(L570=4,24,IF(L570=5,22,IF(L570=6,20,IF(L570=7,18,IF(L570=8,16,0))))))))+IF(L570&lt;=8,0,IF(L570&lt;=16,13,IF(L570&lt;=24,9,IF(L570&lt;=32,4,0))))-IF(L570&lt;=8,0,IF(L570&lt;=16,(L570-9)*0.34,IF(L570&lt;=24,(L570-17)*0.34,IF(L570&lt;=32,(L570-25)*0.34,0)))),0)+IF(F570="JOŽ",IF(L570=1,85,IF(L570=2,59.5,IF(L570=3,45,IF(L570=4,32.5,IF(L570=5,30,IF(L570=6,27.5,IF(L570=7,25,IF(L570=8,22.5,0))))))))+IF(L570&lt;=8,0,IF(L570&lt;=16,19,IF(L570&lt;=24,13,0)))-IF(L570&lt;=8,0,IF(L570&lt;=16,(L570-9)*0.425,IF(L570&lt;=24,(L570-17)*0.425,0))),0)+IF(F570="JPČ",IF(L570=1,68,IF(L570=2,47.6,IF(L570=3,36,IF(L570=4,26,IF(L570=5,24,IF(L570=6,22,IF(L570=7,20,IF(L570=8,18,0))))))))+IF(L570&lt;=8,0,IF(L570&lt;=16,13,IF(L570&lt;=24,9,0)))-IF(L570&lt;=8,0,IF(L570&lt;=16,(L570-9)*0.34,IF(L570&lt;=24,(L570-17)*0.34,0))),0)+IF(F570="JEČ",IF(L570=1,34,IF(L570=2,26.04,IF(L570=3,20.6,IF(L570=4,12,IF(L570=5,11,IF(L570=6,10,IF(L570=7,9,IF(L570=8,8,0))))))))+IF(L570&lt;=8,0,IF(L570&lt;=16,6,0))-IF(L570&lt;=8,0,IF(L570&lt;=16,(L570-9)*0.17,0)),0)+IF(F570="JEOF",IF(L570=1,34,IF(L570=2,26.04,IF(L570=3,20.6,IF(L570=4,12,IF(L570=5,11,IF(L570=6,10,IF(L570=7,9,IF(L570=8,8,0))))))))+IF(L570&lt;=8,0,IF(L570&lt;=16,6,0))-IF(L570&lt;=8,0,IF(L570&lt;=16,(L570-9)*0.17,0)),0)+IF(F570="JnPČ",IF(L570=1,51,IF(L570=2,35.7,IF(L570=3,27,IF(L570=4,19.5,IF(L570=5,18,IF(L570=6,16.5,IF(L570=7,15,IF(L570=8,13.5,0))))))))+IF(L570&lt;=8,0,IF(L570&lt;=16,10,0))-IF(L570&lt;=8,0,IF(L570&lt;=16,(L570-9)*0.255,0)),0)+IF(F570="JnEČ",IF(L570=1,25.5,IF(L570=2,19.53,IF(L570=3,15.48,IF(L570=4,9,IF(L570=5,8.25,IF(L570=6,7.5,IF(L570=7,6.75,IF(L570=8,6,0))))))))+IF(L570&lt;=8,0,IF(L570&lt;=16,5,0))-IF(L570&lt;=8,0,IF(L570&lt;=16,(L570-9)*0.1275,0)),0)+IF(F570="JčPČ",IF(L570=1,21.25,IF(L570=2,14.5,IF(L570=3,11.5,IF(L570=4,7,IF(L570=5,6.5,IF(L570=6,6,IF(L570=7,5.5,IF(L570=8,5,0))))))))+IF(L570&lt;=8,0,IF(L570&lt;=16,4,0))-IF(L570&lt;=8,0,IF(L570&lt;=16,(L570-9)*0.10625,0)),0)+IF(F570="JčEČ",IF(L570=1,17,IF(L570=2,13.02,IF(L570=3,10.32,IF(L570=4,6,IF(L570=5,5.5,IF(L570=6,5,IF(L570=7,4.5,IF(L570=8,4,0))))))))+IF(L570&lt;=8,0,IF(L570&lt;=16,3,0))-IF(L570&lt;=8,0,IF(L570&lt;=16,(L570-9)*0.085,0)),0)+IF(F570="NEAK",IF(L570=1,11.48,IF(L570=2,8.79,IF(L570=3,6.97,IF(L570=4,4.05,IF(L570=5,3.71,IF(L570=6,3.38,IF(L570=7,3.04,IF(L570=8,2.7,0))))))))+IF(L570&lt;=8,0,IF(L570&lt;=16,2,IF(L570&lt;=24,1.3,0)))-IF(L570&lt;=8,0,IF(L570&lt;=16,(L570-9)*0.0574,IF(L570&lt;=24,(L570-17)*0.0574,0))),0))*IF(L570&lt;0,1,IF(OR(F570="PČ",F570="PŽ",F570="PT"),IF(J570&lt;32,J570/32,1),1))* IF(L570&lt;0,1,IF(OR(F570="EČ",F570="EŽ",F570="JOŽ",F570="JPČ",F570="NEAK"),IF(J570&lt;24,J570/24,1),1))*IF(L570&lt;0,1,IF(OR(F570="PČneol",F570="JEČ",F570="JEOF",F570="JnPČ",F570="JnEČ",F570="JčPČ",F570="JčEČ"),IF(J570&lt;16,J570/16,1),1))*IF(L570&lt;0,1,IF(F570="EČneol",IF(J570&lt;8,J570/8,1),1))</f>
        <v>6</v>
      </c>
      <c r="O570" s="9">
        <f t="shared" ref="O570:O574" si="268">IF(F570="OŽ",N570,IF(H570="Ne",IF(J570*0.3&lt;J570-L570,N570,0),IF(J570*0.1&lt;J570-L570,N570,0)))</f>
        <v>6</v>
      </c>
      <c r="P570" s="4">
        <f t="shared" ref="P570:P574" si="269">IF(O570=0,0,IF(F570="OŽ",IF(L570&gt;35,0,IF(J570&gt;35,(36-L570)*1.836,((36-L570)-(36-J570))*1.836)),0)+IF(F570="PČ",IF(L570&gt;31,0,IF(J570&gt;31,(32-L570)*1.347,((32-L570)-(32-J570))*1.347)),0)+ IF(F570="PČneol",IF(L570&gt;15,0,IF(J570&gt;15,(16-L570)*0.255,((16-L570)-(16-J570))*0.255)),0)+IF(F570="PŽ",IF(L570&gt;31,0,IF(J570&gt;31,(32-L570)*0.255,((32-L570)-(32-J570))*0.255)),0)+IF(F570="EČ",IF(L570&gt;23,0,IF(J570&gt;23,(24-L570)*0.612,((24-L570)-(24-J570))*0.612)),0)+IF(F570="EČneol",IF(L570&gt;7,0,IF(J570&gt;7,(8-L570)*0.204,((8-L570)-(8-J570))*0.204)),0)+IF(F570="EŽ",IF(L570&gt;23,0,IF(J570&gt;23,(24-L570)*0.204,((24-L570)-(24-J570))*0.204)),0)+IF(F570="PT",IF(L570&gt;31,0,IF(J570&gt;31,(32-L570)*0.204,((32-L570)-(32-J570))*0.204)),0)+IF(F570="JOŽ",IF(L570&gt;23,0,IF(J570&gt;23,(24-L570)*0.255,((24-L570)-(24-J570))*0.255)),0)+IF(F570="JPČ",IF(L570&gt;23,0,IF(J570&gt;23,(24-L570)*0.204,((24-L570)-(24-J570))*0.204)),0)+IF(F570="JEČ",IF(L570&gt;15,0,IF(J570&gt;15,(16-L570)*0.102,((16-L570)-(16-J570))*0.102)),0)+IF(F570="JEOF",IF(L570&gt;15,0,IF(J570&gt;15,(16-L570)*0.102,((16-L570)-(16-J570))*0.102)),0)+IF(F570="JnPČ",IF(L570&gt;15,0,IF(J570&gt;15,(16-L570)*0.153,((16-L570)-(16-J570))*0.153)),0)+IF(F570="JnEČ",IF(L570&gt;15,0,IF(J570&gt;15,(16-L570)*0.0765,((16-L570)-(16-J570))*0.0765)),0)+IF(F570="JčPČ",IF(L570&gt;15,0,IF(J570&gt;15,(16-L570)*0.06375,((16-L570)-(16-J570))*0.06375)),0)+IF(F570="JčEČ",IF(L570&gt;15,0,IF(J570&gt;15,(16-L570)*0.051,((16-L570)-(16-J570))*0.051)),0)+IF(F570="NEAK",IF(L570&gt;23,0,IF(J570&gt;23,(24-L570)*0.03444,((24-L570)-(24-J570))*0.03444)),0))</f>
        <v>0.71399999999999997</v>
      </c>
      <c r="Q570" s="11">
        <f t="shared" ref="Q570:Q574" si="270">IF(ISERROR(P570*100/N570),0,(P570*100/N570))</f>
        <v>11.899999999999999</v>
      </c>
      <c r="R570" s="10">
        <f t="shared" ref="R570:R574" si="271">IF(Q570&lt;=30,O570+P570,O570+O570*0.3)*IF(G570=1,0.4,IF(G570=2,0.75,IF(G570="1 (kas 4 m. 1 k. nerengiamos)",0.52,1)))*IF(D570="olimpinė",1,IF(M570="Ne",0.5,1))*IF(OR(A$5="Lietuvos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federacija"),IF(OR(J570&lt;8,K570&lt;16),0,1),1)*E570*IF(I570&lt;=1,1,1/I570)*IF(OR(A$5="Lietuvos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5.0355000000000008</v>
      </c>
    </row>
    <row r="571" spans="1:19" s="8" customFormat="1">
      <c r="A571" s="62">
        <v>3</v>
      </c>
      <c r="B571" s="62" t="s">
        <v>280</v>
      </c>
      <c r="C571" s="12" t="s">
        <v>246</v>
      </c>
      <c r="D571" s="62" t="s">
        <v>29</v>
      </c>
      <c r="E571" s="62">
        <v>1</v>
      </c>
      <c r="F571" s="62" t="s">
        <v>191</v>
      </c>
      <c r="G571" s="62">
        <v>2</v>
      </c>
      <c r="H571" s="62" t="s">
        <v>31</v>
      </c>
      <c r="I571" s="62"/>
      <c r="J571" s="62">
        <v>29</v>
      </c>
      <c r="K571" s="62">
        <v>51</v>
      </c>
      <c r="L571" s="62">
        <v>11</v>
      </c>
      <c r="M571" s="62" t="s">
        <v>31</v>
      </c>
      <c r="N571" s="3">
        <f t="shared" si="267"/>
        <v>5.66</v>
      </c>
      <c r="O571" s="9">
        <f t="shared" si="268"/>
        <v>5.66</v>
      </c>
      <c r="P571" s="4">
        <f t="shared" si="269"/>
        <v>0.51</v>
      </c>
      <c r="Q571" s="11">
        <f t="shared" si="270"/>
        <v>9.010600706713781</v>
      </c>
      <c r="R571" s="10">
        <f t="shared" si="271"/>
        <v>4.6274999999999995</v>
      </c>
    </row>
    <row r="572" spans="1:19" s="8" customFormat="1">
      <c r="A572" s="62">
        <v>4</v>
      </c>
      <c r="B572" s="62" t="s">
        <v>296</v>
      </c>
      <c r="C572" s="12" t="s">
        <v>358</v>
      </c>
      <c r="D572" s="62" t="s">
        <v>29</v>
      </c>
      <c r="E572" s="62">
        <v>1</v>
      </c>
      <c r="F572" s="62" t="s">
        <v>191</v>
      </c>
      <c r="G572" s="62">
        <v>2</v>
      </c>
      <c r="H572" s="62" t="s">
        <v>31</v>
      </c>
      <c r="I572" s="62"/>
      <c r="J572" s="62">
        <v>27</v>
      </c>
      <c r="K572" s="62">
        <v>51</v>
      </c>
      <c r="L572" s="62">
        <v>11</v>
      </c>
      <c r="M572" s="62" t="s">
        <v>31</v>
      </c>
      <c r="N572" s="3">
        <f t="shared" si="267"/>
        <v>5.66</v>
      </c>
      <c r="O572" s="9">
        <f t="shared" si="268"/>
        <v>5.66</v>
      </c>
      <c r="P572" s="4">
        <f t="shared" si="269"/>
        <v>0.51</v>
      </c>
      <c r="Q572" s="11">
        <f t="shared" si="270"/>
        <v>9.010600706713781</v>
      </c>
      <c r="R572" s="10">
        <f t="shared" si="271"/>
        <v>4.6274999999999995</v>
      </c>
    </row>
    <row r="573" spans="1:19" s="8" customFormat="1">
      <c r="A573" s="62">
        <v>5</v>
      </c>
      <c r="B573" s="62" t="s">
        <v>359</v>
      </c>
      <c r="C573" s="12" t="s">
        <v>360</v>
      </c>
      <c r="D573" s="62" t="s">
        <v>29</v>
      </c>
      <c r="E573" s="62">
        <v>1</v>
      </c>
      <c r="F573" s="62" t="s">
        <v>191</v>
      </c>
      <c r="G573" s="62">
        <v>2</v>
      </c>
      <c r="H573" s="62" t="s">
        <v>31</v>
      </c>
      <c r="I573" s="62"/>
      <c r="J573" s="62">
        <v>21</v>
      </c>
      <c r="K573" s="62">
        <v>51</v>
      </c>
      <c r="L573" s="62">
        <v>13</v>
      </c>
      <c r="M573" s="62" t="s">
        <v>31</v>
      </c>
      <c r="N573" s="3">
        <f t="shared" si="267"/>
        <v>5.32</v>
      </c>
      <c r="O573" s="9">
        <f t="shared" si="268"/>
        <v>5.32</v>
      </c>
      <c r="P573" s="4">
        <f t="shared" si="269"/>
        <v>0.30599999999999999</v>
      </c>
      <c r="Q573" s="11">
        <f t="shared" si="270"/>
        <v>5.7518796992481196</v>
      </c>
      <c r="R573" s="10">
        <f t="shared" si="271"/>
        <v>4.2195</v>
      </c>
    </row>
    <row r="574" spans="1:19" s="8" customFormat="1">
      <c r="A574" s="62">
        <v>6</v>
      </c>
      <c r="B574" s="62" t="s">
        <v>133</v>
      </c>
      <c r="C574" s="12" t="s">
        <v>297</v>
      </c>
      <c r="D574" s="62" t="s">
        <v>64</v>
      </c>
      <c r="E574" s="62">
        <v>1</v>
      </c>
      <c r="F574" s="62" t="s">
        <v>191</v>
      </c>
      <c r="G574" s="62">
        <v>2</v>
      </c>
      <c r="H574" s="62" t="s">
        <v>31</v>
      </c>
      <c r="I574" s="62"/>
      <c r="J574" s="62">
        <v>19</v>
      </c>
      <c r="K574" s="62">
        <v>51</v>
      </c>
      <c r="L574" s="62">
        <v>14</v>
      </c>
      <c r="M574" s="62" t="s">
        <v>31</v>
      </c>
      <c r="N574" s="3">
        <f t="shared" si="267"/>
        <v>5.15</v>
      </c>
      <c r="O574" s="9">
        <f t="shared" si="268"/>
        <v>5.15</v>
      </c>
      <c r="P574" s="4">
        <f t="shared" si="269"/>
        <v>0.20399999999999999</v>
      </c>
      <c r="Q574" s="11">
        <f t="shared" si="270"/>
        <v>3.9611650485436889</v>
      </c>
      <c r="R574" s="10">
        <f t="shared" si="271"/>
        <v>4.0155000000000003</v>
      </c>
    </row>
    <row r="575" spans="1:19">
      <c r="A575" s="62">
        <v>7</v>
      </c>
      <c r="B575" s="62" t="s">
        <v>216</v>
      </c>
      <c r="C575" s="12" t="s">
        <v>354</v>
      </c>
      <c r="D575" s="62" t="s">
        <v>29</v>
      </c>
      <c r="E575" s="62">
        <v>1</v>
      </c>
      <c r="F575" s="62" t="s">
        <v>191</v>
      </c>
      <c r="G575" s="62">
        <v>2</v>
      </c>
      <c r="H575" s="62" t="s">
        <v>31</v>
      </c>
      <c r="I575" s="62"/>
      <c r="J575" s="62">
        <v>19</v>
      </c>
      <c r="K575" s="62">
        <v>51</v>
      </c>
      <c r="L575" s="62">
        <v>17</v>
      </c>
      <c r="M575" s="62" t="s">
        <v>31</v>
      </c>
      <c r="N575" s="3">
        <f t="shared" si="262"/>
        <v>0</v>
      </c>
      <c r="O575" s="9">
        <f t="shared" si="263"/>
        <v>0</v>
      </c>
      <c r="P575" s="4">
        <f t="shared" ref="P575:P583" si="272">IF(O575=0,0,IF(F575="OŽ",IF(L575&gt;35,0,IF(J575&gt;35,(36-L575)*1.836,((36-L575)-(36-J575))*1.836)),0)+IF(F575="PČ",IF(L575&gt;31,0,IF(J575&gt;31,(32-L575)*1.347,((32-L575)-(32-J575))*1.347)),0)+ IF(F575="PČneol",IF(L575&gt;15,0,IF(J575&gt;15,(16-L575)*0.255,((16-L575)-(16-J575))*0.255)),0)+IF(F575="PŽ",IF(L575&gt;31,0,IF(J575&gt;31,(32-L575)*0.255,((32-L575)-(32-J575))*0.255)),0)+IF(F575="EČ",IF(L575&gt;23,0,IF(J575&gt;23,(24-L575)*0.612,((24-L575)-(24-J575))*0.612)),0)+IF(F575="EČneol",IF(L575&gt;7,0,IF(J575&gt;7,(8-L575)*0.204,((8-L575)-(8-J575))*0.204)),0)+IF(F575="EŽ",IF(L575&gt;23,0,IF(J575&gt;23,(24-L575)*0.204,((24-L575)-(24-J575))*0.204)),0)+IF(F575="PT",IF(L575&gt;31,0,IF(J575&gt;31,(32-L575)*0.204,((32-L575)-(32-J575))*0.204)),0)+IF(F575="JOŽ",IF(L575&gt;23,0,IF(J575&gt;23,(24-L575)*0.255,((24-L575)-(24-J575))*0.255)),0)+IF(F575="JPČ",IF(L575&gt;23,0,IF(J575&gt;23,(24-L575)*0.204,((24-L575)-(24-J575))*0.204)),0)+IF(F575="JEČ",IF(L575&gt;15,0,IF(J575&gt;15,(16-L575)*0.102,((16-L575)-(16-J575))*0.102)),0)+IF(F575="JEOF",IF(L575&gt;15,0,IF(J575&gt;15,(16-L575)*0.102,((16-L575)-(16-J575))*0.102)),0)+IF(F575="JnPČ",IF(L575&gt;15,0,IF(J575&gt;15,(16-L575)*0.153,((16-L575)-(16-J575))*0.153)),0)+IF(F575="JnEČ",IF(L575&gt;15,0,IF(J575&gt;15,(16-L575)*0.0765,((16-L575)-(16-J575))*0.0765)),0)+IF(F575="JčPČ",IF(L575&gt;15,0,IF(J575&gt;15,(16-L575)*0.06375,((16-L575)-(16-J575))*0.06375)),0)+IF(F575="JčEČ",IF(L575&gt;15,0,IF(J575&gt;15,(16-L575)*0.051,((16-L575)-(16-J575))*0.051)),0)+IF(F575="NEAK",IF(L575&gt;23,0,IF(J575&gt;23,(24-L575)*0.03444,((24-L575)-(24-J575))*0.03444)),0))</f>
        <v>0</v>
      </c>
      <c r="Q575" s="11">
        <f t="shared" ref="Q575:Q583" si="273">IF(ISERROR(P575*100/N575),0,(P575*100/N575))</f>
        <v>0</v>
      </c>
      <c r="R575" s="10">
        <f t="shared" si="266"/>
        <v>0</v>
      </c>
      <c r="S575" s="8"/>
    </row>
    <row r="576" spans="1:19">
      <c r="A576" s="62">
        <v>8</v>
      </c>
      <c r="B576" s="62" t="s">
        <v>186</v>
      </c>
      <c r="C576" s="12" t="s">
        <v>353</v>
      </c>
      <c r="D576" s="62" t="s">
        <v>29</v>
      </c>
      <c r="E576" s="62">
        <v>1</v>
      </c>
      <c r="F576" s="62" t="s">
        <v>191</v>
      </c>
      <c r="G576" s="62">
        <v>2</v>
      </c>
      <c r="H576" s="62" t="s">
        <v>31</v>
      </c>
      <c r="I576" s="62"/>
      <c r="J576" s="62">
        <v>24</v>
      </c>
      <c r="K576" s="62">
        <v>51</v>
      </c>
      <c r="L576" s="62">
        <v>19</v>
      </c>
      <c r="M576" s="62" t="s">
        <v>31</v>
      </c>
      <c r="N576" s="3">
        <f t="shared" si="262"/>
        <v>0</v>
      </c>
      <c r="O576" s="9">
        <f t="shared" si="263"/>
        <v>0</v>
      </c>
      <c r="P576" s="4">
        <f t="shared" si="272"/>
        <v>0</v>
      </c>
      <c r="Q576" s="11">
        <f t="shared" si="273"/>
        <v>0</v>
      </c>
      <c r="R576" s="10">
        <f t="shared" si="266"/>
        <v>0</v>
      </c>
      <c r="S576" s="8"/>
    </row>
    <row r="577" spans="1:19">
      <c r="A577" s="62">
        <v>9</v>
      </c>
      <c r="B577" s="62" t="s">
        <v>153</v>
      </c>
      <c r="C577" s="12" t="s">
        <v>361</v>
      </c>
      <c r="D577" s="62" t="s">
        <v>29</v>
      </c>
      <c r="E577" s="62">
        <v>1</v>
      </c>
      <c r="F577" s="62" t="s">
        <v>191</v>
      </c>
      <c r="G577" s="62">
        <v>2</v>
      </c>
      <c r="H577" s="62" t="s">
        <v>31</v>
      </c>
      <c r="I577" s="62"/>
      <c r="J577" s="62">
        <v>27</v>
      </c>
      <c r="K577" s="62">
        <v>51</v>
      </c>
      <c r="L577" s="62">
        <v>21</v>
      </c>
      <c r="M577" s="62" t="s">
        <v>31</v>
      </c>
      <c r="N577" s="3">
        <f t="shared" si="262"/>
        <v>0</v>
      </c>
      <c r="O577" s="9">
        <f t="shared" si="263"/>
        <v>0</v>
      </c>
      <c r="P577" s="4">
        <f t="shared" si="272"/>
        <v>0</v>
      </c>
      <c r="Q577" s="11">
        <f t="shared" si="273"/>
        <v>0</v>
      </c>
      <c r="R577" s="10">
        <f t="shared" si="266"/>
        <v>0</v>
      </c>
      <c r="S577" s="8"/>
    </row>
    <row r="578" spans="1:19">
      <c r="A578" s="62">
        <v>10</v>
      </c>
      <c r="B578" s="62" t="s">
        <v>310</v>
      </c>
      <c r="C578" s="12" t="s">
        <v>358</v>
      </c>
      <c r="D578" s="62" t="s">
        <v>29</v>
      </c>
      <c r="E578" s="62">
        <v>1</v>
      </c>
      <c r="F578" s="62" t="s">
        <v>191</v>
      </c>
      <c r="G578" s="62">
        <v>2</v>
      </c>
      <c r="H578" s="62" t="s">
        <v>31</v>
      </c>
      <c r="I578" s="62"/>
      <c r="J578" s="62">
        <v>22</v>
      </c>
      <c r="K578" s="62">
        <v>51</v>
      </c>
      <c r="L578" s="62">
        <v>21</v>
      </c>
      <c r="M578" s="62" t="s">
        <v>31</v>
      </c>
      <c r="N578" s="3">
        <f t="shared" si="262"/>
        <v>0</v>
      </c>
      <c r="O578" s="9">
        <f t="shared" si="263"/>
        <v>0</v>
      </c>
      <c r="P578" s="4">
        <f t="shared" si="272"/>
        <v>0</v>
      </c>
      <c r="Q578" s="11">
        <f t="shared" si="273"/>
        <v>0</v>
      </c>
      <c r="R578" s="10">
        <f t="shared" si="266"/>
        <v>0</v>
      </c>
      <c r="S578" s="8"/>
    </row>
    <row r="579" spans="1:19">
      <c r="A579" s="62">
        <v>11</v>
      </c>
      <c r="B579" s="62" t="s">
        <v>304</v>
      </c>
      <c r="C579" s="12" t="s">
        <v>354</v>
      </c>
      <c r="D579" s="62" t="s">
        <v>29</v>
      </c>
      <c r="E579" s="62">
        <v>1</v>
      </c>
      <c r="F579" s="62" t="s">
        <v>191</v>
      </c>
      <c r="G579" s="62">
        <v>2</v>
      </c>
      <c r="H579" s="62" t="s">
        <v>31</v>
      </c>
      <c r="I579" s="62"/>
      <c r="J579" s="62">
        <v>23</v>
      </c>
      <c r="K579" s="62">
        <v>51</v>
      </c>
      <c r="L579" s="62">
        <v>23</v>
      </c>
      <c r="M579" s="62" t="s">
        <v>31</v>
      </c>
      <c r="N579" s="3">
        <f t="shared" si="262"/>
        <v>0</v>
      </c>
      <c r="O579" s="9">
        <f t="shared" si="263"/>
        <v>0</v>
      </c>
      <c r="P579" s="4">
        <f t="shared" si="272"/>
        <v>0</v>
      </c>
      <c r="Q579" s="11">
        <f t="shared" si="273"/>
        <v>0</v>
      </c>
      <c r="R579" s="10">
        <f t="shared" si="266"/>
        <v>0</v>
      </c>
      <c r="S579" s="8"/>
    </row>
    <row r="580" spans="1:19">
      <c r="A580" s="62">
        <v>12</v>
      </c>
      <c r="B580" s="62" t="s">
        <v>362</v>
      </c>
      <c r="C580" s="12" t="s">
        <v>361</v>
      </c>
      <c r="D580" s="62" t="s">
        <v>29</v>
      </c>
      <c r="E580" s="62">
        <v>1</v>
      </c>
      <c r="F580" s="62" t="s">
        <v>191</v>
      </c>
      <c r="G580" s="62">
        <v>2</v>
      </c>
      <c r="H580" s="62" t="s">
        <v>31</v>
      </c>
      <c r="I580" s="62"/>
      <c r="J580" s="62">
        <v>33</v>
      </c>
      <c r="K580" s="62">
        <v>51</v>
      </c>
      <c r="L580" s="62">
        <v>24</v>
      </c>
      <c r="M580" s="62" t="s">
        <v>31</v>
      </c>
      <c r="N580" s="3">
        <f t="shared" si="262"/>
        <v>0</v>
      </c>
      <c r="O580" s="9">
        <f t="shared" si="263"/>
        <v>0</v>
      </c>
      <c r="P580" s="4">
        <f t="shared" si="272"/>
        <v>0</v>
      </c>
      <c r="Q580" s="11">
        <f t="shared" si="273"/>
        <v>0</v>
      </c>
      <c r="R580" s="10">
        <f t="shared" si="266"/>
        <v>0</v>
      </c>
      <c r="S580" s="8"/>
    </row>
    <row r="581" spans="1:19">
      <c r="A581" s="62">
        <v>13</v>
      </c>
      <c r="B581" s="62" t="s">
        <v>363</v>
      </c>
      <c r="C581" s="12" t="s">
        <v>358</v>
      </c>
      <c r="D581" s="62" t="s">
        <v>29</v>
      </c>
      <c r="E581" s="62">
        <v>1</v>
      </c>
      <c r="F581" s="62" t="s">
        <v>191</v>
      </c>
      <c r="G581" s="62">
        <v>2</v>
      </c>
      <c r="H581" s="62" t="s">
        <v>31</v>
      </c>
      <c r="I581" s="62"/>
      <c r="J581" s="62">
        <v>27</v>
      </c>
      <c r="K581" s="62">
        <v>51</v>
      </c>
      <c r="L581" s="62">
        <v>24</v>
      </c>
      <c r="M581" s="62" t="s">
        <v>31</v>
      </c>
      <c r="N581" s="3">
        <f t="shared" si="262"/>
        <v>0</v>
      </c>
      <c r="O581" s="9">
        <f t="shared" si="263"/>
        <v>0</v>
      </c>
      <c r="P581" s="4">
        <f t="shared" si="272"/>
        <v>0</v>
      </c>
      <c r="Q581" s="11">
        <f t="shared" si="273"/>
        <v>0</v>
      </c>
      <c r="R581" s="10">
        <f t="shared" si="266"/>
        <v>0</v>
      </c>
      <c r="S581" s="8"/>
    </row>
    <row r="582" spans="1:19">
      <c r="A582" s="62">
        <v>14</v>
      </c>
      <c r="B582" s="62" t="s">
        <v>300</v>
      </c>
      <c r="C582" s="12" t="s">
        <v>361</v>
      </c>
      <c r="D582" s="62" t="s">
        <v>29</v>
      </c>
      <c r="E582" s="62">
        <v>1</v>
      </c>
      <c r="F582" s="62" t="s">
        <v>191</v>
      </c>
      <c r="G582" s="62">
        <v>2</v>
      </c>
      <c r="H582" s="62" t="s">
        <v>31</v>
      </c>
      <c r="I582" s="62"/>
      <c r="J582" s="62">
        <v>33</v>
      </c>
      <c r="K582" s="62">
        <v>51</v>
      </c>
      <c r="L582" s="62">
        <v>32</v>
      </c>
      <c r="M582" s="62" t="s">
        <v>31</v>
      </c>
      <c r="N582" s="3">
        <f t="shared" si="262"/>
        <v>0</v>
      </c>
      <c r="O582" s="9">
        <f t="shared" si="263"/>
        <v>0</v>
      </c>
      <c r="P582" s="4">
        <f t="shared" si="272"/>
        <v>0</v>
      </c>
      <c r="Q582" s="11">
        <f t="shared" si="273"/>
        <v>0</v>
      </c>
      <c r="R582" s="10">
        <f t="shared" si="266"/>
        <v>0</v>
      </c>
      <c r="S582" s="8"/>
    </row>
    <row r="583" spans="1:19">
      <c r="A583" s="62">
        <v>15</v>
      </c>
      <c r="B583" s="62" t="s">
        <v>140</v>
      </c>
      <c r="C583" s="12" t="s">
        <v>108</v>
      </c>
      <c r="D583" s="62" t="s">
        <v>29</v>
      </c>
      <c r="E583" s="62">
        <v>1</v>
      </c>
      <c r="F583" s="62" t="s">
        <v>191</v>
      </c>
      <c r="G583" s="62">
        <v>2</v>
      </c>
      <c r="H583" s="62" t="s">
        <v>31</v>
      </c>
      <c r="I583" s="62"/>
      <c r="J583" s="62">
        <v>23</v>
      </c>
      <c r="K583" s="62">
        <v>51</v>
      </c>
      <c r="L583" s="62">
        <v>0</v>
      </c>
      <c r="M583" s="62"/>
      <c r="N583" s="3">
        <f t="shared" si="262"/>
        <v>0</v>
      </c>
      <c r="O583" s="9">
        <f t="shared" si="263"/>
        <v>0</v>
      </c>
      <c r="P583" s="4">
        <f t="shared" si="272"/>
        <v>0</v>
      </c>
      <c r="Q583" s="11">
        <f t="shared" si="273"/>
        <v>0</v>
      </c>
      <c r="R583" s="10">
        <f t="shared" si="266"/>
        <v>0</v>
      </c>
      <c r="S583" s="8"/>
    </row>
    <row r="584" spans="1:19">
      <c r="A584" s="67" t="s">
        <v>32</v>
      </c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9"/>
      <c r="R584" s="10">
        <f>SUM(R569:R583)</f>
        <v>29.137499999999996</v>
      </c>
      <c r="S584" s="8"/>
    </row>
    <row r="585" spans="1:19" ht="15.75">
      <c r="A585" s="24" t="s">
        <v>33</v>
      </c>
      <c r="B585" s="24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6"/>
      <c r="S585" s="8"/>
    </row>
    <row r="586" spans="1:19">
      <c r="A586" s="49" t="s">
        <v>59</v>
      </c>
      <c r="B586" s="49"/>
      <c r="C586" s="49"/>
      <c r="D586" s="49"/>
      <c r="E586" s="49"/>
      <c r="F586" s="49"/>
      <c r="G586" s="49"/>
      <c r="H586" s="49"/>
      <c r="I586" s="49"/>
      <c r="J586" s="15"/>
      <c r="K586" s="15"/>
      <c r="L586" s="15"/>
      <c r="M586" s="15"/>
      <c r="N586" s="15"/>
      <c r="O586" s="15"/>
      <c r="P586" s="15"/>
      <c r="Q586" s="15"/>
      <c r="R586" s="16"/>
      <c r="S586" s="8"/>
    </row>
    <row r="587" spans="1:19" s="8" customFormat="1">
      <c r="A587" s="49"/>
      <c r="B587" s="49"/>
      <c r="C587" s="49"/>
      <c r="D587" s="49"/>
      <c r="E587" s="49"/>
      <c r="F587" s="49"/>
      <c r="G587" s="49"/>
      <c r="H587" s="49"/>
      <c r="I587" s="49"/>
      <c r="J587" s="15"/>
      <c r="K587" s="15"/>
      <c r="L587" s="15"/>
      <c r="M587" s="15"/>
      <c r="N587" s="15"/>
      <c r="O587" s="15"/>
      <c r="P587" s="15"/>
      <c r="Q587" s="15"/>
      <c r="R587" s="16"/>
    </row>
    <row r="588" spans="1:19">
      <c r="A588" s="70" t="s">
        <v>364</v>
      </c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58"/>
      <c r="R588" s="8"/>
      <c r="S588" s="8"/>
    </row>
    <row r="589" spans="1:19" ht="18">
      <c r="A589" s="72" t="s">
        <v>25</v>
      </c>
      <c r="B589" s="73"/>
      <c r="C589" s="73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8"/>
      <c r="R589" s="8"/>
      <c r="S589" s="8"/>
    </row>
    <row r="590" spans="1:19">
      <c r="A590" s="65" t="s">
        <v>365</v>
      </c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58"/>
      <c r="R590" s="8"/>
      <c r="S590" s="8"/>
    </row>
    <row r="591" spans="1:19">
      <c r="A591" s="62">
        <v>1</v>
      </c>
      <c r="B591" s="62" t="s">
        <v>86</v>
      </c>
      <c r="C591" s="12" t="s">
        <v>354</v>
      </c>
      <c r="D591" s="62" t="s">
        <v>29</v>
      </c>
      <c r="E591" s="62">
        <v>1</v>
      </c>
      <c r="F591" s="62" t="s">
        <v>191</v>
      </c>
      <c r="G591" s="62">
        <v>2</v>
      </c>
      <c r="H591" s="62" t="s">
        <v>31</v>
      </c>
      <c r="I591" s="62"/>
      <c r="J591" s="62">
        <v>23</v>
      </c>
      <c r="K591" s="62">
        <v>51</v>
      </c>
      <c r="L591" s="62">
        <v>1</v>
      </c>
      <c r="M591" s="62" t="s">
        <v>31</v>
      </c>
      <c r="N591" s="3">
        <f t="shared" ref="N591:N603" si="274">(IF(F591="OŽ",IF(L591=1,550.8,IF(L591=2,426.38,IF(L591=3,342.14,IF(L591=4,181.44,IF(L591=5,168.48,IF(L591=6,155.52,IF(L591=7,148.5,IF(L591=8,144,0))))))))+IF(L591&lt;=8,0,IF(L591&lt;=16,137.7,IF(L591&lt;=24,108,IF(L591&lt;=32,80.1,IF(L591&lt;=36,52.2,0)))))-IF(L591&lt;=8,0,IF(L591&lt;=16,(L591-9)*2.754,IF(L591&lt;=24,(L591-17)* 2.754,IF(L591&lt;=32,(L591-25)* 2.754,IF(L591&lt;=36,(L591-33)*2.754,0))))),0)+IF(F591="PČ",IF(L591=1,449,IF(L591=2,314.6,IF(L591=3,238,IF(L591=4,172,IF(L591=5,159,IF(L591=6,145,IF(L591=7,132,IF(L591=8,119,0))))))))+IF(L591&lt;=8,0,IF(L591&lt;=16,88,IF(L591&lt;=24,55,IF(L591&lt;=32,22,0))))-IF(L591&lt;=8,0,IF(L591&lt;=16,(L591-9)*2.245,IF(L591&lt;=24,(L591-17)*2.245,IF(L591&lt;=32,(L591-25)*2.245,0)))),0)+IF(F591="PČneol",IF(L591=1,85,IF(L591=2,64.61,IF(L591=3,50.76,IF(L591=4,16.25,IF(L591=5,15,IF(L591=6,13.75,IF(L591=7,12.5,IF(L591=8,11.25,0))))))))+IF(L591&lt;=8,0,IF(L591&lt;=16,9,0))-IF(L591&lt;=8,0,IF(L591&lt;=16,(L591-9)*0.425,0)),0)+IF(F591="PŽ",IF(L591=1,85,IF(L591=2,59.5,IF(L591=3,45,IF(L591=4,32.5,IF(L591=5,30,IF(L591=6,27.5,IF(L591=7,25,IF(L591=8,22.5,0))))))))+IF(L591&lt;=8,0,IF(L591&lt;=16,19,IF(L591&lt;=24,13,IF(L591&lt;=32,8,0))))-IF(L591&lt;=8,0,IF(L591&lt;=16,(L591-9)*0.425,IF(L591&lt;=24,(L591-17)*0.425,IF(L591&lt;=32,(L591-25)*0.425,0)))),0)+IF(F591="EČ",IF(L591=1,204,IF(L591=2,156.24,IF(L591=3,123.84,IF(L591=4,72,IF(L591=5,66,IF(L591=6,60,IF(L591=7,54,IF(L591=8,48,0))))))))+IF(L591&lt;=8,0,IF(L591&lt;=16,40,IF(L591&lt;=24,25,0)))-IF(L591&lt;=8,0,IF(L591&lt;=16,(L591-9)*1.02,IF(L591&lt;=24,(L591-17)*1.02,0))),0)+IF(F591="EČneol",IF(L591=1,68,IF(L591=2,51.69,IF(L591=3,40.61,IF(L591=4,13,IF(L591=5,12,IF(L591=6,11,IF(L591=7,10,IF(L591=8,9,0)))))))))+IF(F591="EŽ",IF(L591=1,68,IF(L591=2,47.6,IF(L591=3,36,IF(L591=4,18,IF(L591=5,16.5,IF(L591=6,15,IF(L591=7,13.5,IF(L591=8,12,0))))))))+IF(L591&lt;=8,0,IF(L591&lt;=16,10,IF(L591&lt;=24,6,0)))-IF(L591&lt;=8,0,IF(L591&lt;=16,(L591-9)*0.34,IF(L591&lt;=24,(L591-17)*0.34,0))),0)+IF(F591="PT",IF(L591=1,68,IF(L591=2,52.08,IF(L591=3,41.28,IF(L591=4,24,IF(L591=5,22,IF(L591=6,20,IF(L591=7,18,IF(L591=8,16,0))))))))+IF(L591&lt;=8,0,IF(L591&lt;=16,13,IF(L591&lt;=24,9,IF(L591&lt;=32,4,0))))-IF(L591&lt;=8,0,IF(L591&lt;=16,(L591-9)*0.34,IF(L591&lt;=24,(L591-17)*0.34,IF(L591&lt;=32,(L591-25)*0.34,0)))),0)+IF(F591="JOŽ",IF(L591=1,85,IF(L591=2,59.5,IF(L591=3,45,IF(L591=4,32.5,IF(L591=5,30,IF(L591=6,27.5,IF(L591=7,25,IF(L591=8,22.5,0))))))))+IF(L591&lt;=8,0,IF(L591&lt;=16,19,IF(L591&lt;=24,13,0)))-IF(L591&lt;=8,0,IF(L591&lt;=16,(L591-9)*0.425,IF(L591&lt;=24,(L591-17)*0.425,0))),0)+IF(F591="JPČ",IF(L591=1,68,IF(L591=2,47.6,IF(L591=3,36,IF(L591=4,26,IF(L591=5,24,IF(L591=6,22,IF(L591=7,20,IF(L591=8,18,0))))))))+IF(L591&lt;=8,0,IF(L591&lt;=16,13,IF(L591&lt;=24,9,0)))-IF(L591&lt;=8,0,IF(L591&lt;=16,(L591-9)*0.34,IF(L591&lt;=24,(L591-17)*0.34,0))),0)+IF(F591="JEČ",IF(L591=1,34,IF(L591=2,26.04,IF(L591=3,20.6,IF(L591=4,12,IF(L591=5,11,IF(L591=6,10,IF(L591=7,9,IF(L591=8,8,0))))))))+IF(L591&lt;=8,0,IF(L591&lt;=16,6,0))-IF(L591&lt;=8,0,IF(L591&lt;=16,(L591-9)*0.17,0)),0)+IF(F591="JEOF",IF(L591=1,34,IF(L591=2,26.04,IF(L591=3,20.6,IF(L591=4,12,IF(L591=5,11,IF(L591=6,10,IF(L591=7,9,IF(L591=8,8,0))))))))+IF(L591&lt;=8,0,IF(L591&lt;=16,6,0))-IF(L591&lt;=8,0,IF(L591&lt;=16,(L591-9)*0.17,0)),0)+IF(F591="JnPČ",IF(L591=1,51,IF(L591=2,35.7,IF(L591=3,27,IF(L591=4,19.5,IF(L591=5,18,IF(L591=6,16.5,IF(L591=7,15,IF(L591=8,13.5,0))))))))+IF(L591&lt;=8,0,IF(L591&lt;=16,10,0))-IF(L591&lt;=8,0,IF(L591&lt;=16,(L591-9)*0.255,0)),0)+IF(F591="JnEČ",IF(L591=1,25.5,IF(L591=2,19.53,IF(L591=3,15.48,IF(L591=4,9,IF(L591=5,8.25,IF(L591=6,7.5,IF(L591=7,6.75,IF(L591=8,6,0))))))))+IF(L591&lt;=8,0,IF(L591&lt;=16,5,0))-IF(L591&lt;=8,0,IF(L591&lt;=16,(L591-9)*0.1275,0)),0)+IF(F591="JčPČ",IF(L591=1,21.25,IF(L591=2,14.5,IF(L591=3,11.5,IF(L591=4,7,IF(L591=5,6.5,IF(L591=6,6,IF(L591=7,5.5,IF(L591=8,5,0))))))))+IF(L591&lt;=8,0,IF(L591&lt;=16,4,0))-IF(L591&lt;=8,0,IF(L591&lt;=16,(L591-9)*0.10625,0)),0)+IF(F591="JčEČ",IF(L591=1,17,IF(L591=2,13.02,IF(L591=3,10.32,IF(L591=4,6,IF(L591=5,5.5,IF(L591=6,5,IF(L591=7,4.5,IF(L591=8,4,0))))))))+IF(L591&lt;=8,0,IF(L591&lt;=16,3,0))-IF(L591&lt;=8,0,IF(L591&lt;=16,(L591-9)*0.085,0)),0)+IF(F591="NEAK",IF(L591=1,11.48,IF(L591=2,8.79,IF(L591=3,6.97,IF(L591=4,4.05,IF(L591=5,3.71,IF(L591=6,3.38,IF(L591=7,3.04,IF(L591=8,2.7,0))))))))+IF(L591&lt;=8,0,IF(L591&lt;=16,2,IF(L591&lt;=24,1.3,0)))-IF(L591&lt;=8,0,IF(L591&lt;=16,(L591-9)*0.0574,IF(L591&lt;=24,(L591-17)*0.0574,0))),0))*IF(L591&lt;0,1,IF(OR(F591="PČ",F591="PŽ",F591="PT"),IF(J591&lt;32,J591/32,1),1))* IF(L591&lt;0,1,IF(OR(F591="EČ",F591="EŽ",F591="JOŽ",F591="JPČ",F591="NEAK"),IF(J591&lt;24,J591/24,1),1))*IF(L591&lt;0,1,IF(OR(F591="PČneol",F591="JEČ",F591="JEOF",F591="JnPČ",F591="JnEČ",F591="JčPČ",F591="JčEČ"),IF(J591&lt;16,J591/16,1),1))*IF(L591&lt;0,1,IF(F591="EČneol",IF(J591&lt;8,J591/8,1),1))</f>
        <v>34</v>
      </c>
      <c r="O591" s="9">
        <f t="shared" ref="O591:O603" si="275">IF(F591="OŽ",N591,IF(H591="Ne",IF(J591*0.3&lt;J591-L591,N591,0),IF(J591*0.1&lt;J591-L591,N591,0)))</f>
        <v>34</v>
      </c>
      <c r="P591" s="4">
        <f t="shared" ref="P591" si="276">IF(O591=0,0,IF(F591="OŽ",IF(L591&gt;35,0,IF(J591&gt;35,(36-L591)*1.836,((36-L591)-(36-J591))*1.836)),0)+IF(F591="PČ",IF(L591&gt;31,0,IF(J591&gt;31,(32-L591)*1.347,((32-L591)-(32-J591))*1.347)),0)+ IF(F591="PČneol",IF(L591&gt;15,0,IF(J591&gt;15,(16-L591)*0.255,((16-L591)-(16-J591))*0.255)),0)+IF(F591="PŽ",IF(L591&gt;31,0,IF(J591&gt;31,(32-L591)*0.255,((32-L591)-(32-J591))*0.255)),0)+IF(F591="EČ",IF(L591&gt;23,0,IF(J591&gt;23,(24-L591)*0.612,((24-L591)-(24-J591))*0.612)),0)+IF(F591="EČneol",IF(L591&gt;7,0,IF(J591&gt;7,(8-L591)*0.204,((8-L591)-(8-J591))*0.204)),0)+IF(F591="EŽ",IF(L591&gt;23,0,IF(J591&gt;23,(24-L591)*0.204,((24-L591)-(24-J591))*0.204)),0)+IF(F591="PT",IF(L591&gt;31,0,IF(J591&gt;31,(32-L591)*0.204,((32-L591)-(32-J591))*0.204)),0)+IF(F591="JOŽ",IF(L591&gt;23,0,IF(J591&gt;23,(24-L591)*0.255,((24-L591)-(24-J591))*0.255)),0)+IF(F591="JPČ",IF(L591&gt;23,0,IF(J591&gt;23,(24-L591)*0.204,((24-L591)-(24-J591))*0.204)),0)+IF(F591="JEČ",IF(L591&gt;15,0,IF(J591&gt;15,(16-L591)*0.102,((16-L591)-(16-J591))*0.102)),0)+IF(F591="JEOF",IF(L591&gt;15,0,IF(J591&gt;15,(16-L591)*0.102,((16-L591)-(16-J591))*0.102)),0)+IF(F591="JnPČ",IF(L591&gt;15,0,IF(J591&gt;15,(16-L591)*0.153,((16-L591)-(16-J591))*0.153)),0)+IF(F591="JnEČ",IF(L591&gt;15,0,IF(J591&gt;15,(16-L591)*0.0765,((16-L591)-(16-J591))*0.0765)),0)+IF(F591="JčPČ",IF(L591&gt;15,0,IF(J591&gt;15,(16-L591)*0.06375,((16-L591)-(16-J591))*0.06375)),0)+IF(F591="JčEČ",IF(L591&gt;15,0,IF(J591&gt;15,(16-L591)*0.051,((16-L591)-(16-J591))*0.051)),0)+IF(F591="NEAK",IF(L591&gt;23,0,IF(J591&gt;23,(24-L591)*0.03444,((24-L591)-(24-J591))*0.03444)),0))</f>
        <v>1.5299999999999998</v>
      </c>
      <c r="Q591" s="11">
        <f t="shared" ref="Q591" si="277">IF(ISERROR(P591*100/N591),0,(P591*100/N591))</f>
        <v>4.4999999999999991</v>
      </c>
      <c r="R591" s="10">
        <f t="shared" ref="R591:R603" si="278">IF(Q591&lt;=30,O591+P591,O591+O591*0.3)*IF(G591=1,0.4,IF(G591=2,0.75,IF(G591="1 (kas 4 m. 1 k. nerengiamos)",0.52,1)))*IF(D591="olimpinė",1,IF(M591="Ne",0.5,1))*IF(OR(A$5="Lietuvos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federacija"),IF(OR(J591&lt;8,K591&lt;16),0,1),1)*E591*IF(I591&lt;=1,1,1/I591)*IF(OR(A$5="Lietuvos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26.647500000000001</v>
      </c>
      <c r="S591" s="8"/>
    </row>
    <row r="592" spans="1:19" s="8" customFormat="1">
      <c r="A592" s="62">
        <v>2</v>
      </c>
      <c r="B592" s="62" t="s">
        <v>130</v>
      </c>
      <c r="C592" s="12" t="s">
        <v>131</v>
      </c>
      <c r="D592" s="62" t="s">
        <v>29</v>
      </c>
      <c r="E592" s="62">
        <v>1</v>
      </c>
      <c r="F592" s="62" t="s">
        <v>191</v>
      </c>
      <c r="G592" s="62">
        <v>2</v>
      </c>
      <c r="H592" s="62" t="s">
        <v>31</v>
      </c>
      <c r="I592" s="62"/>
      <c r="J592" s="62">
        <v>20</v>
      </c>
      <c r="K592" s="62">
        <v>51</v>
      </c>
      <c r="L592" s="62">
        <v>8</v>
      </c>
      <c r="M592" s="62" t="s">
        <v>31</v>
      </c>
      <c r="N592" s="3">
        <f t="shared" ref="N592:N594" si="279">(IF(F592="OŽ",IF(L592=1,550.8,IF(L592=2,426.38,IF(L592=3,342.14,IF(L592=4,181.44,IF(L592=5,168.48,IF(L592=6,155.52,IF(L592=7,148.5,IF(L592=8,144,0))))))))+IF(L592&lt;=8,0,IF(L592&lt;=16,137.7,IF(L592&lt;=24,108,IF(L592&lt;=32,80.1,IF(L592&lt;=36,52.2,0)))))-IF(L592&lt;=8,0,IF(L592&lt;=16,(L592-9)*2.754,IF(L592&lt;=24,(L592-17)* 2.754,IF(L592&lt;=32,(L592-25)* 2.754,IF(L592&lt;=36,(L592-33)*2.754,0))))),0)+IF(F592="PČ",IF(L592=1,449,IF(L592=2,314.6,IF(L592=3,238,IF(L592=4,172,IF(L592=5,159,IF(L592=6,145,IF(L592=7,132,IF(L592=8,119,0))))))))+IF(L592&lt;=8,0,IF(L592&lt;=16,88,IF(L592&lt;=24,55,IF(L592&lt;=32,22,0))))-IF(L592&lt;=8,0,IF(L592&lt;=16,(L592-9)*2.245,IF(L592&lt;=24,(L592-17)*2.245,IF(L592&lt;=32,(L592-25)*2.245,0)))),0)+IF(F592="PČneol",IF(L592=1,85,IF(L592=2,64.61,IF(L592=3,50.76,IF(L592=4,16.25,IF(L592=5,15,IF(L592=6,13.75,IF(L592=7,12.5,IF(L592=8,11.25,0))))))))+IF(L592&lt;=8,0,IF(L592&lt;=16,9,0))-IF(L592&lt;=8,0,IF(L592&lt;=16,(L592-9)*0.425,0)),0)+IF(F592="PŽ",IF(L592=1,85,IF(L592=2,59.5,IF(L592=3,45,IF(L592=4,32.5,IF(L592=5,30,IF(L592=6,27.5,IF(L592=7,25,IF(L592=8,22.5,0))))))))+IF(L592&lt;=8,0,IF(L592&lt;=16,19,IF(L592&lt;=24,13,IF(L592&lt;=32,8,0))))-IF(L592&lt;=8,0,IF(L592&lt;=16,(L592-9)*0.425,IF(L592&lt;=24,(L592-17)*0.425,IF(L592&lt;=32,(L592-25)*0.425,0)))),0)+IF(F592="EČ",IF(L592=1,204,IF(L592=2,156.24,IF(L592=3,123.84,IF(L592=4,72,IF(L592=5,66,IF(L592=6,60,IF(L592=7,54,IF(L592=8,48,0))))))))+IF(L592&lt;=8,0,IF(L592&lt;=16,40,IF(L592&lt;=24,25,0)))-IF(L592&lt;=8,0,IF(L592&lt;=16,(L592-9)*1.02,IF(L592&lt;=24,(L592-17)*1.02,0))),0)+IF(F592="EČneol",IF(L592=1,68,IF(L592=2,51.69,IF(L592=3,40.61,IF(L592=4,13,IF(L592=5,12,IF(L592=6,11,IF(L592=7,10,IF(L592=8,9,0)))))))))+IF(F592="EŽ",IF(L592=1,68,IF(L592=2,47.6,IF(L592=3,36,IF(L592=4,18,IF(L592=5,16.5,IF(L592=6,15,IF(L592=7,13.5,IF(L592=8,12,0))))))))+IF(L592&lt;=8,0,IF(L592&lt;=16,10,IF(L592&lt;=24,6,0)))-IF(L592&lt;=8,0,IF(L592&lt;=16,(L592-9)*0.34,IF(L592&lt;=24,(L592-17)*0.34,0))),0)+IF(F592="PT",IF(L592=1,68,IF(L592=2,52.08,IF(L592=3,41.28,IF(L592=4,24,IF(L592=5,22,IF(L592=6,20,IF(L592=7,18,IF(L592=8,16,0))))))))+IF(L592&lt;=8,0,IF(L592&lt;=16,13,IF(L592&lt;=24,9,IF(L592&lt;=32,4,0))))-IF(L592&lt;=8,0,IF(L592&lt;=16,(L592-9)*0.34,IF(L592&lt;=24,(L592-17)*0.34,IF(L592&lt;=32,(L592-25)*0.34,0)))),0)+IF(F592="JOŽ",IF(L592=1,85,IF(L592=2,59.5,IF(L592=3,45,IF(L592=4,32.5,IF(L592=5,30,IF(L592=6,27.5,IF(L592=7,25,IF(L592=8,22.5,0))))))))+IF(L592&lt;=8,0,IF(L592&lt;=16,19,IF(L592&lt;=24,13,0)))-IF(L592&lt;=8,0,IF(L592&lt;=16,(L592-9)*0.425,IF(L592&lt;=24,(L592-17)*0.425,0))),0)+IF(F592="JPČ",IF(L592=1,68,IF(L592=2,47.6,IF(L592=3,36,IF(L592=4,26,IF(L592=5,24,IF(L592=6,22,IF(L592=7,20,IF(L592=8,18,0))))))))+IF(L592&lt;=8,0,IF(L592&lt;=16,13,IF(L592&lt;=24,9,0)))-IF(L592&lt;=8,0,IF(L592&lt;=16,(L592-9)*0.34,IF(L592&lt;=24,(L592-17)*0.34,0))),0)+IF(F592="JEČ",IF(L592=1,34,IF(L592=2,26.04,IF(L592=3,20.6,IF(L592=4,12,IF(L592=5,11,IF(L592=6,10,IF(L592=7,9,IF(L592=8,8,0))))))))+IF(L592&lt;=8,0,IF(L592&lt;=16,6,0))-IF(L592&lt;=8,0,IF(L592&lt;=16,(L592-9)*0.17,0)),0)+IF(F592="JEOF",IF(L592=1,34,IF(L592=2,26.04,IF(L592=3,20.6,IF(L592=4,12,IF(L592=5,11,IF(L592=6,10,IF(L592=7,9,IF(L592=8,8,0))))))))+IF(L592&lt;=8,0,IF(L592&lt;=16,6,0))-IF(L592&lt;=8,0,IF(L592&lt;=16,(L592-9)*0.17,0)),0)+IF(F592="JnPČ",IF(L592=1,51,IF(L592=2,35.7,IF(L592=3,27,IF(L592=4,19.5,IF(L592=5,18,IF(L592=6,16.5,IF(L592=7,15,IF(L592=8,13.5,0))))))))+IF(L592&lt;=8,0,IF(L592&lt;=16,10,0))-IF(L592&lt;=8,0,IF(L592&lt;=16,(L592-9)*0.255,0)),0)+IF(F592="JnEČ",IF(L592=1,25.5,IF(L592=2,19.53,IF(L592=3,15.48,IF(L592=4,9,IF(L592=5,8.25,IF(L592=6,7.5,IF(L592=7,6.75,IF(L592=8,6,0))))))))+IF(L592&lt;=8,0,IF(L592&lt;=16,5,0))-IF(L592&lt;=8,0,IF(L592&lt;=16,(L592-9)*0.1275,0)),0)+IF(F592="JčPČ",IF(L592=1,21.25,IF(L592=2,14.5,IF(L592=3,11.5,IF(L592=4,7,IF(L592=5,6.5,IF(L592=6,6,IF(L592=7,5.5,IF(L592=8,5,0))))))))+IF(L592&lt;=8,0,IF(L592&lt;=16,4,0))-IF(L592&lt;=8,0,IF(L592&lt;=16,(L592-9)*0.10625,0)),0)+IF(F592="JčEČ",IF(L592=1,17,IF(L592=2,13.02,IF(L592=3,10.32,IF(L592=4,6,IF(L592=5,5.5,IF(L592=6,5,IF(L592=7,4.5,IF(L592=8,4,0))))))))+IF(L592&lt;=8,0,IF(L592&lt;=16,3,0))-IF(L592&lt;=8,0,IF(L592&lt;=16,(L592-9)*0.085,0)),0)+IF(F592="NEAK",IF(L592=1,11.48,IF(L592=2,8.79,IF(L592=3,6.97,IF(L592=4,4.05,IF(L592=5,3.71,IF(L592=6,3.38,IF(L592=7,3.04,IF(L592=8,2.7,0))))))))+IF(L592&lt;=8,0,IF(L592&lt;=16,2,IF(L592&lt;=24,1.3,0)))-IF(L592&lt;=8,0,IF(L592&lt;=16,(L592-9)*0.0574,IF(L592&lt;=24,(L592-17)*0.0574,0))),0))*IF(L592&lt;0,1,IF(OR(F592="PČ",F592="PŽ",F592="PT"),IF(J592&lt;32,J592/32,1),1))* IF(L592&lt;0,1,IF(OR(F592="EČ",F592="EŽ",F592="JOŽ",F592="JPČ",F592="NEAK"),IF(J592&lt;24,J592/24,1),1))*IF(L592&lt;0,1,IF(OR(F592="PČneol",F592="JEČ",F592="JEOF",F592="JnPČ",F592="JnEČ",F592="JčPČ",F592="JčEČ"),IF(J592&lt;16,J592/16,1),1))*IF(L592&lt;0,1,IF(F592="EČneol",IF(J592&lt;8,J592/8,1),1))</f>
        <v>8</v>
      </c>
      <c r="O592" s="9">
        <f t="shared" ref="O592:O594" si="280">IF(F592="OŽ",N592,IF(H592="Ne",IF(J592*0.3&lt;J592-L592,N592,0),IF(J592*0.1&lt;J592-L592,N592,0)))</f>
        <v>8</v>
      </c>
      <c r="P592" s="4">
        <f t="shared" ref="P592:P594" si="281">IF(O592=0,0,IF(F592="OŽ",IF(L592&gt;35,0,IF(J592&gt;35,(36-L592)*1.836,((36-L592)-(36-J592))*1.836)),0)+IF(F592="PČ",IF(L592&gt;31,0,IF(J592&gt;31,(32-L592)*1.347,((32-L592)-(32-J592))*1.347)),0)+ IF(F592="PČneol",IF(L592&gt;15,0,IF(J592&gt;15,(16-L592)*0.255,((16-L592)-(16-J592))*0.255)),0)+IF(F592="PŽ",IF(L592&gt;31,0,IF(J592&gt;31,(32-L592)*0.255,((32-L592)-(32-J592))*0.255)),0)+IF(F592="EČ",IF(L592&gt;23,0,IF(J592&gt;23,(24-L592)*0.612,((24-L592)-(24-J592))*0.612)),0)+IF(F592="EČneol",IF(L592&gt;7,0,IF(J592&gt;7,(8-L592)*0.204,((8-L592)-(8-J592))*0.204)),0)+IF(F592="EŽ",IF(L592&gt;23,0,IF(J592&gt;23,(24-L592)*0.204,((24-L592)-(24-J592))*0.204)),0)+IF(F592="PT",IF(L592&gt;31,0,IF(J592&gt;31,(32-L592)*0.204,((32-L592)-(32-J592))*0.204)),0)+IF(F592="JOŽ",IF(L592&gt;23,0,IF(J592&gt;23,(24-L592)*0.255,((24-L592)-(24-J592))*0.255)),0)+IF(F592="JPČ",IF(L592&gt;23,0,IF(J592&gt;23,(24-L592)*0.204,((24-L592)-(24-J592))*0.204)),0)+IF(F592="JEČ",IF(L592&gt;15,0,IF(J592&gt;15,(16-L592)*0.102,((16-L592)-(16-J592))*0.102)),0)+IF(F592="JEOF",IF(L592&gt;15,0,IF(J592&gt;15,(16-L592)*0.102,((16-L592)-(16-J592))*0.102)),0)+IF(F592="JnPČ",IF(L592&gt;15,0,IF(J592&gt;15,(16-L592)*0.153,((16-L592)-(16-J592))*0.153)),0)+IF(F592="JnEČ",IF(L592&gt;15,0,IF(J592&gt;15,(16-L592)*0.0765,((16-L592)-(16-J592))*0.0765)),0)+IF(F592="JčPČ",IF(L592&gt;15,0,IF(J592&gt;15,(16-L592)*0.06375,((16-L592)-(16-J592))*0.06375)),0)+IF(F592="JčEČ",IF(L592&gt;15,0,IF(J592&gt;15,(16-L592)*0.051,((16-L592)-(16-J592))*0.051)),0)+IF(F592="NEAK",IF(L592&gt;23,0,IF(J592&gt;23,(24-L592)*0.03444,((24-L592)-(24-J592))*0.03444)),0))</f>
        <v>0.81599999999999995</v>
      </c>
      <c r="Q592" s="11">
        <f t="shared" ref="Q592:Q594" si="282">IF(ISERROR(P592*100/N592),0,(P592*100/N592))</f>
        <v>10.199999999999999</v>
      </c>
      <c r="R592" s="10">
        <f t="shared" ref="R592:R594" si="283">IF(Q592&lt;=30,O592+P592,O592+O592*0.3)*IF(G592=1,0.4,IF(G592=2,0.75,IF(G592="1 (kas 4 m. 1 k. nerengiamos)",0.52,1)))*IF(D592="olimpinė",1,IF(M592="Ne",0.5,1))*IF(OR(A$5="Lietuvos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federacija"),IF(OR(J592&lt;8,K592&lt;16),0,1),1)*E592*IF(I592&lt;=1,1,1/I592)*IF(OR(A$5="Lietuvos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6.6120000000000001</v>
      </c>
    </row>
    <row r="593" spans="1:19" s="8" customFormat="1">
      <c r="A593" s="62">
        <v>3</v>
      </c>
      <c r="B593" s="62" t="s">
        <v>88</v>
      </c>
      <c r="C593" s="12" t="s">
        <v>52</v>
      </c>
      <c r="D593" s="62" t="s">
        <v>29</v>
      </c>
      <c r="E593" s="62">
        <v>1</v>
      </c>
      <c r="F593" s="62" t="s">
        <v>191</v>
      </c>
      <c r="G593" s="62">
        <v>2</v>
      </c>
      <c r="H593" s="62" t="s">
        <v>31</v>
      </c>
      <c r="I593" s="62"/>
      <c r="J593" s="62">
        <v>17</v>
      </c>
      <c r="K593" s="62">
        <v>51</v>
      </c>
      <c r="L593" s="62">
        <v>13</v>
      </c>
      <c r="M593" s="62" t="s">
        <v>31</v>
      </c>
      <c r="N593" s="3">
        <f t="shared" si="279"/>
        <v>5.32</v>
      </c>
      <c r="O593" s="9">
        <f t="shared" si="280"/>
        <v>5.32</v>
      </c>
      <c r="P593" s="4">
        <f t="shared" si="281"/>
        <v>0.30599999999999999</v>
      </c>
      <c r="Q593" s="11">
        <f t="shared" si="282"/>
        <v>5.7518796992481196</v>
      </c>
      <c r="R593" s="10">
        <f t="shared" si="283"/>
        <v>4.2195</v>
      </c>
    </row>
    <row r="594" spans="1:19" s="8" customFormat="1">
      <c r="A594" s="62">
        <v>4</v>
      </c>
      <c r="B594" s="62" t="s">
        <v>214</v>
      </c>
      <c r="C594" s="12" t="s">
        <v>137</v>
      </c>
      <c r="D594" s="62" t="s">
        <v>29</v>
      </c>
      <c r="E594" s="62">
        <v>1</v>
      </c>
      <c r="F594" s="62" t="s">
        <v>191</v>
      </c>
      <c r="G594" s="62">
        <v>2</v>
      </c>
      <c r="H594" s="62" t="s">
        <v>31</v>
      </c>
      <c r="I594" s="62"/>
      <c r="J594" s="62">
        <v>36</v>
      </c>
      <c r="K594" s="62">
        <v>51</v>
      </c>
      <c r="L594" s="62">
        <v>15</v>
      </c>
      <c r="M594" s="62" t="s">
        <v>31</v>
      </c>
      <c r="N594" s="3">
        <f t="shared" si="279"/>
        <v>4.9800000000000004</v>
      </c>
      <c r="O594" s="9">
        <f t="shared" si="280"/>
        <v>4.9800000000000004</v>
      </c>
      <c r="P594" s="4">
        <f t="shared" si="281"/>
        <v>0.10199999999999999</v>
      </c>
      <c r="Q594" s="11">
        <f t="shared" si="282"/>
        <v>2.0481927710843371</v>
      </c>
      <c r="R594" s="10">
        <f t="shared" si="283"/>
        <v>3.8115000000000006</v>
      </c>
    </row>
    <row r="595" spans="1:19">
      <c r="A595" s="62">
        <v>5</v>
      </c>
      <c r="B595" s="62" t="s">
        <v>84</v>
      </c>
      <c r="C595" s="12" t="s">
        <v>366</v>
      </c>
      <c r="D595" s="62" t="s">
        <v>29</v>
      </c>
      <c r="E595" s="62">
        <v>1</v>
      </c>
      <c r="F595" s="62" t="s">
        <v>191</v>
      </c>
      <c r="G595" s="62">
        <v>2</v>
      </c>
      <c r="H595" s="62" t="s">
        <v>31</v>
      </c>
      <c r="I595" s="62"/>
      <c r="J595" s="62">
        <v>24</v>
      </c>
      <c r="K595" s="62">
        <v>51</v>
      </c>
      <c r="L595" s="62">
        <v>18</v>
      </c>
      <c r="M595" s="62" t="s">
        <v>31</v>
      </c>
      <c r="N595" s="3">
        <f t="shared" si="274"/>
        <v>0</v>
      </c>
      <c r="O595" s="9">
        <f t="shared" si="275"/>
        <v>0</v>
      </c>
      <c r="P595" s="4">
        <f t="shared" ref="P595:P603" si="284">IF(O595=0,0,IF(F595="OŽ",IF(L595&gt;35,0,IF(J595&gt;35,(36-L595)*1.836,((36-L595)-(36-J595))*1.836)),0)+IF(F595="PČ",IF(L595&gt;31,0,IF(J595&gt;31,(32-L595)*1.347,((32-L595)-(32-J595))*1.347)),0)+ IF(F595="PČneol",IF(L595&gt;15,0,IF(J595&gt;15,(16-L595)*0.255,((16-L595)-(16-J595))*0.255)),0)+IF(F595="PŽ",IF(L595&gt;31,0,IF(J595&gt;31,(32-L595)*0.255,((32-L595)-(32-J595))*0.255)),0)+IF(F595="EČ",IF(L595&gt;23,0,IF(J595&gt;23,(24-L595)*0.612,((24-L595)-(24-J595))*0.612)),0)+IF(F595="EČneol",IF(L595&gt;7,0,IF(J595&gt;7,(8-L595)*0.204,((8-L595)-(8-J595))*0.204)),0)+IF(F595="EŽ",IF(L595&gt;23,0,IF(J595&gt;23,(24-L595)*0.204,((24-L595)-(24-J595))*0.204)),0)+IF(F595="PT",IF(L595&gt;31,0,IF(J595&gt;31,(32-L595)*0.204,((32-L595)-(32-J595))*0.204)),0)+IF(F595="JOŽ",IF(L595&gt;23,0,IF(J595&gt;23,(24-L595)*0.255,((24-L595)-(24-J595))*0.255)),0)+IF(F595="JPČ",IF(L595&gt;23,0,IF(J595&gt;23,(24-L595)*0.204,((24-L595)-(24-J595))*0.204)),0)+IF(F595="JEČ",IF(L595&gt;15,0,IF(J595&gt;15,(16-L595)*0.102,((16-L595)-(16-J595))*0.102)),0)+IF(F595="JEOF",IF(L595&gt;15,0,IF(J595&gt;15,(16-L595)*0.102,((16-L595)-(16-J595))*0.102)),0)+IF(F595="JnPČ",IF(L595&gt;15,0,IF(J595&gt;15,(16-L595)*0.153,((16-L595)-(16-J595))*0.153)),0)+IF(F595="JnEČ",IF(L595&gt;15,0,IF(J595&gt;15,(16-L595)*0.0765,((16-L595)-(16-J595))*0.0765)),0)+IF(F595="JčPČ",IF(L595&gt;15,0,IF(J595&gt;15,(16-L595)*0.06375,((16-L595)-(16-J595))*0.06375)),0)+IF(F595="JčEČ",IF(L595&gt;15,0,IF(J595&gt;15,(16-L595)*0.051,((16-L595)-(16-J595))*0.051)),0)+IF(F595="NEAK",IF(L595&gt;23,0,IF(J595&gt;23,(24-L595)*0.03444,((24-L595)-(24-J595))*0.03444)),0))</f>
        <v>0</v>
      </c>
      <c r="Q595" s="11">
        <f t="shared" ref="Q595:Q603" si="285">IF(ISERROR(P595*100/N595),0,(P595*100/N595))</f>
        <v>0</v>
      </c>
      <c r="R595" s="10">
        <f t="shared" si="278"/>
        <v>0</v>
      </c>
      <c r="S595" s="8"/>
    </row>
    <row r="596" spans="1:19">
      <c r="A596" s="62">
        <v>6</v>
      </c>
      <c r="B596" s="62" t="s">
        <v>367</v>
      </c>
      <c r="C596" s="12" t="s">
        <v>361</v>
      </c>
      <c r="D596" s="62" t="s">
        <v>29</v>
      </c>
      <c r="E596" s="62">
        <v>1</v>
      </c>
      <c r="F596" s="62" t="s">
        <v>191</v>
      </c>
      <c r="G596" s="62">
        <v>2</v>
      </c>
      <c r="H596" s="62" t="s">
        <v>31</v>
      </c>
      <c r="I596" s="62"/>
      <c r="J596" s="62">
        <v>19</v>
      </c>
      <c r="K596" s="62">
        <v>51</v>
      </c>
      <c r="L596" s="62">
        <v>18</v>
      </c>
      <c r="M596" s="62" t="s">
        <v>31</v>
      </c>
      <c r="N596" s="3">
        <f t="shared" si="274"/>
        <v>0</v>
      </c>
      <c r="O596" s="9">
        <f t="shared" si="275"/>
        <v>0</v>
      </c>
      <c r="P596" s="4">
        <f t="shared" si="284"/>
        <v>0</v>
      </c>
      <c r="Q596" s="11">
        <f t="shared" si="285"/>
        <v>0</v>
      </c>
      <c r="R596" s="10">
        <f t="shared" si="278"/>
        <v>0</v>
      </c>
      <c r="S596" s="8"/>
    </row>
    <row r="597" spans="1:19">
      <c r="A597" s="62">
        <v>7</v>
      </c>
      <c r="B597" s="62" t="s">
        <v>132</v>
      </c>
      <c r="C597" s="12" t="s">
        <v>358</v>
      </c>
      <c r="D597" s="62" t="s">
        <v>29</v>
      </c>
      <c r="E597" s="62">
        <v>1</v>
      </c>
      <c r="F597" s="62" t="s">
        <v>191</v>
      </c>
      <c r="G597" s="62">
        <v>2</v>
      </c>
      <c r="H597" s="62" t="s">
        <v>31</v>
      </c>
      <c r="I597" s="62"/>
      <c r="J597" s="62">
        <v>20</v>
      </c>
      <c r="K597" s="62">
        <v>51</v>
      </c>
      <c r="L597" s="62">
        <v>19</v>
      </c>
      <c r="M597" s="62" t="s">
        <v>31</v>
      </c>
      <c r="N597" s="3">
        <f t="shared" si="274"/>
        <v>0</v>
      </c>
      <c r="O597" s="9">
        <f t="shared" si="275"/>
        <v>0</v>
      </c>
      <c r="P597" s="4">
        <f t="shared" si="284"/>
        <v>0</v>
      </c>
      <c r="Q597" s="11">
        <f t="shared" si="285"/>
        <v>0</v>
      </c>
      <c r="R597" s="10">
        <f t="shared" si="278"/>
        <v>0</v>
      </c>
      <c r="S597" s="8"/>
    </row>
    <row r="598" spans="1:19">
      <c r="A598" s="62">
        <v>8</v>
      </c>
      <c r="B598" s="62" t="s">
        <v>81</v>
      </c>
      <c r="C598" s="12" t="s">
        <v>361</v>
      </c>
      <c r="D598" s="62" t="s">
        <v>29</v>
      </c>
      <c r="E598" s="62">
        <v>1</v>
      </c>
      <c r="F598" s="62" t="s">
        <v>191</v>
      </c>
      <c r="G598" s="62">
        <v>2</v>
      </c>
      <c r="H598" s="62" t="s">
        <v>31</v>
      </c>
      <c r="I598" s="62"/>
      <c r="J598" s="62">
        <v>27</v>
      </c>
      <c r="K598" s="62">
        <v>51</v>
      </c>
      <c r="L598" s="62">
        <v>22</v>
      </c>
      <c r="M598" s="62" t="s">
        <v>31</v>
      </c>
      <c r="N598" s="3">
        <f t="shared" si="274"/>
        <v>0</v>
      </c>
      <c r="O598" s="9">
        <f t="shared" si="275"/>
        <v>0</v>
      </c>
      <c r="P598" s="4">
        <f t="shared" si="284"/>
        <v>0</v>
      </c>
      <c r="Q598" s="11">
        <f t="shared" si="285"/>
        <v>0</v>
      </c>
      <c r="R598" s="10">
        <f t="shared" si="278"/>
        <v>0</v>
      </c>
      <c r="S598" s="8"/>
    </row>
    <row r="599" spans="1:19">
      <c r="A599" s="62">
        <v>9</v>
      </c>
      <c r="B599" s="62" t="s">
        <v>368</v>
      </c>
      <c r="C599" s="12" t="s">
        <v>353</v>
      </c>
      <c r="D599" s="62" t="s">
        <v>29</v>
      </c>
      <c r="E599" s="62">
        <v>1</v>
      </c>
      <c r="F599" s="62" t="s">
        <v>191</v>
      </c>
      <c r="G599" s="62">
        <v>2</v>
      </c>
      <c r="H599" s="62" t="s">
        <v>31</v>
      </c>
      <c r="I599" s="62"/>
      <c r="J599" s="62">
        <v>26</v>
      </c>
      <c r="K599" s="62">
        <v>51</v>
      </c>
      <c r="L599" s="62">
        <v>22</v>
      </c>
      <c r="M599" s="62" t="s">
        <v>31</v>
      </c>
      <c r="N599" s="3">
        <f t="shared" si="274"/>
        <v>0</v>
      </c>
      <c r="O599" s="9">
        <f t="shared" si="275"/>
        <v>0</v>
      </c>
      <c r="P599" s="4">
        <f t="shared" si="284"/>
        <v>0</v>
      </c>
      <c r="Q599" s="11">
        <f t="shared" si="285"/>
        <v>0</v>
      </c>
      <c r="R599" s="10">
        <f t="shared" si="278"/>
        <v>0</v>
      </c>
      <c r="S599" s="8"/>
    </row>
    <row r="600" spans="1:19">
      <c r="A600" s="62">
        <v>10</v>
      </c>
      <c r="B600" s="62" t="s">
        <v>369</v>
      </c>
      <c r="C600" s="12" t="s">
        <v>239</v>
      </c>
      <c r="D600" s="62" t="s">
        <v>29</v>
      </c>
      <c r="E600" s="62">
        <v>1</v>
      </c>
      <c r="F600" s="62" t="s">
        <v>191</v>
      </c>
      <c r="G600" s="62">
        <v>2</v>
      </c>
      <c r="H600" s="62" t="s">
        <v>31</v>
      </c>
      <c r="I600" s="62"/>
      <c r="J600" s="62">
        <v>24</v>
      </c>
      <c r="K600" s="62">
        <v>51</v>
      </c>
      <c r="L600" s="62">
        <v>23</v>
      </c>
      <c r="M600" s="62" t="s">
        <v>31</v>
      </c>
      <c r="N600" s="3">
        <f t="shared" si="274"/>
        <v>0</v>
      </c>
      <c r="O600" s="9">
        <f t="shared" si="275"/>
        <v>0</v>
      </c>
      <c r="P600" s="4">
        <f t="shared" si="284"/>
        <v>0</v>
      </c>
      <c r="Q600" s="11">
        <f t="shared" si="285"/>
        <v>0</v>
      </c>
      <c r="R600" s="10">
        <f t="shared" si="278"/>
        <v>0</v>
      </c>
      <c r="S600" s="8"/>
    </row>
    <row r="601" spans="1:19">
      <c r="A601" s="62">
        <v>11</v>
      </c>
      <c r="B601" s="62" t="s">
        <v>215</v>
      </c>
      <c r="C601" s="12" t="s">
        <v>361</v>
      </c>
      <c r="D601" s="62" t="s">
        <v>29</v>
      </c>
      <c r="E601" s="62">
        <v>1</v>
      </c>
      <c r="F601" s="62" t="s">
        <v>191</v>
      </c>
      <c r="G601" s="62">
        <v>2</v>
      </c>
      <c r="H601" s="62" t="s">
        <v>31</v>
      </c>
      <c r="I601" s="62"/>
      <c r="J601" s="62">
        <v>27</v>
      </c>
      <c r="K601" s="62">
        <v>51</v>
      </c>
      <c r="L601" s="62">
        <v>27</v>
      </c>
      <c r="M601" s="62" t="s">
        <v>31</v>
      </c>
      <c r="N601" s="3">
        <f t="shared" si="274"/>
        <v>0</v>
      </c>
      <c r="O601" s="9">
        <f t="shared" si="275"/>
        <v>0</v>
      </c>
      <c r="P601" s="4">
        <f t="shared" si="284"/>
        <v>0</v>
      </c>
      <c r="Q601" s="11">
        <f t="shared" si="285"/>
        <v>0</v>
      </c>
      <c r="R601" s="10">
        <f t="shared" si="278"/>
        <v>0</v>
      </c>
      <c r="S601" s="8"/>
    </row>
    <row r="602" spans="1:19">
      <c r="A602" s="62">
        <v>12</v>
      </c>
      <c r="B602" s="62" t="s">
        <v>370</v>
      </c>
      <c r="C602" s="12" t="s">
        <v>183</v>
      </c>
      <c r="D602" s="62" t="s">
        <v>29</v>
      </c>
      <c r="E602" s="62">
        <v>1</v>
      </c>
      <c r="F602" s="62" t="s">
        <v>191</v>
      </c>
      <c r="G602" s="62">
        <v>2</v>
      </c>
      <c r="H602" s="62" t="s">
        <v>31</v>
      </c>
      <c r="I602" s="62"/>
      <c r="J602" s="62">
        <v>31</v>
      </c>
      <c r="K602" s="62">
        <v>51</v>
      </c>
      <c r="L602" s="62">
        <v>30</v>
      </c>
      <c r="M602" s="62" t="s">
        <v>31</v>
      </c>
      <c r="N602" s="3">
        <f t="shared" si="274"/>
        <v>0</v>
      </c>
      <c r="O602" s="9">
        <f t="shared" si="275"/>
        <v>0</v>
      </c>
      <c r="P602" s="4">
        <f t="shared" si="284"/>
        <v>0</v>
      </c>
      <c r="Q602" s="11">
        <f t="shared" si="285"/>
        <v>0</v>
      </c>
      <c r="R602" s="10">
        <f t="shared" si="278"/>
        <v>0</v>
      </c>
      <c r="S602" s="8"/>
    </row>
    <row r="603" spans="1:19">
      <c r="A603" s="62">
        <v>13</v>
      </c>
      <c r="B603" s="62" t="s">
        <v>371</v>
      </c>
      <c r="C603" s="12" t="s">
        <v>242</v>
      </c>
      <c r="D603" s="62" t="s">
        <v>29</v>
      </c>
      <c r="E603" s="62">
        <v>1</v>
      </c>
      <c r="F603" s="62" t="s">
        <v>191</v>
      </c>
      <c r="G603" s="62">
        <v>2</v>
      </c>
      <c r="H603" s="62" t="s">
        <v>31</v>
      </c>
      <c r="I603" s="62"/>
      <c r="J603" s="62">
        <v>20</v>
      </c>
      <c r="K603" s="62">
        <v>51</v>
      </c>
      <c r="L603" s="62">
        <v>0</v>
      </c>
      <c r="M603" s="62"/>
      <c r="N603" s="3">
        <f t="shared" si="274"/>
        <v>0</v>
      </c>
      <c r="O603" s="9">
        <f t="shared" si="275"/>
        <v>0</v>
      </c>
      <c r="P603" s="4">
        <f t="shared" si="284"/>
        <v>0</v>
      </c>
      <c r="Q603" s="11">
        <f t="shared" si="285"/>
        <v>0</v>
      </c>
      <c r="R603" s="10">
        <f t="shared" si="278"/>
        <v>0</v>
      </c>
      <c r="S603" s="8"/>
    </row>
    <row r="604" spans="1:19">
      <c r="A604" s="67" t="s">
        <v>32</v>
      </c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9"/>
      <c r="R604" s="10">
        <f>SUM(R591:R603)</f>
        <v>41.290500000000002</v>
      </c>
      <c r="S604" s="8"/>
    </row>
    <row r="605" spans="1:19" ht="15.75">
      <c r="A605" s="24" t="s">
        <v>33</v>
      </c>
      <c r="B605" s="24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6"/>
      <c r="S605" s="8"/>
    </row>
    <row r="606" spans="1:19">
      <c r="A606" s="49" t="s">
        <v>59</v>
      </c>
      <c r="B606" s="49"/>
      <c r="C606" s="49"/>
      <c r="D606" s="49"/>
      <c r="E606" s="49"/>
      <c r="F606" s="49"/>
      <c r="G606" s="49"/>
      <c r="H606" s="49"/>
      <c r="I606" s="49"/>
      <c r="J606" s="15"/>
      <c r="K606" s="15"/>
      <c r="L606" s="15"/>
      <c r="M606" s="15"/>
      <c r="N606" s="15"/>
      <c r="O606" s="15"/>
      <c r="P606" s="15"/>
      <c r="Q606" s="15"/>
      <c r="R606" s="16"/>
      <c r="S606" s="8"/>
    </row>
    <row r="607" spans="1:19" s="8" customFormat="1">
      <c r="A607" s="49"/>
      <c r="B607" s="49"/>
      <c r="C607" s="49"/>
      <c r="D607" s="49"/>
      <c r="E607" s="49"/>
      <c r="F607" s="49"/>
      <c r="G607" s="49"/>
      <c r="H607" s="49"/>
      <c r="I607" s="49"/>
      <c r="J607" s="15"/>
      <c r="K607" s="15"/>
      <c r="L607" s="15"/>
      <c r="M607" s="15"/>
      <c r="N607" s="15"/>
      <c r="O607" s="15"/>
      <c r="P607" s="15"/>
      <c r="Q607" s="15"/>
      <c r="R607" s="16"/>
    </row>
    <row r="608" spans="1:19" ht="13.9" customHeight="1">
      <c r="A608" s="70" t="s">
        <v>372</v>
      </c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58"/>
      <c r="R608" s="8"/>
      <c r="S608" s="8"/>
    </row>
    <row r="609" spans="1:19" ht="15.6" customHeight="1">
      <c r="A609" s="72" t="s">
        <v>25</v>
      </c>
      <c r="B609" s="73"/>
      <c r="C609" s="73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8"/>
      <c r="R609" s="8"/>
      <c r="S609" s="8"/>
    </row>
    <row r="610" spans="1:19" ht="13.9" customHeight="1">
      <c r="A610" s="65" t="s">
        <v>373</v>
      </c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58"/>
      <c r="R610" s="8"/>
      <c r="S610" s="8"/>
    </row>
    <row r="611" spans="1:19" ht="54" customHeight="1">
      <c r="A611" s="62"/>
      <c r="B611" s="62" t="s">
        <v>235</v>
      </c>
      <c r="C611" s="12"/>
      <c r="D611" s="62" t="s">
        <v>29</v>
      </c>
      <c r="E611" s="62">
        <v>52</v>
      </c>
      <c r="F611" s="62" t="s">
        <v>65</v>
      </c>
      <c r="G611" s="62" t="s">
        <v>236</v>
      </c>
      <c r="H611" s="62" t="s">
        <v>31</v>
      </c>
      <c r="I611" s="62"/>
      <c r="J611" s="62">
        <v>48</v>
      </c>
      <c r="K611" s="62">
        <v>51</v>
      </c>
      <c r="L611" s="62">
        <v>23</v>
      </c>
      <c r="M611" s="62"/>
      <c r="N611" s="3">
        <f t="shared" ref="N611:N663" si="286">(IF(F611="OŽ",IF(L611=1,550.8,IF(L611=2,426.38,IF(L611=3,342.14,IF(L611=4,181.44,IF(L611=5,168.48,IF(L611=6,155.52,IF(L611=7,148.5,IF(L611=8,144,0))))))))+IF(L611&lt;=8,0,IF(L611&lt;=16,137.7,IF(L611&lt;=24,108,IF(L611&lt;=32,80.1,IF(L611&lt;=36,52.2,0)))))-IF(L611&lt;=8,0,IF(L611&lt;=16,(L611-9)*2.754,IF(L611&lt;=24,(L611-17)* 2.754,IF(L611&lt;=32,(L611-25)* 2.754,IF(L611&lt;=36,(L611-33)*2.754,0))))),0)+IF(F611="PČ",IF(L611=1,449,IF(L611=2,314.6,IF(L611=3,238,IF(L611=4,172,IF(L611=5,159,IF(L611=6,145,IF(L611=7,132,IF(L611=8,119,0))))))))+IF(L611&lt;=8,0,IF(L611&lt;=16,88,IF(L611&lt;=24,55,IF(L611&lt;=32,22,0))))-IF(L611&lt;=8,0,IF(L611&lt;=16,(L611-9)*2.245,IF(L611&lt;=24,(L611-17)*2.245,IF(L611&lt;=32,(L611-25)*2.245,0)))),0)+IF(F611="PČneol",IF(L611=1,85,IF(L611=2,64.61,IF(L611=3,50.76,IF(L611=4,16.25,IF(L611=5,15,IF(L611=6,13.75,IF(L611=7,12.5,IF(L611=8,11.25,0))))))))+IF(L611&lt;=8,0,IF(L611&lt;=16,9,0))-IF(L611&lt;=8,0,IF(L611&lt;=16,(L611-9)*0.425,0)),0)+IF(F611="PŽ",IF(L611=1,85,IF(L611=2,59.5,IF(L611=3,45,IF(L611=4,32.5,IF(L611=5,30,IF(L611=6,27.5,IF(L611=7,25,IF(L611=8,22.5,0))))))))+IF(L611&lt;=8,0,IF(L611&lt;=16,19,IF(L611&lt;=24,13,IF(L611&lt;=32,8,0))))-IF(L611&lt;=8,0,IF(L611&lt;=16,(L611-9)*0.425,IF(L611&lt;=24,(L611-17)*0.425,IF(L611&lt;=32,(L611-25)*0.425,0)))),0)+IF(F611="EČ",IF(L611=1,204,IF(L611=2,156.24,IF(L611=3,123.84,IF(L611=4,72,IF(L611=5,66,IF(L611=6,60,IF(L611=7,54,IF(L611=8,48,0))))))))+IF(L611&lt;=8,0,IF(L611&lt;=16,40,IF(L611&lt;=24,25,0)))-IF(L611&lt;=8,0,IF(L611&lt;=16,(L611-9)*1.02,IF(L611&lt;=24,(L611-17)*1.02,0))),0)+IF(F611="EČneol",IF(L611=1,68,IF(L611=2,51.69,IF(L611=3,40.61,IF(L611=4,13,IF(L611=5,12,IF(L611=6,11,IF(L611=7,10,IF(L611=8,9,0)))))))))+IF(F611="EŽ",IF(L611=1,68,IF(L611=2,47.6,IF(L611=3,36,IF(L611=4,18,IF(L611=5,16.5,IF(L611=6,15,IF(L611=7,13.5,IF(L611=8,12,0))))))))+IF(L611&lt;=8,0,IF(L611&lt;=16,10,IF(L611&lt;=24,6,0)))-IF(L611&lt;=8,0,IF(L611&lt;=16,(L611-9)*0.34,IF(L611&lt;=24,(L611-17)*0.34,0))),0)+IF(F611="PT",IF(L611=1,68,IF(L611=2,52.08,IF(L611=3,41.28,IF(L611=4,24,IF(L611=5,22,IF(L611=6,20,IF(L611=7,18,IF(L611=8,16,0))))))))+IF(L611&lt;=8,0,IF(L611&lt;=16,13,IF(L611&lt;=24,9,IF(L611&lt;=32,4,0))))-IF(L611&lt;=8,0,IF(L611&lt;=16,(L611-9)*0.34,IF(L611&lt;=24,(L611-17)*0.34,IF(L611&lt;=32,(L611-25)*0.34,0)))),0)+IF(F611="JOŽ",IF(L611=1,85,IF(L611=2,59.5,IF(L611=3,45,IF(L611=4,32.5,IF(L611=5,30,IF(L611=6,27.5,IF(L611=7,25,IF(L611=8,22.5,0))))))))+IF(L611&lt;=8,0,IF(L611&lt;=16,19,IF(L611&lt;=24,13,0)))-IF(L611&lt;=8,0,IF(L611&lt;=16,(L611-9)*0.425,IF(L611&lt;=24,(L611-17)*0.425,0))),0)+IF(F611="JPČ",IF(L611=1,68,IF(L611=2,47.6,IF(L611=3,36,IF(L611=4,26,IF(L611=5,24,IF(L611=6,22,IF(L611=7,20,IF(L611=8,18,0))))))))+IF(L611&lt;=8,0,IF(L611&lt;=16,13,IF(L611&lt;=24,9,0)))-IF(L611&lt;=8,0,IF(L611&lt;=16,(L611-9)*0.34,IF(L611&lt;=24,(L611-17)*0.34,0))),0)+IF(F611="JEČ",IF(L611=1,34,IF(L611=2,26.04,IF(L611=3,20.6,IF(L611=4,12,IF(L611=5,11,IF(L611=6,10,IF(L611=7,9,IF(L611=8,8,0))))))))+IF(L611&lt;=8,0,IF(L611&lt;=16,6,0))-IF(L611&lt;=8,0,IF(L611&lt;=16,(L611-9)*0.17,0)),0)+IF(F611="JEOF",IF(L611=1,34,IF(L611=2,26.04,IF(L611=3,20.6,IF(L611=4,12,IF(L611=5,11,IF(L611=6,10,IF(L611=7,9,IF(L611=8,8,0))))))))+IF(L611&lt;=8,0,IF(L611&lt;=16,6,0))-IF(L611&lt;=8,0,IF(L611&lt;=16,(L611-9)*0.17,0)),0)+IF(F611="JnPČ",IF(L611=1,51,IF(L611=2,35.7,IF(L611=3,27,IF(L611=4,19.5,IF(L611=5,18,IF(L611=6,16.5,IF(L611=7,15,IF(L611=8,13.5,0))))))))+IF(L611&lt;=8,0,IF(L611&lt;=16,10,0))-IF(L611&lt;=8,0,IF(L611&lt;=16,(L611-9)*0.255,0)),0)+IF(F611="JnEČ",IF(L611=1,25.5,IF(L611=2,19.53,IF(L611=3,15.48,IF(L611=4,9,IF(L611=5,8.25,IF(L611=6,7.5,IF(L611=7,6.75,IF(L611=8,6,0))))))))+IF(L611&lt;=8,0,IF(L611&lt;=16,5,0))-IF(L611&lt;=8,0,IF(L611&lt;=16,(L611-9)*0.1275,0)),0)+IF(F611="JčPČ",IF(L611=1,21.25,IF(L611=2,14.5,IF(L611=3,11.5,IF(L611=4,7,IF(L611=5,6.5,IF(L611=6,6,IF(L611=7,5.5,IF(L611=8,5,0))))))))+IF(L611&lt;=8,0,IF(L611&lt;=16,4,0))-IF(L611&lt;=8,0,IF(L611&lt;=16,(L611-9)*0.10625,0)),0)+IF(F611="JčEČ",IF(L611=1,17,IF(L611=2,13.02,IF(L611=3,10.32,IF(L611=4,6,IF(L611=5,5.5,IF(L611=6,5,IF(L611=7,4.5,IF(L611=8,4,0))))))))+IF(L611&lt;=8,0,IF(L611&lt;=16,3,0))-IF(L611&lt;=8,0,IF(L611&lt;=16,(L611-9)*0.085,0)),0)+IF(F611="NEAK",IF(L611=1,11.48,IF(L611=2,8.79,IF(L611=3,6.97,IF(L611=4,4.05,IF(L611=5,3.71,IF(L611=6,3.38,IF(L611=7,3.04,IF(L611=8,2.7,0))))))))+IF(L611&lt;=8,0,IF(L611&lt;=16,2,IF(L611&lt;=24,1.3,0)))-IF(L611&lt;=8,0,IF(L611&lt;=16,(L611-9)*0.0574,IF(L611&lt;=24,(L611-17)*0.0574,0))),0))*IF(L611&lt;0,1,IF(OR(F611="PČ",F611="PŽ",F611="PT"),IF(J611&lt;32,J611/32,1),1))* IF(L611&lt;0,1,IF(OR(F611="EČ",F611="EŽ",F611="JOŽ",F611="JPČ",F611="NEAK"),IF(J611&lt;24,J611/24,1),1))*IF(L611&lt;0,1,IF(OR(F611="PČneol",F611="JEČ",F611="JEOF",F611="JnPČ",F611="JnEČ",F611="JčPČ",F611="JčEČ"),IF(J611&lt;16,J611/16,1),1))*IF(L611&lt;0,1,IF(F611="EČneol",IF(J611&lt;8,J611/8,1),1))</f>
        <v>0</v>
      </c>
      <c r="O611" s="9">
        <f t="shared" ref="O611:O663" si="287">IF(F611="OŽ",N611,IF(H611="Ne",IF(J611*0.3&lt;J611-L611,N611,0),IF(J611*0.1&lt;J611-L611,N611,0)))</f>
        <v>0</v>
      </c>
      <c r="P611" s="4">
        <f t="shared" ref="P611:P654" si="288">IF(O611=0,0,IF(F611="OŽ",IF(L611&gt;35,0,IF(J611&gt;35,(36-L611)*1.836,((36-L611)-(36-J611))*1.836)),0)+IF(F611="PČ",IF(L611&gt;31,0,IF(J611&gt;31,(32-L611)*1.347,((32-L611)-(32-J611))*1.347)),0)+ IF(F611="PČneol",IF(L611&gt;15,0,IF(J611&gt;15,(16-L611)*0.255,((16-L611)-(16-J611))*0.255)),0)+IF(F611="PŽ",IF(L611&gt;31,0,IF(J611&gt;31,(32-L611)*0.255,((32-L611)-(32-J611))*0.255)),0)+IF(F611="EČ",IF(L611&gt;23,0,IF(J611&gt;23,(24-L611)*0.612,((24-L611)-(24-J611))*0.612)),0)+IF(F611="EČneol",IF(L611&gt;7,0,IF(J611&gt;7,(8-L611)*0.204,((8-L611)-(8-J611))*0.204)),0)+IF(F611="EŽ",IF(L611&gt;23,0,IF(J611&gt;23,(24-L611)*0.204,((24-L611)-(24-J611))*0.204)),0)+IF(F611="PT",IF(L611&gt;31,0,IF(J611&gt;31,(32-L611)*0.204,((32-L611)-(32-J611))*0.204)),0)+IF(F611="JOŽ",IF(L611&gt;23,0,IF(J611&gt;23,(24-L611)*0.255,((24-L611)-(24-J611))*0.255)),0)+IF(F611="JPČ",IF(L611&gt;23,0,IF(J611&gt;23,(24-L611)*0.204,((24-L611)-(24-J611))*0.204)),0)+IF(F611="JEČ",IF(L611&gt;15,0,IF(J611&gt;15,(16-L611)*0.102,((16-L611)-(16-J611))*0.102)),0)+IF(F611="JEOF",IF(L611&gt;15,0,IF(J611&gt;15,(16-L611)*0.102,((16-L611)-(16-J611))*0.102)),0)+IF(F611="JnPČ",IF(L611&gt;15,0,IF(J611&gt;15,(16-L611)*0.153,((16-L611)-(16-J611))*0.153)),0)+IF(F611="JnEČ",IF(L611&gt;15,0,IF(J611&gt;15,(16-L611)*0.0765,((16-L611)-(16-J611))*0.0765)),0)+IF(F611="JčPČ",IF(L611&gt;15,0,IF(J611&gt;15,(16-L611)*0.06375,((16-L611)-(16-J611))*0.06375)),0)+IF(F611="JčEČ",IF(L611&gt;15,0,IF(J611&gt;15,(16-L611)*0.051,((16-L611)-(16-J611))*0.051)),0)+IF(F611="NEAK",IF(L611&gt;23,0,IF(J611&gt;23,(24-L611)*0.03444,((24-L611)-(24-J611))*0.03444)),0))</f>
        <v>0</v>
      </c>
      <c r="Q611" s="11">
        <f t="shared" ref="Q611:Q654" si="289">IF(ISERROR(P611*100/N611),0,(P611*100/N611))</f>
        <v>0</v>
      </c>
      <c r="R611" s="10">
        <f t="shared" ref="R611:R663" si="290">IF(Q611&lt;=30,O611+P611,O611+O611*0.3)*IF(G611=1,0.4,IF(G611=2,0.75,IF(G611="1 (kas 4 m. 1 k. nerengiamos)",0.52,1)))*IF(D611="olimpinė",1,IF(M611="Ne",0.5,1))*IF(OR(A$5="Lietuvos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federacija"),IF(OR(J611&lt;8,K611&lt;16),0,1),1)*E611*IF(I611&lt;=1,1,1/I611)*IF(OR(A$5="Lietuvos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11" s="8"/>
    </row>
    <row r="612" spans="1:19" s="8" customFormat="1">
      <c r="A612" s="62">
        <v>1</v>
      </c>
      <c r="B612" s="62" t="s">
        <v>196</v>
      </c>
      <c r="C612" s="12" t="s">
        <v>111</v>
      </c>
      <c r="D612" s="62" t="s">
        <v>29</v>
      </c>
      <c r="E612" s="62"/>
      <c r="F612" s="62"/>
      <c r="G612" s="62"/>
      <c r="H612" s="62"/>
      <c r="I612" s="62"/>
      <c r="J612" s="62"/>
      <c r="K612" s="62"/>
      <c r="L612" s="62"/>
      <c r="M612" s="62"/>
      <c r="N612" s="3">
        <f t="shared" ref="N612:N654" si="291">(IF(F612="OŽ",IF(L612=1,550.8,IF(L612=2,426.38,IF(L612=3,342.14,IF(L612=4,181.44,IF(L612=5,168.48,IF(L612=6,155.52,IF(L612=7,148.5,IF(L612=8,144,0))))))))+IF(L612&lt;=8,0,IF(L612&lt;=16,137.7,IF(L612&lt;=24,108,IF(L612&lt;=32,80.1,IF(L612&lt;=36,52.2,0)))))-IF(L612&lt;=8,0,IF(L612&lt;=16,(L612-9)*2.754,IF(L612&lt;=24,(L612-17)* 2.754,IF(L612&lt;=32,(L612-25)* 2.754,IF(L612&lt;=36,(L612-33)*2.754,0))))),0)+IF(F612="PČ",IF(L612=1,449,IF(L612=2,314.6,IF(L612=3,238,IF(L612=4,172,IF(L612=5,159,IF(L612=6,145,IF(L612=7,132,IF(L612=8,119,0))))))))+IF(L612&lt;=8,0,IF(L612&lt;=16,88,IF(L612&lt;=24,55,IF(L612&lt;=32,22,0))))-IF(L612&lt;=8,0,IF(L612&lt;=16,(L612-9)*2.245,IF(L612&lt;=24,(L612-17)*2.245,IF(L612&lt;=32,(L612-25)*2.245,0)))),0)+IF(F612="PČneol",IF(L612=1,85,IF(L612=2,64.61,IF(L612=3,50.76,IF(L612=4,16.25,IF(L612=5,15,IF(L612=6,13.75,IF(L612=7,12.5,IF(L612=8,11.25,0))))))))+IF(L612&lt;=8,0,IF(L612&lt;=16,9,0))-IF(L612&lt;=8,0,IF(L612&lt;=16,(L612-9)*0.425,0)),0)+IF(F612="PŽ",IF(L612=1,85,IF(L612=2,59.5,IF(L612=3,45,IF(L612=4,32.5,IF(L612=5,30,IF(L612=6,27.5,IF(L612=7,25,IF(L612=8,22.5,0))))))))+IF(L612&lt;=8,0,IF(L612&lt;=16,19,IF(L612&lt;=24,13,IF(L612&lt;=32,8,0))))-IF(L612&lt;=8,0,IF(L612&lt;=16,(L612-9)*0.425,IF(L612&lt;=24,(L612-17)*0.425,IF(L612&lt;=32,(L612-25)*0.425,0)))),0)+IF(F612="EČ",IF(L612=1,204,IF(L612=2,156.24,IF(L612=3,123.84,IF(L612=4,72,IF(L612=5,66,IF(L612=6,60,IF(L612=7,54,IF(L612=8,48,0))))))))+IF(L612&lt;=8,0,IF(L612&lt;=16,40,IF(L612&lt;=24,25,0)))-IF(L612&lt;=8,0,IF(L612&lt;=16,(L612-9)*1.02,IF(L612&lt;=24,(L612-17)*1.02,0))),0)+IF(F612="EČneol",IF(L612=1,68,IF(L612=2,51.69,IF(L612=3,40.61,IF(L612=4,13,IF(L612=5,12,IF(L612=6,11,IF(L612=7,10,IF(L612=8,9,0)))))))))+IF(F612="EŽ",IF(L612=1,68,IF(L612=2,47.6,IF(L612=3,36,IF(L612=4,18,IF(L612=5,16.5,IF(L612=6,15,IF(L612=7,13.5,IF(L612=8,12,0))))))))+IF(L612&lt;=8,0,IF(L612&lt;=16,10,IF(L612&lt;=24,6,0)))-IF(L612&lt;=8,0,IF(L612&lt;=16,(L612-9)*0.34,IF(L612&lt;=24,(L612-17)*0.34,0))),0)+IF(F612="PT",IF(L612=1,68,IF(L612=2,52.08,IF(L612=3,41.28,IF(L612=4,24,IF(L612=5,22,IF(L612=6,20,IF(L612=7,18,IF(L612=8,16,0))))))))+IF(L612&lt;=8,0,IF(L612&lt;=16,13,IF(L612&lt;=24,9,IF(L612&lt;=32,4,0))))-IF(L612&lt;=8,0,IF(L612&lt;=16,(L612-9)*0.34,IF(L612&lt;=24,(L612-17)*0.34,IF(L612&lt;=32,(L612-25)*0.34,0)))),0)+IF(F612="JOŽ",IF(L612=1,85,IF(L612=2,59.5,IF(L612=3,45,IF(L612=4,32.5,IF(L612=5,30,IF(L612=6,27.5,IF(L612=7,25,IF(L612=8,22.5,0))))))))+IF(L612&lt;=8,0,IF(L612&lt;=16,19,IF(L612&lt;=24,13,0)))-IF(L612&lt;=8,0,IF(L612&lt;=16,(L612-9)*0.425,IF(L612&lt;=24,(L612-17)*0.425,0))),0)+IF(F612="JPČ",IF(L612=1,68,IF(L612=2,47.6,IF(L612=3,36,IF(L612=4,26,IF(L612=5,24,IF(L612=6,22,IF(L612=7,20,IF(L612=8,18,0))))))))+IF(L612&lt;=8,0,IF(L612&lt;=16,13,IF(L612&lt;=24,9,0)))-IF(L612&lt;=8,0,IF(L612&lt;=16,(L612-9)*0.34,IF(L612&lt;=24,(L612-17)*0.34,0))),0)+IF(F612="JEČ",IF(L612=1,34,IF(L612=2,26.04,IF(L612=3,20.6,IF(L612=4,12,IF(L612=5,11,IF(L612=6,10,IF(L612=7,9,IF(L612=8,8,0))))))))+IF(L612&lt;=8,0,IF(L612&lt;=16,6,0))-IF(L612&lt;=8,0,IF(L612&lt;=16,(L612-9)*0.17,0)),0)+IF(F612="JEOF",IF(L612=1,34,IF(L612=2,26.04,IF(L612=3,20.6,IF(L612=4,12,IF(L612=5,11,IF(L612=6,10,IF(L612=7,9,IF(L612=8,8,0))))))))+IF(L612&lt;=8,0,IF(L612&lt;=16,6,0))-IF(L612&lt;=8,0,IF(L612&lt;=16,(L612-9)*0.17,0)),0)+IF(F612="JnPČ",IF(L612=1,51,IF(L612=2,35.7,IF(L612=3,27,IF(L612=4,19.5,IF(L612=5,18,IF(L612=6,16.5,IF(L612=7,15,IF(L612=8,13.5,0))))))))+IF(L612&lt;=8,0,IF(L612&lt;=16,10,0))-IF(L612&lt;=8,0,IF(L612&lt;=16,(L612-9)*0.255,0)),0)+IF(F612="JnEČ",IF(L612=1,25.5,IF(L612=2,19.53,IF(L612=3,15.48,IF(L612=4,9,IF(L612=5,8.25,IF(L612=6,7.5,IF(L612=7,6.75,IF(L612=8,6,0))))))))+IF(L612&lt;=8,0,IF(L612&lt;=16,5,0))-IF(L612&lt;=8,0,IF(L612&lt;=16,(L612-9)*0.1275,0)),0)+IF(F612="JčPČ",IF(L612=1,21.25,IF(L612=2,14.5,IF(L612=3,11.5,IF(L612=4,7,IF(L612=5,6.5,IF(L612=6,6,IF(L612=7,5.5,IF(L612=8,5,0))))))))+IF(L612&lt;=8,0,IF(L612&lt;=16,4,0))-IF(L612&lt;=8,0,IF(L612&lt;=16,(L612-9)*0.10625,0)),0)+IF(F612="JčEČ",IF(L612=1,17,IF(L612=2,13.02,IF(L612=3,10.32,IF(L612=4,6,IF(L612=5,5.5,IF(L612=6,5,IF(L612=7,4.5,IF(L612=8,4,0))))))))+IF(L612&lt;=8,0,IF(L612&lt;=16,3,0))-IF(L612&lt;=8,0,IF(L612&lt;=16,(L612-9)*0.085,0)),0)+IF(F612="NEAK",IF(L612=1,11.48,IF(L612=2,8.79,IF(L612=3,6.97,IF(L612=4,4.05,IF(L612=5,3.71,IF(L612=6,3.38,IF(L612=7,3.04,IF(L612=8,2.7,0))))))))+IF(L612&lt;=8,0,IF(L612&lt;=16,2,IF(L612&lt;=24,1.3,0)))-IF(L612&lt;=8,0,IF(L612&lt;=16,(L612-9)*0.0574,IF(L612&lt;=24,(L612-17)*0.0574,0))),0))*IF(L612&lt;0,1,IF(OR(F612="PČ",F612="PŽ",F612="PT"),IF(J612&lt;32,J612/32,1),1))* IF(L612&lt;0,1,IF(OR(F612="EČ",F612="EŽ",F612="JOŽ",F612="JPČ",F612="NEAK"),IF(J612&lt;24,J612/24,1),1))*IF(L612&lt;0,1,IF(OR(F612="PČneol",F612="JEČ",F612="JEOF",F612="JnPČ",F612="JnEČ",F612="JčPČ",F612="JčEČ"),IF(J612&lt;16,J612/16,1),1))*IF(L612&lt;0,1,IF(F612="EČneol",IF(J612&lt;8,J612/8,1),1))</f>
        <v>0</v>
      </c>
      <c r="O612" s="9">
        <f t="shared" ref="O612:O654" si="292">IF(F612="OŽ",N612,IF(H612="Ne",IF(J612*0.3&lt;J612-L612,N612,0),IF(J612*0.1&lt;J612-L612,N612,0)))</f>
        <v>0</v>
      </c>
      <c r="P612" s="4">
        <f t="shared" si="288"/>
        <v>0</v>
      </c>
      <c r="Q612" s="11">
        <f t="shared" si="289"/>
        <v>0</v>
      </c>
      <c r="R612" s="10">
        <f t="shared" ref="R612:R654" si="293">IF(Q612&lt;=30,O612+P612,O612+O612*0.3)*IF(G612=1,0.4,IF(G612=2,0.75,IF(G612="1 (kas 4 m. 1 k. nerengiamos)",0.52,1)))*IF(D612="olimpinė",1,IF(M612="Ne",0.5,1))*IF(OR(A$5="Lietuvos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federacija"),IF(OR(J612&lt;8,K612&lt;16),0,1),1)*E612*IF(I612&lt;=1,1,1/I612)*IF(OR(A$5="Lietuvos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13" spans="1:19" s="8" customFormat="1">
      <c r="A613" s="62">
        <v>2</v>
      </c>
      <c r="B613" s="62" t="s">
        <v>237</v>
      </c>
      <c r="C613" s="12" t="s">
        <v>374</v>
      </c>
      <c r="D613" s="62" t="s">
        <v>29</v>
      </c>
      <c r="E613" s="62"/>
      <c r="F613" s="62"/>
      <c r="G613" s="62"/>
      <c r="H613" s="62"/>
      <c r="I613" s="62"/>
      <c r="J613" s="62"/>
      <c r="K613" s="62"/>
      <c r="L613" s="62"/>
      <c r="M613" s="62"/>
      <c r="N613" s="3">
        <f t="shared" si="291"/>
        <v>0</v>
      </c>
      <c r="O613" s="9">
        <f t="shared" si="292"/>
        <v>0</v>
      </c>
      <c r="P613" s="4">
        <f t="shared" si="288"/>
        <v>0</v>
      </c>
      <c r="Q613" s="11">
        <f t="shared" si="289"/>
        <v>0</v>
      </c>
      <c r="R613" s="10">
        <f t="shared" si="293"/>
        <v>0</v>
      </c>
    </row>
    <row r="614" spans="1:19" s="8" customFormat="1">
      <c r="A614" s="62">
        <v>3</v>
      </c>
      <c r="B614" s="62" t="s">
        <v>375</v>
      </c>
      <c r="C614" s="12" t="s">
        <v>376</v>
      </c>
      <c r="D614" s="62" t="s">
        <v>29</v>
      </c>
      <c r="E614" s="62"/>
      <c r="F614" s="62"/>
      <c r="G614" s="62"/>
      <c r="H614" s="62"/>
      <c r="I614" s="62"/>
      <c r="J614" s="62"/>
      <c r="K614" s="62"/>
      <c r="L614" s="62"/>
      <c r="M614" s="62"/>
      <c r="N614" s="3">
        <f t="shared" si="291"/>
        <v>0</v>
      </c>
      <c r="O614" s="9">
        <f t="shared" si="292"/>
        <v>0</v>
      </c>
      <c r="P614" s="4">
        <f t="shared" si="288"/>
        <v>0</v>
      </c>
      <c r="Q614" s="11">
        <f t="shared" si="289"/>
        <v>0</v>
      </c>
      <c r="R614" s="10">
        <f t="shared" si="293"/>
        <v>0</v>
      </c>
    </row>
    <row r="615" spans="1:19" s="8" customFormat="1">
      <c r="A615" s="62">
        <v>4</v>
      </c>
      <c r="B615" s="62" t="s">
        <v>117</v>
      </c>
      <c r="C615" s="12" t="s">
        <v>377</v>
      </c>
      <c r="D615" s="62" t="s">
        <v>29</v>
      </c>
      <c r="E615" s="62"/>
      <c r="F615" s="62"/>
      <c r="G615" s="62"/>
      <c r="H615" s="62"/>
      <c r="I615" s="62"/>
      <c r="J615" s="62"/>
      <c r="K615" s="62"/>
      <c r="L615" s="62"/>
      <c r="M615" s="62"/>
      <c r="N615" s="3">
        <f t="shared" si="291"/>
        <v>0</v>
      </c>
      <c r="O615" s="9">
        <f t="shared" si="292"/>
        <v>0</v>
      </c>
      <c r="P615" s="4">
        <f t="shared" si="288"/>
        <v>0</v>
      </c>
      <c r="Q615" s="11">
        <f t="shared" si="289"/>
        <v>0</v>
      </c>
      <c r="R615" s="10">
        <f t="shared" si="293"/>
        <v>0</v>
      </c>
    </row>
    <row r="616" spans="1:19" s="8" customFormat="1">
      <c r="A616" s="62">
        <v>5</v>
      </c>
      <c r="B616" s="62" t="s">
        <v>195</v>
      </c>
      <c r="C616" s="12" t="s">
        <v>378</v>
      </c>
      <c r="D616" s="62" t="s">
        <v>29</v>
      </c>
      <c r="E616" s="62"/>
      <c r="F616" s="62"/>
      <c r="G616" s="62"/>
      <c r="H616" s="62"/>
      <c r="I616" s="62"/>
      <c r="J616" s="62"/>
      <c r="K616" s="62"/>
      <c r="L616" s="62"/>
      <c r="M616" s="62"/>
      <c r="N616" s="3">
        <f t="shared" si="291"/>
        <v>0</v>
      </c>
      <c r="O616" s="9">
        <f t="shared" si="292"/>
        <v>0</v>
      </c>
      <c r="P616" s="4">
        <f t="shared" si="288"/>
        <v>0</v>
      </c>
      <c r="Q616" s="11">
        <f t="shared" si="289"/>
        <v>0</v>
      </c>
      <c r="R616" s="10">
        <f t="shared" si="293"/>
        <v>0</v>
      </c>
    </row>
    <row r="617" spans="1:19" s="8" customFormat="1">
      <c r="A617" s="62">
        <v>6</v>
      </c>
      <c r="B617" s="62" t="s">
        <v>379</v>
      </c>
      <c r="C617" s="12" t="s">
        <v>380</v>
      </c>
      <c r="D617" s="62" t="s">
        <v>29</v>
      </c>
      <c r="E617" s="62"/>
      <c r="F617" s="62"/>
      <c r="G617" s="62"/>
      <c r="H617" s="62"/>
      <c r="I617" s="62"/>
      <c r="J617" s="62"/>
      <c r="K617" s="62"/>
      <c r="L617" s="62"/>
      <c r="M617" s="62"/>
      <c r="N617" s="3">
        <f t="shared" si="291"/>
        <v>0</v>
      </c>
      <c r="O617" s="9">
        <f t="shared" si="292"/>
        <v>0</v>
      </c>
      <c r="P617" s="4">
        <f t="shared" si="288"/>
        <v>0</v>
      </c>
      <c r="Q617" s="11">
        <f t="shared" si="289"/>
        <v>0</v>
      </c>
      <c r="R617" s="10">
        <f t="shared" si="293"/>
        <v>0</v>
      </c>
    </row>
    <row r="618" spans="1:19" s="8" customFormat="1">
      <c r="A618" s="62">
        <v>7</v>
      </c>
      <c r="B618" s="62" t="s">
        <v>379</v>
      </c>
      <c r="C618" s="12" t="s">
        <v>381</v>
      </c>
      <c r="D618" s="62" t="s">
        <v>29</v>
      </c>
      <c r="E618" s="62"/>
      <c r="F618" s="62"/>
      <c r="G618" s="62"/>
      <c r="H618" s="62"/>
      <c r="I618" s="62"/>
      <c r="J618" s="62"/>
      <c r="K618" s="62"/>
      <c r="L618" s="62"/>
      <c r="M618" s="62"/>
      <c r="N618" s="3">
        <f t="shared" si="291"/>
        <v>0</v>
      </c>
      <c r="O618" s="9">
        <f t="shared" si="292"/>
        <v>0</v>
      </c>
      <c r="P618" s="4">
        <f t="shared" si="288"/>
        <v>0</v>
      </c>
      <c r="Q618" s="11">
        <f t="shared" si="289"/>
        <v>0</v>
      </c>
      <c r="R618" s="10">
        <f t="shared" si="293"/>
        <v>0</v>
      </c>
    </row>
    <row r="619" spans="1:19" s="8" customFormat="1">
      <c r="A619" s="62">
        <v>8</v>
      </c>
      <c r="B619" s="62" t="s">
        <v>382</v>
      </c>
      <c r="C619" s="12" t="s">
        <v>244</v>
      </c>
      <c r="D619" s="62" t="s">
        <v>29</v>
      </c>
      <c r="E619" s="62"/>
      <c r="F619" s="62"/>
      <c r="G619" s="62"/>
      <c r="H619" s="62"/>
      <c r="I619" s="62"/>
      <c r="J619" s="62"/>
      <c r="K619" s="62"/>
      <c r="L619" s="62"/>
      <c r="M619" s="62"/>
      <c r="N619" s="3">
        <f t="shared" si="291"/>
        <v>0</v>
      </c>
      <c r="O619" s="9">
        <f t="shared" si="292"/>
        <v>0</v>
      </c>
      <c r="P619" s="4">
        <f t="shared" si="288"/>
        <v>0</v>
      </c>
      <c r="Q619" s="11">
        <f t="shared" si="289"/>
        <v>0</v>
      </c>
      <c r="R619" s="10">
        <f t="shared" si="293"/>
        <v>0</v>
      </c>
    </row>
    <row r="620" spans="1:19" s="8" customFormat="1">
      <c r="A620" s="62">
        <v>9</v>
      </c>
      <c r="B620" s="62" t="s">
        <v>89</v>
      </c>
      <c r="C620" s="12" t="s">
        <v>383</v>
      </c>
      <c r="D620" s="62" t="s">
        <v>29</v>
      </c>
      <c r="E620" s="62"/>
      <c r="F620" s="62"/>
      <c r="G620" s="62"/>
      <c r="H620" s="62"/>
      <c r="I620" s="62"/>
      <c r="J620" s="62"/>
      <c r="K620" s="62"/>
      <c r="L620" s="62"/>
      <c r="M620" s="62"/>
      <c r="N620" s="3">
        <f t="shared" si="291"/>
        <v>0</v>
      </c>
      <c r="O620" s="9">
        <f t="shared" si="292"/>
        <v>0</v>
      </c>
      <c r="P620" s="4">
        <f t="shared" si="288"/>
        <v>0</v>
      </c>
      <c r="Q620" s="11">
        <f t="shared" si="289"/>
        <v>0</v>
      </c>
      <c r="R620" s="10">
        <f t="shared" si="293"/>
        <v>0</v>
      </c>
    </row>
    <row r="621" spans="1:19" s="8" customFormat="1">
      <c r="A621" s="62">
        <v>10</v>
      </c>
      <c r="B621" s="62" t="s">
        <v>384</v>
      </c>
      <c r="C621" s="12" t="s">
        <v>385</v>
      </c>
      <c r="D621" s="62" t="s">
        <v>29</v>
      </c>
      <c r="E621" s="62"/>
      <c r="F621" s="62"/>
      <c r="G621" s="62"/>
      <c r="H621" s="62"/>
      <c r="I621" s="62"/>
      <c r="J621" s="62"/>
      <c r="K621" s="62"/>
      <c r="L621" s="62"/>
      <c r="M621" s="62"/>
      <c r="N621" s="3">
        <f t="shared" si="291"/>
        <v>0</v>
      </c>
      <c r="O621" s="9">
        <f t="shared" si="292"/>
        <v>0</v>
      </c>
      <c r="P621" s="4">
        <f t="shared" si="288"/>
        <v>0</v>
      </c>
      <c r="Q621" s="11">
        <f t="shared" si="289"/>
        <v>0</v>
      </c>
      <c r="R621" s="10">
        <f t="shared" si="293"/>
        <v>0</v>
      </c>
    </row>
    <row r="622" spans="1:19" s="8" customFormat="1">
      <c r="A622" s="62">
        <v>11</v>
      </c>
      <c r="B622" s="62" t="s">
        <v>126</v>
      </c>
      <c r="C622" s="12" t="s">
        <v>353</v>
      </c>
      <c r="D622" s="62" t="s">
        <v>29</v>
      </c>
      <c r="E622" s="62"/>
      <c r="F622" s="62"/>
      <c r="G622" s="62"/>
      <c r="H622" s="62"/>
      <c r="I622" s="62"/>
      <c r="J622" s="62"/>
      <c r="K622" s="62"/>
      <c r="L622" s="62"/>
      <c r="M622" s="62"/>
      <c r="N622" s="3">
        <f t="shared" si="291"/>
        <v>0</v>
      </c>
      <c r="O622" s="9">
        <f t="shared" si="292"/>
        <v>0</v>
      </c>
      <c r="P622" s="4">
        <f t="shared" si="288"/>
        <v>0</v>
      </c>
      <c r="Q622" s="11">
        <f t="shared" si="289"/>
        <v>0</v>
      </c>
      <c r="R622" s="10">
        <f t="shared" si="293"/>
        <v>0</v>
      </c>
    </row>
    <row r="623" spans="1:19" s="8" customFormat="1">
      <c r="A623" s="62">
        <v>12</v>
      </c>
      <c r="B623" s="62" t="s">
        <v>386</v>
      </c>
      <c r="C623" s="12" t="s">
        <v>387</v>
      </c>
      <c r="D623" s="62" t="s">
        <v>29</v>
      </c>
      <c r="E623" s="62"/>
      <c r="F623" s="62"/>
      <c r="G623" s="62"/>
      <c r="H623" s="62"/>
      <c r="I623" s="62"/>
      <c r="J623" s="62"/>
      <c r="K623" s="62"/>
      <c r="L623" s="62"/>
      <c r="M623" s="62"/>
      <c r="N623" s="3">
        <f t="shared" si="291"/>
        <v>0</v>
      </c>
      <c r="O623" s="9">
        <f t="shared" si="292"/>
        <v>0</v>
      </c>
      <c r="P623" s="4">
        <f t="shared" si="288"/>
        <v>0</v>
      </c>
      <c r="Q623" s="11">
        <f t="shared" si="289"/>
        <v>0</v>
      </c>
      <c r="R623" s="10">
        <f t="shared" si="293"/>
        <v>0</v>
      </c>
    </row>
    <row r="624" spans="1:19" s="8" customFormat="1">
      <c r="A624" s="62">
        <v>13</v>
      </c>
      <c r="B624" s="62" t="s">
        <v>388</v>
      </c>
      <c r="C624" s="12" t="s">
        <v>360</v>
      </c>
      <c r="D624" s="62" t="s">
        <v>29</v>
      </c>
      <c r="E624" s="62"/>
      <c r="F624" s="62"/>
      <c r="G624" s="62"/>
      <c r="H624" s="62"/>
      <c r="I624" s="62"/>
      <c r="J624" s="62"/>
      <c r="K624" s="62"/>
      <c r="L624" s="62"/>
      <c r="M624" s="62"/>
      <c r="N624" s="3">
        <f t="shared" si="291"/>
        <v>0</v>
      </c>
      <c r="O624" s="9">
        <f t="shared" si="292"/>
        <v>0</v>
      </c>
      <c r="P624" s="4">
        <f t="shared" si="288"/>
        <v>0</v>
      </c>
      <c r="Q624" s="11">
        <f t="shared" si="289"/>
        <v>0</v>
      </c>
      <c r="R624" s="10">
        <f t="shared" si="293"/>
        <v>0</v>
      </c>
    </row>
    <row r="625" spans="1:18" s="8" customFormat="1">
      <c r="A625" s="62">
        <v>14</v>
      </c>
      <c r="B625" s="62" t="s">
        <v>172</v>
      </c>
      <c r="C625" s="12" t="s">
        <v>252</v>
      </c>
      <c r="D625" s="62" t="s">
        <v>29</v>
      </c>
      <c r="E625" s="62"/>
      <c r="F625" s="62"/>
      <c r="G625" s="62"/>
      <c r="H625" s="62"/>
      <c r="I625" s="62"/>
      <c r="J625" s="62"/>
      <c r="K625" s="62"/>
      <c r="L625" s="62"/>
      <c r="M625" s="62"/>
      <c r="N625" s="3">
        <f t="shared" si="291"/>
        <v>0</v>
      </c>
      <c r="O625" s="9">
        <f t="shared" si="292"/>
        <v>0</v>
      </c>
      <c r="P625" s="4">
        <f t="shared" si="288"/>
        <v>0</v>
      </c>
      <c r="Q625" s="11">
        <f t="shared" si="289"/>
        <v>0</v>
      </c>
      <c r="R625" s="10">
        <f t="shared" si="293"/>
        <v>0</v>
      </c>
    </row>
    <row r="626" spans="1:18" s="8" customFormat="1">
      <c r="A626" s="62">
        <v>15</v>
      </c>
      <c r="B626" s="62" t="s">
        <v>292</v>
      </c>
      <c r="C626" s="12" t="s">
        <v>361</v>
      </c>
      <c r="D626" s="62" t="s">
        <v>29</v>
      </c>
      <c r="E626" s="62"/>
      <c r="F626" s="62"/>
      <c r="G626" s="62"/>
      <c r="H626" s="62"/>
      <c r="I626" s="62"/>
      <c r="J626" s="62"/>
      <c r="K626" s="62"/>
      <c r="L626" s="62"/>
      <c r="M626" s="62"/>
      <c r="N626" s="3">
        <f t="shared" si="291"/>
        <v>0</v>
      </c>
      <c r="O626" s="9">
        <f t="shared" si="292"/>
        <v>0</v>
      </c>
      <c r="P626" s="4">
        <f t="shared" si="288"/>
        <v>0</v>
      </c>
      <c r="Q626" s="11">
        <f t="shared" si="289"/>
        <v>0</v>
      </c>
      <c r="R626" s="10">
        <f t="shared" si="293"/>
        <v>0</v>
      </c>
    </row>
    <row r="627" spans="1:18" s="8" customFormat="1">
      <c r="A627" s="62">
        <v>16</v>
      </c>
      <c r="B627" s="62" t="s">
        <v>175</v>
      </c>
      <c r="C627" s="12" t="s">
        <v>389</v>
      </c>
      <c r="D627" s="62" t="s">
        <v>29</v>
      </c>
      <c r="E627" s="62"/>
      <c r="F627" s="62"/>
      <c r="G627" s="62"/>
      <c r="H627" s="62"/>
      <c r="I627" s="62"/>
      <c r="J627" s="62"/>
      <c r="K627" s="62"/>
      <c r="L627" s="62"/>
      <c r="M627" s="62"/>
      <c r="N627" s="3">
        <f t="shared" si="291"/>
        <v>0</v>
      </c>
      <c r="O627" s="9">
        <f t="shared" si="292"/>
        <v>0</v>
      </c>
      <c r="P627" s="4">
        <f t="shared" si="288"/>
        <v>0</v>
      </c>
      <c r="Q627" s="11">
        <f t="shared" si="289"/>
        <v>0</v>
      </c>
      <c r="R627" s="10">
        <f t="shared" si="293"/>
        <v>0</v>
      </c>
    </row>
    <row r="628" spans="1:18" s="8" customFormat="1">
      <c r="A628" s="62">
        <v>17</v>
      </c>
      <c r="B628" s="62" t="s">
        <v>292</v>
      </c>
      <c r="C628" s="12" t="s">
        <v>358</v>
      </c>
      <c r="D628" s="62" t="s">
        <v>29</v>
      </c>
      <c r="E628" s="62"/>
      <c r="F628" s="62"/>
      <c r="G628" s="62"/>
      <c r="H628" s="62"/>
      <c r="I628" s="62"/>
      <c r="J628" s="62"/>
      <c r="K628" s="62"/>
      <c r="L628" s="62"/>
      <c r="M628" s="62"/>
      <c r="N628" s="3">
        <f t="shared" si="291"/>
        <v>0</v>
      </c>
      <c r="O628" s="9">
        <f t="shared" si="292"/>
        <v>0</v>
      </c>
      <c r="P628" s="4">
        <f t="shared" si="288"/>
        <v>0</v>
      </c>
      <c r="Q628" s="11">
        <f t="shared" si="289"/>
        <v>0</v>
      </c>
      <c r="R628" s="10">
        <f t="shared" si="293"/>
        <v>0</v>
      </c>
    </row>
    <row r="629" spans="1:18" s="8" customFormat="1">
      <c r="A629" s="62">
        <v>18</v>
      </c>
      <c r="B629" s="62" t="s">
        <v>390</v>
      </c>
      <c r="C629" s="12" t="s">
        <v>366</v>
      </c>
      <c r="D629" s="62" t="s">
        <v>29</v>
      </c>
      <c r="E629" s="62"/>
      <c r="F629" s="62"/>
      <c r="G629" s="62"/>
      <c r="H629" s="62"/>
      <c r="I629" s="62"/>
      <c r="J629" s="62"/>
      <c r="K629" s="62"/>
      <c r="L629" s="62"/>
      <c r="M629" s="62"/>
      <c r="N629" s="3">
        <f t="shared" si="291"/>
        <v>0</v>
      </c>
      <c r="O629" s="9">
        <f t="shared" si="292"/>
        <v>0</v>
      </c>
      <c r="P629" s="4">
        <f t="shared" si="288"/>
        <v>0</v>
      </c>
      <c r="Q629" s="11">
        <f t="shared" si="289"/>
        <v>0</v>
      </c>
      <c r="R629" s="10">
        <f t="shared" si="293"/>
        <v>0</v>
      </c>
    </row>
    <row r="630" spans="1:18" s="8" customFormat="1">
      <c r="A630" s="62">
        <v>19</v>
      </c>
      <c r="B630" s="62" t="s">
        <v>388</v>
      </c>
      <c r="C630" s="12" t="s">
        <v>391</v>
      </c>
      <c r="D630" s="62" t="s">
        <v>29</v>
      </c>
      <c r="E630" s="62"/>
      <c r="F630" s="62"/>
      <c r="G630" s="62"/>
      <c r="H630" s="62"/>
      <c r="I630" s="62"/>
      <c r="J630" s="62"/>
      <c r="K630" s="62"/>
      <c r="L630" s="62"/>
      <c r="M630" s="62"/>
      <c r="N630" s="3">
        <f t="shared" si="291"/>
        <v>0</v>
      </c>
      <c r="O630" s="9">
        <f t="shared" si="292"/>
        <v>0</v>
      </c>
      <c r="P630" s="4">
        <f t="shared" si="288"/>
        <v>0</v>
      </c>
      <c r="Q630" s="11">
        <f t="shared" si="289"/>
        <v>0</v>
      </c>
      <c r="R630" s="10">
        <f t="shared" si="293"/>
        <v>0</v>
      </c>
    </row>
    <row r="631" spans="1:18" s="8" customFormat="1">
      <c r="A631" s="62">
        <v>20</v>
      </c>
      <c r="B631" s="62" t="s">
        <v>196</v>
      </c>
      <c r="C631" s="12" t="s">
        <v>391</v>
      </c>
      <c r="D631" s="62" t="s">
        <v>29</v>
      </c>
      <c r="E631" s="62"/>
      <c r="F631" s="62"/>
      <c r="G631" s="62"/>
      <c r="H631" s="62"/>
      <c r="I631" s="62"/>
      <c r="J631" s="62"/>
      <c r="K631" s="62"/>
      <c r="L631" s="62"/>
      <c r="M631" s="62"/>
      <c r="N631" s="3">
        <f t="shared" si="291"/>
        <v>0</v>
      </c>
      <c r="O631" s="9">
        <f t="shared" si="292"/>
        <v>0</v>
      </c>
      <c r="P631" s="4">
        <f t="shared" si="288"/>
        <v>0</v>
      </c>
      <c r="Q631" s="11">
        <f t="shared" si="289"/>
        <v>0</v>
      </c>
      <c r="R631" s="10">
        <f t="shared" si="293"/>
        <v>0</v>
      </c>
    </row>
    <row r="632" spans="1:18" s="8" customFormat="1">
      <c r="A632" s="62">
        <v>21</v>
      </c>
      <c r="B632" s="62" t="s">
        <v>392</v>
      </c>
      <c r="C632" s="12" t="s">
        <v>391</v>
      </c>
      <c r="D632" s="62" t="s">
        <v>29</v>
      </c>
      <c r="E632" s="62"/>
      <c r="F632" s="62"/>
      <c r="G632" s="62"/>
      <c r="H632" s="62"/>
      <c r="I632" s="62"/>
      <c r="J632" s="62"/>
      <c r="K632" s="62"/>
      <c r="L632" s="62"/>
      <c r="M632" s="62"/>
      <c r="N632" s="3">
        <f t="shared" si="291"/>
        <v>0</v>
      </c>
      <c r="O632" s="9">
        <f t="shared" si="292"/>
        <v>0</v>
      </c>
      <c r="P632" s="4">
        <f t="shared" si="288"/>
        <v>0</v>
      </c>
      <c r="Q632" s="11">
        <f t="shared" si="289"/>
        <v>0</v>
      </c>
      <c r="R632" s="10">
        <f t="shared" si="293"/>
        <v>0</v>
      </c>
    </row>
    <row r="633" spans="1:18" s="8" customFormat="1">
      <c r="A633" s="62">
        <v>22</v>
      </c>
      <c r="B633" s="62" t="s">
        <v>393</v>
      </c>
      <c r="C633" s="12" t="s">
        <v>391</v>
      </c>
      <c r="D633" s="62" t="s">
        <v>29</v>
      </c>
      <c r="E633" s="62"/>
      <c r="F633" s="62"/>
      <c r="G633" s="62"/>
      <c r="H633" s="62"/>
      <c r="I633" s="62"/>
      <c r="J633" s="62"/>
      <c r="K633" s="62"/>
      <c r="L633" s="62"/>
      <c r="M633" s="62"/>
      <c r="N633" s="3">
        <f t="shared" si="291"/>
        <v>0</v>
      </c>
      <c r="O633" s="9">
        <f t="shared" si="292"/>
        <v>0</v>
      </c>
      <c r="P633" s="4">
        <f t="shared" si="288"/>
        <v>0</v>
      </c>
      <c r="Q633" s="11">
        <f t="shared" si="289"/>
        <v>0</v>
      </c>
      <c r="R633" s="10">
        <f t="shared" si="293"/>
        <v>0</v>
      </c>
    </row>
    <row r="634" spans="1:18" s="8" customFormat="1">
      <c r="A634" s="62">
        <v>23</v>
      </c>
      <c r="B634" s="62" t="s">
        <v>375</v>
      </c>
      <c r="C634" s="12" t="s">
        <v>394</v>
      </c>
      <c r="D634" s="62" t="s">
        <v>29</v>
      </c>
      <c r="E634" s="62"/>
      <c r="F634" s="62"/>
      <c r="G634" s="62"/>
      <c r="H634" s="62"/>
      <c r="I634" s="62"/>
      <c r="J634" s="62"/>
      <c r="K634" s="62"/>
      <c r="L634" s="62"/>
      <c r="M634" s="62"/>
      <c r="N634" s="3">
        <f t="shared" si="291"/>
        <v>0</v>
      </c>
      <c r="O634" s="9">
        <f t="shared" si="292"/>
        <v>0</v>
      </c>
      <c r="P634" s="4">
        <f t="shared" si="288"/>
        <v>0</v>
      </c>
      <c r="Q634" s="11">
        <f t="shared" si="289"/>
        <v>0</v>
      </c>
      <c r="R634" s="10">
        <f t="shared" si="293"/>
        <v>0</v>
      </c>
    </row>
    <row r="635" spans="1:18" s="8" customFormat="1">
      <c r="A635" s="62">
        <v>24</v>
      </c>
      <c r="B635" s="62" t="s">
        <v>237</v>
      </c>
      <c r="C635" s="12" t="s">
        <v>394</v>
      </c>
      <c r="D635" s="62" t="s">
        <v>29</v>
      </c>
      <c r="E635" s="62"/>
      <c r="F635" s="62"/>
      <c r="G635" s="62"/>
      <c r="H635" s="62"/>
      <c r="I635" s="62"/>
      <c r="J635" s="62"/>
      <c r="K635" s="62"/>
      <c r="L635" s="62"/>
      <c r="M635" s="62"/>
      <c r="N635" s="3">
        <f t="shared" si="291"/>
        <v>0</v>
      </c>
      <c r="O635" s="9">
        <f t="shared" si="292"/>
        <v>0</v>
      </c>
      <c r="P635" s="4">
        <f t="shared" si="288"/>
        <v>0</v>
      </c>
      <c r="Q635" s="11">
        <f t="shared" si="289"/>
        <v>0</v>
      </c>
      <c r="R635" s="10">
        <f t="shared" si="293"/>
        <v>0</v>
      </c>
    </row>
    <row r="636" spans="1:18" s="8" customFormat="1">
      <c r="A636" s="62">
        <v>25</v>
      </c>
      <c r="B636" s="62" t="s">
        <v>117</v>
      </c>
      <c r="C636" s="12" t="s">
        <v>394</v>
      </c>
      <c r="D636" s="62" t="s">
        <v>29</v>
      </c>
      <c r="E636" s="62"/>
      <c r="F636" s="62"/>
      <c r="G636" s="62"/>
      <c r="H636" s="62"/>
      <c r="I636" s="62"/>
      <c r="J636" s="62"/>
      <c r="K636" s="62"/>
      <c r="L636" s="62"/>
      <c r="M636" s="62"/>
      <c r="N636" s="3">
        <f t="shared" si="291"/>
        <v>0</v>
      </c>
      <c r="O636" s="9">
        <f t="shared" si="292"/>
        <v>0</v>
      </c>
      <c r="P636" s="4">
        <f t="shared" si="288"/>
        <v>0</v>
      </c>
      <c r="Q636" s="11">
        <f t="shared" si="289"/>
        <v>0</v>
      </c>
      <c r="R636" s="10">
        <f t="shared" si="293"/>
        <v>0</v>
      </c>
    </row>
    <row r="637" spans="1:18" s="8" customFormat="1">
      <c r="A637" s="62">
        <v>26</v>
      </c>
      <c r="B637" s="62" t="s">
        <v>89</v>
      </c>
      <c r="C637" s="12" t="s">
        <v>394</v>
      </c>
      <c r="D637" s="62" t="s">
        <v>29</v>
      </c>
      <c r="E637" s="62"/>
      <c r="F637" s="62"/>
      <c r="G637" s="62"/>
      <c r="H637" s="62"/>
      <c r="I637" s="62"/>
      <c r="J637" s="62"/>
      <c r="K637" s="62"/>
      <c r="L637" s="62"/>
      <c r="M637" s="62"/>
      <c r="N637" s="3">
        <f t="shared" si="291"/>
        <v>0</v>
      </c>
      <c r="O637" s="9">
        <f t="shared" si="292"/>
        <v>0</v>
      </c>
      <c r="P637" s="4">
        <f t="shared" si="288"/>
        <v>0</v>
      </c>
      <c r="Q637" s="11">
        <f t="shared" si="289"/>
        <v>0</v>
      </c>
      <c r="R637" s="10">
        <f t="shared" si="293"/>
        <v>0</v>
      </c>
    </row>
    <row r="638" spans="1:18" s="8" customFormat="1">
      <c r="A638" s="62">
        <v>27</v>
      </c>
      <c r="B638" s="62" t="s">
        <v>259</v>
      </c>
      <c r="C638" s="12" t="s">
        <v>111</v>
      </c>
      <c r="D638" s="62" t="s">
        <v>29</v>
      </c>
      <c r="E638" s="62"/>
      <c r="F638" s="62"/>
      <c r="G638" s="62"/>
      <c r="H638" s="62"/>
      <c r="I638" s="62"/>
      <c r="J638" s="62"/>
      <c r="K638" s="62"/>
      <c r="L638" s="62"/>
      <c r="M638" s="62"/>
      <c r="N638" s="3">
        <f t="shared" si="291"/>
        <v>0</v>
      </c>
      <c r="O638" s="9">
        <f t="shared" si="292"/>
        <v>0</v>
      </c>
      <c r="P638" s="4">
        <f t="shared" si="288"/>
        <v>0</v>
      </c>
      <c r="Q638" s="11">
        <f t="shared" si="289"/>
        <v>0</v>
      </c>
      <c r="R638" s="10">
        <f t="shared" si="293"/>
        <v>0</v>
      </c>
    </row>
    <row r="639" spans="1:18" s="8" customFormat="1">
      <c r="A639" s="62">
        <v>28</v>
      </c>
      <c r="B639" s="62" t="s">
        <v>214</v>
      </c>
      <c r="C639" s="12" t="s">
        <v>374</v>
      </c>
      <c r="D639" s="62" t="s">
        <v>29</v>
      </c>
      <c r="E639" s="62"/>
      <c r="F639" s="62"/>
      <c r="G639" s="62"/>
      <c r="H639" s="62"/>
      <c r="I639" s="62"/>
      <c r="J639" s="62"/>
      <c r="K639" s="62"/>
      <c r="L639" s="62"/>
      <c r="M639" s="62"/>
      <c r="N639" s="3">
        <f t="shared" si="291"/>
        <v>0</v>
      </c>
      <c r="O639" s="9">
        <f t="shared" si="292"/>
        <v>0</v>
      </c>
      <c r="P639" s="4">
        <f t="shared" si="288"/>
        <v>0</v>
      </c>
      <c r="Q639" s="11">
        <f t="shared" si="289"/>
        <v>0</v>
      </c>
      <c r="R639" s="10">
        <f t="shared" si="293"/>
        <v>0</v>
      </c>
    </row>
    <row r="640" spans="1:18" s="8" customFormat="1">
      <c r="A640" s="62">
        <v>29</v>
      </c>
      <c r="B640" s="62" t="s">
        <v>198</v>
      </c>
      <c r="C640" s="12" t="s">
        <v>376</v>
      </c>
      <c r="D640" s="62" t="s">
        <v>29</v>
      </c>
      <c r="E640" s="62"/>
      <c r="F640" s="62"/>
      <c r="G640" s="62"/>
      <c r="H640" s="62"/>
      <c r="I640" s="62"/>
      <c r="J640" s="62"/>
      <c r="K640" s="62"/>
      <c r="L640" s="62"/>
      <c r="M640" s="62"/>
      <c r="N640" s="3">
        <f t="shared" si="291"/>
        <v>0</v>
      </c>
      <c r="O640" s="9">
        <f t="shared" si="292"/>
        <v>0</v>
      </c>
      <c r="P640" s="4">
        <f t="shared" si="288"/>
        <v>0</v>
      </c>
      <c r="Q640" s="11">
        <f t="shared" si="289"/>
        <v>0</v>
      </c>
      <c r="R640" s="10">
        <f t="shared" si="293"/>
        <v>0</v>
      </c>
    </row>
    <row r="641" spans="1:19" s="8" customFormat="1">
      <c r="A641" s="62">
        <v>30</v>
      </c>
      <c r="B641" s="62" t="s">
        <v>88</v>
      </c>
      <c r="C641" s="12" t="s">
        <v>377</v>
      </c>
      <c r="D641" s="62" t="s">
        <v>29</v>
      </c>
      <c r="E641" s="62"/>
      <c r="F641" s="62"/>
      <c r="G641" s="62"/>
      <c r="H641" s="62"/>
      <c r="I641" s="62"/>
      <c r="J641" s="62"/>
      <c r="K641" s="62"/>
      <c r="L641" s="62"/>
      <c r="M641" s="62"/>
      <c r="N641" s="3">
        <f t="shared" si="291"/>
        <v>0</v>
      </c>
      <c r="O641" s="9">
        <f t="shared" si="292"/>
        <v>0</v>
      </c>
      <c r="P641" s="4">
        <f t="shared" si="288"/>
        <v>0</v>
      </c>
      <c r="Q641" s="11">
        <f t="shared" si="289"/>
        <v>0</v>
      </c>
      <c r="R641" s="10">
        <f t="shared" si="293"/>
        <v>0</v>
      </c>
    </row>
    <row r="642" spans="1:19" s="8" customFormat="1">
      <c r="A642" s="62">
        <v>31</v>
      </c>
      <c r="B642" s="62" t="s">
        <v>395</v>
      </c>
      <c r="C642" s="12" t="s">
        <v>378</v>
      </c>
      <c r="D642" s="62" t="s">
        <v>29</v>
      </c>
      <c r="E642" s="62"/>
      <c r="F642" s="62"/>
      <c r="G642" s="62"/>
      <c r="H642" s="62"/>
      <c r="I642" s="62"/>
      <c r="J642" s="62"/>
      <c r="K642" s="62"/>
      <c r="L642" s="62"/>
      <c r="M642" s="62"/>
      <c r="N642" s="3">
        <f t="shared" si="291"/>
        <v>0</v>
      </c>
      <c r="O642" s="9">
        <f t="shared" si="292"/>
        <v>0</v>
      </c>
      <c r="P642" s="4">
        <f t="shared" si="288"/>
        <v>0</v>
      </c>
      <c r="Q642" s="11">
        <f t="shared" si="289"/>
        <v>0</v>
      </c>
      <c r="R642" s="10">
        <f t="shared" si="293"/>
        <v>0</v>
      </c>
    </row>
    <row r="643" spans="1:19" s="8" customFormat="1">
      <c r="A643" s="62">
        <v>32</v>
      </c>
      <c r="B643" s="62" t="s">
        <v>395</v>
      </c>
      <c r="C643" s="12" t="s">
        <v>380</v>
      </c>
      <c r="D643" s="62" t="s">
        <v>29</v>
      </c>
      <c r="E643" s="62"/>
      <c r="F643" s="62"/>
      <c r="G643" s="62"/>
      <c r="H643" s="62"/>
      <c r="I643" s="62"/>
      <c r="J643" s="62"/>
      <c r="K643" s="62"/>
      <c r="L643" s="62"/>
      <c r="M643" s="62"/>
      <c r="N643" s="3">
        <f t="shared" si="291"/>
        <v>0</v>
      </c>
      <c r="O643" s="9">
        <f t="shared" si="292"/>
        <v>0</v>
      </c>
      <c r="P643" s="4">
        <f t="shared" si="288"/>
        <v>0</v>
      </c>
      <c r="Q643" s="11">
        <f t="shared" si="289"/>
        <v>0</v>
      </c>
      <c r="R643" s="10">
        <f t="shared" si="293"/>
        <v>0</v>
      </c>
    </row>
    <row r="644" spans="1:19" s="8" customFormat="1">
      <c r="A644" s="62">
        <v>33</v>
      </c>
      <c r="B644" s="62" t="s">
        <v>396</v>
      </c>
      <c r="C644" s="12" t="s">
        <v>381</v>
      </c>
      <c r="D644" s="62" t="s">
        <v>29</v>
      </c>
      <c r="E644" s="62"/>
      <c r="F644" s="62"/>
      <c r="G644" s="62"/>
      <c r="H644" s="62"/>
      <c r="I644" s="62"/>
      <c r="J644" s="62"/>
      <c r="K644" s="62"/>
      <c r="L644" s="62"/>
      <c r="M644" s="62"/>
      <c r="N644" s="3">
        <f t="shared" si="291"/>
        <v>0</v>
      </c>
      <c r="O644" s="9">
        <f t="shared" si="292"/>
        <v>0</v>
      </c>
      <c r="P644" s="4">
        <f t="shared" si="288"/>
        <v>0</v>
      </c>
      <c r="Q644" s="11">
        <f t="shared" si="289"/>
        <v>0</v>
      </c>
      <c r="R644" s="10">
        <f t="shared" si="293"/>
        <v>0</v>
      </c>
    </row>
    <row r="645" spans="1:19" s="8" customFormat="1">
      <c r="A645" s="62">
        <v>34</v>
      </c>
      <c r="B645" s="62" t="s">
        <v>197</v>
      </c>
      <c r="C645" s="12" t="s">
        <v>262</v>
      </c>
      <c r="D645" s="62" t="s">
        <v>29</v>
      </c>
      <c r="E645" s="62"/>
      <c r="F645" s="62"/>
      <c r="G645" s="62"/>
      <c r="H645" s="62"/>
      <c r="I645" s="62"/>
      <c r="J645" s="62"/>
      <c r="K645" s="62"/>
      <c r="L645" s="62"/>
      <c r="M645" s="62"/>
      <c r="N645" s="3">
        <f t="shared" si="291"/>
        <v>0</v>
      </c>
      <c r="O645" s="9">
        <f t="shared" si="292"/>
        <v>0</v>
      </c>
      <c r="P645" s="4">
        <f t="shared" si="288"/>
        <v>0</v>
      </c>
      <c r="Q645" s="11">
        <f t="shared" si="289"/>
        <v>0</v>
      </c>
      <c r="R645" s="10">
        <f t="shared" si="293"/>
        <v>0</v>
      </c>
    </row>
    <row r="646" spans="1:19" s="8" customFormat="1">
      <c r="A646" s="62">
        <v>35</v>
      </c>
      <c r="B646" s="62" t="s">
        <v>397</v>
      </c>
      <c r="C646" s="12" t="s">
        <v>383</v>
      </c>
      <c r="D646" s="62" t="s">
        <v>29</v>
      </c>
      <c r="E646" s="62"/>
      <c r="F646" s="62"/>
      <c r="G646" s="62"/>
      <c r="H646" s="62"/>
      <c r="I646" s="62"/>
      <c r="J646" s="62"/>
      <c r="K646" s="62"/>
      <c r="L646" s="62"/>
      <c r="M646" s="62"/>
      <c r="N646" s="3">
        <f t="shared" si="291"/>
        <v>0</v>
      </c>
      <c r="O646" s="9">
        <f t="shared" si="292"/>
        <v>0</v>
      </c>
      <c r="P646" s="4">
        <f t="shared" si="288"/>
        <v>0</v>
      </c>
      <c r="Q646" s="11">
        <f t="shared" si="289"/>
        <v>0</v>
      </c>
      <c r="R646" s="10">
        <f t="shared" si="293"/>
        <v>0</v>
      </c>
    </row>
    <row r="647" spans="1:19" s="8" customFormat="1">
      <c r="A647" s="62">
        <v>36</v>
      </c>
      <c r="B647" s="62" t="s">
        <v>398</v>
      </c>
      <c r="C647" s="12" t="s">
        <v>385</v>
      </c>
      <c r="D647" s="62" t="s">
        <v>29</v>
      </c>
      <c r="E647" s="62"/>
      <c r="F647" s="62"/>
      <c r="G647" s="62"/>
      <c r="H647" s="62"/>
      <c r="I647" s="62"/>
      <c r="J647" s="62"/>
      <c r="K647" s="62"/>
      <c r="L647" s="62"/>
      <c r="M647" s="62"/>
      <c r="N647" s="3">
        <f t="shared" si="291"/>
        <v>0</v>
      </c>
      <c r="O647" s="9">
        <f t="shared" si="292"/>
        <v>0</v>
      </c>
      <c r="P647" s="4">
        <f t="shared" si="288"/>
        <v>0</v>
      </c>
      <c r="Q647" s="11">
        <f t="shared" si="289"/>
        <v>0</v>
      </c>
      <c r="R647" s="10">
        <f t="shared" si="293"/>
        <v>0</v>
      </c>
    </row>
    <row r="648" spans="1:19" s="8" customFormat="1">
      <c r="A648" s="62">
        <v>37</v>
      </c>
      <c r="B648" s="62" t="s">
        <v>264</v>
      </c>
      <c r="C648" s="12" t="s">
        <v>353</v>
      </c>
      <c r="D648" s="62" t="s">
        <v>29</v>
      </c>
      <c r="E648" s="62"/>
      <c r="F648" s="62"/>
      <c r="G648" s="62"/>
      <c r="H648" s="62"/>
      <c r="I648" s="62"/>
      <c r="J648" s="62"/>
      <c r="K648" s="62"/>
      <c r="L648" s="62"/>
      <c r="M648" s="62"/>
      <c r="N648" s="3">
        <f t="shared" si="291"/>
        <v>0</v>
      </c>
      <c r="O648" s="9">
        <f t="shared" si="292"/>
        <v>0</v>
      </c>
      <c r="P648" s="4">
        <f t="shared" si="288"/>
        <v>0</v>
      </c>
      <c r="Q648" s="11">
        <f t="shared" si="289"/>
        <v>0</v>
      </c>
      <c r="R648" s="10">
        <f t="shared" si="293"/>
        <v>0</v>
      </c>
    </row>
    <row r="649" spans="1:19" s="8" customFormat="1">
      <c r="A649" s="62">
        <v>38</v>
      </c>
      <c r="B649" s="62" t="s">
        <v>399</v>
      </c>
      <c r="C649" s="12" t="s">
        <v>387</v>
      </c>
      <c r="D649" s="62" t="s">
        <v>29</v>
      </c>
      <c r="E649" s="62"/>
      <c r="F649" s="62"/>
      <c r="G649" s="62"/>
      <c r="H649" s="62"/>
      <c r="I649" s="62"/>
      <c r="J649" s="62"/>
      <c r="K649" s="62"/>
      <c r="L649" s="62"/>
      <c r="M649" s="62"/>
      <c r="N649" s="3">
        <f t="shared" si="291"/>
        <v>0</v>
      </c>
      <c r="O649" s="9">
        <f t="shared" si="292"/>
        <v>0</v>
      </c>
      <c r="P649" s="4">
        <f t="shared" si="288"/>
        <v>0</v>
      </c>
      <c r="Q649" s="11">
        <f t="shared" si="289"/>
        <v>0</v>
      </c>
      <c r="R649" s="10">
        <f t="shared" si="293"/>
        <v>0</v>
      </c>
    </row>
    <row r="650" spans="1:19" s="8" customFormat="1">
      <c r="A650" s="62">
        <v>39</v>
      </c>
      <c r="B650" s="62" t="s">
        <v>400</v>
      </c>
      <c r="C650" s="12" t="s">
        <v>360</v>
      </c>
      <c r="D650" s="62" t="s">
        <v>29</v>
      </c>
      <c r="E650" s="62"/>
      <c r="F650" s="62"/>
      <c r="G650" s="62"/>
      <c r="H650" s="62"/>
      <c r="I650" s="62"/>
      <c r="J650" s="62"/>
      <c r="K650" s="62"/>
      <c r="L650" s="62"/>
      <c r="M650" s="62"/>
      <c r="N650" s="3">
        <f t="shared" si="291"/>
        <v>0</v>
      </c>
      <c r="O650" s="9">
        <f t="shared" si="292"/>
        <v>0</v>
      </c>
      <c r="P650" s="4">
        <f t="shared" si="288"/>
        <v>0</v>
      </c>
      <c r="Q650" s="11">
        <f t="shared" si="289"/>
        <v>0</v>
      </c>
      <c r="R650" s="10">
        <f t="shared" si="293"/>
        <v>0</v>
      </c>
    </row>
    <row r="651" spans="1:19" s="8" customFormat="1">
      <c r="A651" s="62">
        <v>40</v>
      </c>
      <c r="B651" s="62" t="s">
        <v>267</v>
      </c>
      <c r="C651" s="12" t="s">
        <v>252</v>
      </c>
      <c r="D651" s="62" t="s">
        <v>29</v>
      </c>
      <c r="E651" s="62"/>
      <c r="F651" s="62"/>
      <c r="G651" s="62"/>
      <c r="H651" s="62"/>
      <c r="I651" s="62"/>
      <c r="J651" s="62"/>
      <c r="K651" s="62"/>
      <c r="L651" s="62"/>
      <c r="M651" s="62"/>
      <c r="N651" s="3">
        <f t="shared" si="291"/>
        <v>0</v>
      </c>
      <c r="O651" s="9">
        <f t="shared" si="292"/>
        <v>0</v>
      </c>
      <c r="P651" s="4">
        <f t="shared" si="288"/>
        <v>0</v>
      </c>
      <c r="Q651" s="11">
        <f t="shared" si="289"/>
        <v>0</v>
      </c>
      <c r="R651" s="10">
        <f t="shared" si="293"/>
        <v>0</v>
      </c>
    </row>
    <row r="652" spans="1:19" s="8" customFormat="1">
      <c r="A652" s="62">
        <v>41</v>
      </c>
      <c r="B652" s="62" t="s">
        <v>268</v>
      </c>
      <c r="C652" s="12" t="s">
        <v>361</v>
      </c>
      <c r="D652" s="62" t="s">
        <v>29</v>
      </c>
      <c r="E652" s="62"/>
      <c r="F652" s="62"/>
      <c r="G652" s="62"/>
      <c r="H652" s="62"/>
      <c r="I652" s="62"/>
      <c r="J652" s="62"/>
      <c r="K652" s="62"/>
      <c r="L652" s="62"/>
      <c r="M652" s="62"/>
      <c r="N652" s="3">
        <f t="shared" si="291"/>
        <v>0</v>
      </c>
      <c r="O652" s="9">
        <f t="shared" si="292"/>
        <v>0</v>
      </c>
      <c r="P652" s="4">
        <f t="shared" si="288"/>
        <v>0</v>
      </c>
      <c r="Q652" s="11">
        <f t="shared" si="289"/>
        <v>0</v>
      </c>
      <c r="R652" s="10">
        <f t="shared" si="293"/>
        <v>0</v>
      </c>
    </row>
    <row r="653" spans="1:19" s="8" customFormat="1">
      <c r="A653" s="62">
        <v>42</v>
      </c>
      <c r="B653" s="62" t="s">
        <v>178</v>
      </c>
      <c r="C653" s="12" t="s">
        <v>389</v>
      </c>
      <c r="D653" s="62" t="s">
        <v>29</v>
      </c>
      <c r="E653" s="62"/>
      <c r="F653" s="62"/>
      <c r="G653" s="62"/>
      <c r="H653" s="62"/>
      <c r="I653" s="62"/>
      <c r="J653" s="62"/>
      <c r="K653" s="62"/>
      <c r="L653" s="62"/>
      <c r="M653" s="62"/>
      <c r="N653" s="3">
        <f t="shared" si="291"/>
        <v>0</v>
      </c>
      <c r="O653" s="9">
        <f t="shared" si="292"/>
        <v>0</v>
      </c>
      <c r="P653" s="4">
        <f t="shared" si="288"/>
        <v>0</v>
      </c>
      <c r="Q653" s="11">
        <f t="shared" si="289"/>
        <v>0</v>
      </c>
      <c r="R653" s="10">
        <f t="shared" si="293"/>
        <v>0</v>
      </c>
    </row>
    <row r="654" spans="1:19" s="8" customFormat="1">
      <c r="A654" s="62">
        <v>43</v>
      </c>
      <c r="B654" s="62" t="s">
        <v>401</v>
      </c>
      <c r="C654" s="12" t="s">
        <v>358</v>
      </c>
      <c r="D654" s="62" t="s">
        <v>29</v>
      </c>
      <c r="E654" s="62"/>
      <c r="F654" s="62"/>
      <c r="G654" s="62"/>
      <c r="H654" s="62"/>
      <c r="I654" s="62"/>
      <c r="J654" s="62"/>
      <c r="K654" s="62"/>
      <c r="L654" s="62"/>
      <c r="M654" s="62"/>
      <c r="N654" s="3">
        <f t="shared" si="291"/>
        <v>0</v>
      </c>
      <c r="O654" s="9">
        <f t="shared" si="292"/>
        <v>0</v>
      </c>
      <c r="P654" s="4">
        <f t="shared" si="288"/>
        <v>0</v>
      </c>
      <c r="Q654" s="11">
        <f t="shared" si="289"/>
        <v>0</v>
      </c>
      <c r="R654" s="10">
        <f t="shared" si="293"/>
        <v>0</v>
      </c>
    </row>
    <row r="655" spans="1:19">
      <c r="A655" s="62">
        <v>44</v>
      </c>
      <c r="B655" s="62" t="s">
        <v>84</v>
      </c>
      <c r="C655" s="12" t="s">
        <v>366</v>
      </c>
      <c r="D655" s="62" t="s">
        <v>29</v>
      </c>
      <c r="E655" s="62"/>
      <c r="F655" s="62"/>
      <c r="G655" s="62"/>
      <c r="H655" s="62"/>
      <c r="I655" s="62"/>
      <c r="J655" s="62"/>
      <c r="K655" s="62"/>
      <c r="L655" s="62"/>
      <c r="M655" s="62"/>
      <c r="N655" s="3">
        <f t="shared" si="286"/>
        <v>0</v>
      </c>
      <c r="O655" s="9">
        <f t="shared" si="287"/>
        <v>0</v>
      </c>
      <c r="P655" s="4">
        <f t="shared" ref="P655:P663" si="294">IF(O655=0,0,IF(F655="OŽ",IF(L655&gt;35,0,IF(J655&gt;35,(36-L655)*1.836,((36-L655)-(36-J655))*1.836)),0)+IF(F655="PČ",IF(L655&gt;31,0,IF(J655&gt;31,(32-L655)*1.347,((32-L655)-(32-J655))*1.347)),0)+ IF(F655="PČneol",IF(L655&gt;15,0,IF(J655&gt;15,(16-L655)*0.255,((16-L655)-(16-J655))*0.255)),0)+IF(F655="PŽ",IF(L655&gt;31,0,IF(J655&gt;31,(32-L655)*0.255,((32-L655)-(32-J655))*0.255)),0)+IF(F655="EČ",IF(L655&gt;23,0,IF(J655&gt;23,(24-L655)*0.612,((24-L655)-(24-J655))*0.612)),0)+IF(F655="EČneol",IF(L655&gt;7,0,IF(J655&gt;7,(8-L655)*0.204,((8-L655)-(8-J655))*0.204)),0)+IF(F655="EŽ",IF(L655&gt;23,0,IF(J655&gt;23,(24-L655)*0.204,((24-L655)-(24-J655))*0.204)),0)+IF(F655="PT",IF(L655&gt;31,0,IF(J655&gt;31,(32-L655)*0.204,((32-L655)-(32-J655))*0.204)),0)+IF(F655="JOŽ",IF(L655&gt;23,0,IF(J655&gt;23,(24-L655)*0.255,((24-L655)-(24-J655))*0.255)),0)+IF(F655="JPČ",IF(L655&gt;23,0,IF(J655&gt;23,(24-L655)*0.204,((24-L655)-(24-J655))*0.204)),0)+IF(F655="JEČ",IF(L655&gt;15,0,IF(J655&gt;15,(16-L655)*0.102,((16-L655)-(16-J655))*0.102)),0)+IF(F655="JEOF",IF(L655&gt;15,0,IF(J655&gt;15,(16-L655)*0.102,((16-L655)-(16-J655))*0.102)),0)+IF(F655="JnPČ",IF(L655&gt;15,0,IF(J655&gt;15,(16-L655)*0.153,((16-L655)-(16-J655))*0.153)),0)+IF(F655="JnEČ",IF(L655&gt;15,0,IF(J655&gt;15,(16-L655)*0.0765,((16-L655)-(16-J655))*0.0765)),0)+IF(F655="JčPČ",IF(L655&gt;15,0,IF(J655&gt;15,(16-L655)*0.06375,((16-L655)-(16-J655))*0.06375)),0)+IF(F655="JčEČ",IF(L655&gt;15,0,IF(J655&gt;15,(16-L655)*0.051,((16-L655)-(16-J655))*0.051)),0)+IF(F655="NEAK",IF(L655&gt;23,0,IF(J655&gt;23,(24-L655)*0.03444,((24-L655)-(24-J655))*0.03444)),0))</f>
        <v>0</v>
      </c>
      <c r="Q655" s="11">
        <f t="shared" ref="Q655:Q663" si="295">IF(ISERROR(P655*100/N655),0,(P655*100/N655))</f>
        <v>0</v>
      </c>
      <c r="R655" s="10">
        <f t="shared" si="290"/>
        <v>0</v>
      </c>
      <c r="S655" s="8"/>
    </row>
    <row r="656" spans="1:19">
      <c r="A656" s="62">
        <v>45</v>
      </c>
      <c r="B656" s="62" t="s">
        <v>259</v>
      </c>
      <c r="C656" s="12" t="s">
        <v>391</v>
      </c>
      <c r="D656" s="62" t="s">
        <v>29</v>
      </c>
      <c r="E656" s="62"/>
      <c r="F656" s="62"/>
      <c r="G656" s="62"/>
      <c r="H656" s="62"/>
      <c r="I656" s="62"/>
      <c r="J656" s="62"/>
      <c r="K656" s="62"/>
      <c r="L656" s="62"/>
      <c r="M656" s="62"/>
      <c r="N656" s="3">
        <f t="shared" si="286"/>
        <v>0</v>
      </c>
      <c r="O656" s="9">
        <f t="shared" si="287"/>
        <v>0</v>
      </c>
      <c r="P656" s="4">
        <f t="shared" si="294"/>
        <v>0</v>
      </c>
      <c r="Q656" s="11">
        <f t="shared" si="295"/>
        <v>0</v>
      </c>
      <c r="R656" s="10">
        <f t="shared" si="290"/>
        <v>0</v>
      </c>
      <c r="S656" s="8"/>
    </row>
    <row r="657" spans="1:19">
      <c r="A657" s="62">
        <v>46</v>
      </c>
      <c r="B657" s="62" t="s">
        <v>214</v>
      </c>
      <c r="C657" s="12" t="s">
        <v>391</v>
      </c>
      <c r="D657" s="62" t="s">
        <v>29</v>
      </c>
      <c r="E657" s="62"/>
      <c r="F657" s="62"/>
      <c r="G657" s="62"/>
      <c r="H657" s="62"/>
      <c r="I657" s="62"/>
      <c r="J657" s="62"/>
      <c r="K657" s="62"/>
      <c r="L657" s="62"/>
      <c r="M657" s="62"/>
      <c r="N657" s="3">
        <f t="shared" si="286"/>
        <v>0</v>
      </c>
      <c r="O657" s="9">
        <f t="shared" si="287"/>
        <v>0</v>
      </c>
      <c r="P657" s="4">
        <f t="shared" si="294"/>
        <v>0</v>
      </c>
      <c r="Q657" s="11">
        <f t="shared" si="295"/>
        <v>0</v>
      </c>
      <c r="R657" s="10">
        <f t="shared" si="290"/>
        <v>0</v>
      </c>
      <c r="S657" s="8"/>
    </row>
    <row r="658" spans="1:19">
      <c r="A658" s="62">
        <v>47</v>
      </c>
      <c r="B658" s="62" t="s">
        <v>270</v>
      </c>
      <c r="C658" s="12" t="s">
        <v>391</v>
      </c>
      <c r="D658" s="62" t="s">
        <v>29</v>
      </c>
      <c r="E658" s="62"/>
      <c r="F658" s="62"/>
      <c r="G658" s="62"/>
      <c r="H658" s="62"/>
      <c r="I658" s="62"/>
      <c r="J658" s="62"/>
      <c r="K658" s="62"/>
      <c r="L658" s="62"/>
      <c r="M658" s="62"/>
      <c r="N658" s="3">
        <f t="shared" si="286"/>
        <v>0</v>
      </c>
      <c r="O658" s="9">
        <f t="shared" si="287"/>
        <v>0</v>
      </c>
      <c r="P658" s="4">
        <f t="shared" si="294"/>
        <v>0</v>
      </c>
      <c r="Q658" s="11">
        <f t="shared" si="295"/>
        <v>0</v>
      </c>
      <c r="R658" s="10">
        <f t="shared" si="290"/>
        <v>0</v>
      </c>
      <c r="S658" s="8"/>
    </row>
    <row r="659" spans="1:19">
      <c r="A659" s="62">
        <v>48</v>
      </c>
      <c r="B659" s="62" t="s">
        <v>402</v>
      </c>
      <c r="C659" s="12" t="s">
        <v>391</v>
      </c>
      <c r="D659" s="62" t="s">
        <v>29</v>
      </c>
      <c r="E659" s="62"/>
      <c r="F659" s="62"/>
      <c r="G659" s="62"/>
      <c r="H659" s="62"/>
      <c r="I659" s="62"/>
      <c r="J659" s="62"/>
      <c r="K659" s="62"/>
      <c r="L659" s="62"/>
      <c r="M659" s="62"/>
      <c r="N659" s="3">
        <f t="shared" si="286"/>
        <v>0</v>
      </c>
      <c r="O659" s="9">
        <f t="shared" si="287"/>
        <v>0</v>
      </c>
      <c r="P659" s="4">
        <f t="shared" si="294"/>
        <v>0</v>
      </c>
      <c r="Q659" s="11">
        <f t="shared" si="295"/>
        <v>0</v>
      </c>
      <c r="R659" s="10">
        <f t="shared" si="290"/>
        <v>0</v>
      </c>
      <c r="S659" s="8"/>
    </row>
    <row r="660" spans="1:19">
      <c r="A660" s="62">
        <v>49</v>
      </c>
      <c r="B660" s="62" t="s">
        <v>198</v>
      </c>
      <c r="C660" s="12" t="s">
        <v>394</v>
      </c>
      <c r="D660" s="62" t="s">
        <v>29</v>
      </c>
      <c r="E660" s="62"/>
      <c r="F660" s="62"/>
      <c r="G660" s="62"/>
      <c r="H660" s="62"/>
      <c r="I660" s="62"/>
      <c r="J660" s="62"/>
      <c r="K660" s="62"/>
      <c r="L660" s="62"/>
      <c r="M660" s="62"/>
      <c r="N660" s="3">
        <f t="shared" si="286"/>
        <v>0</v>
      </c>
      <c r="O660" s="9">
        <f t="shared" si="287"/>
        <v>0</v>
      </c>
      <c r="P660" s="4">
        <f t="shared" si="294"/>
        <v>0</v>
      </c>
      <c r="Q660" s="11">
        <f t="shared" si="295"/>
        <v>0</v>
      </c>
      <c r="R660" s="10">
        <f t="shared" si="290"/>
        <v>0</v>
      </c>
      <c r="S660" s="8"/>
    </row>
    <row r="661" spans="1:19">
      <c r="A661" s="62">
        <v>50</v>
      </c>
      <c r="B661" s="62" t="s">
        <v>397</v>
      </c>
      <c r="C661" s="12" t="s">
        <v>394</v>
      </c>
      <c r="D661" s="62" t="s">
        <v>29</v>
      </c>
      <c r="E661" s="62"/>
      <c r="F661" s="62"/>
      <c r="G661" s="62"/>
      <c r="H661" s="62"/>
      <c r="I661" s="62"/>
      <c r="J661" s="62"/>
      <c r="K661" s="62"/>
      <c r="L661" s="62"/>
      <c r="M661" s="62"/>
      <c r="N661" s="3">
        <f t="shared" si="286"/>
        <v>0</v>
      </c>
      <c r="O661" s="9">
        <f t="shared" si="287"/>
        <v>0</v>
      </c>
      <c r="P661" s="4">
        <f t="shared" si="294"/>
        <v>0</v>
      </c>
      <c r="Q661" s="11">
        <f t="shared" si="295"/>
        <v>0</v>
      </c>
      <c r="R661" s="10">
        <f t="shared" si="290"/>
        <v>0</v>
      </c>
      <c r="S661" s="8"/>
    </row>
    <row r="662" spans="1:19">
      <c r="A662" s="62">
        <v>51</v>
      </c>
      <c r="B662" s="62" t="s">
        <v>403</v>
      </c>
      <c r="C662" s="12" t="s">
        <v>394</v>
      </c>
      <c r="D662" s="62" t="s">
        <v>29</v>
      </c>
      <c r="E662" s="62"/>
      <c r="F662" s="62"/>
      <c r="G662" s="62"/>
      <c r="H662" s="62"/>
      <c r="I662" s="62"/>
      <c r="J662" s="62"/>
      <c r="K662" s="62"/>
      <c r="L662" s="62"/>
      <c r="M662" s="62"/>
      <c r="N662" s="3">
        <f t="shared" si="286"/>
        <v>0</v>
      </c>
      <c r="O662" s="9">
        <f t="shared" si="287"/>
        <v>0</v>
      </c>
      <c r="P662" s="4">
        <f t="shared" si="294"/>
        <v>0</v>
      </c>
      <c r="Q662" s="11">
        <f t="shared" si="295"/>
        <v>0</v>
      </c>
      <c r="R662" s="10">
        <f t="shared" si="290"/>
        <v>0</v>
      </c>
      <c r="S662" s="8"/>
    </row>
    <row r="663" spans="1:19">
      <c r="A663" s="62">
        <v>52</v>
      </c>
      <c r="B663" s="62" t="s">
        <v>404</v>
      </c>
      <c r="C663" s="12" t="s">
        <v>394</v>
      </c>
      <c r="D663" s="62" t="s">
        <v>29</v>
      </c>
      <c r="E663" s="62"/>
      <c r="F663" s="62"/>
      <c r="G663" s="62"/>
      <c r="H663" s="62"/>
      <c r="I663" s="62"/>
      <c r="J663" s="62"/>
      <c r="K663" s="62"/>
      <c r="L663" s="62"/>
      <c r="M663" s="62"/>
      <c r="N663" s="3">
        <f t="shared" si="286"/>
        <v>0</v>
      </c>
      <c r="O663" s="9">
        <f t="shared" si="287"/>
        <v>0</v>
      </c>
      <c r="P663" s="4">
        <f t="shared" si="294"/>
        <v>0</v>
      </c>
      <c r="Q663" s="11">
        <f t="shared" si="295"/>
        <v>0</v>
      </c>
      <c r="R663" s="10">
        <f t="shared" si="290"/>
        <v>0</v>
      </c>
      <c r="S663" s="8"/>
    </row>
    <row r="664" spans="1:19" ht="13.9" customHeight="1">
      <c r="A664" s="67" t="s">
        <v>32</v>
      </c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9"/>
      <c r="R664" s="10">
        <f>SUM(R611:R663)</f>
        <v>0</v>
      </c>
      <c r="S664" s="8"/>
    </row>
    <row r="665" spans="1:19" ht="15.75">
      <c r="A665" s="24" t="s">
        <v>33</v>
      </c>
      <c r="B665" s="24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6"/>
      <c r="S665" s="8"/>
    </row>
    <row r="666" spans="1:19">
      <c r="A666" s="49" t="s">
        <v>59</v>
      </c>
      <c r="B666" s="49"/>
      <c r="C666" s="49"/>
      <c r="D666" s="49"/>
      <c r="E666" s="49"/>
      <c r="F666" s="49"/>
      <c r="G666" s="49"/>
      <c r="H666" s="49"/>
      <c r="I666" s="49"/>
      <c r="J666" s="15"/>
      <c r="K666" s="15"/>
      <c r="L666" s="15"/>
      <c r="M666" s="15"/>
      <c r="N666" s="15"/>
      <c r="O666" s="15"/>
      <c r="P666" s="15"/>
      <c r="Q666" s="15"/>
      <c r="R666" s="16"/>
      <c r="S666" s="8"/>
    </row>
    <row r="667" spans="1:19" s="8" customFormat="1">
      <c r="A667" s="49"/>
      <c r="B667" s="49"/>
      <c r="C667" s="49"/>
      <c r="D667" s="49"/>
      <c r="E667" s="49"/>
      <c r="F667" s="49"/>
      <c r="G667" s="49"/>
      <c r="H667" s="49"/>
      <c r="I667" s="49"/>
      <c r="J667" s="15"/>
      <c r="K667" s="15"/>
      <c r="L667" s="15"/>
      <c r="M667" s="15"/>
      <c r="N667" s="15"/>
      <c r="O667" s="15"/>
      <c r="P667" s="15"/>
      <c r="Q667" s="15"/>
      <c r="R667" s="16"/>
    </row>
    <row r="668" spans="1:19">
      <c r="A668" s="70" t="s">
        <v>405</v>
      </c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58"/>
      <c r="R668" s="8"/>
      <c r="S668" s="8"/>
    </row>
    <row r="669" spans="1:19" ht="18">
      <c r="A669" s="72" t="s">
        <v>25</v>
      </c>
      <c r="B669" s="73"/>
      <c r="C669" s="73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8"/>
      <c r="R669" s="8"/>
      <c r="S669" s="8"/>
    </row>
    <row r="670" spans="1:19">
      <c r="A670" s="65" t="s">
        <v>406</v>
      </c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58"/>
      <c r="R670" s="8"/>
      <c r="S670" s="8"/>
    </row>
    <row r="671" spans="1:19">
      <c r="A671" s="62">
        <v>1</v>
      </c>
      <c r="B671" s="62" t="s">
        <v>407</v>
      </c>
      <c r="C671" s="12" t="s">
        <v>408</v>
      </c>
      <c r="D671" s="62" t="s">
        <v>64</v>
      </c>
      <c r="E671" s="62">
        <v>1</v>
      </c>
      <c r="F671" s="62" t="s">
        <v>30</v>
      </c>
      <c r="G671" s="62">
        <v>1</v>
      </c>
      <c r="H671" s="62" t="s">
        <v>66</v>
      </c>
      <c r="I671" s="62"/>
      <c r="J671" s="62">
        <v>205</v>
      </c>
      <c r="K671" s="62">
        <v>214</v>
      </c>
      <c r="L671" s="62">
        <v>1</v>
      </c>
      <c r="M671" s="62" t="s">
        <v>31</v>
      </c>
      <c r="N671" s="3">
        <f t="shared" ref="N671:N675" si="296">(IF(F671="OŽ",IF(L671=1,550.8,IF(L671=2,426.38,IF(L671=3,342.14,IF(L671=4,181.44,IF(L671=5,168.48,IF(L671=6,155.52,IF(L671=7,148.5,IF(L671=8,144,0))))))))+IF(L671&lt;=8,0,IF(L671&lt;=16,137.7,IF(L671&lt;=24,108,IF(L671&lt;=32,80.1,IF(L671&lt;=36,52.2,0)))))-IF(L671&lt;=8,0,IF(L671&lt;=16,(L671-9)*2.754,IF(L671&lt;=24,(L671-17)* 2.754,IF(L671&lt;=32,(L671-25)* 2.754,IF(L671&lt;=36,(L671-33)*2.754,0))))),0)+IF(F671="PČ",IF(L671=1,449,IF(L671=2,314.6,IF(L671=3,238,IF(L671=4,172,IF(L671=5,159,IF(L671=6,145,IF(L671=7,132,IF(L671=8,119,0))))))))+IF(L671&lt;=8,0,IF(L671&lt;=16,88,IF(L671&lt;=24,55,IF(L671&lt;=32,22,0))))-IF(L671&lt;=8,0,IF(L671&lt;=16,(L671-9)*2.245,IF(L671&lt;=24,(L671-17)*2.245,IF(L671&lt;=32,(L671-25)*2.245,0)))),0)+IF(F671="PČneol",IF(L671=1,85,IF(L671=2,64.61,IF(L671=3,50.76,IF(L671=4,16.25,IF(L671=5,15,IF(L671=6,13.75,IF(L671=7,12.5,IF(L671=8,11.25,0))))))))+IF(L671&lt;=8,0,IF(L671&lt;=16,9,0))-IF(L671&lt;=8,0,IF(L671&lt;=16,(L671-9)*0.425,0)),0)+IF(F671="PŽ",IF(L671=1,85,IF(L671=2,59.5,IF(L671=3,45,IF(L671=4,32.5,IF(L671=5,30,IF(L671=6,27.5,IF(L671=7,25,IF(L671=8,22.5,0))))))))+IF(L671&lt;=8,0,IF(L671&lt;=16,19,IF(L671&lt;=24,13,IF(L671&lt;=32,8,0))))-IF(L671&lt;=8,0,IF(L671&lt;=16,(L671-9)*0.425,IF(L671&lt;=24,(L671-17)*0.425,IF(L671&lt;=32,(L671-25)*0.425,0)))),0)+IF(F671="EČ",IF(L671=1,204,IF(L671=2,156.24,IF(L671=3,123.84,IF(L671=4,72,IF(L671=5,66,IF(L671=6,60,IF(L671=7,54,IF(L671=8,48,0))))))))+IF(L671&lt;=8,0,IF(L671&lt;=16,40,IF(L671&lt;=24,25,0)))-IF(L671&lt;=8,0,IF(L671&lt;=16,(L671-9)*1.02,IF(L671&lt;=24,(L671-17)*1.02,0))),0)+IF(F671="EČneol",IF(L671=1,68,IF(L671=2,51.69,IF(L671=3,40.61,IF(L671=4,13,IF(L671=5,12,IF(L671=6,11,IF(L671=7,10,IF(L671=8,9,0)))))))))+IF(F671="EŽ",IF(L671=1,68,IF(L671=2,47.6,IF(L671=3,36,IF(L671=4,18,IF(L671=5,16.5,IF(L671=6,15,IF(L671=7,13.5,IF(L671=8,12,0))))))))+IF(L671&lt;=8,0,IF(L671&lt;=16,10,IF(L671&lt;=24,6,0)))-IF(L671&lt;=8,0,IF(L671&lt;=16,(L671-9)*0.34,IF(L671&lt;=24,(L671-17)*0.34,0))),0)+IF(F671="PT",IF(L671=1,68,IF(L671=2,52.08,IF(L671=3,41.28,IF(L671=4,24,IF(L671=5,22,IF(L671=6,20,IF(L671=7,18,IF(L671=8,16,0))))))))+IF(L671&lt;=8,0,IF(L671&lt;=16,13,IF(L671&lt;=24,9,IF(L671&lt;=32,4,0))))-IF(L671&lt;=8,0,IF(L671&lt;=16,(L671-9)*0.34,IF(L671&lt;=24,(L671-17)*0.34,IF(L671&lt;=32,(L671-25)*0.34,0)))),0)+IF(F671="JOŽ",IF(L671=1,85,IF(L671=2,59.5,IF(L671=3,45,IF(L671=4,32.5,IF(L671=5,30,IF(L671=6,27.5,IF(L671=7,25,IF(L671=8,22.5,0))))))))+IF(L671&lt;=8,0,IF(L671&lt;=16,19,IF(L671&lt;=24,13,0)))-IF(L671&lt;=8,0,IF(L671&lt;=16,(L671-9)*0.425,IF(L671&lt;=24,(L671-17)*0.425,0))),0)+IF(F671="JPČ",IF(L671=1,68,IF(L671=2,47.6,IF(L671=3,36,IF(L671=4,26,IF(L671=5,24,IF(L671=6,22,IF(L671=7,20,IF(L671=8,18,0))))))))+IF(L671&lt;=8,0,IF(L671&lt;=16,13,IF(L671&lt;=24,9,0)))-IF(L671&lt;=8,0,IF(L671&lt;=16,(L671-9)*0.34,IF(L671&lt;=24,(L671-17)*0.34,0))),0)+IF(F671="JEČ",IF(L671=1,34,IF(L671=2,26.04,IF(L671=3,20.6,IF(L671=4,12,IF(L671=5,11,IF(L671=6,10,IF(L671=7,9,IF(L671=8,8,0))))))))+IF(L671&lt;=8,0,IF(L671&lt;=16,6,0))-IF(L671&lt;=8,0,IF(L671&lt;=16,(L671-9)*0.17,0)),0)+IF(F671="JEOF",IF(L671=1,34,IF(L671=2,26.04,IF(L671=3,20.6,IF(L671=4,12,IF(L671=5,11,IF(L671=6,10,IF(L671=7,9,IF(L671=8,8,0))))))))+IF(L671&lt;=8,0,IF(L671&lt;=16,6,0))-IF(L671&lt;=8,0,IF(L671&lt;=16,(L671-9)*0.17,0)),0)+IF(F671="JnPČ",IF(L671=1,51,IF(L671=2,35.7,IF(L671=3,27,IF(L671=4,19.5,IF(L671=5,18,IF(L671=6,16.5,IF(L671=7,15,IF(L671=8,13.5,0))))))))+IF(L671&lt;=8,0,IF(L671&lt;=16,10,0))-IF(L671&lt;=8,0,IF(L671&lt;=16,(L671-9)*0.255,0)),0)+IF(F671="JnEČ",IF(L671=1,25.5,IF(L671=2,19.53,IF(L671=3,15.48,IF(L671=4,9,IF(L671=5,8.25,IF(L671=6,7.5,IF(L671=7,6.75,IF(L671=8,6,0))))))))+IF(L671&lt;=8,0,IF(L671&lt;=16,5,0))-IF(L671&lt;=8,0,IF(L671&lt;=16,(L671-9)*0.1275,0)),0)+IF(F671="JčPČ",IF(L671=1,21.25,IF(L671=2,14.5,IF(L671=3,11.5,IF(L671=4,7,IF(L671=5,6.5,IF(L671=6,6,IF(L671=7,5.5,IF(L671=8,5,0))))))))+IF(L671&lt;=8,0,IF(L671&lt;=16,4,0))-IF(L671&lt;=8,0,IF(L671&lt;=16,(L671-9)*0.10625,0)),0)+IF(F671="JčEČ",IF(L671=1,17,IF(L671=2,13.02,IF(L671=3,10.32,IF(L671=4,6,IF(L671=5,5.5,IF(L671=6,5,IF(L671=7,4.5,IF(L671=8,4,0))))))))+IF(L671&lt;=8,0,IF(L671&lt;=16,3,0))-IF(L671&lt;=8,0,IF(L671&lt;=16,(L671-9)*0.085,0)),0)+IF(F671="NEAK",IF(L671=1,11.48,IF(L671=2,8.79,IF(L671=3,6.97,IF(L671=4,4.05,IF(L671=5,3.71,IF(L671=6,3.38,IF(L671=7,3.04,IF(L671=8,2.7,0))))))))+IF(L671&lt;=8,0,IF(L671&lt;=16,2,IF(L671&lt;=24,1.3,0)))-IF(L671&lt;=8,0,IF(L671&lt;=16,(L671-9)*0.0574,IF(L671&lt;=24,(L671-17)*0.0574,0))),0))*IF(L671&lt;0,1,IF(OR(F671="PČ",F671="PŽ",F671="PT"),IF(J671&lt;32,J671/32,1),1))* IF(L671&lt;0,1,IF(OR(F671="EČ",F671="EŽ",F671="JOŽ",F671="JPČ",F671="NEAK"),IF(J671&lt;24,J671/24,1),1))*IF(L671&lt;0,1,IF(OR(F671="PČneol",F671="JEČ",F671="JEOF",F671="JnPČ",F671="JnEČ",F671="JčPČ",F671="JčEČ"),IF(J671&lt;16,J671/16,1),1))*IF(L671&lt;0,1,IF(F671="EČneol",IF(J671&lt;8,J671/8,1),1))</f>
        <v>85</v>
      </c>
      <c r="O671" s="9">
        <f t="shared" ref="O671:O675" si="297">IF(F671="OŽ",N671,IF(H671="Ne",IF(J671*0.3&lt;J671-L671,N671,0),IF(J671*0.1&lt;J671-L671,N671,0)))</f>
        <v>85</v>
      </c>
      <c r="P671" s="4">
        <f t="shared" ref="P671" si="298">IF(O671=0,0,IF(F671="OŽ",IF(L671&gt;35,0,IF(J671&gt;35,(36-L671)*1.836,((36-L671)-(36-J671))*1.836)),0)+IF(F671="PČ",IF(L671&gt;31,0,IF(J671&gt;31,(32-L671)*1.347,((32-L671)-(32-J671))*1.347)),0)+ IF(F671="PČneol",IF(L671&gt;15,0,IF(J671&gt;15,(16-L671)*0.255,((16-L671)-(16-J671))*0.255)),0)+IF(F671="PŽ",IF(L671&gt;31,0,IF(J671&gt;31,(32-L671)*0.255,((32-L671)-(32-J671))*0.255)),0)+IF(F671="EČ",IF(L671&gt;23,0,IF(J671&gt;23,(24-L671)*0.612,((24-L671)-(24-J671))*0.612)),0)+IF(F671="EČneol",IF(L671&gt;7,0,IF(J671&gt;7,(8-L671)*0.204,((8-L671)-(8-J671))*0.204)),0)+IF(F671="EŽ",IF(L671&gt;23,0,IF(J671&gt;23,(24-L671)*0.204,((24-L671)-(24-J671))*0.204)),0)+IF(F671="PT",IF(L671&gt;31,0,IF(J671&gt;31,(32-L671)*0.204,((32-L671)-(32-J671))*0.204)),0)+IF(F671="JOŽ",IF(L671&gt;23,0,IF(J671&gt;23,(24-L671)*0.255,((24-L671)-(24-J671))*0.255)),0)+IF(F671="JPČ",IF(L671&gt;23,0,IF(J671&gt;23,(24-L671)*0.204,((24-L671)-(24-J671))*0.204)),0)+IF(F671="JEČ",IF(L671&gt;15,0,IF(J671&gt;15,(16-L671)*0.102,((16-L671)-(16-J671))*0.102)),0)+IF(F671="JEOF",IF(L671&gt;15,0,IF(J671&gt;15,(16-L671)*0.102,((16-L671)-(16-J671))*0.102)),0)+IF(F671="JnPČ",IF(L671&gt;15,0,IF(J671&gt;15,(16-L671)*0.153,((16-L671)-(16-J671))*0.153)),0)+IF(F671="JnEČ",IF(L671&gt;15,0,IF(J671&gt;15,(16-L671)*0.0765,((16-L671)-(16-J671))*0.0765)),0)+IF(F671="JčPČ",IF(L671&gt;15,0,IF(J671&gt;15,(16-L671)*0.06375,((16-L671)-(16-J671))*0.06375)),0)+IF(F671="JčEČ",IF(L671&gt;15,0,IF(J671&gt;15,(16-L671)*0.051,((16-L671)-(16-J671))*0.051)),0)+IF(F671="NEAK",IF(L671&gt;23,0,IF(J671&gt;23,(24-L671)*0.03444,((24-L671)-(24-J671))*0.03444)),0))</f>
        <v>3.8250000000000002</v>
      </c>
      <c r="Q671" s="11">
        <f t="shared" ref="Q671" si="299">IF(ISERROR(P671*100/N671),0,(P671*100/N671))</f>
        <v>4.5</v>
      </c>
      <c r="R671" s="10">
        <f t="shared" ref="R671:R675" si="300">IF(Q671&lt;=30,O671+P671,O671+O671*0.3)*IF(G671=1,0.4,IF(G671=2,0.75,IF(G671="1 (kas 4 m. 1 k. nerengiamos)",0.52,1)))*IF(D671="olimpinė",1,IF(M671="Ne",0.5,1))*IF(OR(A$5="Lietuvos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federacija"),IF(OR(J671&lt;8,K671&lt;16),0,1),1)*E671*IF(I671&lt;=1,1,1/I671)*IF(OR(A$5="Lietuvos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35.53</v>
      </c>
      <c r="S671" s="8"/>
    </row>
    <row r="672" spans="1:19">
      <c r="A672" s="62">
        <v>2</v>
      </c>
      <c r="B672" s="62" t="s">
        <v>409</v>
      </c>
      <c r="C672" s="12" t="s">
        <v>408</v>
      </c>
      <c r="D672" s="62" t="s">
        <v>64</v>
      </c>
      <c r="E672" s="62">
        <v>1</v>
      </c>
      <c r="F672" s="62" t="s">
        <v>30</v>
      </c>
      <c r="G672" s="62">
        <v>1</v>
      </c>
      <c r="H672" s="62" t="s">
        <v>66</v>
      </c>
      <c r="I672" s="62"/>
      <c r="J672" s="62">
        <v>205</v>
      </c>
      <c r="K672" s="62">
        <v>214</v>
      </c>
      <c r="L672" s="62">
        <v>109</v>
      </c>
      <c r="M672" s="62" t="s">
        <v>31</v>
      </c>
      <c r="N672" s="3">
        <f t="shared" si="296"/>
        <v>0</v>
      </c>
      <c r="O672" s="9">
        <f t="shared" si="297"/>
        <v>0</v>
      </c>
      <c r="P672" s="4">
        <f t="shared" ref="P672:P675" si="301">IF(O672=0,0,IF(F672="OŽ",IF(L672&gt;35,0,IF(J672&gt;35,(36-L672)*1.836,((36-L672)-(36-J672))*1.836)),0)+IF(F672="PČ",IF(L672&gt;31,0,IF(J672&gt;31,(32-L672)*1.347,((32-L672)-(32-J672))*1.347)),0)+ IF(F672="PČneol",IF(L672&gt;15,0,IF(J672&gt;15,(16-L672)*0.255,((16-L672)-(16-J672))*0.255)),0)+IF(F672="PŽ",IF(L672&gt;31,0,IF(J672&gt;31,(32-L672)*0.255,((32-L672)-(32-J672))*0.255)),0)+IF(F672="EČ",IF(L672&gt;23,0,IF(J672&gt;23,(24-L672)*0.612,((24-L672)-(24-J672))*0.612)),0)+IF(F672="EČneol",IF(L672&gt;7,0,IF(J672&gt;7,(8-L672)*0.204,((8-L672)-(8-J672))*0.204)),0)+IF(F672="EŽ",IF(L672&gt;23,0,IF(J672&gt;23,(24-L672)*0.204,((24-L672)-(24-J672))*0.204)),0)+IF(F672="PT",IF(L672&gt;31,0,IF(J672&gt;31,(32-L672)*0.204,((32-L672)-(32-J672))*0.204)),0)+IF(F672="JOŽ",IF(L672&gt;23,0,IF(J672&gt;23,(24-L672)*0.255,((24-L672)-(24-J672))*0.255)),0)+IF(F672="JPČ",IF(L672&gt;23,0,IF(J672&gt;23,(24-L672)*0.204,((24-L672)-(24-J672))*0.204)),0)+IF(F672="JEČ",IF(L672&gt;15,0,IF(J672&gt;15,(16-L672)*0.102,((16-L672)-(16-J672))*0.102)),0)+IF(F672="JEOF",IF(L672&gt;15,0,IF(J672&gt;15,(16-L672)*0.102,((16-L672)-(16-J672))*0.102)),0)+IF(F672="JnPČ",IF(L672&gt;15,0,IF(J672&gt;15,(16-L672)*0.153,((16-L672)-(16-J672))*0.153)),0)+IF(F672="JnEČ",IF(L672&gt;15,0,IF(J672&gt;15,(16-L672)*0.0765,((16-L672)-(16-J672))*0.0765)),0)+IF(F672="JčPČ",IF(L672&gt;15,0,IF(J672&gt;15,(16-L672)*0.06375,((16-L672)-(16-J672))*0.06375)),0)+IF(F672="JčEČ",IF(L672&gt;15,0,IF(J672&gt;15,(16-L672)*0.051,((16-L672)-(16-J672))*0.051)),0)+IF(F672="NEAK",IF(L672&gt;23,0,IF(J672&gt;23,(24-L672)*0.03444,((24-L672)-(24-J672))*0.03444)),0))</f>
        <v>0</v>
      </c>
      <c r="Q672" s="11">
        <f t="shared" ref="Q672:Q675" si="302">IF(ISERROR(P672*100/N672),0,(P672*100/N672))</f>
        <v>0</v>
      </c>
      <c r="R672" s="10">
        <f t="shared" si="300"/>
        <v>0</v>
      </c>
      <c r="S672" s="8"/>
    </row>
    <row r="673" spans="1:19">
      <c r="A673" s="62">
        <v>3</v>
      </c>
      <c r="B673" s="62" t="s">
        <v>410</v>
      </c>
      <c r="C673" s="12" t="s">
        <v>408</v>
      </c>
      <c r="D673" s="62" t="s">
        <v>64</v>
      </c>
      <c r="E673" s="62">
        <v>1</v>
      </c>
      <c r="F673" s="62" t="s">
        <v>30</v>
      </c>
      <c r="G673" s="62">
        <v>1</v>
      </c>
      <c r="H673" s="62" t="s">
        <v>66</v>
      </c>
      <c r="I673" s="62"/>
      <c r="J673" s="62">
        <v>205</v>
      </c>
      <c r="K673" s="62">
        <v>214</v>
      </c>
      <c r="L673" s="62">
        <v>131</v>
      </c>
      <c r="M673" s="62" t="s">
        <v>31</v>
      </c>
      <c r="N673" s="3">
        <f t="shared" si="296"/>
        <v>0</v>
      </c>
      <c r="O673" s="9">
        <f t="shared" si="297"/>
        <v>0</v>
      </c>
      <c r="P673" s="4">
        <f t="shared" si="301"/>
        <v>0</v>
      </c>
      <c r="Q673" s="11">
        <f t="shared" si="302"/>
        <v>0</v>
      </c>
      <c r="R673" s="10">
        <f t="shared" si="300"/>
        <v>0</v>
      </c>
      <c r="S673" s="8"/>
    </row>
    <row r="674" spans="1:19">
      <c r="A674" s="62">
        <v>4</v>
      </c>
      <c r="B674" s="62" t="s">
        <v>67</v>
      </c>
      <c r="C674" s="12" t="s">
        <v>408</v>
      </c>
      <c r="D674" s="62" t="s">
        <v>64</v>
      </c>
      <c r="E674" s="62">
        <v>1</v>
      </c>
      <c r="F674" s="62" t="s">
        <v>30</v>
      </c>
      <c r="G674" s="62">
        <v>1</v>
      </c>
      <c r="H674" s="62" t="s">
        <v>66</v>
      </c>
      <c r="I674" s="62"/>
      <c r="J674" s="62">
        <v>147</v>
      </c>
      <c r="K674" s="62">
        <v>214</v>
      </c>
      <c r="L674" s="62">
        <v>41</v>
      </c>
      <c r="M674" s="62" t="s">
        <v>31</v>
      </c>
      <c r="N674" s="3">
        <f t="shared" si="296"/>
        <v>0</v>
      </c>
      <c r="O674" s="9">
        <f t="shared" si="297"/>
        <v>0</v>
      </c>
      <c r="P674" s="4">
        <f t="shared" si="301"/>
        <v>0</v>
      </c>
      <c r="Q674" s="11">
        <f t="shared" si="302"/>
        <v>0</v>
      </c>
      <c r="R674" s="10">
        <f t="shared" si="300"/>
        <v>0</v>
      </c>
      <c r="S674" s="8"/>
    </row>
    <row r="675" spans="1:19">
      <c r="A675" s="62">
        <v>5</v>
      </c>
      <c r="B675" s="62" t="s">
        <v>223</v>
      </c>
      <c r="C675" s="12" t="s">
        <v>408</v>
      </c>
      <c r="D675" s="62" t="s">
        <v>64</v>
      </c>
      <c r="E675" s="62">
        <v>3</v>
      </c>
      <c r="F675" s="62" t="s">
        <v>30</v>
      </c>
      <c r="G675" s="62">
        <v>1</v>
      </c>
      <c r="H675" s="62" t="s">
        <v>66</v>
      </c>
      <c r="I675" s="62"/>
      <c r="J675" s="62">
        <v>33</v>
      </c>
      <c r="K675" s="62">
        <v>214</v>
      </c>
      <c r="L675" s="62">
        <v>16</v>
      </c>
      <c r="M675" s="62"/>
      <c r="N675" s="3">
        <f t="shared" si="296"/>
        <v>6.0250000000000004</v>
      </c>
      <c r="O675" s="9">
        <f t="shared" si="297"/>
        <v>6.0250000000000004</v>
      </c>
      <c r="P675" s="4">
        <f t="shared" si="301"/>
        <v>0</v>
      </c>
      <c r="Q675" s="11">
        <f t="shared" si="302"/>
        <v>0</v>
      </c>
      <c r="R675" s="10">
        <f t="shared" si="300"/>
        <v>7.23</v>
      </c>
      <c r="S675" s="8"/>
    </row>
    <row r="676" spans="1:19">
      <c r="A676" s="67" t="s">
        <v>32</v>
      </c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9"/>
      <c r="R676" s="10">
        <f>SUM(R671:R675)</f>
        <v>42.760000000000005</v>
      </c>
      <c r="S676" s="8"/>
    </row>
    <row r="677" spans="1:19" ht="15.75">
      <c r="A677" s="24" t="s">
        <v>33</v>
      </c>
      <c r="B677" s="24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6"/>
      <c r="S677" s="8"/>
    </row>
    <row r="678" spans="1:19">
      <c r="A678" s="49" t="s">
        <v>59</v>
      </c>
      <c r="B678" s="49"/>
      <c r="C678" s="49"/>
      <c r="D678" s="49"/>
      <c r="E678" s="49"/>
      <c r="F678" s="49"/>
      <c r="G678" s="49"/>
      <c r="H678" s="49"/>
      <c r="I678" s="49"/>
      <c r="J678" s="15"/>
      <c r="K678" s="15"/>
      <c r="L678" s="15"/>
      <c r="M678" s="15"/>
      <c r="N678" s="15"/>
      <c r="O678" s="15"/>
      <c r="P678" s="15"/>
      <c r="Q678" s="15"/>
      <c r="R678" s="16"/>
      <c r="S678" s="8"/>
    </row>
    <row r="679" spans="1:19" s="8" customFormat="1">
      <c r="A679" s="49"/>
      <c r="B679" s="49"/>
      <c r="C679" s="49"/>
      <c r="D679" s="49"/>
      <c r="E679" s="49"/>
      <c r="F679" s="49"/>
      <c r="G679" s="49"/>
      <c r="H679" s="49"/>
      <c r="I679" s="49"/>
      <c r="J679" s="15"/>
      <c r="K679" s="15"/>
      <c r="L679" s="15"/>
      <c r="M679" s="15"/>
      <c r="N679" s="15"/>
      <c r="O679" s="15"/>
      <c r="P679" s="15"/>
      <c r="Q679" s="15"/>
      <c r="R679" s="16"/>
    </row>
    <row r="680" spans="1:19">
      <c r="A680" s="70" t="s">
        <v>411</v>
      </c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58"/>
      <c r="R680" s="8"/>
      <c r="S680" s="8"/>
    </row>
    <row r="681" spans="1:19" ht="18">
      <c r="A681" s="72" t="s">
        <v>25</v>
      </c>
      <c r="B681" s="73"/>
      <c r="C681" s="73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8"/>
      <c r="R681" s="8"/>
      <c r="S681" s="8"/>
    </row>
    <row r="682" spans="1:19">
      <c r="A682" s="65" t="s">
        <v>412</v>
      </c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58"/>
      <c r="R682" s="8"/>
      <c r="S682" s="8"/>
    </row>
    <row r="683" spans="1:19">
      <c r="A683" s="62">
        <v>1</v>
      </c>
      <c r="B683" s="62" t="s">
        <v>44</v>
      </c>
      <c r="C683" s="12" t="s">
        <v>413</v>
      </c>
      <c r="D683" s="62" t="s">
        <v>29</v>
      </c>
      <c r="E683" s="62">
        <v>1</v>
      </c>
      <c r="F683" s="62" t="s">
        <v>171</v>
      </c>
      <c r="G683" s="62">
        <v>2</v>
      </c>
      <c r="H683" s="62" t="s">
        <v>31</v>
      </c>
      <c r="I683" s="62"/>
      <c r="J683" s="62">
        <v>52</v>
      </c>
      <c r="K683" s="62">
        <v>214</v>
      </c>
      <c r="L683" s="62">
        <v>11</v>
      </c>
      <c r="M683" s="62" t="s">
        <v>31</v>
      </c>
      <c r="N683" s="3">
        <f t="shared" ref="N683:N693" si="303">(IF(F683="OŽ",IF(L683=1,550.8,IF(L683=2,426.38,IF(L683=3,342.14,IF(L683=4,181.44,IF(L683=5,168.48,IF(L683=6,155.52,IF(L683=7,148.5,IF(L683=8,144,0))))))))+IF(L683&lt;=8,0,IF(L683&lt;=16,137.7,IF(L683&lt;=24,108,IF(L683&lt;=32,80.1,IF(L683&lt;=36,52.2,0)))))-IF(L683&lt;=8,0,IF(L683&lt;=16,(L683-9)*2.754,IF(L683&lt;=24,(L683-17)* 2.754,IF(L683&lt;=32,(L683-25)* 2.754,IF(L683&lt;=36,(L683-33)*2.754,0))))),0)+IF(F683="PČ",IF(L683=1,449,IF(L683=2,314.6,IF(L683=3,238,IF(L683=4,172,IF(L683=5,159,IF(L683=6,145,IF(L683=7,132,IF(L683=8,119,0))))))))+IF(L683&lt;=8,0,IF(L683&lt;=16,88,IF(L683&lt;=24,55,IF(L683&lt;=32,22,0))))-IF(L683&lt;=8,0,IF(L683&lt;=16,(L683-9)*2.245,IF(L683&lt;=24,(L683-17)*2.245,IF(L683&lt;=32,(L683-25)*2.245,0)))),0)+IF(F683="PČneol",IF(L683=1,85,IF(L683=2,64.61,IF(L683=3,50.76,IF(L683=4,16.25,IF(L683=5,15,IF(L683=6,13.75,IF(L683=7,12.5,IF(L683=8,11.25,0))))))))+IF(L683&lt;=8,0,IF(L683&lt;=16,9,0))-IF(L683&lt;=8,0,IF(L683&lt;=16,(L683-9)*0.425,0)),0)+IF(F683="PŽ",IF(L683=1,85,IF(L683=2,59.5,IF(L683=3,45,IF(L683=4,32.5,IF(L683=5,30,IF(L683=6,27.5,IF(L683=7,25,IF(L683=8,22.5,0))))))))+IF(L683&lt;=8,0,IF(L683&lt;=16,19,IF(L683&lt;=24,13,IF(L683&lt;=32,8,0))))-IF(L683&lt;=8,0,IF(L683&lt;=16,(L683-9)*0.425,IF(L683&lt;=24,(L683-17)*0.425,IF(L683&lt;=32,(L683-25)*0.425,0)))),0)+IF(F683="EČ",IF(L683=1,204,IF(L683=2,156.24,IF(L683=3,123.84,IF(L683=4,72,IF(L683=5,66,IF(L683=6,60,IF(L683=7,54,IF(L683=8,48,0))))))))+IF(L683&lt;=8,0,IF(L683&lt;=16,40,IF(L683&lt;=24,25,0)))-IF(L683&lt;=8,0,IF(L683&lt;=16,(L683-9)*1.02,IF(L683&lt;=24,(L683-17)*1.02,0))),0)+IF(F683="EČneol",IF(L683=1,68,IF(L683=2,51.69,IF(L683=3,40.61,IF(L683=4,13,IF(L683=5,12,IF(L683=6,11,IF(L683=7,10,IF(L683=8,9,0)))))))))+IF(F683="EŽ",IF(L683=1,68,IF(L683=2,47.6,IF(L683=3,36,IF(L683=4,18,IF(L683=5,16.5,IF(L683=6,15,IF(L683=7,13.5,IF(L683=8,12,0))))))))+IF(L683&lt;=8,0,IF(L683&lt;=16,10,IF(L683&lt;=24,6,0)))-IF(L683&lt;=8,0,IF(L683&lt;=16,(L683-9)*0.34,IF(L683&lt;=24,(L683-17)*0.34,0))),0)+IF(F683="PT",IF(L683=1,68,IF(L683=2,52.08,IF(L683=3,41.28,IF(L683=4,24,IF(L683=5,22,IF(L683=6,20,IF(L683=7,18,IF(L683=8,16,0))))))))+IF(L683&lt;=8,0,IF(L683&lt;=16,13,IF(L683&lt;=24,9,IF(L683&lt;=32,4,0))))-IF(L683&lt;=8,0,IF(L683&lt;=16,(L683-9)*0.34,IF(L683&lt;=24,(L683-17)*0.34,IF(L683&lt;=32,(L683-25)*0.34,0)))),0)+IF(F683="JOŽ",IF(L683=1,85,IF(L683=2,59.5,IF(L683=3,45,IF(L683=4,32.5,IF(L683=5,30,IF(L683=6,27.5,IF(L683=7,25,IF(L683=8,22.5,0))))))))+IF(L683&lt;=8,0,IF(L683&lt;=16,19,IF(L683&lt;=24,13,0)))-IF(L683&lt;=8,0,IF(L683&lt;=16,(L683-9)*0.425,IF(L683&lt;=24,(L683-17)*0.425,0))),0)+IF(F683="JPČ",IF(L683=1,68,IF(L683=2,47.6,IF(L683=3,36,IF(L683=4,26,IF(L683=5,24,IF(L683=6,22,IF(L683=7,20,IF(L683=8,18,0))))))))+IF(L683&lt;=8,0,IF(L683&lt;=16,13,IF(L683&lt;=24,9,0)))-IF(L683&lt;=8,0,IF(L683&lt;=16,(L683-9)*0.34,IF(L683&lt;=24,(L683-17)*0.34,0))),0)+IF(F683="JEČ",IF(L683=1,34,IF(L683=2,26.04,IF(L683=3,20.6,IF(L683=4,12,IF(L683=5,11,IF(L683=6,10,IF(L683=7,9,IF(L683=8,8,0))))))))+IF(L683&lt;=8,0,IF(L683&lt;=16,6,0))-IF(L683&lt;=8,0,IF(L683&lt;=16,(L683-9)*0.17,0)),0)+IF(F683="JEOF",IF(L683=1,34,IF(L683=2,26.04,IF(L683=3,20.6,IF(L683=4,12,IF(L683=5,11,IF(L683=6,10,IF(L683=7,9,IF(L683=8,8,0))))))))+IF(L683&lt;=8,0,IF(L683&lt;=16,6,0))-IF(L683&lt;=8,0,IF(L683&lt;=16,(L683-9)*0.17,0)),0)+IF(F683="JnPČ",IF(L683=1,51,IF(L683=2,35.7,IF(L683=3,27,IF(L683=4,19.5,IF(L683=5,18,IF(L683=6,16.5,IF(L683=7,15,IF(L683=8,13.5,0))))))))+IF(L683&lt;=8,0,IF(L683&lt;=16,10,0))-IF(L683&lt;=8,0,IF(L683&lt;=16,(L683-9)*0.255,0)),0)+IF(F683="JnEČ",IF(L683=1,25.5,IF(L683=2,19.53,IF(L683=3,15.48,IF(L683=4,9,IF(L683=5,8.25,IF(L683=6,7.5,IF(L683=7,6.75,IF(L683=8,6,0))))))))+IF(L683&lt;=8,0,IF(L683&lt;=16,5,0))-IF(L683&lt;=8,0,IF(L683&lt;=16,(L683-9)*0.1275,0)),0)+IF(F683="JčPČ",IF(L683=1,21.25,IF(L683=2,14.5,IF(L683=3,11.5,IF(L683=4,7,IF(L683=5,6.5,IF(L683=6,6,IF(L683=7,5.5,IF(L683=8,5,0))))))))+IF(L683&lt;=8,0,IF(L683&lt;=16,4,0))-IF(L683&lt;=8,0,IF(L683&lt;=16,(L683-9)*0.10625,0)),0)+IF(F683="JčEČ",IF(L683=1,17,IF(L683=2,13.02,IF(L683=3,10.32,IF(L683=4,6,IF(L683=5,5.5,IF(L683=6,5,IF(L683=7,4.5,IF(L683=8,4,0))))))))+IF(L683&lt;=8,0,IF(L683&lt;=16,3,0))-IF(L683&lt;=8,0,IF(L683&lt;=16,(L683-9)*0.085,0)),0)+IF(F683="NEAK",IF(L683=1,11.48,IF(L683=2,8.79,IF(L683=3,6.97,IF(L683=4,4.05,IF(L683=5,3.71,IF(L683=6,3.38,IF(L683=7,3.04,IF(L683=8,2.7,0))))))))+IF(L683&lt;=8,0,IF(L683&lt;=16,2,IF(L683&lt;=24,1.3,0)))-IF(L683&lt;=8,0,IF(L683&lt;=16,(L683-9)*0.0574,IF(L683&lt;=24,(L683-17)*0.0574,0))),0))*IF(L683&lt;0,1,IF(OR(F683="PČ",F683="PŽ",F683="PT"),IF(J683&lt;32,J683/32,1),1))* IF(L683&lt;0,1,IF(OR(F683="EČ",F683="EŽ",F683="JOŽ",F683="JPČ",F683="NEAK"),IF(J683&lt;24,J683/24,1),1))*IF(L683&lt;0,1,IF(OR(F683="PČneol",F683="JEČ",F683="JEOF",F683="JnPČ",F683="JnEČ",F683="JčPČ",F683="JčEČ"),IF(J683&lt;16,J683/16,1),1))*IF(L683&lt;0,1,IF(F683="EČneol",IF(J683&lt;8,J683/8,1),1))</f>
        <v>83.51</v>
      </c>
      <c r="O683" s="9">
        <f t="shared" ref="O683:O693" si="304">IF(F683="OŽ",N683,IF(H683="Ne",IF(J683*0.3&lt;J683-L683,N683,0),IF(J683*0.1&lt;J683-L683,N683,0)))</f>
        <v>83.51</v>
      </c>
      <c r="P683" s="4">
        <f t="shared" ref="P683" si="305">IF(O683=0,0,IF(F683="OŽ",IF(L683&gt;35,0,IF(J683&gt;35,(36-L683)*1.836,((36-L683)-(36-J683))*1.836)),0)+IF(F683="PČ",IF(L683&gt;31,0,IF(J683&gt;31,(32-L683)*1.347,((32-L683)-(32-J683))*1.347)),0)+ IF(F683="PČneol",IF(L683&gt;15,0,IF(J683&gt;15,(16-L683)*0.255,((16-L683)-(16-J683))*0.255)),0)+IF(F683="PŽ",IF(L683&gt;31,0,IF(J683&gt;31,(32-L683)*0.255,((32-L683)-(32-J683))*0.255)),0)+IF(F683="EČ",IF(L683&gt;23,0,IF(J683&gt;23,(24-L683)*0.612,((24-L683)-(24-J683))*0.612)),0)+IF(F683="EČneol",IF(L683&gt;7,0,IF(J683&gt;7,(8-L683)*0.204,((8-L683)-(8-J683))*0.204)),0)+IF(F683="EŽ",IF(L683&gt;23,0,IF(J683&gt;23,(24-L683)*0.204,((24-L683)-(24-J683))*0.204)),0)+IF(F683="PT",IF(L683&gt;31,0,IF(J683&gt;31,(32-L683)*0.204,((32-L683)-(32-J683))*0.204)),0)+IF(F683="JOŽ",IF(L683&gt;23,0,IF(J683&gt;23,(24-L683)*0.255,((24-L683)-(24-J683))*0.255)),0)+IF(F683="JPČ",IF(L683&gt;23,0,IF(J683&gt;23,(24-L683)*0.204,((24-L683)-(24-J683))*0.204)),0)+IF(F683="JEČ",IF(L683&gt;15,0,IF(J683&gt;15,(16-L683)*0.102,((16-L683)-(16-J683))*0.102)),0)+IF(F683="JEOF",IF(L683&gt;15,0,IF(J683&gt;15,(16-L683)*0.102,((16-L683)-(16-J683))*0.102)),0)+IF(F683="JnPČ",IF(L683&gt;15,0,IF(J683&gt;15,(16-L683)*0.153,((16-L683)-(16-J683))*0.153)),0)+IF(F683="JnEČ",IF(L683&gt;15,0,IF(J683&gt;15,(16-L683)*0.0765,((16-L683)-(16-J683))*0.0765)),0)+IF(F683="JčPČ",IF(L683&gt;15,0,IF(J683&gt;15,(16-L683)*0.06375,((16-L683)-(16-J683))*0.06375)),0)+IF(F683="JčEČ",IF(L683&gt;15,0,IF(J683&gt;15,(16-L683)*0.051,((16-L683)-(16-J683))*0.051)),0)+IF(F683="NEAK",IF(L683&gt;23,0,IF(J683&gt;23,(24-L683)*0.03444,((24-L683)-(24-J683))*0.03444)),0))</f>
        <v>28.286999999999999</v>
      </c>
      <c r="Q683" s="11">
        <f t="shared" ref="Q683" si="306">IF(ISERROR(P683*100/N683),0,(P683*100/N683))</f>
        <v>33.872590108968978</v>
      </c>
      <c r="R683" s="10">
        <f t="shared" ref="R683:R693" si="307">IF(Q683&lt;=30,O683+P683,O683+O683*0.3)*IF(G683=1,0.4,IF(G683=2,0.75,IF(G683="1 (kas 4 m. 1 k. nerengiamos)",0.52,1)))*IF(D683="olimpinė",1,IF(M683="Ne",0.5,1))*IF(OR(A$5="Lietuvos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federacija"),IF(OR(J683&lt;8,K683&lt;16),0,1),1)*E683*IF(I683&lt;=1,1,1/I683)*IF(OR(A$5="Lietuvos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81.422250000000005</v>
      </c>
      <c r="S683" s="8"/>
    </row>
    <row r="684" spans="1:19">
      <c r="A684" s="62">
        <v>2</v>
      </c>
      <c r="B684" s="62" t="s">
        <v>41</v>
      </c>
      <c r="C684" s="12" t="s">
        <v>358</v>
      </c>
      <c r="D684" s="62" t="s">
        <v>29</v>
      </c>
      <c r="E684" s="62">
        <v>1</v>
      </c>
      <c r="F684" s="62" t="s">
        <v>171</v>
      </c>
      <c r="G684" s="62">
        <v>2</v>
      </c>
      <c r="H684" s="62" t="s">
        <v>31</v>
      </c>
      <c r="I684" s="62"/>
      <c r="J684" s="62">
        <v>32</v>
      </c>
      <c r="K684" s="62">
        <v>214</v>
      </c>
      <c r="L684" s="62">
        <v>12</v>
      </c>
      <c r="M684" s="62" t="s">
        <v>31</v>
      </c>
      <c r="N684" s="3">
        <f t="shared" si="303"/>
        <v>81.265000000000001</v>
      </c>
      <c r="O684" s="9">
        <f t="shared" si="304"/>
        <v>81.265000000000001</v>
      </c>
      <c r="P684" s="4">
        <f t="shared" ref="P684:P693" si="308">IF(O684=0,0,IF(F684="OŽ",IF(L684&gt;35,0,IF(J684&gt;35,(36-L684)*1.836,((36-L684)-(36-J684))*1.836)),0)+IF(F684="PČ",IF(L684&gt;31,0,IF(J684&gt;31,(32-L684)*1.347,((32-L684)-(32-J684))*1.347)),0)+ IF(F684="PČneol",IF(L684&gt;15,0,IF(J684&gt;15,(16-L684)*0.255,((16-L684)-(16-J684))*0.255)),0)+IF(F684="PŽ",IF(L684&gt;31,0,IF(J684&gt;31,(32-L684)*0.255,((32-L684)-(32-J684))*0.255)),0)+IF(F684="EČ",IF(L684&gt;23,0,IF(J684&gt;23,(24-L684)*0.612,((24-L684)-(24-J684))*0.612)),0)+IF(F684="EČneol",IF(L684&gt;7,0,IF(J684&gt;7,(8-L684)*0.204,((8-L684)-(8-J684))*0.204)),0)+IF(F684="EŽ",IF(L684&gt;23,0,IF(J684&gt;23,(24-L684)*0.204,((24-L684)-(24-J684))*0.204)),0)+IF(F684="PT",IF(L684&gt;31,0,IF(J684&gt;31,(32-L684)*0.204,((32-L684)-(32-J684))*0.204)),0)+IF(F684="JOŽ",IF(L684&gt;23,0,IF(J684&gt;23,(24-L684)*0.255,((24-L684)-(24-J684))*0.255)),0)+IF(F684="JPČ",IF(L684&gt;23,0,IF(J684&gt;23,(24-L684)*0.204,((24-L684)-(24-J684))*0.204)),0)+IF(F684="JEČ",IF(L684&gt;15,0,IF(J684&gt;15,(16-L684)*0.102,((16-L684)-(16-J684))*0.102)),0)+IF(F684="JEOF",IF(L684&gt;15,0,IF(J684&gt;15,(16-L684)*0.102,((16-L684)-(16-J684))*0.102)),0)+IF(F684="JnPČ",IF(L684&gt;15,0,IF(J684&gt;15,(16-L684)*0.153,((16-L684)-(16-J684))*0.153)),0)+IF(F684="JnEČ",IF(L684&gt;15,0,IF(J684&gt;15,(16-L684)*0.0765,((16-L684)-(16-J684))*0.0765)),0)+IF(F684="JčPČ",IF(L684&gt;15,0,IF(J684&gt;15,(16-L684)*0.06375,((16-L684)-(16-J684))*0.06375)),0)+IF(F684="JčEČ",IF(L684&gt;15,0,IF(J684&gt;15,(16-L684)*0.051,((16-L684)-(16-J684))*0.051)),0)+IF(F684="NEAK",IF(L684&gt;23,0,IF(J684&gt;23,(24-L684)*0.03444,((24-L684)-(24-J684))*0.03444)),0))</f>
        <v>26.939999999999998</v>
      </c>
      <c r="Q684" s="11">
        <f t="shared" ref="Q684:Q693" si="309">IF(ISERROR(P684*100/N684),0,(P684*100/N684))</f>
        <v>33.150802928690091</v>
      </c>
      <c r="R684" s="10">
        <f t="shared" si="307"/>
        <v>79.233374999999995</v>
      </c>
      <c r="S684" s="8"/>
    </row>
    <row r="685" spans="1:19">
      <c r="A685" s="62">
        <v>3</v>
      </c>
      <c r="B685" s="62" t="s">
        <v>414</v>
      </c>
      <c r="C685" s="12" t="s">
        <v>354</v>
      </c>
      <c r="D685" s="62" t="s">
        <v>29</v>
      </c>
      <c r="E685" s="62">
        <v>1</v>
      </c>
      <c r="F685" s="62" t="s">
        <v>171</v>
      </c>
      <c r="G685" s="62">
        <v>2</v>
      </c>
      <c r="H685" s="62" t="s">
        <v>31</v>
      </c>
      <c r="I685" s="62"/>
      <c r="J685" s="62">
        <v>26</v>
      </c>
      <c r="K685" s="62">
        <v>214</v>
      </c>
      <c r="L685" s="62">
        <v>14</v>
      </c>
      <c r="M685" s="62" t="s">
        <v>31</v>
      </c>
      <c r="N685" s="3">
        <f t="shared" si="303"/>
        <v>62.379687500000003</v>
      </c>
      <c r="O685" s="9">
        <f t="shared" si="304"/>
        <v>62.379687500000003</v>
      </c>
      <c r="P685" s="4">
        <f t="shared" si="308"/>
        <v>16.164000000000001</v>
      </c>
      <c r="Q685" s="11">
        <f t="shared" si="309"/>
        <v>25.912281141196804</v>
      </c>
      <c r="R685" s="10">
        <f t="shared" si="307"/>
        <v>58.907765625000003</v>
      </c>
      <c r="S685" s="8"/>
    </row>
    <row r="686" spans="1:19">
      <c r="A686" s="62">
        <v>4</v>
      </c>
      <c r="B686" s="62" t="s">
        <v>58</v>
      </c>
      <c r="C686" s="12" t="s">
        <v>415</v>
      </c>
      <c r="D686" s="62" t="s">
        <v>29</v>
      </c>
      <c r="E686" s="62">
        <v>1</v>
      </c>
      <c r="F686" s="62" t="s">
        <v>171</v>
      </c>
      <c r="G686" s="62">
        <v>2</v>
      </c>
      <c r="H686" s="62" t="s">
        <v>31</v>
      </c>
      <c r="I686" s="62"/>
      <c r="J686" s="62">
        <v>46</v>
      </c>
      <c r="K686" s="62">
        <v>214</v>
      </c>
      <c r="L686" s="62">
        <v>15</v>
      </c>
      <c r="M686" s="62" t="s">
        <v>31</v>
      </c>
      <c r="N686" s="3">
        <f t="shared" si="303"/>
        <v>74.53</v>
      </c>
      <c r="O686" s="9">
        <f t="shared" si="304"/>
        <v>74.53</v>
      </c>
      <c r="P686" s="4">
        <f t="shared" si="308"/>
        <v>22.899000000000001</v>
      </c>
      <c r="Q686" s="11">
        <f t="shared" si="309"/>
        <v>30.724540453508656</v>
      </c>
      <c r="R686" s="10">
        <f t="shared" si="307"/>
        <v>72.666749999999993</v>
      </c>
      <c r="S686" s="8"/>
    </row>
    <row r="687" spans="1:19">
      <c r="A687" s="62">
        <v>5</v>
      </c>
      <c r="B687" s="62" t="s">
        <v>264</v>
      </c>
      <c r="C687" s="12" t="s">
        <v>353</v>
      </c>
      <c r="D687" s="62" t="s">
        <v>29</v>
      </c>
      <c r="E687" s="62">
        <v>1</v>
      </c>
      <c r="F687" s="62" t="s">
        <v>171</v>
      </c>
      <c r="G687" s="62">
        <v>2</v>
      </c>
      <c r="H687" s="62" t="s">
        <v>31</v>
      </c>
      <c r="I687" s="62"/>
      <c r="J687" s="62">
        <v>31</v>
      </c>
      <c r="K687" s="62">
        <v>214</v>
      </c>
      <c r="L687" s="62">
        <v>21</v>
      </c>
      <c r="M687" s="62" t="s">
        <v>31</v>
      </c>
      <c r="N687" s="3">
        <f t="shared" si="303"/>
        <v>44.581874999999997</v>
      </c>
      <c r="O687" s="9">
        <f t="shared" si="304"/>
        <v>44.581874999999997</v>
      </c>
      <c r="P687" s="4">
        <f t="shared" si="308"/>
        <v>13.469999999999999</v>
      </c>
      <c r="Q687" s="11">
        <f t="shared" si="309"/>
        <v>30.214072422929725</v>
      </c>
      <c r="R687" s="10">
        <f t="shared" si="307"/>
        <v>43.467328124999995</v>
      </c>
      <c r="S687" s="8"/>
    </row>
    <row r="688" spans="1:19">
      <c r="A688" s="62">
        <v>6</v>
      </c>
      <c r="B688" s="62" t="s">
        <v>178</v>
      </c>
      <c r="C688" s="12" t="s">
        <v>416</v>
      </c>
      <c r="D688" s="62" t="s">
        <v>29</v>
      </c>
      <c r="E688" s="62">
        <v>1</v>
      </c>
      <c r="F688" s="62" t="s">
        <v>171</v>
      </c>
      <c r="G688" s="62">
        <v>2</v>
      </c>
      <c r="H688" s="62" t="s">
        <v>31</v>
      </c>
      <c r="I688" s="62"/>
      <c r="J688" s="62">
        <v>30</v>
      </c>
      <c r="K688" s="62">
        <v>214</v>
      </c>
      <c r="L688" s="62">
        <v>22</v>
      </c>
      <c r="M688" s="62" t="s">
        <v>31</v>
      </c>
      <c r="N688" s="3">
        <f t="shared" si="303"/>
        <v>41.0390625</v>
      </c>
      <c r="O688" s="9">
        <f t="shared" si="304"/>
        <v>41.0390625</v>
      </c>
      <c r="P688" s="4">
        <f t="shared" si="308"/>
        <v>10.776</v>
      </c>
      <c r="Q688" s="11">
        <f t="shared" si="309"/>
        <v>26.257909765848083</v>
      </c>
      <c r="R688" s="10">
        <v>39.64</v>
      </c>
      <c r="S688" s="8"/>
    </row>
    <row r="689" spans="1:19">
      <c r="A689" s="62">
        <v>7</v>
      </c>
      <c r="B689" s="62" t="s">
        <v>27</v>
      </c>
      <c r="C689" s="12" t="s">
        <v>353</v>
      </c>
      <c r="D689" s="62" t="s">
        <v>29</v>
      </c>
      <c r="E689" s="62">
        <v>1</v>
      </c>
      <c r="F689" s="62" t="s">
        <v>171</v>
      </c>
      <c r="G689" s="62">
        <v>2</v>
      </c>
      <c r="H689" s="62" t="s">
        <v>31</v>
      </c>
      <c r="I689" s="62"/>
      <c r="J689" s="62">
        <v>26</v>
      </c>
      <c r="K689" s="62">
        <v>214</v>
      </c>
      <c r="L689" s="62">
        <v>22</v>
      </c>
      <c r="M689" s="62" t="s">
        <v>31</v>
      </c>
      <c r="N689" s="3">
        <f t="shared" si="303"/>
        <v>35.567187499999996</v>
      </c>
      <c r="O689" s="9">
        <f t="shared" si="304"/>
        <v>35.567187499999996</v>
      </c>
      <c r="P689" s="4">
        <f t="shared" si="308"/>
        <v>5.3879999999999999</v>
      </c>
      <c r="Q689" s="11">
        <f t="shared" si="309"/>
        <v>15.148794095681589</v>
      </c>
      <c r="R689" s="10">
        <f t="shared" si="307"/>
        <v>30.716390624999995</v>
      </c>
      <c r="S689" s="8"/>
    </row>
    <row r="690" spans="1:19">
      <c r="A690" s="62">
        <v>8</v>
      </c>
      <c r="B690" s="62" t="s">
        <v>86</v>
      </c>
      <c r="C690" s="12" t="s">
        <v>354</v>
      </c>
      <c r="D690" s="62" t="s">
        <v>29</v>
      </c>
      <c r="E690" s="62">
        <v>1</v>
      </c>
      <c r="F690" s="62" t="s">
        <v>171</v>
      </c>
      <c r="G690" s="62">
        <v>2</v>
      </c>
      <c r="H690" s="62" t="s">
        <v>31</v>
      </c>
      <c r="I690" s="62"/>
      <c r="J690" s="62">
        <v>31</v>
      </c>
      <c r="K690" s="62">
        <v>214</v>
      </c>
      <c r="L690" s="62">
        <v>22</v>
      </c>
      <c r="M690" s="62" t="s">
        <v>31</v>
      </c>
      <c r="N690" s="3">
        <f t="shared" si="303"/>
        <v>42.407031249999996</v>
      </c>
      <c r="O690" s="9">
        <f t="shared" si="304"/>
        <v>42.407031249999996</v>
      </c>
      <c r="P690" s="4">
        <f t="shared" si="308"/>
        <v>12.122999999999999</v>
      </c>
      <c r="Q690" s="11">
        <f t="shared" si="309"/>
        <v>28.587240470883</v>
      </c>
      <c r="R690" s="10">
        <f t="shared" si="307"/>
        <v>40.897523437499999</v>
      </c>
      <c r="S690" s="8"/>
    </row>
    <row r="691" spans="1:19">
      <c r="A691" s="62">
        <v>9</v>
      </c>
      <c r="B691" s="62" t="s">
        <v>53</v>
      </c>
      <c r="C691" s="12" t="s">
        <v>413</v>
      </c>
      <c r="D691" s="62" t="s">
        <v>29</v>
      </c>
      <c r="E691" s="62">
        <v>1</v>
      </c>
      <c r="F691" s="62" t="s">
        <v>171</v>
      </c>
      <c r="G691" s="62">
        <v>2</v>
      </c>
      <c r="H691" s="62" t="s">
        <v>31</v>
      </c>
      <c r="I691" s="62"/>
      <c r="J691" s="62">
        <v>31</v>
      </c>
      <c r="K691" s="62">
        <v>214</v>
      </c>
      <c r="L691" s="62">
        <v>23</v>
      </c>
      <c r="M691" s="62" t="s">
        <v>31</v>
      </c>
      <c r="N691" s="3">
        <f t="shared" si="303"/>
        <v>40.232187500000002</v>
      </c>
      <c r="O691" s="9">
        <f t="shared" si="304"/>
        <v>40.232187500000002</v>
      </c>
      <c r="P691" s="4">
        <f t="shared" si="308"/>
        <v>10.776</v>
      </c>
      <c r="Q691" s="11">
        <f t="shared" si="309"/>
        <v>26.784524207141356</v>
      </c>
      <c r="R691" s="10">
        <f t="shared" si="307"/>
        <v>38.256140625</v>
      </c>
      <c r="S691" s="8"/>
    </row>
    <row r="692" spans="1:19" s="8" customFormat="1">
      <c r="A692" s="62">
        <v>10</v>
      </c>
      <c r="B692" s="62" t="s">
        <v>175</v>
      </c>
      <c r="C692" s="12" t="s">
        <v>416</v>
      </c>
      <c r="D692" s="62" t="s">
        <v>29</v>
      </c>
      <c r="E692" s="62">
        <v>1</v>
      </c>
      <c r="F692" s="62" t="s">
        <v>171</v>
      </c>
      <c r="G692" s="62">
        <v>2</v>
      </c>
      <c r="H692" s="62" t="s">
        <v>31</v>
      </c>
      <c r="I692" s="62"/>
      <c r="J692" s="62">
        <v>45</v>
      </c>
      <c r="K692" s="62">
        <v>214</v>
      </c>
      <c r="L692" s="62">
        <v>23</v>
      </c>
      <c r="M692" s="62" t="s">
        <v>31</v>
      </c>
      <c r="N692" s="3">
        <f t="shared" ref="N692" si="310">(IF(F692="OŽ",IF(L692=1,550.8,IF(L692=2,426.38,IF(L692=3,342.14,IF(L692=4,181.44,IF(L692=5,168.48,IF(L692=6,155.52,IF(L692=7,148.5,IF(L692=8,144,0))))))))+IF(L692&lt;=8,0,IF(L692&lt;=16,137.7,IF(L692&lt;=24,108,IF(L692&lt;=32,80.1,IF(L692&lt;=36,52.2,0)))))-IF(L692&lt;=8,0,IF(L692&lt;=16,(L692-9)*2.754,IF(L692&lt;=24,(L692-17)* 2.754,IF(L692&lt;=32,(L692-25)* 2.754,IF(L692&lt;=36,(L692-33)*2.754,0))))),0)+IF(F692="PČ",IF(L692=1,449,IF(L692=2,314.6,IF(L692=3,238,IF(L692=4,172,IF(L692=5,159,IF(L692=6,145,IF(L692=7,132,IF(L692=8,119,0))))))))+IF(L692&lt;=8,0,IF(L692&lt;=16,88,IF(L692&lt;=24,55,IF(L692&lt;=32,22,0))))-IF(L692&lt;=8,0,IF(L692&lt;=16,(L692-9)*2.245,IF(L692&lt;=24,(L692-17)*2.245,IF(L692&lt;=32,(L692-25)*2.245,0)))),0)+IF(F692="PČneol",IF(L692=1,85,IF(L692=2,64.61,IF(L692=3,50.76,IF(L692=4,16.25,IF(L692=5,15,IF(L692=6,13.75,IF(L692=7,12.5,IF(L692=8,11.25,0))))))))+IF(L692&lt;=8,0,IF(L692&lt;=16,9,0))-IF(L692&lt;=8,0,IF(L692&lt;=16,(L692-9)*0.425,0)),0)+IF(F692="PŽ",IF(L692=1,85,IF(L692=2,59.5,IF(L692=3,45,IF(L692=4,32.5,IF(L692=5,30,IF(L692=6,27.5,IF(L692=7,25,IF(L692=8,22.5,0))))))))+IF(L692&lt;=8,0,IF(L692&lt;=16,19,IF(L692&lt;=24,13,IF(L692&lt;=32,8,0))))-IF(L692&lt;=8,0,IF(L692&lt;=16,(L692-9)*0.425,IF(L692&lt;=24,(L692-17)*0.425,IF(L692&lt;=32,(L692-25)*0.425,0)))),0)+IF(F692="EČ",IF(L692=1,204,IF(L692=2,156.24,IF(L692=3,123.84,IF(L692=4,72,IF(L692=5,66,IF(L692=6,60,IF(L692=7,54,IF(L692=8,48,0))))))))+IF(L692&lt;=8,0,IF(L692&lt;=16,40,IF(L692&lt;=24,25,0)))-IF(L692&lt;=8,0,IF(L692&lt;=16,(L692-9)*1.02,IF(L692&lt;=24,(L692-17)*1.02,0))),0)+IF(F692="EČneol",IF(L692=1,68,IF(L692=2,51.69,IF(L692=3,40.61,IF(L692=4,13,IF(L692=5,12,IF(L692=6,11,IF(L692=7,10,IF(L692=8,9,0)))))))))+IF(F692="EŽ",IF(L692=1,68,IF(L692=2,47.6,IF(L692=3,36,IF(L692=4,18,IF(L692=5,16.5,IF(L692=6,15,IF(L692=7,13.5,IF(L692=8,12,0))))))))+IF(L692&lt;=8,0,IF(L692&lt;=16,10,IF(L692&lt;=24,6,0)))-IF(L692&lt;=8,0,IF(L692&lt;=16,(L692-9)*0.34,IF(L692&lt;=24,(L692-17)*0.34,0))),0)+IF(F692="PT",IF(L692=1,68,IF(L692=2,52.08,IF(L692=3,41.28,IF(L692=4,24,IF(L692=5,22,IF(L692=6,20,IF(L692=7,18,IF(L692=8,16,0))))))))+IF(L692&lt;=8,0,IF(L692&lt;=16,13,IF(L692&lt;=24,9,IF(L692&lt;=32,4,0))))-IF(L692&lt;=8,0,IF(L692&lt;=16,(L692-9)*0.34,IF(L692&lt;=24,(L692-17)*0.34,IF(L692&lt;=32,(L692-25)*0.34,0)))),0)+IF(F692="JOŽ",IF(L692=1,85,IF(L692=2,59.5,IF(L692=3,45,IF(L692=4,32.5,IF(L692=5,30,IF(L692=6,27.5,IF(L692=7,25,IF(L692=8,22.5,0))))))))+IF(L692&lt;=8,0,IF(L692&lt;=16,19,IF(L692&lt;=24,13,0)))-IF(L692&lt;=8,0,IF(L692&lt;=16,(L692-9)*0.425,IF(L692&lt;=24,(L692-17)*0.425,0))),0)+IF(F692="JPČ",IF(L692=1,68,IF(L692=2,47.6,IF(L692=3,36,IF(L692=4,26,IF(L692=5,24,IF(L692=6,22,IF(L692=7,20,IF(L692=8,18,0))))))))+IF(L692&lt;=8,0,IF(L692&lt;=16,13,IF(L692&lt;=24,9,0)))-IF(L692&lt;=8,0,IF(L692&lt;=16,(L692-9)*0.34,IF(L692&lt;=24,(L692-17)*0.34,0))),0)+IF(F692="JEČ",IF(L692=1,34,IF(L692=2,26.04,IF(L692=3,20.6,IF(L692=4,12,IF(L692=5,11,IF(L692=6,10,IF(L692=7,9,IF(L692=8,8,0))))))))+IF(L692&lt;=8,0,IF(L692&lt;=16,6,0))-IF(L692&lt;=8,0,IF(L692&lt;=16,(L692-9)*0.17,0)),0)+IF(F692="JEOF",IF(L692=1,34,IF(L692=2,26.04,IF(L692=3,20.6,IF(L692=4,12,IF(L692=5,11,IF(L692=6,10,IF(L692=7,9,IF(L692=8,8,0))))))))+IF(L692&lt;=8,0,IF(L692&lt;=16,6,0))-IF(L692&lt;=8,0,IF(L692&lt;=16,(L692-9)*0.17,0)),0)+IF(F692="JnPČ",IF(L692=1,51,IF(L692=2,35.7,IF(L692=3,27,IF(L692=4,19.5,IF(L692=5,18,IF(L692=6,16.5,IF(L692=7,15,IF(L692=8,13.5,0))))))))+IF(L692&lt;=8,0,IF(L692&lt;=16,10,0))-IF(L692&lt;=8,0,IF(L692&lt;=16,(L692-9)*0.255,0)),0)+IF(F692="JnEČ",IF(L692=1,25.5,IF(L692=2,19.53,IF(L692=3,15.48,IF(L692=4,9,IF(L692=5,8.25,IF(L692=6,7.5,IF(L692=7,6.75,IF(L692=8,6,0))))))))+IF(L692&lt;=8,0,IF(L692&lt;=16,5,0))-IF(L692&lt;=8,0,IF(L692&lt;=16,(L692-9)*0.1275,0)),0)+IF(F692="JčPČ",IF(L692=1,21.25,IF(L692=2,14.5,IF(L692=3,11.5,IF(L692=4,7,IF(L692=5,6.5,IF(L692=6,6,IF(L692=7,5.5,IF(L692=8,5,0))))))))+IF(L692&lt;=8,0,IF(L692&lt;=16,4,0))-IF(L692&lt;=8,0,IF(L692&lt;=16,(L692-9)*0.10625,0)),0)+IF(F692="JčEČ",IF(L692=1,17,IF(L692=2,13.02,IF(L692=3,10.32,IF(L692=4,6,IF(L692=5,5.5,IF(L692=6,5,IF(L692=7,4.5,IF(L692=8,4,0))))))))+IF(L692&lt;=8,0,IF(L692&lt;=16,3,0))-IF(L692&lt;=8,0,IF(L692&lt;=16,(L692-9)*0.085,0)),0)+IF(F692="NEAK",IF(L692=1,11.48,IF(L692=2,8.79,IF(L692=3,6.97,IF(L692=4,4.05,IF(L692=5,3.71,IF(L692=6,3.38,IF(L692=7,3.04,IF(L692=8,2.7,0))))))))+IF(L692&lt;=8,0,IF(L692&lt;=16,2,IF(L692&lt;=24,1.3,0)))-IF(L692&lt;=8,0,IF(L692&lt;=16,(L692-9)*0.0574,IF(L692&lt;=24,(L692-17)*0.0574,0))),0))*IF(L692&lt;0,1,IF(OR(F692="PČ",F692="PŽ",F692="PT"),IF(J692&lt;32,J692/32,1),1))* IF(L692&lt;0,1,IF(OR(F692="EČ",F692="EŽ",F692="JOŽ",F692="JPČ",F692="NEAK"),IF(J692&lt;24,J692/24,1),1))*IF(L692&lt;0,1,IF(OR(F692="PČneol",F692="JEČ",F692="JEOF",F692="JnPČ",F692="JnEČ",F692="JčPČ",F692="JčEČ"),IF(J692&lt;16,J692/16,1),1))*IF(L692&lt;0,1,IF(F692="EČneol",IF(J692&lt;8,J692/8,1),1))</f>
        <v>41.53</v>
      </c>
      <c r="O692" s="9">
        <f t="shared" ref="O692" si="311">IF(F692="OŽ",N692,IF(H692="Ne",IF(J692*0.3&lt;J692-L692,N692,0),IF(J692*0.1&lt;J692-L692,N692,0)))</f>
        <v>41.53</v>
      </c>
      <c r="P692" s="4">
        <f t="shared" ref="P692" si="312">IF(O692=0,0,IF(F692="OŽ",IF(L692&gt;35,0,IF(J692&gt;35,(36-L692)*1.836,((36-L692)-(36-J692))*1.836)),0)+IF(F692="PČ",IF(L692&gt;31,0,IF(J692&gt;31,(32-L692)*1.347,((32-L692)-(32-J692))*1.347)),0)+ IF(F692="PČneol",IF(L692&gt;15,0,IF(J692&gt;15,(16-L692)*0.255,((16-L692)-(16-J692))*0.255)),0)+IF(F692="PŽ",IF(L692&gt;31,0,IF(J692&gt;31,(32-L692)*0.255,((32-L692)-(32-J692))*0.255)),0)+IF(F692="EČ",IF(L692&gt;23,0,IF(J692&gt;23,(24-L692)*0.612,((24-L692)-(24-J692))*0.612)),0)+IF(F692="EČneol",IF(L692&gt;7,0,IF(J692&gt;7,(8-L692)*0.204,((8-L692)-(8-J692))*0.204)),0)+IF(F692="EŽ",IF(L692&gt;23,0,IF(J692&gt;23,(24-L692)*0.204,((24-L692)-(24-J692))*0.204)),0)+IF(F692="PT",IF(L692&gt;31,0,IF(J692&gt;31,(32-L692)*0.204,((32-L692)-(32-J692))*0.204)),0)+IF(F692="JOŽ",IF(L692&gt;23,0,IF(J692&gt;23,(24-L692)*0.255,((24-L692)-(24-J692))*0.255)),0)+IF(F692="JPČ",IF(L692&gt;23,0,IF(J692&gt;23,(24-L692)*0.204,((24-L692)-(24-J692))*0.204)),0)+IF(F692="JEČ",IF(L692&gt;15,0,IF(J692&gt;15,(16-L692)*0.102,((16-L692)-(16-J692))*0.102)),0)+IF(F692="JEOF",IF(L692&gt;15,0,IF(J692&gt;15,(16-L692)*0.102,((16-L692)-(16-J692))*0.102)),0)+IF(F692="JnPČ",IF(L692&gt;15,0,IF(J692&gt;15,(16-L692)*0.153,((16-L692)-(16-J692))*0.153)),0)+IF(F692="JnEČ",IF(L692&gt;15,0,IF(J692&gt;15,(16-L692)*0.0765,((16-L692)-(16-J692))*0.0765)),0)+IF(F692="JčPČ",IF(L692&gt;15,0,IF(J692&gt;15,(16-L692)*0.06375,((16-L692)-(16-J692))*0.06375)),0)+IF(F692="JčEČ",IF(L692&gt;15,0,IF(J692&gt;15,(16-L692)*0.051,((16-L692)-(16-J692))*0.051)),0)+IF(F692="NEAK",IF(L692&gt;23,0,IF(J692&gt;23,(24-L692)*0.03444,((24-L692)-(24-J692))*0.03444)),0))</f>
        <v>12.122999999999999</v>
      </c>
      <c r="Q692" s="11">
        <f t="shared" ref="Q692" si="313">IF(ISERROR(P692*100/N692),0,(P692*100/N692))</f>
        <v>29.190946303876714</v>
      </c>
      <c r="R692" s="10">
        <v>41.04</v>
      </c>
    </row>
    <row r="693" spans="1:19">
      <c r="A693" s="62">
        <v>11</v>
      </c>
      <c r="B693" s="62" t="s">
        <v>417</v>
      </c>
      <c r="C693" s="12" t="s">
        <v>287</v>
      </c>
      <c r="D693" s="62" t="s">
        <v>29</v>
      </c>
      <c r="E693" s="62">
        <v>1</v>
      </c>
      <c r="F693" s="62" t="s">
        <v>171</v>
      </c>
      <c r="G693" s="62">
        <v>2</v>
      </c>
      <c r="H693" s="62" t="s">
        <v>31</v>
      </c>
      <c r="I693" s="62"/>
      <c r="J693" s="62">
        <v>68</v>
      </c>
      <c r="K693" s="62">
        <v>214</v>
      </c>
      <c r="L693" s="62">
        <v>0</v>
      </c>
      <c r="M693" s="62"/>
      <c r="N693" s="3">
        <f t="shared" si="303"/>
        <v>0</v>
      </c>
      <c r="O693" s="9">
        <f t="shared" si="304"/>
        <v>0</v>
      </c>
      <c r="P693" s="4">
        <f t="shared" si="308"/>
        <v>0</v>
      </c>
      <c r="Q693" s="11">
        <f t="shared" si="309"/>
        <v>0</v>
      </c>
      <c r="R693" s="10">
        <f t="shared" si="307"/>
        <v>0</v>
      </c>
      <c r="S693" s="8"/>
    </row>
    <row r="694" spans="1:19">
      <c r="A694" s="67" t="s">
        <v>32</v>
      </c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9"/>
      <c r="R694" s="10">
        <f>SUM(R683:R693)</f>
        <v>526.24752343749992</v>
      </c>
      <c r="S694" s="8"/>
    </row>
    <row r="695" spans="1:19" ht="15.75">
      <c r="A695" s="24" t="s">
        <v>33</v>
      </c>
      <c r="B695" s="24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6"/>
      <c r="S695" s="8"/>
    </row>
    <row r="696" spans="1:19">
      <c r="A696" s="49" t="s">
        <v>59</v>
      </c>
      <c r="B696" s="49"/>
      <c r="C696" s="49"/>
      <c r="D696" s="49"/>
      <c r="E696" s="49"/>
      <c r="F696" s="49"/>
      <c r="G696" s="49"/>
      <c r="H696" s="49"/>
      <c r="I696" s="49"/>
      <c r="J696" s="15"/>
      <c r="K696" s="15"/>
      <c r="L696" s="15"/>
      <c r="M696" s="15"/>
      <c r="N696" s="15"/>
      <c r="O696" s="15"/>
      <c r="P696" s="15"/>
      <c r="Q696" s="15"/>
      <c r="R696" s="16"/>
      <c r="S696" s="8"/>
    </row>
    <row r="697" spans="1:19" s="8" customFormat="1">
      <c r="A697" s="49"/>
      <c r="B697" s="49"/>
      <c r="C697" s="49"/>
      <c r="D697" s="49"/>
      <c r="E697" s="49"/>
      <c r="F697" s="49"/>
      <c r="G697" s="49"/>
      <c r="H697" s="49"/>
      <c r="I697" s="49"/>
      <c r="J697" s="15"/>
      <c r="K697" s="15"/>
      <c r="L697" s="15"/>
      <c r="M697" s="15"/>
      <c r="N697" s="15"/>
      <c r="O697" s="15"/>
      <c r="P697" s="15"/>
      <c r="Q697" s="15"/>
      <c r="R697" s="16"/>
    </row>
    <row r="698" spans="1:19">
      <c r="A698" s="70" t="s">
        <v>418</v>
      </c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58"/>
      <c r="R698" s="8"/>
      <c r="S698" s="8"/>
    </row>
    <row r="699" spans="1:19" ht="18">
      <c r="A699" s="72" t="s">
        <v>25</v>
      </c>
      <c r="B699" s="73"/>
      <c r="C699" s="73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8"/>
      <c r="R699" s="8"/>
      <c r="S699" s="8"/>
    </row>
    <row r="700" spans="1:19">
      <c r="A700" s="65" t="s">
        <v>419</v>
      </c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58"/>
      <c r="R700" s="8"/>
      <c r="S700" s="8"/>
    </row>
    <row r="701" spans="1:19">
      <c r="A701" s="62">
        <v>1</v>
      </c>
      <c r="B701" s="62" t="s">
        <v>76</v>
      </c>
      <c r="C701" s="12" t="s">
        <v>420</v>
      </c>
      <c r="D701" s="62" t="s">
        <v>64</v>
      </c>
      <c r="E701" s="62">
        <v>1</v>
      </c>
      <c r="F701" s="62" t="s">
        <v>65</v>
      </c>
      <c r="G701" s="62">
        <v>1</v>
      </c>
      <c r="H701" s="62" t="s">
        <v>66</v>
      </c>
      <c r="I701" s="62"/>
      <c r="J701" s="62">
        <v>12</v>
      </c>
      <c r="K701" s="62">
        <v>51</v>
      </c>
      <c r="L701" s="62">
        <v>9</v>
      </c>
      <c r="M701" s="62"/>
      <c r="N701" s="3">
        <f t="shared" ref="N701:N714" si="314">(IF(F701="OŽ",IF(L701=1,550.8,IF(L701=2,426.38,IF(L701=3,342.14,IF(L701=4,181.44,IF(L701=5,168.48,IF(L701=6,155.52,IF(L701=7,148.5,IF(L701=8,144,0))))))))+IF(L701&lt;=8,0,IF(L701&lt;=16,137.7,IF(L701&lt;=24,108,IF(L701&lt;=32,80.1,IF(L701&lt;=36,52.2,0)))))-IF(L701&lt;=8,0,IF(L701&lt;=16,(L701-9)*2.754,IF(L701&lt;=24,(L701-17)* 2.754,IF(L701&lt;=32,(L701-25)* 2.754,IF(L701&lt;=36,(L701-33)*2.754,0))))),0)+IF(F701="PČ",IF(L701=1,449,IF(L701=2,314.6,IF(L701=3,238,IF(L701=4,172,IF(L701=5,159,IF(L701=6,145,IF(L701=7,132,IF(L701=8,119,0))))))))+IF(L701&lt;=8,0,IF(L701&lt;=16,88,IF(L701&lt;=24,55,IF(L701&lt;=32,22,0))))-IF(L701&lt;=8,0,IF(L701&lt;=16,(L701-9)*2.245,IF(L701&lt;=24,(L701-17)*2.245,IF(L701&lt;=32,(L701-25)*2.245,0)))),0)+IF(F701="PČneol",IF(L701=1,85,IF(L701=2,64.61,IF(L701=3,50.76,IF(L701=4,16.25,IF(L701=5,15,IF(L701=6,13.75,IF(L701=7,12.5,IF(L701=8,11.25,0))))))))+IF(L701&lt;=8,0,IF(L701&lt;=16,9,0))-IF(L701&lt;=8,0,IF(L701&lt;=16,(L701-9)*0.425,0)),0)+IF(F701="PŽ",IF(L701=1,85,IF(L701=2,59.5,IF(L701=3,45,IF(L701=4,32.5,IF(L701=5,30,IF(L701=6,27.5,IF(L701=7,25,IF(L701=8,22.5,0))))))))+IF(L701&lt;=8,0,IF(L701&lt;=16,19,IF(L701&lt;=24,13,IF(L701&lt;=32,8,0))))-IF(L701&lt;=8,0,IF(L701&lt;=16,(L701-9)*0.425,IF(L701&lt;=24,(L701-17)*0.425,IF(L701&lt;=32,(L701-25)*0.425,0)))),0)+IF(F701="EČ",IF(L701=1,204,IF(L701=2,156.24,IF(L701=3,123.84,IF(L701=4,72,IF(L701=5,66,IF(L701=6,60,IF(L701=7,54,IF(L701=8,48,0))))))))+IF(L701&lt;=8,0,IF(L701&lt;=16,40,IF(L701&lt;=24,25,0)))-IF(L701&lt;=8,0,IF(L701&lt;=16,(L701-9)*1.02,IF(L701&lt;=24,(L701-17)*1.02,0))),0)+IF(F701="EČneol",IF(L701=1,68,IF(L701=2,51.69,IF(L701=3,40.61,IF(L701=4,13,IF(L701=5,12,IF(L701=6,11,IF(L701=7,10,IF(L701=8,9,0)))))))))+IF(F701="EŽ",IF(L701=1,68,IF(L701=2,47.6,IF(L701=3,36,IF(L701=4,18,IF(L701=5,16.5,IF(L701=6,15,IF(L701=7,13.5,IF(L701=8,12,0))))))))+IF(L701&lt;=8,0,IF(L701&lt;=16,10,IF(L701&lt;=24,6,0)))-IF(L701&lt;=8,0,IF(L701&lt;=16,(L701-9)*0.34,IF(L701&lt;=24,(L701-17)*0.34,0))),0)+IF(F701="PT",IF(L701=1,68,IF(L701=2,52.08,IF(L701=3,41.28,IF(L701=4,24,IF(L701=5,22,IF(L701=6,20,IF(L701=7,18,IF(L701=8,16,0))))))))+IF(L701&lt;=8,0,IF(L701&lt;=16,13,IF(L701&lt;=24,9,IF(L701&lt;=32,4,0))))-IF(L701&lt;=8,0,IF(L701&lt;=16,(L701-9)*0.34,IF(L701&lt;=24,(L701-17)*0.34,IF(L701&lt;=32,(L701-25)*0.34,0)))),0)+IF(F701="JOŽ",IF(L701=1,85,IF(L701=2,59.5,IF(L701=3,45,IF(L701=4,32.5,IF(L701=5,30,IF(L701=6,27.5,IF(L701=7,25,IF(L701=8,22.5,0))))))))+IF(L701&lt;=8,0,IF(L701&lt;=16,19,IF(L701&lt;=24,13,0)))-IF(L701&lt;=8,0,IF(L701&lt;=16,(L701-9)*0.425,IF(L701&lt;=24,(L701-17)*0.425,0))),0)+IF(F701="JPČ",IF(L701=1,68,IF(L701=2,47.6,IF(L701=3,36,IF(L701=4,26,IF(L701=5,24,IF(L701=6,22,IF(L701=7,20,IF(L701=8,18,0))))))))+IF(L701&lt;=8,0,IF(L701&lt;=16,13,IF(L701&lt;=24,9,0)))-IF(L701&lt;=8,0,IF(L701&lt;=16,(L701-9)*0.34,IF(L701&lt;=24,(L701-17)*0.34,0))),0)+IF(F701="JEČ",IF(L701=1,34,IF(L701=2,26.04,IF(L701=3,20.6,IF(L701=4,12,IF(L701=5,11,IF(L701=6,10,IF(L701=7,9,IF(L701=8,8,0))))))))+IF(L701&lt;=8,0,IF(L701&lt;=16,6,0))-IF(L701&lt;=8,0,IF(L701&lt;=16,(L701-9)*0.17,0)),0)+IF(F701="JEOF",IF(L701=1,34,IF(L701=2,26.04,IF(L701=3,20.6,IF(L701=4,12,IF(L701=5,11,IF(L701=6,10,IF(L701=7,9,IF(L701=8,8,0))))))))+IF(L701&lt;=8,0,IF(L701&lt;=16,6,0))-IF(L701&lt;=8,0,IF(L701&lt;=16,(L701-9)*0.17,0)),0)+IF(F701="JnPČ",IF(L701=1,51,IF(L701=2,35.7,IF(L701=3,27,IF(L701=4,19.5,IF(L701=5,18,IF(L701=6,16.5,IF(L701=7,15,IF(L701=8,13.5,0))))))))+IF(L701&lt;=8,0,IF(L701&lt;=16,10,0))-IF(L701&lt;=8,0,IF(L701&lt;=16,(L701-9)*0.255,0)),0)+IF(F701="JnEČ",IF(L701=1,25.5,IF(L701=2,19.53,IF(L701=3,15.48,IF(L701=4,9,IF(L701=5,8.25,IF(L701=6,7.5,IF(L701=7,6.75,IF(L701=8,6,0))))))))+IF(L701&lt;=8,0,IF(L701&lt;=16,5,0))-IF(L701&lt;=8,0,IF(L701&lt;=16,(L701-9)*0.1275,0)),0)+IF(F701="JčPČ",IF(L701=1,21.25,IF(L701=2,14.5,IF(L701=3,11.5,IF(L701=4,7,IF(L701=5,6.5,IF(L701=6,6,IF(L701=7,5.5,IF(L701=8,5,0))))))))+IF(L701&lt;=8,0,IF(L701&lt;=16,4,0))-IF(L701&lt;=8,0,IF(L701&lt;=16,(L701-9)*0.10625,0)),0)+IF(F701="JčEČ",IF(L701=1,17,IF(L701=2,13.02,IF(L701=3,10.32,IF(L701=4,6,IF(L701=5,5.5,IF(L701=6,5,IF(L701=7,4.5,IF(L701=8,4,0))))))))+IF(L701&lt;=8,0,IF(L701&lt;=16,3,0))-IF(L701&lt;=8,0,IF(L701&lt;=16,(L701-9)*0.085,0)),0)+IF(F701="NEAK",IF(L701=1,11.48,IF(L701=2,8.79,IF(L701=3,6.97,IF(L701=4,4.05,IF(L701=5,3.71,IF(L701=6,3.38,IF(L701=7,3.04,IF(L701=8,2.7,0))))))))+IF(L701&lt;=8,0,IF(L701&lt;=16,2,IF(L701&lt;=24,1.3,0)))-IF(L701&lt;=8,0,IF(L701&lt;=16,(L701-9)*0.0574,IF(L701&lt;=24,(L701-17)*0.0574,0))),0))*IF(L701&lt;0,1,IF(OR(F701="PČ",F701="PŽ",F701="PT"),IF(J701&lt;32,J701/32,1),1))* IF(L701&lt;0,1,IF(OR(F701="EČ",F701="EŽ",F701="JOŽ",F701="JPČ",F701="NEAK"),IF(J701&lt;24,J701/24,1),1))*IF(L701&lt;0,1,IF(OR(F701="PČneol",F701="JEČ",F701="JEOF",F701="JnPČ",F701="JnEČ",F701="JčPČ",F701="JčEČ"),IF(J701&lt;16,J701/16,1),1))*IF(L701&lt;0,1,IF(F701="EČneol",IF(J701&lt;8,J701/8,1),1))</f>
        <v>0</v>
      </c>
      <c r="O701" s="9">
        <f t="shared" ref="O701:O714" si="315">IF(F701="OŽ",N701,IF(H701="Ne",IF(J701*0.3&lt;J701-L701,N701,0),IF(J701*0.1&lt;J701-L701,N701,0)))</f>
        <v>0</v>
      </c>
      <c r="P701" s="4">
        <f t="shared" ref="P701" si="316">IF(O701=0,0,IF(F701="OŽ",IF(L701&gt;35,0,IF(J701&gt;35,(36-L701)*1.836,((36-L701)-(36-J701))*1.836)),0)+IF(F701="PČ",IF(L701&gt;31,0,IF(J701&gt;31,(32-L701)*1.347,((32-L701)-(32-J701))*1.347)),0)+ IF(F701="PČneol",IF(L701&gt;15,0,IF(J701&gt;15,(16-L701)*0.255,((16-L701)-(16-J701))*0.255)),0)+IF(F701="PŽ",IF(L701&gt;31,0,IF(J701&gt;31,(32-L701)*0.255,((32-L701)-(32-J701))*0.255)),0)+IF(F701="EČ",IF(L701&gt;23,0,IF(J701&gt;23,(24-L701)*0.612,((24-L701)-(24-J701))*0.612)),0)+IF(F701="EČneol",IF(L701&gt;7,0,IF(J701&gt;7,(8-L701)*0.204,((8-L701)-(8-J701))*0.204)),0)+IF(F701="EŽ",IF(L701&gt;23,0,IF(J701&gt;23,(24-L701)*0.204,((24-L701)-(24-J701))*0.204)),0)+IF(F701="PT",IF(L701&gt;31,0,IF(J701&gt;31,(32-L701)*0.204,((32-L701)-(32-J701))*0.204)),0)+IF(F701="JOŽ",IF(L701&gt;23,0,IF(J701&gt;23,(24-L701)*0.255,((24-L701)-(24-J701))*0.255)),0)+IF(F701="JPČ",IF(L701&gt;23,0,IF(J701&gt;23,(24-L701)*0.204,((24-L701)-(24-J701))*0.204)),0)+IF(F701="JEČ",IF(L701&gt;15,0,IF(J701&gt;15,(16-L701)*0.102,((16-L701)-(16-J701))*0.102)),0)+IF(F701="JEOF",IF(L701&gt;15,0,IF(J701&gt;15,(16-L701)*0.102,((16-L701)-(16-J701))*0.102)),0)+IF(F701="JnPČ",IF(L701&gt;15,0,IF(J701&gt;15,(16-L701)*0.153,((16-L701)-(16-J701))*0.153)),0)+IF(F701="JnEČ",IF(L701&gt;15,0,IF(J701&gt;15,(16-L701)*0.0765,((16-L701)-(16-J701))*0.0765)),0)+IF(F701="JčPČ",IF(L701&gt;15,0,IF(J701&gt;15,(16-L701)*0.06375,((16-L701)-(16-J701))*0.06375)),0)+IF(F701="JčEČ",IF(L701&gt;15,0,IF(J701&gt;15,(16-L701)*0.051,((16-L701)-(16-J701))*0.051)),0)+IF(F701="NEAK",IF(L701&gt;23,0,IF(J701&gt;23,(24-L701)*0.03444,((24-L701)-(24-J701))*0.03444)),0))</f>
        <v>0</v>
      </c>
      <c r="Q701" s="11">
        <f t="shared" ref="Q701" si="317">IF(ISERROR(P701*100/N701),0,(P701*100/N701))</f>
        <v>0</v>
      </c>
      <c r="R701" s="10">
        <f t="shared" ref="R701:R714" si="318">IF(Q701&lt;=30,O701+P701,O701+O701*0.3)*IF(G701=1,0.4,IF(G701=2,0.75,IF(G701="1 (kas 4 m. 1 k. nerengiamos)",0.52,1)))*IF(D701="olimpinė",1,IF(M701="Ne",0.5,1))*IF(OR(A$5="Lietuvos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federacija"),IF(OR(J701&lt;8,K701&lt;16),0,1),1)*E701*IF(I701&lt;=1,1,1/I701)*IF(OR(A$5="Lietuvos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01" s="8"/>
    </row>
    <row r="702" spans="1:19">
      <c r="A702" s="62"/>
      <c r="B702" s="62" t="s">
        <v>51</v>
      </c>
      <c r="C702" s="1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3">
        <f t="shared" si="314"/>
        <v>0</v>
      </c>
      <c r="O702" s="9">
        <f t="shared" si="315"/>
        <v>0</v>
      </c>
      <c r="P702" s="4">
        <f t="shared" ref="P702:P714" si="319">IF(O702=0,0,IF(F702="OŽ",IF(L702&gt;35,0,IF(J702&gt;35,(36-L702)*1.836,((36-L702)-(36-J702))*1.836)),0)+IF(F702="PČ",IF(L702&gt;31,0,IF(J702&gt;31,(32-L702)*1.347,((32-L702)-(32-J702))*1.347)),0)+ IF(F702="PČneol",IF(L702&gt;15,0,IF(J702&gt;15,(16-L702)*0.255,((16-L702)-(16-J702))*0.255)),0)+IF(F702="PŽ",IF(L702&gt;31,0,IF(J702&gt;31,(32-L702)*0.255,((32-L702)-(32-J702))*0.255)),0)+IF(F702="EČ",IF(L702&gt;23,0,IF(J702&gt;23,(24-L702)*0.612,((24-L702)-(24-J702))*0.612)),0)+IF(F702="EČneol",IF(L702&gt;7,0,IF(J702&gt;7,(8-L702)*0.204,((8-L702)-(8-J702))*0.204)),0)+IF(F702="EŽ",IF(L702&gt;23,0,IF(J702&gt;23,(24-L702)*0.204,((24-L702)-(24-J702))*0.204)),0)+IF(F702="PT",IF(L702&gt;31,0,IF(J702&gt;31,(32-L702)*0.204,((32-L702)-(32-J702))*0.204)),0)+IF(F702="JOŽ",IF(L702&gt;23,0,IF(J702&gt;23,(24-L702)*0.255,((24-L702)-(24-J702))*0.255)),0)+IF(F702="JPČ",IF(L702&gt;23,0,IF(J702&gt;23,(24-L702)*0.204,((24-L702)-(24-J702))*0.204)),0)+IF(F702="JEČ",IF(L702&gt;15,0,IF(J702&gt;15,(16-L702)*0.102,((16-L702)-(16-J702))*0.102)),0)+IF(F702="JEOF",IF(L702&gt;15,0,IF(J702&gt;15,(16-L702)*0.102,((16-L702)-(16-J702))*0.102)),0)+IF(F702="JnPČ",IF(L702&gt;15,0,IF(J702&gt;15,(16-L702)*0.153,((16-L702)-(16-J702))*0.153)),0)+IF(F702="JnEČ",IF(L702&gt;15,0,IF(J702&gt;15,(16-L702)*0.0765,((16-L702)-(16-J702))*0.0765)),0)+IF(F702="JčPČ",IF(L702&gt;15,0,IF(J702&gt;15,(16-L702)*0.06375,((16-L702)-(16-J702))*0.06375)),0)+IF(F702="JčEČ",IF(L702&gt;15,0,IF(J702&gt;15,(16-L702)*0.051,((16-L702)-(16-J702))*0.051)),0)+IF(F702="NEAK",IF(L702&gt;23,0,IF(J702&gt;23,(24-L702)*0.03444,((24-L702)-(24-J702))*0.03444)),0))</f>
        <v>0</v>
      </c>
      <c r="Q702" s="11">
        <f t="shared" ref="Q702:Q714" si="320">IF(ISERROR(P702*100/N702),0,(P702*100/N702))</f>
        <v>0</v>
      </c>
      <c r="R702" s="10">
        <f t="shared" si="318"/>
        <v>0</v>
      </c>
      <c r="S702" s="8"/>
    </row>
    <row r="703" spans="1:19">
      <c r="A703" s="62"/>
      <c r="B703" s="62" t="s">
        <v>88</v>
      </c>
      <c r="C703" s="1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3">
        <f t="shared" si="314"/>
        <v>0</v>
      </c>
      <c r="O703" s="9">
        <f t="shared" si="315"/>
        <v>0</v>
      </c>
      <c r="P703" s="4">
        <f t="shared" si="319"/>
        <v>0</v>
      </c>
      <c r="Q703" s="11">
        <f t="shared" si="320"/>
        <v>0</v>
      </c>
      <c r="R703" s="10">
        <f t="shared" si="318"/>
        <v>0</v>
      </c>
      <c r="S703" s="8"/>
    </row>
    <row r="704" spans="1:19">
      <c r="A704" s="62"/>
      <c r="B704" s="62" t="s">
        <v>240</v>
      </c>
      <c r="C704" s="1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3">
        <f t="shared" si="314"/>
        <v>0</v>
      </c>
      <c r="O704" s="9">
        <f t="shared" si="315"/>
        <v>0</v>
      </c>
      <c r="P704" s="4">
        <f t="shared" si="319"/>
        <v>0</v>
      </c>
      <c r="Q704" s="11">
        <f t="shared" si="320"/>
        <v>0</v>
      </c>
      <c r="R704" s="10">
        <f t="shared" si="318"/>
        <v>0</v>
      </c>
      <c r="S704" s="8"/>
    </row>
    <row r="705" spans="1:19" s="8" customFormat="1">
      <c r="A705" s="62"/>
      <c r="B705" s="62" t="s">
        <v>260</v>
      </c>
      <c r="C705" s="1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3">
        <f t="shared" ref="N705:N706" si="321">(IF(F705="OŽ",IF(L705=1,550.8,IF(L705=2,426.38,IF(L705=3,342.14,IF(L705=4,181.44,IF(L705=5,168.48,IF(L705=6,155.52,IF(L705=7,148.5,IF(L705=8,144,0))))))))+IF(L705&lt;=8,0,IF(L705&lt;=16,137.7,IF(L705&lt;=24,108,IF(L705&lt;=32,80.1,IF(L705&lt;=36,52.2,0)))))-IF(L705&lt;=8,0,IF(L705&lt;=16,(L705-9)*2.754,IF(L705&lt;=24,(L705-17)* 2.754,IF(L705&lt;=32,(L705-25)* 2.754,IF(L705&lt;=36,(L705-33)*2.754,0))))),0)+IF(F705="PČ",IF(L705=1,449,IF(L705=2,314.6,IF(L705=3,238,IF(L705=4,172,IF(L705=5,159,IF(L705=6,145,IF(L705=7,132,IF(L705=8,119,0))))))))+IF(L705&lt;=8,0,IF(L705&lt;=16,88,IF(L705&lt;=24,55,IF(L705&lt;=32,22,0))))-IF(L705&lt;=8,0,IF(L705&lt;=16,(L705-9)*2.245,IF(L705&lt;=24,(L705-17)*2.245,IF(L705&lt;=32,(L705-25)*2.245,0)))),0)+IF(F705="PČneol",IF(L705=1,85,IF(L705=2,64.61,IF(L705=3,50.76,IF(L705=4,16.25,IF(L705=5,15,IF(L705=6,13.75,IF(L705=7,12.5,IF(L705=8,11.25,0))))))))+IF(L705&lt;=8,0,IF(L705&lt;=16,9,0))-IF(L705&lt;=8,0,IF(L705&lt;=16,(L705-9)*0.425,0)),0)+IF(F705="PŽ",IF(L705=1,85,IF(L705=2,59.5,IF(L705=3,45,IF(L705=4,32.5,IF(L705=5,30,IF(L705=6,27.5,IF(L705=7,25,IF(L705=8,22.5,0))))))))+IF(L705&lt;=8,0,IF(L705&lt;=16,19,IF(L705&lt;=24,13,IF(L705&lt;=32,8,0))))-IF(L705&lt;=8,0,IF(L705&lt;=16,(L705-9)*0.425,IF(L705&lt;=24,(L705-17)*0.425,IF(L705&lt;=32,(L705-25)*0.425,0)))),0)+IF(F705="EČ",IF(L705=1,204,IF(L705=2,156.24,IF(L705=3,123.84,IF(L705=4,72,IF(L705=5,66,IF(L705=6,60,IF(L705=7,54,IF(L705=8,48,0))))))))+IF(L705&lt;=8,0,IF(L705&lt;=16,40,IF(L705&lt;=24,25,0)))-IF(L705&lt;=8,0,IF(L705&lt;=16,(L705-9)*1.02,IF(L705&lt;=24,(L705-17)*1.02,0))),0)+IF(F705="EČneol",IF(L705=1,68,IF(L705=2,51.69,IF(L705=3,40.61,IF(L705=4,13,IF(L705=5,12,IF(L705=6,11,IF(L705=7,10,IF(L705=8,9,0)))))))))+IF(F705="EŽ",IF(L705=1,68,IF(L705=2,47.6,IF(L705=3,36,IF(L705=4,18,IF(L705=5,16.5,IF(L705=6,15,IF(L705=7,13.5,IF(L705=8,12,0))))))))+IF(L705&lt;=8,0,IF(L705&lt;=16,10,IF(L705&lt;=24,6,0)))-IF(L705&lt;=8,0,IF(L705&lt;=16,(L705-9)*0.34,IF(L705&lt;=24,(L705-17)*0.34,0))),0)+IF(F705="PT",IF(L705=1,68,IF(L705=2,52.08,IF(L705=3,41.28,IF(L705=4,24,IF(L705=5,22,IF(L705=6,20,IF(L705=7,18,IF(L705=8,16,0))))))))+IF(L705&lt;=8,0,IF(L705&lt;=16,13,IF(L705&lt;=24,9,IF(L705&lt;=32,4,0))))-IF(L705&lt;=8,0,IF(L705&lt;=16,(L705-9)*0.34,IF(L705&lt;=24,(L705-17)*0.34,IF(L705&lt;=32,(L705-25)*0.34,0)))),0)+IF(F705="JOŽ",IF(L705=1,85,IF(L705=2,59.5,IF(L705=3,45,IF(L705=4,32.5,IF(L705=5,30,IF(L705=6,27.5,IF(L705=7,25,IF(L705=8,22.5,0))))))))+IF(L705&lt;=8,0,IF(L705&lt;=16,19,IF(L705&lt;=24,13,0)))-IF(L705&lt;=8,0,IF(L705&lt;=16,(L705-9)*0.425,IF(L705&lt;=24,(L705-17)*0.425,0))),0)+IF(F705="JPČ",IF(L705=1,68,IF(L705=2,47.6,IF(L705=3,36,IF(L705=4,26,IF(L705=5,24,IF(L705=6,22,IF(L705=7,20,IF(L705=8,18,0))))))))+IF(L705&lt;=8,0,IF(L705&lt;=16,13,IF(L705&lt;=24,9,0)))-IF(L705&lt;=8,0,IF(L705&lt;=16,(L705-9)*0.34,IF(L705&lt;=24,(L705-17)*0.34,0))),0)+IF(F705="JEČ",IF(L705=1,34,IF(L705=2,26.04,IF(L705=3,20.6,IF(L705=4,12,IF(L705=5,11,IF(L705=6,10,IF(L705=7,9,IF(L705=8,8,0))))))))+IF(L705&lt;=8,0,IF(L705&lt;=16,6,0))-IF(L705&lt;=8,0,IF(L705&lt;=16,(L705-9)*0.17,0)),0)+IF(F705="JEOF",IF(L705=1,34,IF(L705=2,26.04,IF(L705=3,20.6,IF(L705=4,12,IF(L705=5,11,IF(L705=6,10,IF(L705=7,9,IF(L705=8,8,0))))))))+IF(L705&lt;=8,0,IF(L705&lt;=16,6,0))-IF(L705&lt;=8,0,IF(L705&lt;=16,(L705-9)*0.17,0)),0)+IF(F705="JnPČ",IF(L705=1,51,IF(L705=2,35.7,IF(L705=3,27,IF(L705=4,19.5,IF(L705=5,18,IF(L705=6,16.5,IF(L705=7,15,IF(L705=8,13.5,0))))))))+IF(L705&lt;=8,0,IF(L705&lt;=16,10,0))-IF(L705&lt;=8,0,IF(L705&lt;=16,(L705-9)*0.255,0)),0)+IF(F705="JnEČ",IF(L705=1,25.5,IF(L705=2,19.53,IF(L705=3,15.48,IF(L705=4,9,IF(L705=5,8.25,IF(L705=6,7.5,IF(L705=7,6.75,IF(L705=8,6,0))))))))+IF(L705&lt;=8,0,IF(L705&lt;=16,5,0))-IF(L705&lt;=8,0,IF(L705&lt;=16,(L705-9)*0.1275,0)),0)+IF(F705="JčPČ",IF(L705=1,21.25,IF(L705=2,14.5,IF(L705=3,11.5,IF(L705=4,7,IF(L705=5,6.5,IF(L705=6,6,IF(L705=7,5.5,IF(L705=8,5,0))))))))+IF(L705&lt;=8,0,IF(L705&lt;=16,4,0))-IF(L705&lt;=8,0,IF(L705&lt;=16,(L705-9)*0.10625,0)),0)+IF(F705="JčEČ",IF(L705=1,17,IF(L705=2,13.02,IF(L705=3,10.32,IF(L705=4,6,IF(L705=5,5.5,IF(L705=6,5,IF(L705=7,4.5,IF(L705=8,4,0))))))))+IF(L705&lt;=8,0,IF(L705&lt;=16,3,0))-IF(L705&lt;=8,0,IF(L705&lt;=16,(L705-9)*0.085,0)),0)+IF(F705="NEAK",IF(L705=1,11.48,IF(L705=2,8.79,IF(L705=3,6.97,IF(L705=4,4.05,IF(L705=5,3.71,IF(L705=6,3.38,IF(L705=7,3.04,IF(L705=8,2.7,0))))))))+IF(L705&lt;=8,0,IF(L705&lt;=16,2,IF(L705&lt;=24,1.3,0)))-IF(L705&lt;=8,0,IF(L705&lt;=16,(L705-9)*0.0574,IF(L705&lt;=24,(L705-17)*0.0574,0))),0))*IF(L705&lt;0,1,IF(OR(F705="PČ",F705="PŽ",F705="PT"),IF(J705&lt;32,J705/32,1),1))* IF(L705&lt;0,1,IF(OR(F705="EČ",F705="EŽ",F705="JOŽ",F705="JPČ",F705="NEAK"),IF(J705&lt;24,J705/24,1),1))*IF(L705&lt;0,1,IF(OR(F705="PČneol",F705="JEČ",F705="JEOF",F705="JnPČ",F705="JnEČ",F705="JčPČ",F705="JčEČ"),IF(J705&lt;16,J705/16,1),1))*IF(L705&lt;0,1,IF(F705="EČneol",IF(J705&lt;8,J705/8,1),1))</f>
        <v>0</v>
      </c>
      <c r="O705" s="9">
        <f t="shared" ref="O705:O706" si="322">IF(F705="OŽ",N705,IF(H705="Ne",IF(J705*0.3&lt;J705-L705,N705,0),IF(J705*0.1&lt;J705-L705,N705,0)))</f>
        <v>0</v>
      </c>
      <c r="P705" s="4">
        <f t="shared" ref="P705:P706" si="323">IF(O705=0,0,IF(F705="OŽ",IF(L705&gt;35,0,IF(J705&gt;35,(36-L705)*1.836,((36-L705)-(36-J705))*1.836)),0)+IF(F705="PČ",IF(L705&gt;31,0,IF(J705&gt;31,(32-L705)*1.347,((32-L705)-(32-J705))*1.347)),0)+ IF(F705="PČneol",IF(L705&gt;15,0,IF(J705&gt;15,(16-L705)*0.255,((16-L705)-(16-J705))*0.255)),0)+IF(F705="PŽ",IF(L705&gt;31,0,IF(J705&gt;31,(32-L705)*0.255,((32-L705)-(32-J705))*0.255)),0)+IF(F705="EČ",IF(L705&gt;23,0,IF(J705&gt;23,(24-L705)*0.612,((24-L705)-(24-J705))*0.612)),0)+IF(F705="EČneol",IF(L705&gt;7,0,IF(J705&gt;7,(8-L705)*0.204,((8-L705)-(8-J705))*0.204)),0)+IF(F705="EŽ",IF(L705&gt;23,0,IF(J705&gt;23,(24-L705)*0.204,((24-L705)-(24-J705))*0.204)),0)+IF(F705="PT",IF(L705&gt;31,0,IF(J705&gt;31,(32-L705)*0.204,((32-L705)-(32-J705))*0.204)),0)+IF(F705="JOŽ",IF(L705&gt;23,0,IF(J705&gt;23,(24-L705)*0.255,((24-L705)-(24-J705))*0.255)),0)+IF(F705="JPČ",IF(L705&gt;23,0,IF(J705&gt;23,(24-L705)*0.204,((24-L705)-(24-J705))*0.204)),0)+IF(F705="JEČ",IF(L705&gt;15,0,IF(J705&gt;15,(16-L705)*0.102,((16-L705)-(16-J705))*0.102)),0)+IF(F705="JEOF",IF(L705&gt;15,0,IF(J705&gt;15,(16-L705)*0.102,((16-L705)-(16-J705))*0.102)),0)+IF(F705="JnPČ",IF(L705&gt;15,0,IF(J705&gt;15,(16-L705)*0.153,((16-L705)-(16-J705))*0.153)),0)+IF(F705="JnEČ",IF(L705&gt;15,0,IF(J705&gt;15,(16-L705)*0.0765,((16-L705)-(16-J705))*0.0765)),0)+IF(F705="JčPČ",IF(L705&gt;15,0,IF(J705&gt;15,(16-L705)*0.06375,((16-L705)-(16-J705))*0.06375)),0)+IF(F705="JčEČ",IF(L705&gt;15,0,IF(J705&gt;15,(16-L705)*0.051,((16-L705)-(16-J705))*0.051)),0)+IF(F705="NEAK",IF(L705&gt;23,0,IF(J705&gt;23,(24-L705)*0.03444,((24-L705)-(24-J705))*0.03444)),0))</f>
        <v>0</v>
      </c>
      <c r="Q705" s="11">
        <f t="shared" ref="Q705:Q706" si="324">IF(ISERROR(P705*100/N705),0,(P705*100/N705))</f>
        <v>0</v>
      </c>
      <c r="R705" s="10">
        <f t="shared" ref="R705:R706" si="325">IF(Q705&lt;=30,O705+P705,O705+O705*0.3)*IF(G705=1,0.4,IF(G705=2,0.75,IF(G705="1 (kas 4 m. 1 k. nerengiamos)",0.52,1)))*IF(D705="olimpinė",1,IF(M705="Ne",0.5,1))*IF(OR(A$5="Lietuvos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federacija"),IF(OR(J705&lt;8,K705&lt;16),0,1),1)*E705*IF(I705&lt;=1,1,1/I705)*IF(OR(A$5="Lietuvos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06" spans="1:19" s="8" customFormat="1">
      <c r="A706" s="62">
        <v>2</v>
      </c>
      <c r="B706" s="62" t="s">
        <v>158</v>
      </c>
      <c r="C706" s="12" t="s">
        <v>421</v>
      </c>
      <c r="D706" s="62" t="s">
        <v>64</v>
      </c>
      <c r="E706" s="62">
        <v>1</v>
      </c>
      <c r="F706" s="62" t="s">
        <v>65</v>
      </c>
      <c r="G706" s="62">
        <v>1</v>
      </c>
      <c r="H706" s="62" t="s">
        <v>66</v>
      </c>
      <c r="I706" s="62"/>
      <c r="J706" s="62">
        <v>62</v>
      </c>
      <c r="K706" s="62">
        <v>51</v>
      </c>
      <c r="L706" s="62">
        <v>20</v>
      </c>
      <c r="M706" s="62" t="s">
        <v>31</v>
      </c>
      <c r="N706" s="3">
        <f t="shared" si="321"/>
        <v>0</v>
      </c>
      <c r="O706" s="9">
        <f t="shared" si="322"/>
        <v>0</v>
      </c>
      <c r="P706" s="4">
        <f t="shared" si="323"/>
        <v>0</v>
      </c>
      <c r="Q706" s="11">
        <f t="shared" si="324"/>
        <v>0</v>
      </c>
      <c r="R706" s="10">
        <f t="shared" si="325"/>
        <v>0</v>
      </c>
    </row>
    <row r="707" spans="1:19" s="8" customFormat="1">
      <c r="A707" s="62">
        <v>3</v>
      </c>
      <c r="B707" s="62" t="s">
        <v>276</v>
      </c>
      <c r="C707" s="12" t="s">
        <v>422</v>
      </c>
      <c r="D707" s="62" t="s">
        <v>64</v>
      </c>
      <c r="E707" s="62">
        <v>1</v>
      </c>
      <c r="F707" s="62" t="s">
        <v>65</v>
      </c>
      <c r="G707" s="62">
        <v>1</v>
      </c>
      <c r="H707" s="62" t="s">
        <v>66</v>
      </c>
      <c r="I707" s="62"/>
      <c r="J707" s="62">
        <v>93</v>
      </c>
      <c r="K707" s="62">
        <v>51</v>
      </c>
      <c r="L707" s="62">
        <v>40</v>
      </c>
      <c r="M707" s="62" t="s">
        <v>31</v>
      </c>
      <c r="N707" s="3">
        <f t="shared" ref="N707:N709" si="326">(IF(F707="OŽ",IF(L707=1,550.8,IF(L707=2,426.38,IF(L707=3,342.14,IF(L707=4,181.44,IF(L707=5,168.48,IF(L707=6,155.52,IF(L707=7,148.5,IF(L707=8,144,0))))))))+IF(L707&lt;=8,0,IF(L707&lt;=16,137.7,IF(L707&lt;=24,108,IF(L707&lt;=32,80.1,IF(L707&lt;=36,52.2,0)))))-IF(L707&lt;=8,0,IF(L707&lt;=16,(L707-9)*2.754,IF(L707&lt;=24,(L707-17)* 2.754,IF(L707&lt;=32,(L707-25)* 2.754,IF(L707&lt;=36,(L707-33)*2.754,0))))),0)+IF(F707="PČ",IF(L707=1,449,IF(L707=2,314.6,IF(L707=3,238,IF(L707=4,172,IF(L707=5,159,IF(L707=6,145,IF(L707=7,132,IF(L707=8,119,0))))))))+IF(L707&lt;=8,0,IF(L707&lt;=16,88,IF(L707&lt;=24,55,IF(L707&lt;=32,22,0))))-IF(L707&lt;=8,0,IF(L707&lt;=16,(L707-9)*2.245,IF(L707&lt;=24,(L707-17)*2.245,IF(L707&lt;=32,(L707-25)*2.245,0)))),0)+IF(F707="PČneol",IF(L707=1,85,IF(L707=2,64.61,IF(L707=3,50.76,IF(L707=4,16.25,IF(L707=5,15,IF(L707=6,13.75,IF(L707=7,12.5,IF(L707=8,11.25,0))))))))+IF(L707&lt;=8,0,IF(L707&lt;=16,9,0))-IF(L707&lt;=8,0,IF(L707&lt;=16,(L707-9)*0.425,0)),0)+IF(F707="PŽ",IF(L707=1,85,IF(L707=2,59.5,IF(L707=3,45,IF(L707=4,32.5,IF(L707=5,30,IF(L707=6,27.5,IF(L707=7,25,IF(L707=8,22.5,0))))))))+IF(L707&lt;=8,0,IF(L707&lt;=16,19,IF(L707&lt;=24,13,IF(L707&lt;=32,8,0))))-IF(L707&lt;=8,0,IF(L707&lt;=16,(L707-9)*0.425,IF(L707&lt;=24,(L707-17)*0.425,IF(L707&lt;=32,(L707-25)*0.425,0)))),0)+IF(F707="EČ",IF(L707=1,204,IF(L707=2,156.24,IF(L707=3,123.84,IF(L707=4,72,IF(L707=5,66,IF(L707=6,60,IF(L707=7,54,IF(L707=8,48,0))))))))+IF(L707&lt;=8,0,IF(L707&lt;=16,40,IF(L707&lt;=24,25,0)))-IF(L707&lt;=8,0,IF(L707&lt;=16,(L707-9)*1.02,IF(L707&lt;=24,(L707-17)*1.02,0))),0)+IF(F707="EČneol",IF(L707=1,68,IF(L707=2,51.69,IF(L707=3,40.61,IF(L707=4,13,IF(L707=5,12,IF(L707=6,11,IF(L707=7,10,IF(L707=8,9,0)))))))))+IF(F707="EŽ",IF(L707=1,68,IF(L707=2,47.6,IF(L707=3,36,IF(L707=4,18,IF(L707=5,16.5,IF(L707=6,15,IF(L707=7,13.5,IF(L707=8,12,0))))))))+IF(L707&lt;=8,0,IF(L707&lt;=16,10,IF(L707&lt;=24,6,0)))-IF(L707&lt;=8,0,IF(L707&lt;=16,(L707-9)*0.34,IF(L707&lt;=24,(L707-17)*0.34,0))),0)+IF(F707="PT",IF(L707=1,68,IF(L707=2,52.08,IF(L707=3,41.28,IF(L707=4,24,IF(L707=5,22,IF(L707=6,20,IF(L707=7,18,IF(L707=8,16,0))))))))+IF(L707&lt;=8,0,IF(L707&lt;=16,13,IF(L707&lt;=24,9,IF(L707&lt;=32,4,0))))-IF(L707&lt;=8,0,IF(L707&lt;=16,(L707-9)*0.34,IF(L707&lt;=24,(L707-17)*0.34,IF(L707&lt;=32,(L707-25)*0.34,0)))),0)+IF(F707="JOŽ",IF(L707=1,85,IF(L707=2,59.5,IF(L707=3,45,IF(L707=4,32.5,IF(L707=5,30,IF(L707=6,27.5,IF(L707=7,25,IF(L707=8,22.5,0))))))))+IF(L707&lt;=8,0,IF(L707&lt;=16,19,IF(L707&lt;=24,13,0)))-IF(L707&lt;=8,0,IF(L707&lt;=16,(L707-9)*0.425,IF(L707&lt;=24,(L707-17)*0.425,0))),0)+IF(F707="JPČ",IF(L707=1,68,IF(L707=2,47.6,IF(L707=3,36,IF(L707=4,26,IF(L707=5,24,IF(L707=6,22,IF(L707=7,20,IF(L707=8,18,0))))))))+IF(L707&lt;=8,0,IF(L707&lt;=16,13,IF(L707&lt;=24,9,0)))-IF(L707&lt;=8,0,IF(L707&lt;=16,(L707-9)*0.34,IF(L707&lt;=24,(L707-17)*0.34,0))),0)+IF(F707="JEČ",IF(L707=1,34,IF(L707=2,26.04,IF(L707=3,20.6,IF(L707=4,12,IF(L707=5,11,IF(L707=6,10,IF(L707=7,9,IF(L707=8,8,0))))))))+IF(L707&lt;=8,0,IF(L707&lt;=16,6,0))-IF(L707&lt;=8,0,IF(L707&lt;=16,(L707-9)*0.17,0)),0)+IF(F707="JEOF",IF(L707=1,34,IF(L707=2,26.04,IF(L707=3,20.6,IF(L707=4,12,IF(L707=5,11,IF(L707=6,10,IF(L707=7,9,IF(L707=8,8,0))))))))+IF(L707&lt;=8,0,IF(L707&lt;=16,6,0))-IF(L707&lt;=8,0,IF(L707&lt;=16,(L707-9)*0.17,0)),0)+IF(F707="JnPČ",IF(L707=1,51,IF(L707=2,35.7,IF(L707=3,27,IF(L707=4,19.5,IF(L707=5,18,IF(L707=6,16.5,IF(L707=7,15,IF(L707=8,13.5,0))))))))+IF(L707&lt;=8,0,IF(L707&lt;=16,10,0))-IF(L707&lt;=8,0,IF(L707&lt;=16,(L707-9)*0.255,0)),0)+IF(F707="JnEČ",IF(L707=1,25.5,IF(L707=2,19.53,IF(L707=3,15.48,IF(L707=4,9,IF(L707=5,8.25,IF(L707=6,7.5,IF(L707=7,6.75,IF(L707=8,6,0))))))))+IF(L707&lt;=8,0,IF(L707&lt;=16,5,0))-IF(L707&lt;=8,0,IF(L707&lt;=16,(L707-9)*0.1275,0)),0)+IF(F707="JčPČ",IF(L707=1,21.25,IF(L707=2,14.5,IF(L707=3,11.5,IF(L707=4,7,IF(L707=5,6.5,IF(L707=6,6,IF(L707=7,5.5,IF(L707=8,5,0))))))))+IF(L707&lt;=8,0,IF(L707&lt;=16,4,0))-IF(L707&lt;=8,0,IF(L707&lt;=16,(L707-9)*0.10625,0)),0)+IF(F707="JčEČ",IF(L707=1,17,IF(L707=2,13.02,IF(L707=3,10.32,IF(L707=4,6,IF(L707=5,5.5,IF(L707=6,5,IF(L707=7,4.5,IF(L707=8,4,0))))))))+IF(L707&lt;=8,0,IF(L707&lt;=16,3,0))-IF(L707&lt;=8,0,IF(L707&lt;=16,(L707-9)*0.085,0)),0)+IF(F707="NEAK",IF(L707=1,11.48,IF(L707=2,8.79,IF(L707=3,6.97,IF(L707=4,4.05,IF(L707=5,3.71,IF(L707=6,3.38,IF(L707=7,3.04,IF(L707=8,2.7,0))))))))+IF(L707&lt;=8,0,IF(L707&lt;=16,2,IF(L707&lt;=24,1.3,0)))-IF(L707&lt;=8,0,IF(L707&lt;=16,(L707-9)*0.0574,IF(L707&lt;=24,(L707-17)*0.0574,0))),0))*IF(L707&lt;0,1,IF(OR(F707="PČ",F707="PŽ",F707="PT"),IF(J707&lt;32,J707/32,1),1))* IF(L707&lt;0,1,IF(OR(F707="EČ",F707="EŽ",F707="JOŽ",F707="JPČ",F707="NEAK"),IF(J707&lt;24,J707/24,1),1))*IF(L707&lt;0,1,IF(OR(F707="PČneol",F707="JEČ",F707="JEOF",F707="JnPČ",F707="JnEČ",F707="JčPČ",F707="JčEČ"),IF(J707&lt;16,J707/16,1),1))*IF(L707&lt;0,1,IF(F707="EČneol",IF(J707&lt;8,J707/8,1),1))</f>
        <v>0</v>
      </c>
      <c r="O707" s="9">
        <f t="shared" ref="O707:O709" si="327">IF(F707="OŽ",N707,IF(H707="Ne",IF(J707*0.3&lt;J707-L707,N707,0),IF(J707*0.1&lt;J707-L707,N707,0)))</f>
        <v>0</v>
      </c>
      <c r="P707" s="4">
        <f t="shared" ref="P707:P709" si="328">IF(O707=0,0,IF(F707="OŽ",IF(L707&gt;35,0,IF(J707&gt;35,(36-L707)*1.836,((36-L707)-(36-J707))*1.836)),0)+IF(F707="PČ",IF(L707&gt;31,0,IF(J707&gt;31,(32-L707)*1.347,((32-L707)-(32-J707))*1.347)),0)+ IF(F707="PČneol",IF(L707&gt;15,0,IF(J707&gt;15,(16-L707)*0.255,((16-L707)-(16-J707))*0.255)),0)+IF(F707="PŽ",IF(L707&gt;31,0,IF(J707&gt;31,(32-L707)*0.255,((32-L707)-(32-J707))*0.255)),0)+IF(F707="EČ",IF(L707&gt;23,0,IF(J707&gt;23,(24-L707)*0.612,((24-L707)-(24-J707))*0.612)),0)+IF(F707="EČneol",IF(L707&gt;7,0,IF(J707&gt;7,(8-L707)*0.204,((8-L707)-(8-J707))*0.204)),0)+IF(F707="EŽ",IF(L707&gt;23,0,IF(J707&gt;23,(24-L707)*0.204,((24-L707)-(24-J707))*0.204)),0)+IF(F707="PT",IF(L707&gt;31,0,IF(J707&gt;31,(32-L707)*0.204,((32-L707)-(32-J707))*0.204)),0)+IF(F707="JOŽ",IF(L707&gt;23,0,IF(J707&gt;23,(24-L707)*0.255,((24-L707)-(24-J707))*0.255)),0)+IF(F707="JPČ",IF(L707&gt;23,0,IF(J707&gt;23,(24-L707)*0.204,((24-L707)-(24-J707))*0.204)),0)+IF(F707="JEČ",IF(L707&gt;15,0,IF(J707&gt;15,(16-L707)*0.102,((16-L707)-(16-J707))*0.102)),0)+IF(F707="JEOF",IF(L707&gt;15,0,IF(J707&gt;15,(16-L707)*0.102,((16-L707)-(16-J707))*0.102)),0)+IF(F707="JnPČ",IF(L707&gt;15,0,IF(J707&gt;15,(16-L707)*0.153,((16-L707)-(16-J707))*0.153)),0)+IF(F707="JnEČ",IF(L707&gt;15,0,IF(J707&gt;15,(16-L707)*0.0765,((16-L707)-(16-J707))*0.0765)),0)+IF(F707="JčPČ",IF(L707&gt;15,0,IF(J707&gt;15,(16-L707)*0.06375,((16-L707)-(16-J707))*0.06375)),0)+IF(F707="JčEČ",IF(L707&gt;15,0,IF(J707&gt;15,(16-L707)*0.051,((16-L707)-(16-J707))*0.051)),0)+IF(F707="NEAK",IF(L707&gt;23,0,IF(J707&gt;23,(24-L707)*0.03444,((24-L707)-(24-J707))*0.03444)),0))</f>
        <v>0</v>
      </c>
      <c r="Q707" s="11">
        <f t="shared" ref="Q707:Q709" si="329">IF(ISERROR(P707*100/N707),0,(P707*100/N707))</f>
        <v>0</v>
      </c>
      <c r="R707" s="10">
        <f t="shared" ref="R707:R709" si="330">IF(Q707&lt;=30,O707+P707,O707+O707*0.3)*IF(G707=1,0.4,IF(G707=2,0.75,IF(G707="1 (kas 4 m. 1 k. nerengiamos)",0.52,1)))*IF(D707="olimpinė",1,IF(M707="Ne",0.5,1))*IF(OR(A$5="Lietuvos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federacija"),IF(OR(J707&lt;8,K707&lt;16),0,1),1)*E707*IF(I707&lt;=1,1,1/I707)*IF(OR(A$5="Lietuvos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08" spans="1:19" s="8" customFormat="1">
      <c r="A708" s="62">
        <v>4</v>
      </c>
      <c r="B708" s="62" t="s">
        <v>156</v>
      </c>
      <c r="C708" s="12" t="s">
        <v>421</v>
      </c>
      <c r="D708" s="62" t="s">
        <v>64</v>
      </c>
      <c r="E708" s="62">
        <v>1</v>
      </c>
      <c r="F708" s="62" t="s">
        <v>65</v>
      </c>
      <c r="G708" s="62">
        <v>1</v>
      </c>
      <c r="H708" s="62" t="s">
        <v>66</v>
      </c>
      <c r="I708" s="62"/>
      <c r="J708" s="62">
        <v>51</v>
      </c>
      <c r="K708" s="62">
        <v>51</v>
      </c>
      <c r="L708" s="62">
        <v>51</v>
      </c>
      <c r="M708" s="62" t="s">
        <v>31</v>
      </c>
      <c r="N708" s="3">
        <f t="shared" si="326"/>
        <v>0</v>
      </c>
      <c r="O708" s="9">
        <f t="shared" si="327"/>
        <v>0</v>
      </c>
      <c r="P708" s="4">
        <f t="shared" si="328"/>
        <v>0</v>
      </c>
      <c r="Q708" s="11">
        <f t="shared" si="329"/>
        <v>0</v>
      </c>
      <c r="R708" s="10">
        <f t="shared" si="330"/>
        <v>0</v>
      </c>
    </row>
    <row r="709" spans="1:19" s="8" customFormat="1">
      <c r="A709" s="62">
        <v>5</v>
      </c>
      <c r="B709" s="62" t="s">
        <v>160</v>
      </c>
      <c r="C709" s="12" t="s">
        <v>421</v>
      </c>
      <c r="D709" s="62" t="s">
        <v>64</v>
      </c>
      <c r="E709" s="62">
        <v>1</v>
      </c>
      <c r="F709" s="62" t="s">
        <v>65</v>
      </c>
      <c r="G709" s="62">
        <v>1</v>
      </c>
      <c r="H709" s="62" t="s">
        <v>66</v>
      </c>
      <c r="I709" s="62"/>
      <c r="J709" s="62">
        <v>53</v>
      </c>
      <c r="K709" s="62">
        <v>51</v>
      </c>
      <c r="L709" s="62">
        <v>53</v>
      </c>
      <c r="M709" s="62" t="s">
        <v>31</v>
      </c>
      <c r="N709" s="3">
        <f t="shared" si="326"/>
        <v>0</v>
      </c>
      <c r="O709" s="9">
        <f t="shared" si="327"/>
        <v>0</v>
      </c>
      <c r="P709" s="4">
        <f t="shared" si="328"/>
        <v>0</v>
      </c>
      <c r="Q709" s="11">
        <f t="shared" si="329"/>
        <v>0</v>
      </c>
      <c r="R709" s="10">
        <f t="shared" si="330"/>
        <v>0</v>
      </c>
    </row>
    <row r="710" spans="1:19">
      <c r="A710" s="62">
        <v>6</v>
      </c>
      <c r="B710" s="62" t="s">
        <v>280</v>
      </c>
      <c r="C710" s="12" t="s">
        <v>421</v>
      </c>
      <c r="D710" s="62" t="s">
        <v>64</v>
      </c>
      <c r="E710" s="62">
        <v>1</v>
      </c>
      <c r="F710" s="62" t="s">
        <v>65</v>
      </c>
      <c r="G710" s="62">
        <v>1</v>
      </c>
      <c r="H710" s="62" t="s">
        <v>66</v>
      </c>
      <c r="I710" s="62"/>
      <c r="J710" s="62">
        <v>108</v>
      </c>
      <c r="K710" s="62">
        <v>51</v>
      </c>
      <c r="L710" s="62">
        <v>54</v>
      </c>
      <c r="M710" s="62" t="s">
        <v>31</v>
      </c>
      <c r="N710" s="3">
        <f t="shared" si="314"/>
        <v>0</v>
      </c>
      <c r="O710" s="9">
        <f t="shared" si="315"/>
        <v>0</v>
      </c>
      <c r="P710" s="4">
        <f t="shared" si="319"/>
        <v>0</v>
      </c>
      <c r="Q710" s="11">
        <f t="shared" si="320"/>
        <v>0</v>
      </c>
      <c r="R710" s="10">
        <f t="shared" si="318"/>
        <v>0</v>
      </c>
      <c r="S710" s="8"/>
    </row>
    <row r="711" spans="1:19">
      <c r="A711" s="62">
        <v>7</v>
      </c>
      <c r="B711" s="62" t="s">
        <v>423</v>
      </c>
      <c r="C711" s="12" t="s">
        <v>421</v>
      </c>
      <c r="D711" s="62" t="s">
        <v>64</v>
      </c>
      <c r="E711" s="62">
        <v>1</v>
      </c>
      <c r="F711" s="62" t="s">
        <v>65</v>
      </c>
      <c r="G711" s="62">
        <v>1</v>
      </c>
      <c r="H711" s="62" t="s">
        <v>66</v>
      </c>
      <c r="I711" s="62"/>
      <c r="J711" s="62">
        <v>58</v>
      </c>
      <c r="K711" s="62">
        <v>51</v>
      </c>
      <c r="L711" s="62">
        <v>58</v>
      </c>
      <c r="M711" s="62" t="s">
        <v>31</v>
      </c>
      <c r="N711" s="3">
        <f t="shared" si="314"/>
        <v>0</v>
      </c>
      <c r="O711" s="9">
        <f t="shared" si="315"/>
        <v>0</v>
      </c>
      <c r="P711" s="4">
        <f t="shared" si="319"/>
        <v>0</v>
      </c>
      <c r="Q711" s="11">
        <f t="shared" si="320"/>
        <v>0</v>
      </c>
      <c r="R711" s="10">
        <f t="shared" si="318"/>
        <v>0</v>
      </c>
      <c r="S711" s="8"/>
    </row>
    <row r="712" spans="1:19">
      <c r="A712" s="62">
        <v>8</v>
      </c>
      <c r="B712" s="62" t="s">
        <v>55</v>
      </c>
      <c r="C712" s="12" t="s">
        <v>424</v>
      </c>
      <c r="D712" s="62" t="s">
        <v>64</v>
      </c>
      <c r="E712" s="62">
        <v>1</v>
      </c>
      <c r="F712" s="62" t="s">
        <v>65</v>
      </c>
      <c r="G712" s="62">
        <v>1</v>
      </c>
      <c r="H712" s="62" t="s">
        <v>66</v>
      </c>
      <c r="I712" s="62"/>
      <c r="J712" s="62">
        <v>93</v>
      </c>
      <c r="K712" s="62">
        <v>51</v>
      </c>
      <c r="L712" s="62">
        <v>69</v>
      </c>
      <c r="M712" s="62" t="s">
        <v>31</v>
      </c>
      <c r="N712" s="3">
        <f t="shared" si="314"/>
        <v>0</v>
      </c>
      <c r="O712" s="9">
        <f t="shared" si="315"/>
        <v>0</v>
      </c>
      <c r="P712" s="4">
        <f t="shared" si="319"/>
        <v>0</v>
      </c>
      <c r="Q712" s="11">
        <f t="shared" si="320"/>
        <v>0</v>
      </c>
      <c r="R712" s="10">
        <f t="shared" si="318"/>
        <v>0</v>
      </c>
      <c r="S712" s="8"/>
    </row>
    <row r="713" spans="1:19">
      <c r="A713" s="62">
        <v>9</v>
      </c>
      <c r="B713" s="62" t="s">
        <v>321</v>
      </c>
      <c r="C713" s="12" t="s">
        <v>422</v>
      </c>
      <c r="D713" s="62" t="s">
        <v>64</v>
      </c>
      <c r="E713" s="62">
        <v>1</v>
      </c>
      <c r="F713" s="62" t="s">
        <v>65</v>
      </c>
      <c r="G713" s="62">
        <v>1</v>
      </c>
      <c r="H713" s="62" t="s">
        <v>66</v>
      </c>
      <c r="I713" s="62"/>
      <c r="J713" s="62">
        <v>79</v>
      </c>
      <c r="K713" s="62">
        <v>51</v>
      </c>
      <c r="L713" s="62">
        <v>79</v>
      </c>
      <c r="M713" s="62" t="s">
        <v>31</v>
      </c>
      <c r="N713" s="3">
        <f t="shared" si="314"/>
        <v>0</v>
      </c>
      <c r="O713" s="9">
        <f t="shared" si="315"/>
        <v>0</v>
      </c>
      <c r="P713" s="4">
        <f t="shared" si="319"/>
        <v>0</v>
      </c>
      <c r="Q713" s="11">
        <f t="shared" si="320"/>
        <v>0</v>
      </c>
      <c r="R713" s="10">
        <f t="shared" si="318"/>
        <v>0</v>
      </c>
      <c r="S713" s="8"/>
    </row>
    <row r="714" spans="1:19">
      <c r="A714" s="62">
        <v>10</v>
      </c>
      <c r="B714" s="62" t="s">
        <v>425</v>
      </c>
      <c r="C714" s="12" t="s">
        <v>422</v>
      </c>
      <c r="D714" s="62" t="s">
        <v>64</v>
      </c>
      <c r="E714" s="62">
        <v>1</v>
      </c>
      <c r="F714" s="62" t="s">
        <v>65</v>
      </c>
      <c r="G714" s="62">
        <v>1</v>
      </c>
      <c r="H714" s="62" t="s">
        <v>66</v>
      </c>
      <c r="I714" s="62"/>
      <c r="J714" s="62">
        <v>93</v>
      </c>
      <c r="K714" s="62">
        <v>51</v>
      </c>
      <c r="L714" s="62">
        <v>90</v>
      </c>
      <c r="M714" s="62" t="s">
        <v>31</v>
      </c>
      <c r="N714" s="3">
        <f t="shared" si="314"/>
        <v>0</v>
      </c>
      <c r="O714" s="9">
        <f t="shared" si="315"/>
        <v>0</v>
      </c>
      <c r="P714" s="4">
        <f t="shared" si="319"/>
        <v>0</v>
      </c>
      <c r="Q714" s="11">
        <f t="shared" si="320"/>
        <v>0</v>
      </c>
      <c r="R714" s="10">
        <f t="shared" si="318"/>
        <v>0</v>
      </c>
      <c r="S714" s="8"/>
    </row>
    <row r="715" spans="1:19">
      <c r="A715" s="67" t="s">
        <v>32</v>
      </c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9"/>
      <c r="R715" s="10">
        <f>SUM(R701:R714)</f>
        <v>0</v>
      </c>
      <c r="S715" s="8"/>
    </row>
    <row r="716" spans="1:19" ht="15.75">
      <c r="A716" s="24" t="s">
        <v>33</v>
      </c>
      <c r="B716" s="24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6"/>
      <c r="S716" s="8"/>
    </row>
    <row r="717" spans="1:19">
      <c r="A717" s="49" t="s">
        <v>59</v>
      </c>
      <c r="B717" s="49"/>
      <c r="C717" s="49"/>
      <c r="D717" s="49"/>
      <c r="E717" s="49"/>
      <c r="F717" s="49"/>
      <c r="G717" s="49"/>
      <c r="H717" s="49"/>
      <c r="I717" s="49"/>
      <c r="J717" s="15"/>
      <c r="K717" s="15"/>
      <c r="L717" s="15"/>
      <c r="M717" s="15"/>
      <c r="N717" s="15"/>
      <c r="O717" s="15"/>
      <c r="P717" s="15"/>
      <c r="Q717" s="15"/>
      <c r="R717" s="16"/>
      <c r="S717" s="8"/>
    </row>
    <row r="718" spans="1:19" s="8" customFormat="1">
      <c r="A718" s="49"/>
      <c r="B718" s="49"/>
      <c r="C718" s="49"/>
      <c r="D718" s="49"/>
      <c r="E718" s="49"/>
      <c r="F718" s="49"/>
      <c r="G718" s="49"/>
      <c r="H718" s="49"/>
      <c r="I718" s="49"/>
      <c r="J718" s="15"/>
      <c r="K718" s="15"/>
      <c r="L718" s="15"/>
      <c r="M718" s="15"/>
      <c r="N718" s="15"/>
      <c r="O718" s="15"/>
      <c r="P718" s="15"/>
      <c r="Q718" s="15"/>
      <c r="R718" s="16"/>
    </row>
    <row r="719" spans="1:19" s="8" customFormat="1" ht="15" customHeight="1">
      <c r="A719" s="70" t="s">
        <v>426</v>
      </c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58"/>
    </row>
    <row r="720" spans="1:19" s="8" customFormat="1" ht="15" customHeight="1">
      <c r="A720" s="72" t="s">
        <v>25</v>
      </c>
      <c r="B720" s="73"/>
      <c r="C720" s="73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8"/>
    </row>
    <row r="721" spans="1:18" s="8" customFormat="1" ht="15" customHeight="1">
      <c r="A721" s="65" t="s">
        <v>427</v>
      </c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58"/>
    </row>
    <row r="722" spans="1:18" s="8" customFormat="1">
      <c r="A722" s="62">
        <v>1</v>
      </c>
      <c r="B722" s="62" t="s">
        <v>428</v>
      </c>
      <c r="C722" s="12"/>
      <c r="D722" s="62" t="s">
        <v>29</v>
      </c>
      <c r="E722" s="62">
        <v>4</v>
      </c>
      <c r="F722" s="62" t="s">
        <v>65</v>
      </c>
      <c r="G722" s="62">
        <v>2</v>
      </c>
      <c r="H722" s="62" t="s">
        <v>66</v>
      </c>
      <c r="I722" s="62"/>
      <c r="J722" s="62">
        <v>12</v>
      </c>
      <c r="K722" s="62">
        <v>51</v>
      </c>
      <c r="L722" s="62">
        <v>4</v>
      </c>
      <c r="M722" s="62"/>
      <c r="N722" s="3">
        <f t="shared" ref="N722:N732" si="331">(IF(F722="OŽ",IF(L722=1,550.8,IF(L722=2,426.38,IF(L722=3,342.14,IF(L722=4,181.44,IF(L722=5,168.48,IF(L722=6,155.52,IF(L722=7,148.5,IF(L722=8,144,0))))))))+IF(L722&lt;=8,0,IF(L722&lt;=16,137.7,IF(L722&lt;=24,108,IF(L722&lt;=32,80.1,IF(L722&lt;=36,52.2,0)))))-IF(L722&lt;=8,0,IF(L722&lt;=16,(L722-9)*2.754,IF(L722&lt;=24,(L722-17)* 2.754,IF(L722&lt;=32,(L722-25)* 2.754,IF(L722&lt;=36,(L722-33)*2.754,0))))),0)+IF(F722="PČ",IF(L722=1,449,IF(L722=2,314.6,IF(L722=3,238,IF(L722=4,172,IF(L722=5,159,IF(L722=6,145,IF(L722=7,132,IF(L722=8,119,0))))))))+IF(L722&lt;=8,0,IF(L722&lt;=16,88,IF(L722&lt;=24,55,IF(L722&lt;=32,22,0))))-IF(L722&lt;=8,0,IF(L722&lt;=16,(L722-9)*2.245,IF(L722&lt;=24,(L722-17)*2.245,IF(L722&lt;=32,(L722-25)*2.245,0)))),0)+IF(F722="PČneol",IF(L722=1,85,IF(L722=2,64.61,IF(L722=3,50.76,IF(L722=4,16.25,IF(L722=5,15,IF(L722=6,13.75,IF(L722=7,12.5,IF(L722=8,11.25,0))))))))+IF(L722&lt;=8,0,IF(L722&lt;=16,9,0))-IF(L722&lt;=8,0,IF(L722&lt;=16,(L722-9)*0.425,0)),0)+IF(F722="PŽ",IF(L722=1,85,IF(L722=2,59.5,IF(L722=3,45,IF(L722=4,32.5,IF(L722=5,30,IF(L722=6,27.5,IF(L722=7,25,IF(L722=8,22.5,0))))))))+IF(L722&lt;=8,0,IF(L722&lt;=16,19,IF(L722&lt;=24,13,IF(L722&lt;=32,8,0))))-IF(L722&lt;=8,0,IF(L722&lt;=16,(L722-9)*0.425,IF(L722&lt;=24,(L722-17)*0.425,IF(L722&lt;=32,(L722-25)*0.425,0)))),0)+IF(F722="EČ",IF(L722=1,204,IF(L722=2,156.24,IF(L722=3,123.84,IF(L722=4,72,IF(L722=5,66,IF(L722=6,60,IF(L722=7,54,IF(L722=8,48,0))))))))+IF(L722&lt;=8,0,IF(L722&lt;=16,40,IF(L722&lt;=24,25,0)))-IF(L722&lt;=8,0,IF(L722&lt;=16,(L722-9)*1.02,IF(L722&lt;=24,(L722-17)*1.02,0))),0)+IF(F722="EČneol",IF(L722=1,68,IF(L722=2,51.69,IF(L722=3,40.61,IF(L722=4,13,IF(L722=5,12,IF(L722=6,11,IF(L722=7,10,IF(L722=8,9,0)))))))))+IF(F722="EŽ",IF(L722=1,68,IF(L722=2,47.6,IF(L722=3,36,IF(L722=4,18,IF(L722=5,16.5,IF(L722=6,15,IF(L722=7,13.5,IF(L722=8,12,0))))))))+IF(L722&lt;=8,0,IF(L722&lt;=16,10,IF(L722&lt;=24,6,0)))-IF(L722&lt;=8,0,IF(L722&lt;=16,(L722-9)*0.34,IF(L722&lt;=24,(L722-17)*0.34,0))),0)+IF(F722="PT",IF(L722=1,68,IF(L722=2,52.08,IF(L722=3,41.28,IF(L722=4,24,IF(L722=5,22,IF(L722=6,20,IF(L722=7,18,IF(L722=8,16,0))))))))+IF(L722&lt;=8,0,IF(L722&lt;=16,13,IF(L722&lt;=24,9,IF(L722&lt;=32,4,0))))-IF(L722&lt;=8,0,IF(L722&lt;=16,(L722-9)*0.34,IF(L722&lt;=24,(L722-17)*0.34,IF(L722&lt;=32,(L722-25)*0.34,0)))),0)+IF(F722="JOŽ",IF(L722=1,85,IF(L722=2,59.5,IF(L722=3,45,IF(L722=4,32.5,IF(L722=5,30,IF(L722=6,27.5,IF(L722=7,25,IF(L722=8,22.5,0))))))))+IF(L722&lt;=8,0,IF(L722&lt;=16,19,IF(L722&lt;=24,13,0)))-IF(L722&lt;=8,0,IF(L722&lt;=16,(L722-9)*0.425,IF(L722&lt;=24,(L722-17)*0.425,0))),0)+IF(F722="JPČ",IF(L722=1,68,IF(L722=2,47.6,IF(L722=3,36,IF(L722=4,26,IF(L722=5,24,IF(L722=6,22,IF(L722=7,20,IF(L722=8,18,0))))))))+IF(L722&lt;=8,0,IF(L722&lt;=16,13,IF(L722&lt;=24,9,0)))-IF(L722&lt;=8,0,IF(L722&lt;=16,(L722-9)*0.34,IF(L722&lt;=24,(L722-17)*0.34,0))),0)+IF(F722="JEČ",IF(L722=1,34,IF(L722=2,26.04,IF(L722=3,20.6,IF(L722=4,12,IF(L722=5,11,IF(L722=6,10,IF(L722=7,9,IF(L722=8,8,0))))))))+IF(L722&lt;=8,0,IF(L722&lt;=16,6,0))-IF(L722&lt;=8,0,IF(L722&lt;=16,(L722-9)*0.17,0)),0)+IF(F722="JEOF",IF(L722=1,34,IF(L722=2,26.04,IF(L722=3,20.6,IF(L722=4,12,IF(L722=5,11,IF(L722=6,10,IF(L722=7,9,IF(L722=8,8,0))))))))+IF(L722&lt;=8,0,IF(L722&lt;=16,6,0))-IF(L722&lt;=8,0,IF(L722&lt;=16,(L722-9)*0.17,0)),0)+IF(F722="JnPČ",IF(L722=1,51,IF(L722=2,35.7,IF(L722=3,27,IF(L722=4,19.5,IF(L722=5,18,IF(L722=6,16.5,IF(L722=7,15,IF(L722=8,13.5,0))))))))+IF(L722&lt;=8,0,IF(L722&lt;=16,10,0))-IF(L722&lt;=8,0,IF(L722&lt;=16,(L722-9)*0.255,0)),0)+IF(F722="JnEČ",IF(L722=1,25.5,IF(L722=2,19.53,IF(L722=3,15.48,IF(L722=4,9,IF(L722=5,8.25,IF(L722=6,7.5,IF(L722=7,6.75,IF(L722=8,6,0))))))))+IF(L722&lt;=8,0,IF(L722&lt;=16,5,0))-IF(L722&lt;=8,0,IF(L722&lt;=16,(L722-9)*0.1275,0)),0)+IF(F722="JčPČ",IF(L722=1,21.25,IF(L722=2,14.5,IF(L722=3,11.5,IF(L722=4,7,IF(L722=5,6.5,IF(L722=6,6,IF(L722=7,5.5,IF(L722=8,5,0))))))))+IF(L722&lt;=8,0,IF(L722&lt;=16,4,0))-IF(L722&lt;=8,0,IF(L722&lt;=16,(L722-9)*0.10625,0)),0)+IF(F722="JčEČ",IF(L722=1,17,IF(L722=2,13.02,IF(L722=3,10.32,IF(L722=4,6,IF(L722=5,5.5,IF(L722=6,5,IF(L722=7,4.5,IF(L722=8,4,0))))))))+IF(L722&lt;=8,0,IF(L722&lt;=16,3,0))-IF(L722&lt;=8,0,IF(L722&lt;=16,(L722-9)*0.085,0)),0)+IF(F722="NEAK",IF(L722=1,11.48,IF(L722=2,8.79,IF(L722=3,6.97,IF(L722=4,4.05,IF(L722=5,3.71,IF(L722=6,3.38,IF(L722=7,3.04,IF(L722=8,2.7,0))))))))+IF(L722&lt;=8,0,IF(L722&lt;=16,2,IF(L722&lt;=24,1.3,0)))-IF(L722&lt;=8,0,IF(L722&lt;=16,(L722-9)*0.0574,IF(L722&lt;=24,(L722-17)*0.0574,0))),0))*IF(L722&lt;0,1,IF(OR(F722="PČ",F722="PŽ",F722="PT"),IF(J722&lt;32,J722/32,1),1))* IF(L722&lt;0,1,IF(OR(F722="EČ",F722="EŽ",F722="JOŽ",F722="JPČ",F722="NEAK"),IF(J722&lt;24,J722/24,1),1))*IF(L722&lt;0,1,IF(OR(F722="PČneol",F722="JEČ",F722="JEOF",F722="JnPČ",F722="JnEČ",F722="JčPČ",F722="JčEČ"),IF(J722&lt;16,J722/16,1),1))*IF(L722&lt;0,1,IF(F722="EČneol",IF(J722&lt;8,J722/8,1),1))</f>
        <v>13</v>
      </c>
      <c r="O722" s="9">
        <f t="shared" ref="O722:O732" si="332">IF(F722="OŽ",N722,IF(H722="Ne",IF(J722*0.3&lt;J722-L722,N722,0),IF(J722*0.1&lt;J722-L722,N722,0)))</f>
        <v>13</v>
      </c>
      <c r="P722" s="4">
        <f t="shared" ref="P722:P732" si="333">IF(O722=0,0,IF(F722="OŽ",IF(L722&gt;35,0,IF(J722&gt;35,(36-L722)*1.836,((36-L722)-(36-J722))*1.836)),0)+IF(F722="PČ",IF(L722&gt;31,0,IF(J722&gt;31,(32-L722)*1.347,((32-L722)-(32-J722))*1.347)),0)+ IF(F722="PČneol",IF(L722&gt;15,0,IF(J722&gt;15,(16-L722)*0.255,((16-L722)-(16-J722))*0.255)),0)+IF(F722="PŽ",IF(L722&gt;31,0,IF(J722&gt;31,(32-L722)*0.255,((32-L722)-(32-J722))*0.255)),0)+IF(F722="EČ",IF(L722&gt;23,0,IF(J722&gt;23,(24-L722)*0.612,((24-L722)-(24-J722))*0.612)),0)+IF(F722="EČneol",IF(L722&gt;7,0,IF(J722&gt;7,(8-L722)*0.204,((8-L722)-(8-J722))*0.204)),0)+IF(F722="EŽ",IF(L722&gt;23,0,IF(J722&gt;23,(24-L722)*0.204,((24-L722)-(24-J722))*0.204)),0)+IF(F722="PT",IF(L722&gt;31,0,IF(J722&gt;31,(32-L722)*0.204,((32-L722)-(32-J722))*0.204)),0)+IF(F722="JOŽ",IF(L722&gt;23,0,IF(J722&gt;23,(24-L722)*0.255,((24-L722)-(24-J722))*0.255)),0)+IF(F722="JPČ",IF(L722&gt;23,0,IF(J722&gt;23,(24-L722)*0.204,((24-L722)-(24-J722))*0.204)),0)+IF(F722="JEČ",IF(L722&gt;15,0,IF(J722&gt;15,(16-L722)*0.102,((16-L722)-(16-J722))*0.102)),0)+IF(F722="JEOF",IF(L722&gt;15,0,IF(J722&gt;15,(16-L722)*0.102,((16-L722)-(16-J722))*0.102)),0)+IF(F722="JnPČ",IF(L722&gt;15,0,IF(J722&gt;15,(16-L722)*0.153,((16-L722)-(16-J722))*0.153)),0)+IF(F722="JnEČ",IF(L722&gt;15,0,IF(J722&gt;15,(16-L722)*0.0765,((16-L722)-(16-J722))*0.0765)),0)+IF(F722="JčPČ",IF(L722&gt;15,0,IF(J722&gt;15,(16-L722)*0.06375,((16-L722)-(16-J722))*0.06375)),0)+IF(F722="JčEČ",IF(L722&gt;15,0,IF(J722&gt;15,(16-L722)*0.051,((16-L722)-(16-J722))*0.051)),0)+IF(F722="NEAK",IF(L722&gt;23,0,IF(J722&gt;23,(24-L722)*0.03444,((24-L722)-(24-J722))*0.03444)),0))</f>
        <v>0.81599999999999995</v>
      </c>
      <c r="Q722" s="11">
        <f t="shared" ref="Q722:Q732" si="334">IF(ISERROR(P722*100/N722),0,(P722*100/N722))</f>
        <v>6.2769230769230768</v>
      </c>
      <c r="R722" s="10">
        <f t="shared" ref="R722:R732" si="335">IF(Q722&lt;=30,O722+P722,O722+O722*0.3)*IF(G722=1,0.4,IF(G722=2,0.75,IF(G722="1 (kas 4 m. 1 k. nerengiamos)",0.52,1)))*IF(D722="olimpinė",1,IF(M722="Ne",0.5,1))*IF(OR(A$5="Lietuvos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federacija"),IF(OR(J722&lt;8,K722&lt;16),0,1),1)*E722*IF(I722&lt;=1,1,1/I722)*IF(OR(A$5="Lietuvos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41.448</v>
      </c>
    </row>
    <row r="723" spans="1:18" s="8" customFormat="1">
      <c r="A723" s="62"/>
      <c r="B723" s="62" t="s">
        <v>53</v>
      </c>
      <c r="C723" s="12" t="s">
        <v>222</v>
      </c>
      <c r="D723" s="62" t="s">
        <v>29</v>
      </c>
      <c r="E723" s="62"/>
      <c r="F723" s="62"/>
      <c r="G723" s="62"/>
      <c r="H723" s="62"/>
      <c r="I723" s="62"/>
      <c r="J723" s="62"/>
      <c r="K723" s="62"/>
      <c r="L723" s="62"/>
      <c r="M723" s="62"/>
      <c r="N723" s="3">
        <f t="shared" si="331"/>
        <v>0</v>
      </c>
      <c r="O723" s="9">
        <f t="shared" si="332"/>
        <v>0</v>
      </c>
      <c r="P723" s="4">
        <f t="shared" si="333"/>
        <v>0</v>
      </c>
      <c r="Q723" s="11">
        <f t="shared" si="334"/>
        <v>0</v>
      </c>
      <c r="R723" s="10">
        <f t="shared" si="335"/>
        <v>0</v>
      </c>
    </row>
    <row r="724" spans="1:18" s="8" customFormat="1">
      <c r="A724" s="62"/>
      <c r="B724" s="62" t="s">
        <v>173</v>
      </c>
      <c r="C724" s="12" t="s">
        <v>222</v>
      </c>
      <c r="D724" s="62" t="s">
        <v>29</v>
      </c>
      <c r="E724" s="62"/>
      <c r="F724" s="62"/>
      <c r="G724" s="62"/>
      <c r="H724" s="62"/>
      <c r="I724" s="62"/>
      <c r="J724" s="62"/>
      <c r="K724" s="62"/>
      <c r="L724" s="62"/>
      <c r="M724" s="62"/>
      <c r="N724" s="3">
        <f t="shared" si="331"/>
        <v>0</v>
      </c>
      <c r="O724" s="9">
        <f t="shared" si="332"/>
        <v>0</v>
      </c>
      <c r="P724" s="4">
        <f t="shared" si="333"/>
        <v>0</v>
      </c>
      <c r="Q724" s="11">
        <f t="shared" si="334"/>
        <v>0</v>
      </c>
      <c r="R724" s="10">
        <f t="shared" si="335"/>
        <v>0</v>
      </c>
    </row>
    <row r="725" spans="1:18" s="8" customFormat="1">
      <c r="A725" s="62"/>
      <c r="B725" s="62" t="s">
        <v>78</v>
      </c>
      <c r="C725" s="12" t="s">
        <v>222</v>
      </c>
      <c r="D725" s="62" t="s">
        <v>29</v>
      </c>
      <c r="E725" s="62"/>
      <c r="F725" s="62"/>
      <c r="G725" s="62"/>
      <c r="H725" s="62"/>
      <c r="I725" s="62"/>
      <c r="J725" s="62"/>
      <c r="K725" s="62"/>
      <c r="L725" s="62"/>
      <c r="M725" s="62"/>
      <c r="N725" s="3">
        <f t="shared" si="331"/>
        <v>0</v>
      </c>
      <c r="O725" s="9">
        <f t="shared" si="332"/>
        <v>0</v>
      </c>
      <c r="P725" s="4">
        <f t="shared" si="333"/>
        <v>0</v>
      </c>
      <c r="Q725" s="11">
        <f t="shared" si="334"/>
        <v>0</v>
      </c>
      <c r="R725" s="10">
        <f t="shared" si="335"/>
        <v>0</v>
      </c>
    </row>
    <row r="726" spans="1:18" s="8" customFormat="1">
      <c r="A726" s="62"/>
      <c r="B726" s="62" t="s">
        <v>429</v>
      </c>
      <c r="C726" s="12" t="s">
        <v>222</v>
      </c>
      <c r="D726" s="62" t="s">
        <v>29</v>
      </c>
      <c r="E726" s="62"/>
      <c r="F726" s="62"/>
      <c r="G726" s="62"/>
      <c r="H726" s="62"/>
      <c r="I726" s="62"/>
      <c r="J726" s="62"/>
      <c r="K726" s="62"/>
      <c r="L726" s="62"/>
      <c r="M726" s="62"/>
      <c r="N726" s="3">
        <f t="shared" si="331"/>
        <v>0</v>
      </c>
      <c r="O726" s="9">
        <f t="shared" si="332"/>
        <v>0</v>
      </c>
      <c r="P726" s="4">
        <f t="shared" si="333"/>
        <v>0</v>
      </c>
      <c r="Q726" s="11">
        <f t="shared" si="334"/>
        <v>0</v>
      </c>
      <c r="R726" s="10">
        <f t="shared" si="335"/>
        <v>0</v>
      </c>
    </row>
    <row r="727" spans="1:18" s="8" customFormat="1">
      <c r="A727" s="62">
        <v>2</v>
      </c>
      <c r="B727" s="62" t="s">
        <v>430</v>
      </c>
      <c r="C727" s="12"/>
      <c r="D727" s="62" t="s">
        <v>29</v>
      </c>
      <c r="E727" s="62">
        <v>3</v>
      </c>
      <c r="F727" s="62" t="s">
        <v>65</v>
      </c>
      <c r="G727" s="62">
        <v>2</v>
      </c>
      <c r="H727" s="62" t="s">
        <v>66</v>
      </c>
      <c r="I727" s="62"/>
      <c r="J727" s="62">
        <v>11</v>
      </c>
      <c r="K727" s="62">
        <v>51</v>
      </c>
      <c r="L727" s="62">
        <v>10</v>
      </c>
      <c r="M727" s="62"/>
      <c r="N727" s="3">
        <f t="shared" si="331"/>
        <v>0</v>
      </c>
      <c r="O727" s="9">
        <f t="shared" si="332"/>
        <v>0</v>
      </c>
      <c r="P727" s="4">
        <f t="shared" si="333"/>
        <v>0</v>
      </c>
      <c r="Q727" s="11">
        <f t="shared" si="334"/>
        <v>0</v>
      </c>
      <c r="R727" s="10">
        <f t="shared" si="335"/>
        <v>0</v>
      </c>
    </row>
    <row r="728" spans="1:18" s="8" customFormat="1">
      <c r="A728" s="62"/>
      <c r="B728" s="62" t="s">
        <v>44</v>
      </c>
      <c r="C728" s="12" t="s">
        <v>222</v>
      </c>
      <c r="D728" s="62" t="s">
        <v>29</v>
      </c>
      <c r="E728" s="62"/>
      <c r="F728" s="62"/>
      <c r="G728" s="62"/>
      <c r="H728" s="62"/>
      <c r="I728" s="62"/>
      <c r="J728" s="62"/>
      <c r="K728" s="62"/>
      <c r="L728" s="62"/>
      <c r="M728" s="62"/>
      <c r="N728" s="3">
        <f t="shared" si="331"/>
        <v>0</v>
      </c>
      <c r="O728" s="9">
        <f t="shared" si="332"/>
        <v>0</v>
      </c>
      <c r="P728" s="4">
        <f t="shared" si="333"/>
        <v>0</v>
      </c>
      <c r="Q728" s="11">
        <f t="shared" si="334"/>
        <v>0</v>
      </c>
      <c r="R728" s="10">
        <f t="shared" si="335"/>
        <v>0</v>
      </c>
    </row>
    <row r="729" spans="1:18" s="8" customFormat="1">
      <c r="A729" s="62"/>
      <c r="B729" s="62" t="s">
        <v>224</v>
      </c>
      <c r="C729" s="12" t="s">
        <v>222</v>
      </c>
      <c r="D729" s="62" t="s">
        <v>29</v>
      </c>
      <c r="E729" s="62"/>
      <c r="F729" s="62"/>
      <c r="G729" s="62"/>
      <c r="H729" s="62"/>
      <c r="I729" s="62"/>
      <c r="J729" s="62"/>
      <c r="K729" s="62"/>
      <c r="L729" s="62"/>
      <c r="M729" s="62"/>
      <c r="N729" s="3">
        <f t="shared" si="331"/>
        <v>0</v>
      </c>
      <c r="O729" s="9">
        <f t="shared" si="332"/>
        <v>0</v>
      </c>
      <c r="P729" s="4">
        <f t="shared" si="333"/>
        <v>0</v>
      </c>
      <c r="Q729" s="11">
        <f t="shared" si="334"/>
        <v>0</v>
      </c>
      <c r="R729" s="10">
        <f t="shared" si="335"/>
        <v>0</v>
      </c>
    </row>
    <row r="730" spans="1:18" s="8" customFormat="1">
      <c r="A730" s="62"/>
      <c r="B730" s="62" t="s">
        <v>431</v>
      </c>
      <c r="C730" s="12" t="s">
        <v>222</v>
      </c>
      <c r="D730" s="62" t="s">
        <v>29</v>
      </c>
      <c r="E730" s="62"/>
      <c r="F730" s="62"/>
      <c r="G730" s="62"/>
      <c r="H730" s="62"/>
      <c r="I730" s="62"/>
      <c r="J730" s="62"/>
      <c r="K730" s="62"/>
      <c r="L730" s="62"/>
      <c r="M730" s="62"/>
      <c r="N730" s="3">
        <f t="shared" si="331"/>
        <v>0</v>
      </c>
      <c r="O730" s="9">
        <f t="shared" si="332"/>
        <v>0</v>
      </c>
      <c r="P730" s="4">
        <f t="shared" si="333"/>
        <v>0</v>
      </c>
      <c r="Q730" s="11">
        <f t="shared" si="334"/>
        <v>0</v>
      </c>
      <c r="R730" s="10">
        <f t="shared" si="335"/>
        <v>0</v>
      </c>
    </row>
    <row r="731" spans="1:18" s="8" customFormat="1">
      <c r="A731" s="62">
        <v>3</v>
      </c>
      <c r="B731" s="62" t="s">
        <v>58</v>
      </c>
      <c r="C731" s="12" t="s">
        <v>225</v>
      </c>
      <c r="D731" s="62" t="s">
        <v>29</v>
      </c>
      <c r="E731" s="62">
        <v>1</v>
      </c>
      <c r="F731" s="62" t="s">
        <v>65</v>
      </c>
      <c r="G731" s="62">
        <v>2</v>
      </c>
      <c r="H731" s="62" t="s">
        <v>66</v>
      </c>
      <c r="I731" s="62"/>
      <c r="J731" s="62">
        <v>46</v>
      </c>
      <c r="K731" s="62">
        <v>51</v>
      </c>
      <c r="L731" s="62">
        <v>10</v>
      </c>
      <c r="M731" s="62" t="s">
        <v>31</v>
      </c>
      <c r="N731" s="3">
        <f t="shared" si="331"/>
        <v>0</v>
      </c>
      <c r="O731" s="9">
        <f t="shared" si="332"/>
        <v>0</v>
      </c>
      <c r="P731" s="4">
        <f t="shared" si="333"/>
        <v>0</v>
      </c>
      <c r="Q731" s="11">
        <f t="shared" si="334"/>
        <v>0</v>
      </c>
      <c r="R731" s="10">
        <f t="shared" si="335"/>
        <v>0</v>
      </c>
    </row>
    <row r="732" spans="1:18" s="8" customFormat="1">
      <c r="A732" s="62">
        <v>4</v>
      </c>
      <c r="B732" s="62" t="s">
        <v>47</v>
      </c>
      <c r="C732" s="12" t="s">
        <v>225</v>
      </c>
      <c r="D732" s="62" t="s">
        <v>29</v>
      </c>
      <c r="E732" s="62">
        <v>1</v>
      </c>
      <c r="F732" s="62" t="s">
        <v>65</v>
      </c>
      <c r="G732" s="62">
        <v>2</v>
      </c>
      <c r="H732" s="62" t="s">
        <v>66</v>
      </c>
      <c r="I732" s="62"/>
      <c r="J732" s="62">
        <v>46</v>
      </c>
      <c r="K732" s="62">
        <v>51</v>
      </c>
      <c r="L732" s="62">
        <v>0</v>
      </c>
      <c r="M732" s="62"/>
      <c r="N732" s="3">
        <f t="shared" si="331"/>
        <v>0</v>
      </c>
      <c r="O732" s="9">
        <f t="shared" si="332"/>
        <v>0</v>
      </c>
      <c r="P732" s="4">
        <f t="shared" si="333"/>
        <v>0</v>
      </c>
      <c r="Q732" s="11">
        <f t="shared" si="334"/>
        <v>0</v>
      </c>
      <c r="R732" s="10">
        <f t="shared" si="335"/>
        <v>0</v>
      </c>
    </row>
    <row r="733" spans="1:18" s="8" customFormat="1" ht="15" customHeight="1">
      <c r="A733" s="67" t="s">
        <v>32</v>
      </c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9"/>
      <c r="R733" s="10">
        <f>SUM(R722:R732)</f>
        <v>41.448</v>
      </c>
    </row>
    <row r="734" spans="1:18" s="8" customFormat="1" ht="15.75">
      <c r="A734" s="24" t="s">
        <v>33</v>
      </c>
      <c r="B734" s="24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6"/>
    </row>
    <row r="735" spans="1:18" s="8" customFormat="1">
      <c r="A735" s="49" t="s">
        <v>59</v>
      </c>
      <c r="B735" s="49"/>
      <c r="C735" s="49"/>
      <c r="D735" s="49"/>
      <c r="E735" s="49"/>
      <c r="F735" s="49"/>
      <c r="G735" s="49"/>
      <c r="H735" s="49"/>
      <c r="I735" s="49"/>
      <c r="J735" s="15"/>
      <c r="K735" s="15"/>
      <c r="L735" s="15"/>
      <c r="M735" s="15"/>
      <c r="N735" s="15"/>
      <c r="O735" s="15"/>
      <c r="P735" s="15"/>
      <c r="Q735" s="15"/>
      <c r="R735" s="16"/>
    </row>
    <row r="736" spans="1:18" s="8" customFormat="1">
      <c r="A736" s="49"/>
      <c r="B736" s="49"/>
      <c r="C736" s="49"/>
      <c r="D736" s="49"/>
      <c r="E736" s="49"/>
      <c r="F736" s="49"/>
      <c r="G736" s="49"/>
      <c r="H736" s="49"/>
      <c r="I736" s="49"/>
      <c r="J736" s="15"/>
      <c r="K736" s="15"/>
      <c r="L736" s="15"/>
      <c r="M736" s="15"/>
      <c r="N736" s="15"/>
      <c r="O736" s="15"/>
      <c r="P736" s="15"/>
      <c r="Q736" s="15"/>
      <c r="R736" s="16"/>
    </row>
    <row r="737" spans="1:18" s="8" customFormat="1" ht="15" customHeight="1">
      <c r="A737" s="70" t="s">
        <v>432</v>
      </c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58"/>
    </row>
    <row r="738" spans="1:18" s="8" customFormat="1" ht="15" customHeight="1">
      <c r="A738" s="72" t="s">
        <v>25</v>
      </c>
      <c r="B738" s="73"/>
      <c r="C738" s="73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8"/>
    </row>
    <row r="739" spans="1:18" s="8" customFormat="1" ht="15" customHeight="1">
      <c r="A739" s="65" t="s">
        <v>433</v>
      </c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58"/>
    </row>
    <row r="740" spans="1:18" s="8" customFormat="1">
      <c r="A740" s="62">
        <v>1</v>
      </c>
      <c r="B740" s="62" t="s">
        <v>428</v>
      </c>
      <c r="C740" s="12" t="s">
        <v>291</v>
      </c>
      <c r="D740" s="62" t="s">
        <v>29</v>
      </c>
      <c r="E740" s="62">
        <v>4</v>
      </c>
      <c r="F740" s="62" t="s">
        <v>171</v>
      </c>
      <c r="G740" s="62">
        <v>2</v>
      </c>
      <c r="H740" s="62" t="s">
        <v>31</v>
      </c>
      <c r="I740" s="62"/>
      <c r="J740" s="62">
        <v>21</v>
      </c>
      <c r="K740" s="62">
        <v>214</v>
      </c>
      <c r="L740" s="62">
        <v>20</v>
      </c>
      <c r="M740" s="62"/>
      <c r="N740" s="3">
        <f t="shared" ref="N740:N744" si="336">(IF(F740="OŽ",IF(L740=1,550.8,IF(L740=2,426.38,IF(L740=3,342.14,IF(L740=4,181.44,IF(L740=5,168.48,IF(L740=6,155.52,IF(L740=7,148.5,IF(L740=8,144,0))))))))+IF(L740&lt;=8,0,IF(L740&lt;=16,137.7,IF(L740&lt;=24,108,IF(L740&lt;=32,80.1,IF(L740&lt;=36,52.2,0)))))-IF(L740&lt;=8,0,IF(L740&lt;=16,(L740-9)*2.754,IF(L740&lt;=24,(L740-17)* 2.754,IF(L740&lt;=32,(L740-25)* 2.754,IF(L740&lt;=36,(L740-33)*2.754,0))))),0)+IF(F740="PČ",IF(L740=1,449,IF(L740=2,314.6,IF(L740=3,238,IF(L740=4,172,IF(L740=5,159,IF(L740=6,145,IF(L740=7,132,IF(L740=8,119,0))))))))+IF(L740&lt;=8,0,IF(L740&lt;=16,88,IF(L740&lt;=24,55,IF(L740&lt;=32,22,0))))-IF(L740&lt;=8,0,IF(L740&lt;=16,(L740-9)*2.245,IF(L740&lt;=24,(L740-17)*2.245,IF(L740&lt;=32,(L740-25)*2.245,0)))),0)+IF(F740="PČneol",IF(L740=1,85,IF(L740=2,64.61,IF(L740=3,50.76,IF(L740=4,16.25,IF(L740=5,15,IF(L740=6,13.75,IF(L740=7,12.5,IF(L740=8,11.25,0))))))))+IF(L740&lt;=8,0,IF(L740&lt;=16,9,0))-IF(L740&lt;=8,0,IF(L740&lt;=16,(L740-9)*0.425,0)),0)+IF(F740="PŽ",IF(L740=1,85,IF(L740=2,59.5,IF(L740=3,45,IF(L740=4,32.5,IF(L740=5,30,IF(L740=6,27.5,IF(L740=7,25,IF(L740=8,22.5,0))))))))+IF(L740&lt;=8,0,IF(L740&lt;=16,19,IF(L740&lt;=24,13,IF(L740&lt;=32,8,0))))-IF(L740&lt;=8,0,IF(L740&lt;=16,(L740-9)*0.425,IF(L740&lt;=24,(L740-17)*0.425,IF(L740&lt;=32,(L740-25)*0.425,0)))),0)+IF(F740="EČ",IF(L740=1,204,IF(L740=2,156.24,IF(L740=3,123.84,IF(L740=4,72,IF(L740=5,66,IF(L740=6,60,IF(L740=7,54,IF(L740=8,48,0))))))))+IF(L740&lt;=8,0,IF(L740&lt;=16,40,IF(L740&lt;=24,25,0)))-IF(L740&lt;=8,0,IF(L740&lt;=16,(L740-9)*1.02,IF(L740&lt;=24,(L740-17)*1.02,0))),0)+IF(F740="EČneol",IF(L740=1,68,IF(L740=2,51.69,IF(L740=3,40.61,IF(L740=4,13,IF(L740=5,12,IF(L740=6,11,IF(L740=7,10,IF(L740=8,9,0)))))))))+IF(F740="EŽ",IF(L740=1,68,IF(L740=2,47.6,IF(L740=3,36,IF(L740=4,18,IF(L740=5,16.5,IF(L740=6,15,IF(L740=7,13.5,IF(L740=8,12,0))))))))+IF(L740&lt;=8,0,IF(L740&lt;=16,10,IF(L740&lt;=24,6,0)))-IF(L740&lt;=8,0,IF(L740&lt;=16,(L740-9)*0.34,IF(L740&lt;=24,(L740-17)*0.34,0))),0)+IF(F740="PT",IF(L740=1,68,IF(L740=2,52.08,IF(L740=3,41.28,IF(L740=4,24,IF(L740=5,22,IF(L740=6,20,IF(L740=7,18,IF(L740=8,16,0))))))))+IF(L740&lt;=8,0,IF(L740&lt;=16,13,IF(L740&lt;=24,9,IF(L740&lt;=32,4,0))))-IF(L740&lt;=8,0,IF(L740&lt;=16,(L740-9)*0.34,IF(L740&lt;=24,(L740-17)*0.34,IF(L740&lt;=32,(L740-25)*0.34,0)))),0)+IF(F740="JOŽ",IF(L740=1,85,IF(L740=2,59.5,IF(L740=3,45,IF(L740=4,32.5,IF(L740=5,30,IF(L740=6,27.5,IF(L740=7,25,IF(L740=8,22.5,0))))))))+IF(L740&lt;=8,0,IF(L740&lt;=16,19,IF(L740&lt;=24,13,0)))-IF(L740&lt;=8,0,IF(L740&lt;=16,(L740-9)*0.425,IF(L740&lt;=24,(L740-17)*0.425,0))),0)+IF(F740="JPČ",IF(L740=1,68,IF(L740=2,47.6,IF(L740=3,36,IF(L740=4,26,IF(L740=5,24,IF(L740=6,22,IF(L740=7,20,IF(L740=8,18,0))))))))+IF(L740&lt;=8,0,IF(L740&lt;=16,13,IF(L740&lt;=24,9,0)))-IF(L740&lt;=8,0,IF(L740&lt;=16,(L740-9)*0.34,IF(L740&lt;=24,(L740-17)*0.34,0))),0)+IF(F740="JEČ",IF(L740=1,34,IF(L740=2,26.04,IF(L740=3,20.6,IF(L740=4,12,IF(L740=5,11,IF(L740=6,10,IF(L740=7,9,IF(L740=8,8,0))))))))+IF(L740&lt;=8,0,IF(L740&lt;=16,6,0))-IF(L740&lt;=8,0,IF(L740&lt;=16,(L740-9)*0.17,0)),0)+IF(F740="JEOF",IF(L740=1,34,IF(L740=2,26.04,IF(L740=3,20.6,IF(L740=4,12,IF(L740=5,11,IF(L740=6,10,IF(L740=7,9,IF(L740=8,8,0))))))))+IF(L740&lt;=8,0,IF(L740&lt;=16,6,0))-IF(L740&lt;=8,0,IF(L740&lt;=16,(L740-9)*0.17,0)),0)+IF(F740="JnPČ",IF(L740=1,51,IF(L740=2,35.7,IF(L740=3,27,IF(L740=4,19.5,IF(L740=5,18,IF(L740=6,16.5,IF(L740=7,15,IF(L740=8,13.5,0))))))))+IF(L740&lt;=8,0,IF(L740&lt;=16,10,0))-IF(L740&lt;=8,0,IF(L740&lt;=16,(L740-9)*0.255,0)),0)+IF(F740="JnEČ",IF(L740=1,25.5,IF(L740=2,19.53,IF(L740=3,15.48,IF(L740=4,9,IF(L740=5,8.25,IF(L740=6,7.5,IF(L740=7,6.75,IF(L740=8,6,0))))))))+IF(L740&lt;=8,0,IF(L740&lt;=16,5,0))-IF(L740&lt;=8,0,IF(L740&lt;=16,(L740-9)*0.1275,0)),0)+IF(F740="JčPČ",IF(L740=1,21.25,IF(L740=2,14.5,IF(L740=3,11.5,IF(L740=4,7,IF(L740=5,6.5,IF(L740=6,6,IF(L740=7,5.5,IF(L740=8,5,0))))))))+IF(L740&lt;=8,0,IF(L740&lt;=16,4,0))-IF(L740&lt;=8,0,IF(L740&lt;=16,(L740-9)*0.10625,0)),0)+IF(F740="JčEČ",IF(L740=1,17,IF(L740=2,13.02,IF(L740=3,10.32,IF(L740=4,6,IF(L740=5,5.5,IF(L740=6,5,IF(L740=7,4.5,IF(L740=8,4,0))))))))+IF(L740&lt;=8,0,IF(L740&lt;=16,3,0))-IF(L740&lt;=8,0,IF(L740&lt;=16,(L740-9)*0.085,0)),0)+IF(F740="NEAK",IF(L740=1,11.48,IF(L740=2,8.79,IF(L740=3,6.97,IF(L740=4,4.05,IF(L740=5,3.71,IF(L740=6,3.38,IF(L740=7,3.04,IF(L740=8,2.7,0))))))))+IF(L740&lt;=8,0,IF(L740&lt;=16,2,IF(L740&lt;=24,1.3,0)))-IF(L740&lt;=8,0,IF(L740&lt;=16,(L740-9)*0.0574,IF(L740&lt;=24,(L740-17)*0.0574,0))),0))*IF(L740&lt;0,1,IF(OR(F740="PČ",F740="PŽ",F740="PT"),IF(J740&lt;32,J740/32,1),1))* IF(L740&lt;0,1,IF(OR(F740="EČ",F740="EŽ",F740="JOŽ",F740="JPČ",F740="NEAK"),IF(J740&lt;24,J740/24,1),1))*IF(L740&lt;0,1,IF(OR(F740="PČneol",F740="JEČ",F740="JEOF",F740="JnPČ",F740="JnEČ",F740="JčPČ",F740="JčEČ"),IF(J740&lt;16,J740/16,1),1))*IF(L740&lt;0,1,IF(F740="EČneol",IF(J740&lt;8,J740/8,1),1))</f>
        <v>31.673906250000002</v>
      </c>
      <c r="O740" s="9">
        <f t="shared" ref="O740:O744" si="337">IF(F740="OŽ",N740,IF(H740="Ne",IF(J740*0.3&lt;J740-L740,N740,0),IF(J740*0.1&lt;J740-L740,N740,0)))</f>
        <v>0</v>
      </c>
      <c r="P740" s="4">
        <f t="shared" ref="P740:P744" si="338">IF(O740=0,0,IF(F740="OŽ",IF(L740&gt;35,0,IF(J740&gt;35,(36-L740)*1.836,((36-L740)-(36-J740))*1.836)),0)+IF(F740="PČ",IF(L740&gt;31,0,IF(J740&gt;31,(32-L740)*1.347,((32-L740)-(32-J740))*1.347)),0)+ IF(F740="PČneol",IF(L740&gt;15,0,IF(J740&gt;15,(16-L740)*0.255,((16-L740)-(16-J740))*0.255)),0)+IF(F740="PŽ",IF(L740&gt;31,0,IF(J740&gt;31,(32-L740)*0.255,((32-L740)-(32-J740))*0.255)),0)+IF(F740="EČ",IF(L740&gt;23,0,IF(J740&gt;23,(24-L740)*0.612,((24-L740)-(24-J740))*0.612)),0)+IF(F740="EČneol",IF(L740&gt;7,0,IF(J740&gt;7,(8-L740)*0.204,((8-L740)-(8-J740))*0.204)),0)+IF(F740="EŽ",IF(L740&gt;23,0,IF(J740&gt;23,(24-L740)*0.204,((24-L740)-(24-J740))*0.204)),0)+IF(F740="PT",IF(L740&gt;31,0,IF(J740&gt;31,(32-L740)*0.204,((32-L740)-(32-J740))*0.204)),0)+IF(F740="JOŽ",IF(L740&gt;23,0,IF(J740&gt;23,(24-L740)*0.255,((24-L740)-(24-J740))*0.255)),0)+IF(F740="JPČ",IF(L740&gt;23,0,IF(J740&gt;23,(24-L740)*0.204,((24-L740)-(24-J740))*0.204)),0)+IF(F740="JEČ",IF(L740&gt;15,0,IF(J740&gt;15,(16-L740)*0.102,((16-L740)-(16-J740))*0.102)),0)+IF(F740="JEOF",IF(L740&gt;15,0,IF(J740&gt;15,(16-L740)*0.102,((16-L740)-(16-J740))*0.102)),0)+IF(F740="JnPČ",IF(L740&gt;15,0,IF(J740&gt;15,(16-L740)*0.153,((16-L740)-(16-J740))*0.153)),0)+IF(F740="JnEČ",IF(L740&gt;15,0,IF(J740&gt;15,(16-L740)*0.0765,((16-L740)-(16-J740))*0.0765)),0)+IF(F740="JčPČ",IF(L740&gt;15,0,IF(J740&gt;15,(16-L740)*0.06375,((16-L740)-(16-J740))*0.06375)),0)+IF(F740="JčEČ",IF(L740&gt;15,0,IF(J740&gt;15,(16-L740)*0.051,((16-L740)-(16-J740))*0.051)),0)+IF(F740="NEAK",IF(L740&gt;23,0,IF(J740&gt;23,(24-L740)*0.03444,((24-L740)-(24-J740))*0.03444)),0))</f>
        <v>0</v>
      </c>
      <c r="Q740" s="11">
        <f t="shared" ref="Q740:Q744" si="339">IF(ISERROR(P740*100/N740),0,(P740*100/N740))</f>
        <v>0</v>
      </c>
      <c r="R740" s="10">
        <f t="shared" ref="R740:R744" si="340">IF(Q740&lt;=30,O740+P740,O740+O740*0.3)*IF(G740=1,0.4,IF(G740=2,0.75,IF(G740="1 (kas 4 m. 1 k. nerengiamos)",0.52,1)))*IF(D740="olimpinė",1,IF(M740="Ne",0.5,1))*IF(OR(A$5="Lietuvos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federacija"),IF(OR(J740&lt;8,K740&lt;16),0,1),1)*E740*IF(I740&lt;=1,1,1/I740)*IF(OR(A$5="Lietuvos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41" spans="1:18" s="8" customFormat="1">
      <c r="A741" s="62"/>
      <c r="B741" s="62" t="s">
        <v>167</v>
      </c>
      <c r="C741" s="1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3">
        <f t="shared" si="336"/>
        <v>0</v>
      </c>
      <c r="O741" s="9">
        <f t="shared" si="337"/>
        <v>0</v>
      </c>
      <c r="P741" s="4">
        <f t="shared" si="338"/>
        <v>0</v>
      </c>
      <c r="Q741" s="11">
        <f t="shared" si="339"/>
        <v>0</v>
      </c>
      <c r="R741" s="10">
        <f t="shared" si="340"/>
        <v>0</v>
      </c>
    </row>
    <row r="742" spans="1:18" s="8" customFormat="1">
      <c r="A742" s="62"/>
      <c r="B742" s="62" t="s">
        <v>192</v>
      </c>
      <c r="C742" s="1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3">
        <f t="shared" si="336"/>
        <v>0</v>
      </c>
      <c r="O742" s="9">
        <f t="shared" si="337"/>
        <v>0</v>
      </c>
      <c r="P742" s="4">
        <f t="shared" si="338"/>
        <v>0</v>
      </c>
      <c r="Q742" s="11">
        <f t="shared" si="339"/>
        <v>0</v>
      </c>
      <c r="R742" s="10">
        <f t="shared" si="340"/>
        <v>0</v>
      </c>
    </row>
    <row r="743" spans="1:18" s="8" customFormat="1">
      <c r="A743" s="62"/>
      <c r="B743" s="62" t="s">
        <v>51</v>
      </c>
      <c r="C743" s="1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3">
        <f t="shared" si="336"/>
        <v>0</v>
      </c>
      <c r="O743" s="9">
        <f t="shared" si="337"/>
        <v>0</v>
      </c>
      <c r="P743" s="4">
        <f t="shared" si="338"/>
        <v>0</v>
      </c>
      <c r="Q743" s="11">
        <f t="shared" si="339"/>
        <v>0</v>
      </c>
      <c r="R743" s="10">
        <f t="shared" si="340"/>
        <v>0</v>
      </c>
    </row>
    <row r="744" spans="1:18" s="8" customFormat="1">
      <c r="A744" s="62"/>
      <c r="B744" s="62" t="s">
        <v>146</v>
      </c>
      <c r="C744" s="1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3">
        <f t="shared" si="336"/>
        <v>0</v>
      </c>
      <c r="O744" s="9">
        <f t="shared" si="337"/>
        <v>0</v>
      </c>
      <c r="P744" s="4">
        <f t="shared" si="338"/>
        <v>0</v>
      </c>
      <c r="Q744" s="11">
        <f t="shared" si="339"/>
        <v>0</v>
      </c>
      <c r="R744" s="10">
        <f t="shared" si="340"/>
        <v>0</v>
      </c>
    </row>
    <row r="745" spans="1:18" s="8" customFormat="1" ht="15" customHeight="1">
      <c r="A745" s="67" t="s">
        <v>32</v>
      </c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9"/>
      <c r="R745" s="10">
        <f>SUM(R740:R744)</f>
        <v>0</v>
      </c>
    </row>
    <row r="746" spans="1:18" s="8" customFormat="1" ht="15.75">
      <c r="A746" s="24" t="s">
        <v>33</v>
      </c>
      <c r="B746" s="24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6"/>
    </row>
    <row r="747" spans="1:18" s="8" customFormat="1">
      <c r="A747" s="49" t="s">
        <v>59</v>
      </c>
      <c r="B747" s="49"/>
      <c r="C747" s="49"/>
      <c r="D747" s="49"/>
      <c r="E747" s="49"/>
      <c r="F747" s="49"/>
      <c r="G747" s="49"/>
      <c r="H747" s="49"/>
      <c r="I747" s="49"/>
      <c r="J747" s="15"/>
      <c r="K747" s="15"/>
      <c r="L747" s="15"/>
      <c r="M747" s="15"/>
      <c r="N747" s="15"/>
      <c r="O747" s="15"/>
      <c r="P747" s="15"/>
      <c r="Q747" s="15"/>
      <c r="R747" s="16"/>
    </row>
    <row r="748" spans="1:18" s="8" customFormat="1">
      <c r="A748" s="49"/>
      <c r="B748" s="49"/>
      <c r="C748" s="49"/>
      <c r="D748" s="49"/>
      <c r="E748" s="49"/>
      <c r="F748" s="49"/>
      <c r="G748" s="49"/>
      <c r="H748" s="49"/>
      <c r="I748" s="49"/>
      <c r="J748" s="15"/>
      <c r="K748" s="15"/>
      <c r="L748" s="15"/>
      <c r="M748" s="15"/>
      <c r="N748" s="15"/>
      <c r="O748" s="15"/>
      <c r="P748" s="15"/>
      <c r="Q748" s="15"/>
      <c r="R748" s="16"/>
    </row>
    <row r="749" spans="1:18" s="8" customFormat="1" ht="15" customHeight="1">
      <c r="A749" s="70" t="s">
        <v>434</v>
      </c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58"/>
    </row>
    <row r="750" spans="1:18" s="8" customFormat="1" ht="15" customHeight="1">
      <c r="A750" s="72" t="s">
        <v>25</v>
      </c>
      <c r="B750" s="73"/>
      <c r="C750" s="73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8"/>
    </row>
    <row r="751" spans="1:18" s="8" customFormat="1" ht="15" customHeight="1">
      <c r="A751" s="65" t="s">
        <v>435</v>
      </c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58"/>
    </row>
    <row r="752" spans="1:18" s="8" customFormat="1">
      <c r="A752" s="62">
        <v>1</v>
      </c>
      <c r="B752" s="62" t="s">
        <v>55</v>
      </c>
      <c r="C752" s="12" t="s">
        <v>102</v>
      </c>
      <c r="D752" s="62" t="s">
        <v>64</v>
      </c>
      <c r="E752" s="62">
        <v>1</v>
      </c>
      <c r="F752" s="62" t="s">
        <v>30</v>
      </c>
      <c r="G752" s="62">
        <v>2</v>
      </c>
      <c r="H752" s="62" t="s">
        <v>31</v>
      </c>
      <c r="I752" s="62"/>
      <c r="J752" s="62">
        <v>122</v>
      </c>
      <c r="K752" s="62">
        <v>214</v>
      </c>
      <c r="L752" s="62">
        <v>82</v>
      </c>
      <c r="M752" s="62" t="s">
        <v>31</v>
      </c>
      <c r="N752" s="3">
        <f t="shared" ref="N752:N757" si="341">(IF(F752="OŽ",IF(L752=1,550.8,IF(L752=2,426.38,IF(L752=3,342.14,IF(L752=4,181.44,IF(L752=5,168.48,IF(L752=6,155.52,IF(L752=7,148.5,IF(L752=8,144,0))))))))+IF(L752&lt;=8,0,IF(L752&lt;=16,137.7,IF(L752&lt;=24,108,IF(L752&lt;=32,80.1,IF(L752&lt;=36,52.2,0)))))-IF(L752&lt;=8,0,IF(L752&lt;=16,(L752-9)*2.754,IF(L752&lt;=24,(L752-17)* 2.754,IF(L752&lt;=32,(L752-25)* 2.754,IF(L752&lt;=36,(L752-33)*2.754,0))))),0)+IF(F752="PČ",IF(L752=1,449,IF(L752=2,314.6,IF(L752=3,238,IF(L752=4,172,IF(L752=5,159,IF(L752=6,145,IF(L752=7,132,IF(L752=8,119,0))))))))+IF(L752&lt;=8,0,IF(L752&lt;=16,88,IF(L752&lt;=24,55,IF(L752&lt;=32,22,0))))-IF(L752&lt;=8,0,IF(L752&lt;=16,(L752-9)*2.245,IF(L752&lt;=24,(L752-17)*2.245,IF(L752&lt;=32,(L752-25)*2.245,0)))),0)+IF(F752="PČneol",IF(L752=1,85,IF(L752=2,64.61,IF(L752=3,50.76,IF(L752=4,16.25,IF(L752=5,15,IF(L752=6,13.75,IF(L752=7,12.5,IF(L752=8,11.25,0))))))))+IF(L752&lt;=8,0,IF(L752&lt;=16,9,0))-IF(L752&lt;=8,0,IF(L752&lt;=16,(L752-9)*0.425,0)),0)+IF(F752="PŽ",IF(L752=1,85,IF(L752=2,59.5,IF(L752=3,45,IF(L752=4,32.5,IF(L752=5,30,IF(L752=6,27.5,IF(L752=7,25,IF(L752=8,22.5,0))))))))+IF(L752&lt;=8,0,IF(L752&lt;=16,19,IF(L752&lt;=24,13,IF(L752&lt;=32,8,0))))-IF(L752&lt;=8,0,IF(L752&lt;=16,(L752-9)*0.425,IF(L752&lt;=24,(L752-17)*0.425,IF(L752&lt;=32,(L752-25)*0.425,0)))),0)+IF(F752="EČ",IF(L752=1,204,IF(L752=2,156.24,IF(L752=3,123.84,IF(L752=4,72,IF(L752=5,66,IF(L752=6,60,IF(L752=7,54,IF(L752=8,48,0))))))))+IF(L752&lt;=8,0,IF(L752&lt;=16,40,IF(L752&lt;=24,25,0)))-IF(L752&lt;=8,0,IF(L752&lt;=16,(L752-9)*1.02,IF(L752&lt;=24,(L752-17)*1.02,0))),0)+IF(F752="EČneol",IF(L752=1,68,IF(L752=2,51.69,IF(L752=3,40.61,IF(L752=4,13,IF(L752=5,12,IF(L752=6,11,IF(L752=7,10,IF(L752=8,9,0)))))))))+IF(F752="EŽ",IF(L752=1,68,IF(L752=2,47.6,IF(L752=3,36,IF(L752=4,18,IF(L752=5,16.5,IF(L752=6,15,IF(L752=7,13.5,IF(L752=8,12,0))))))))+IF(L752&lt;=8,0,IF(L752&lt;=16,10,IF(L752&lt;=24,6,0)))-IF(L752&lt;=8,0,IF(L752&lt;=16,(L752-9)*0.34,IF(L752&lt;=24,(L752-17)*0.34,0))),0)+IF(F752="PT",IF(L752=1,68,IF(L752=2,52.08,IF(L752=3,41.28,IF(L752=4,24,IF(L752=5,22,IF(L752=6,20,IF(L752=7,18,IF(L752=8,16,0))))))))+IF(L752&lt;=8,0,IF(L752&lt;=16,13,IF(L752&lt;=24,9,IF(L752&lt;=32,4,0))))-IF(L752&lt;=8,0,IF(L752&lt;=16,(L752-9)*0.34,IF(L752&lt;=24,(L752-17)*0.34,IF(L752&lt;=32,(L752-25)*0.34,0)))),0)+IF(F752="JOŽ",IF(L752=1,85,IF(L752=2,59.5,IF(L752=3,45,IF(L752=4,32.5,IF(L752=5,30,IF(L752=6,27.5,IF(L752=7,25,IF(L752=8,22.5,0))))))))+IF(L752&lt;=8,0,IF(L752&lt;=16,19,IF(L752&lt;=24,13,0)))-IF(L752&lt;=8,0,IF(L752&lt;=16,(L752-9)*0.425,IF(L752&lt;=24,(L752-17)*0.425,0))),0)+IF(F752="JPČ",IF(L752=1,68,IF(L752=2,47.6,IF(L752=3,36,IF(L752=4,26,IF(L752=5,24,IF(L752=6,22,IF(L752=7,20,IF(L752=8,18,0))))))))+IF(L752&lt;=8,0,IF(L752&lt;=16,13,IF(L752&lt;=24,9,0)))-IF(L752&lt;=8,0,IF(L752&lt;=16,(L752-9)*0.34,IF(L752&lt;=24,(L752-17)*0.34,0))),0)+IF(F752="JEČ",IF(L752=1,34,IF(L752=2,26.04,IF(L752=3,20.6,IF(L752=4,12,IF(L752=5,11,IF(L752=6,10,IF(L752=7,9,IF(L752=8,8,0))))))))+IF(L752&lt;=8,0,IF(L752&lt;=16,6,0))-IF(L752&lt;=8,0,IF(L752&lt;=16,(L752-9)*0.17,0)),0)+IF(F752="JEOF",IF(L752=1,34,IF(L752=2,26.04,IF(L752=3,20.6,IF(L752=4,12,IF(L752=5,11,IF(L752=6,10,IF(L752=7,9,IF(L752=8,8,0))))))))+IF(L752&lt;=8,0,IF(L752&lt;=16,6,0))-IF(L752&lt;=8,0,IF(L752&lt;=16,(L752-9)*0.17,0)),0)+IF(F752="JnPČ",IF(L752=1,51,IF(L752=2,35.7,IF(L752=3,27,IF(L752=4,19.5,IF(L752=5,18,IF(L752=6,16.5,IF(L752=7,15,IF(L752=8,13.5,0))))))))+IF(L752&lt;=8,0,IF(L752&lt;=16,10,0))-IF(L752&lt;=8,0,IF(L752&lt;=16,(L752-9)*0.255,0)),0)+IF(F752="JnEČ",IF(L752=1,25.5,IF(L752=2,19.53,IF(L752=3,15.48,IF(L752=4,9,IF(L752=5,8.25,IF(L752=6,7.5,IF(L752=7,6.75,IF(L752=8,6,0))))))))+IF(L752&lt;=8,0,IF(L752&lt;=16,5,0))-IF(L752&lt;=8,0,IF(L752&lt;=16,(L752-9)*0.1275,0)),0)+IF(F752="JčPČ",IF(L752=1,21.25,IF(L752=2,14.5,IF(L752=3,11.5,IF(L752=4,7,IF(L752=5,6.5,IF(L752=6,6,IF(L752=7,5.5,IF(L752=8,5,0))))))))+IF(L752&lt;=8,0,IF(L752&lt;=16,4,0))-IF(L752&lt;=8,0,IF(L752&lt;=16,(L752-9)*0.10625,0)),0)+IF(F752="JčEČ",IF(L752=1,17,IF(L752=2,13.02,IF(L752=3,10.32,IF(L752=4,6,IF(L752=5,5.5,IF(L752=6,5,IF(L752=7,4.5,IF(L752=8,4,0))))))))+IF(L752&lt;=8,0,IF(L752&lt;=16,3,0))-IF(L752&lt;=8,0,IF(L752&lt;=16,(L752-9)*0.085,0)),0)+IF(F752="NEAK",IF(L752=1,11.48,IF(L752=2,8.79,IF(L752=3,6.97,IF(L752=4,4.05,IF(L752=5,3.71,IF(L752=6,3.38,IF(L752=7,3.04,IF(L752=8,2.7,0))))))))+IF(L752&lt;=8,0,IF(L752&lt;=16,2,IF(L752&lt;=24,1.3,0)))-IF(L752&lt;=8,0,IF(L752&lt;=16,(L752-9)*0.0574,IF(L752&lt;=24,(L752-17)*0.0574,0))),0))*IF(L752&lt;0,1,IF(OR(F752="PČ",F752="PŽ",F752="PT"),IF(J752&lt;32,J752/32,1),1))* IF(L752&lt;0,1,IF(OR(F752="EČ",F752="EŽ",F752="JOŽ",F752="JPČ",F752="NEAK"),IF(J752&lt;24,J752/24,1),1))*IF(L752&lt;0,1,IF(OR(F752="PČneol",F752="JEČ",F752="JEOF",F752="JnPČ",F752="JnEČ",F752="JčPČ",F752="JčEČ"),IF(J752&lt;16,J752/16,1),1))*IF(L752&lt;0,1,IF(F752="EČneol",IF(J752&lt;8,J752/8,1),1))</f>
        <v>0</v>
      </c>
      <c r="O752" s="9">
        <f t="shared" ref="O752:O757" si="342">IF(F752="OŽ",N752,IF(H752="Ne",IF(J752*0.3&lt;J752-L752,N752,0),IF(J752*0.1&lt;J752-L752,N752,0)))</f>
        <v>0</v>
      </c>
      <c r="P752" s="4">
        <f t="shared" ref="P752:P757" si="343">IF(O752=0,0,IF(F752="OŽ",IF(L752&gt;35,0,IF(J752&gt;35,(36-L752)*1.836,((36-L752)-(36-J752))*1.836)),0)+IF(F752="PČ",IF(L752&gt;31,0,IF(J752&gt;31,(32-L752)*1.347,((32-L752)-(32-J752))*1.347)),0)+ IF(F752="PČneol",IF(L752&gt;15,0,IF(J752&gt;15,(16-L752)*0.255,((16-L752)-(16-J752))*0.255)),0)+IF(F752="PŽ",IF(L752&gt;31,0,IF(J752&gt;31,(32-L752)*0.255,((32-L752)-(32-J752))*0.255)),0)+IF(F752="EČ",IF(L752&gt;23,0,IF(J752&gt;23,(24-L752)*0.612,((24-L752)-(24-J752))*0.612)),0)+IF(F752="EČneol",IF(L752&gt;7,0,IF(J752&gt;7,(8-L752)*0.204,((8-L752)-(8-J752))*0.204)),0)+IF(F752="EŽ",IF(L752&gt;23,0,IF(J752&gt;23,(24-L752)*0.204,((24-L752)-(24-J752))*0.204)),0)+IF(F752="PT",IF(L752&gt;31,0,IF(J752&gt;31,(32-L752)*0.204,((32-L752)-(32-J752))*0.204)),0)+IF(F752="JOŽ",IF(L752&gt;23,0,IF(J752&gt;23,(24-L752)*0.255,((24-L752)-(24-J752))*0.255)),0)+IF(F752="JPČ",IF(L752&gt;23,0,IF(J752&gt;23,(24-L752)*0.204,((24-L752)-(24-J752))*0.204)),0)+IF(F752="JEČ",IF(L752&gt;15,0,IF(J752&gt;15,(16-L752)*0.102,((16-L752)-(16-J752))*0.102)),0)+IF(F752="JEOF",IF(L752&gt;15,0,IF(J752&gt;15,(16-L752)*0.102,((16-L752)-(16-J752))*0.102)),0)+IF(F752="JnPČ",IF(L752&gt;15,0,IF(J752&gt;15,(16-L752)*0.153,((16-L752)-(16-J752))*0.153)),0)+IF(F752="JnEČ",IF(L752&gt;15,0,IF(J752&gt;15,(16-L752)*0.0765,((16-L752)-(16-J752))*0.0765)),0)+IF(F752="JčPČ",IF(L752&gt;15,0,IF(J752&gt;15,(16-L752)*0.06375,((16-L752)-(16-J752))*0.06375)),0)+IF(F752="JčEČ",IF(L752&gt;15,0,IF(J752&gt;15,(16-L752)*0.051,((16-L752)-(16-J752))*0.051)),0)+IF(F752="NEAK",IF(L752&gt;23,0,IF(J752&gt;23,(24-L752)*0.03444,((24-L752)-(24-J752))*0.03444)),0))</f>
        <v>0</v>
      </c>
      <c r="Q752" s="11">
        <f t="shared" ref="Q752:Q757" si="344">IF(ISERROR(P752*100/N752),0,(P752*100/N752))</f>
        <v>0</v>
      </c>
      <c r="R752" s="10">
        <f t="shared" ref="R752:R757" si="345">IF(Q752&lt;=30,O752+P752,O752+O752*0.3)*IF(G752=1,0.4,IF(G752=2,0.75,IF(G752="1 (kas 4 m. 1 k. nerengiamos)",0.52,1)))*IF(D752="olimpinė",1,IF(M752="Ne",0.5,1))*IF(OR(A$5="Lietuvos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federacija"),IF(OR(J752&lt;8,K752&lt;16),0,1),1)*E752*IF(I752&lt;=1,1,1/I752)*IF(OR(A$5="Lietuvos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53" spans="1:19" s="8" customFormat="1">
      <c r="A753" s="62">
        <v>2</v>
      </c>
      <c r="B753" s="62" t="s">
        <v>177</v>
      </c>
      <c r="C753" s="12" t="s">
        <v>102</v>
      </c>
      <c r="D753" s="62" t="s">
        <v>64</v>
      </c>
      <c r="E753" s="62">
        <v>1</v>
      </c>
      <c r="F753" s="62" t="s">
        <v>30</v>
      </c>
      <c r="G753" s="62">
        <v>2</v>
      </c>
      <c r="H753" s="62" t="s">
        <v>31</v>
      </c>
      <c r="I753" s="62"/>
      <c r="J753" s="62">
        <v>122</v>
      </c>
      <c r="K753" s="62">
        <v>214</v>
      </c>
      <c r="L753" s="62">
        <v>86</v>
      </c>
      <c r="M753" s="62" t="s">
        <v>31</v>
      </c>
      <c r="N753" s="3">
        <f t="shared" si="341"/>
        <v>0</v>
      </c>
      <c r="O753" s="9">
        <f t="shared" si="342"/>
        <v>0</v>
      </c>
      <c r="P753" s="4">
        <f t="shared" si="343"/>
        <v>0</v>
      </c>
      <c r="Q753" s="11">
        <f t="shared" si="344"/>
        <v>0</v>
      </c>
      <c r="R753" s="10">
        <f t="shared" si="345"/>
        <v>0</v>
      </c>
    </row>
    <row r="754" spans="1:19" s="8" customFormat="1">
      <c r="A754" s="62">
        <v>3</v>
      </c>
      <c r="B754" s="62" t="s">
        <v>56</v>
      </c>
      <c r="C754" s="12" t="s">
        <v>102</v>
      </c>
      <c r="D754" s="62" t="s">
        <v>64</v>
      </c>
      <c r="E754" s="62">
        <v>1</v>
      </c>
      <c r="F754" s="62" t="s">
        <v>30</v>
      </c>
      <c r="G754" s="62">
        <v>2</v>
      </c>
      <c r="H754" s="62" t="s">
        <v>31</v>
      </c>
      <c r="I754" s="62"/>
      <c r="J754" s="62">
        <v>122</v>
      </c>
      <c r="K754" s="62">
        <v>214</v>
      </c>
      <c r="L754" s="62">
        <v>102</v>
      </c>
      <c r="M754" s="62" t="s">
        <v>31</v>
      </c>
      <c r="N754" s="3">
        <f t="shared" si="341"/>
        <v>0</v>
      </c>
      <c r="O754" s="9">
        <f t="shared" si="342"/>
        <v>0</v>
      </c>
      <c r="P754" s="4">
        <f t="shared" si="343"/>
        <v>0</v>
      </c>
      <c r="Q754" s="11">
        <f t="shared" si="344"/>
        <v>0</v>
      </c>
      <c r="R754" s="10">
        <f t="shared" si="345"/>
        <v>0</v>
      </c>
    </row>
    <row r="755" spans="1:19" s="8" customFormat="1">
      <c r="A755" s="62">
        <v>4</v>
      </c>
      <c r="B755" s="62" t="s">
        <v>436</v>
      </c>
      <c r="C755" s="12" t="s">
        <v>102</v>
      </c>
      <c r="D755" s="62" t="s">
        <v>64</v>
      </c>
      <c r="E755" s="62">
        <v>1</v>
      </c>
      <c r="F755" s="62" t="s">
        <v>30</v>
      </c>
      <c r="G755" s="62">
        <v>2</v>
      </c>
      <c r="H755" s="62" t="s">
        <v>31</v>
      </c>
      <c r="I755" s="62"/>
      <c r="J755" s="62">
        <v>105</v>
      </c>
      <c r="K755" s="62">
        <v>214</v>
      </c>
      <c r="L755" s="62">
        <v>70</v>
      </c>
      <c r="M755" s="62" t="s">
        <v>31</v>
      </c>
      <c r="N755" s="3">
        <f t="shared" si="341"/>
        <v>0</v>
      </c>
      <c r="O755" s="9">
        <f t="shared" si="342"/>
        <v>0</v>
      </c>
      <c r="P755" s="4">
        <f t="shared" si="343"/>
        <v>0</v>
      </c>
      <c r="Q755" s="11">
        <f t="shared" si="344"/>
        <v>0</v>
      </c>
      <c r="R755" s="10">
        <f t="shared" si="345"/>
        <v>0</v>
      </c>
    </row>
    <row r="756" spans="1:19" s="8" customFormat="1">
      <c r="A756" s="62">
        <v>5</v>
      </c>
      <c r="B756" s="62" t="s">
        <v>240</v>
      </c>
      <c r="C756" s="12" t="s">
        <v>102</v>
      </c>
      <c r="D756" s="62" t="s">
        <v>64</v>
      </c>
      <c r="E756" s="62">
        <v>1</v>
      </c>
      <c r="F756" s="62" t="s">
        <v>30</v>
      </c>
      <c r="G756" s="62">
        <v>2</v>
      </c>
      <c r="H756" s="62" t="s">
        <v>31</v>
      </c>
      <c r="I756" s="62"/>
      <c r="J756" s="62">
        <v>105</v>
      </c>
      <c r="K756" s="62">
        <v>214</v>
      </c>
      <c r="L756" s="62">
        <v>79</v>
      </c>
      <c r="M756" s="62" t="s">
        <v>31</v>
      </c>
      <c r="N756" s="3">
        <f t="shared" si="341"/>
        <v>0</v>
      </c>
      <c r="O756" s="9">
        <f t="shared" si="342"/>
        <v>0</v>
      </c>
      <c r="P756" s="4">
        <f t="shared" si="343"/>
        <v>0</v>
      </c>
      <c r="Q756" s="11">
        <f t="shared" si="344"/>
        <v>0</v>
      </c>
      <c r="R756" s="10">
        <f t="shared" si="345"/>
        <v>0</v>
      </c>
    </row>
    <row r="757" spans="1:19" s="8" customFormat="1">
      <c r="A757" s="62">
        <v>6</v>
      </c>
      <c r="B757" s="62" t="s">
        <v>437</v>
      </c>
      <c r="C757" s="12" t="s">
        <v>102</v>
      </c>
      <c r="D757" s="62" t="s">
        <v>64</v>
      </c>
      <c r="E757" s="62">
        <v>1</v>
      </c>
      <c r="F757" s="62" t="s">
        <v>30</v>
      </c>
      <c r="G757" s="62">
        <v>2</v>
      </c>
      <c r="H757" s="62" t="s">
        <v>31</v>
      </c>
      <c r="I757" s="62"/>
      <c r="J757" s="62">
        <v>105</v>
      </c>
      <c r="K757" s="62">
        <v>214</v>
      </c>
      <c r="L757" s="62">
        <v>91</v>
      </c>
      <c r="M757" s="62" t="s">
        <v>31</v>
      </c>
      <c r="N757" s="3">
        <f t="shared" si="341"/>
        <v>0</v>
      </c>
      <c r="O757" s="9">
        <f t="shared" si="342"/>
        <v>0</v>
      </c>
      <c r="P757" s="4">
        <f t="shared" si="343"/>
        <v>0</v>
      </c>
      <c r="Q757" s="11">
        <f t="shared" si="344"/>
        <v>0</v>
      </c>
      <c r="R757" s="10">
        <f t="shared" si="345"/>
        <v>0</v>
      </c>
    </row>
    <row r="758" spans="1:19" s="8" customFormat="1" ht="15" customHeight="1">
      <c r="A758" s="67" t="s">
        <v>32</v>
      </c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9"/>
      <c r="R758" s="10">
        <f>SUM(R752:R757)</f>
        <v>0</v>
      </c>
    </row>
    <row r="759" spans="1:19" s="8" customFormat="1" ht="15.75">
      <c r="A759" s="24" t="s">
        <v>33</v>
      </c>
      <c r="B759" s="24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6"/>
    </row>
    <row r="760" spans="1:19" s="8" customFormat="1">
      <c r="A760" s="49" t="s">
        <v>59</v>
      </c>
      <c r="B760" s="49"/>
      <c r="C760" s="49"/>
      <c r="D760" s="49"/>
      <c r="E760" s="49"/>
      <c r="F760" s="49"/>
      <c r="G760" s="49"/>
      <c r="H760" s="49"/>
      <c r="I760" s="49"/>
      <c r="J760" s="15"/>
      <c r="K760" s="15"/>
      <c r="L760" s="15"/>
      <c r="M760" s="15"/>
      <c r="N760" s="15"/>
      <c r="O760" s="15"/>
      <c r="P760" s="15"/>
      <c r="Q760" s="15"/>
      <c r="R760" s="16"/>
    </row>
    <row r="761" spans="1:19" s="8" customFormat="1">
      <c r="A761" s="49"/>
      <c r="B761" s="49"/>
      <c r="C761" s="49"/>
      <c r="D761" s="49"/>
      <c r="E761" s="49"/>
      <c r="F761" s="49"/>
      <c r="G761" s="49"/>
      <c r="H761" s="49"/>
      <c r="I761" s="49"/>
      <c r="J761" s="15"/>
      <c r="K761" s="15"/>
      <c r="L761" s="15"/>
      <c r="M761" s="15"/>
      <c r="N761" s="15"/>
      <c r="O761" s="15"/>
      <c r="P761" s="15"/>
      <c r="Q761" s="15"/>
      <c r="R761" s="16"/>
    </row>
    <row r="762" spans="1:19">
      <c r="A762" s="49"/>
      <c r="B762" s="49"/>
      <c r="C762" s="49"/>
      <c r="D762" s="49"/>
      <c r="E762" s="49"/>
      <c r="F762" s="49"/>
      <c r="G762" s="49"/>
      <c r="H762" s="49"/>
      <c r="I762" s="49"/>
      <c r="J762" s="15"/>
      <c r="K762" s="15"/>
      <c r="L762" s="15"/>
      <c r="M762" s="15"/>
      <c r="N762" s="15"/>
      <c r="O762" s="15"/>
      <c r="P762" s="15"/>
      <c r="Q762" s="15"/>
      <c r="R762" s="16"/>
      <c r="S762" s="8"/>
    </row>
    <row r="763" spans="1:19">
      <c r="A763" s="77" t="s">
        <v>438</v>
      </c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9"/>
      <c r="R763" s="101">
        <f>SUM(R21+R45+R58+R66+R81+R96+R122+R154+R165+R177+R199+R215+R244+R268+R285+R299+R359+R375+R384+R423+R438+R472+R482+R492+R501+R517+R527+R546+R562+R584+R604+R664+R676+R694+R715+R733+R745+R758)</f>
        <v>4479.7110179687506</v>
      </c>
      <c r="S763" s="8"/>
    </row>
    <row r="764" spans="1:19">
      <c r="A764" s="80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2"/>
      <c r="R764" s="102"/>
      <c r="S764" s="8"/>
    </row>
    <row r="765" spans="1:19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6"/>
      <c r="O765" s="6"/>
      <c r="P765" s="6"/>
      <c r="Q765" s="6"/>
      <c r="R765" s="7"/>
      <c r="S765" s="8"/>
    </row>
    <row r="766" spans="1:19" ht="15.75">
      <c r="A766" s="86" t="s">
        <v>439</v>
      </c>
      <c r="B766" s="86"/>
      <c r="C766" s="86"/>
      <c r="D766" s="86"/>
      <c r="E766" s="86"/>
      <c r="F766" s="8"/>
      <c r="G766" s="8"/>
      <c r="H766" s="8"/>
      <c r="J766" s="8"/>
      <c r="L766" s="8"/>
      <c r="M766" s="8"/>
      <c r="R766" s="8"/>
      <c r="S766" s="8"/>
    </row>
    <row r="767" spans="1:19" ht="15.75">
      <c r="A767" s="60"/>
      <c r="B767" s="60"/>
      <c r="C767" s="60"/>
      <c r="D767" s="60"/>
      <c r="E767" s="60"/>
      <c r="F767" s="8"/>
      <c r="G767" s="8"/>
      <c r="H767" s="8"/>
      <c r="J767" s="8"/>
      <c r="L767" s="8"/>
      <c r="M767" s="8"/>
      <c r="R767" s="8"/>
      <c r="S767" s="8"/>
    </row>
    <row r="768" spans="1:19" ht="15.75">
      <c r="A768" s="60"/>
      <c r="B768" s="60"/>
      <c r="C768" s="60"/>
      <c r="D768" s="60"/>
      <c r="E768" s="60"/>
      <c r="F768" s="8"/>
      <c r="G768" s="8"/>
      <c r="H768" s="8"/>
      <c r="J768" s="8"/>
      <c r="L768" s="8"/>
      <c r="M768" s="8"/>
      <c r="R768" s="8"/>
      <c r="S768" s="8"/>
    </row>
    <row r="769" spans="1:19" ht="15.75">
      <c r="A769" s="60"/>
      <c r="B769" s="60"/>
      <c r="C769" s="60"/>
      <c r="D769" s="60"/>
      <c r="E769" s="60"/>
      <c r="F769" s="8"/>
      <c r="G769" s="8"/>
      <c r="H769" s="8"/>
      <c r="J769" s="8"/>
      <c r="L769" s="8"/>
      <c r="M769" s="8"/>
      <c r="R769" s="8"/>
      <c r="S769" s="8"/>
    </row>
    <row r="770" spans="1:19" ht="15.75">
      <c r="A770" s="24" t="s">
        <v>440</v>
      </c>
      <c r="B770"/>
      <c r="C770"/>
      <c r="D770"/>
      <c r="E770"/>
      <c r="F770" s="13"/>
      <c r="G770" s="13"/>
      <c r="H770" s="8"/>
      <c r="J770" s="8"/>
      <c r="L770" s="8"/>
      <c r="M770" s="8"/>
      <c r="R770" s="8"/>
      <c r="S770" s="8"/>
    </row>
    <row r="771" spans="1:19">
      <c r="A771"/>
      <c r="B771"/>
      <c r="C771"/>
      <c r="D771"/>
      <c r="E771"/>
      <c r="F771" s="13"/>
      <c r="G771" s="13"/>
      <c r="H771" s="8"/>
      <c r="J771" s="8"/>
      <c r="L771" s="8"/>
      <c r="M771" s="8"/>
      <c r="R771" s="8"/>
      <c r="S771" s="8"/>
    </row>
    <row r="772" spans="1:19" ht="15.75">
      <c r="A772" s="24" t="s">
        <v>441</v>
      </c>
      <c r="B772"/>
      <c r="C772"/>
      <c r="D772"/>
      <c r="E772"/>
      <c r="F772" s="13"/>
      <c r="G772" s="13"/>
      <c r="H772" s="8"/>
      <c r="J772" s="8"/>
      <c r="L772" s="8"/>
      <c r="M772" s="8"/>
      <c r="R772" s="8"/>
      <c r="S772" s="8"/>
    </row>
    <row r="773" spans="1:19" ht="15.75">
      <c r="A773" s="25" t="s">
        <v>442</v>
      </c>
      <c r="B773"/>
      <c r="C773"/>
      <c r="D773"/>
      <c r="E773"/>
      <c r="F773" s="13"/>
      <c r="G773" s="13"/>
      <c r="H773" s="8"/>
      <c r="J773" s="8"/>
      <c r="L773" s="8"/>
      <c r="M773" s="8"/>
      <c r="R773" s="8"/>
      <c r="S773" s="8"/>
    </row>
    <row r="774" spans="1:19">
      <c r="A774" s="25" t="s">
        <v>443</v>
      </c>
      <c r="B774"/>
      <c r="C774"/>
      <c r="D774"/>
      <c r="E774"/>
      <c r="F774" s="13"/>
      <c r="G774" s="13"/>
      <c r="H774" s="8"/>
      <c r="J774" s="8"/>
      <c r="L774" s="8"/>
      <c r="M774" s="8"/>
      <c r="R774" s="8"/>
      <c r="S774" s="8"/>
    </row>
    <row r="775" spans="1:19">
      <c r="A775" s="8"/>
      <c r="B775" s="8"/>
      <c r="C775" s="8"/>
      <c r="D775" s="8"/>
      <c r="E775" s="8"/>
      <c r="F775" s="8"/>
      <c r="G775" s="8"/>
      <c r="H775" s="8"/>
      <c r="J775" s="8"/>
      <c r="L775" s="8"/>
      <c r="M775" s="8"/>
      <c r="R775" s="8"/>
      <c r="S775" s="8"/>
    </row>
    <row r="776" spans="1:19">
      <c r="A776" s="8"/>
      <c r="B776" s="8"/>
      <c r="C776" s="8"/>
      <c r="D776" s="8"/>
      <c r="E776" s="8"/>
      <c r="F776" s="8"/>
      <c r="G776" s="8"/>
      <c r="H776" s="8"/>
      <c r="J776" s="8"/>
      <c r="L776" s="8"/>
      <c r="M776" s="8"/>
      <c r="R776" s="8"/>
      <c r="S776" s="8"/>
    </row>
    <row r="777" spans="1:19">
      <c r="A777" s="8"/>
      <c r="B777" s="8"/>
      <c r="C777" s="8"/>
      <c r="D777" s="8"/>
      <c r="E777" s="8"/>
      <c r="F777" s="8"/>
      <c r="G777" s="8"/>
      <c r="H777" s="8"/>
      <c r="J777" s="8"/>
      <c r="L777" s="8"/>
      <c r="M777" s="8"/>
      <c r="R777" s="8"/>
      <c r="S777" s="8"/>
    </row>
    <row r="778" spans="1:19">
      <c r="A778" s="8"/>
      <c r="B778" s="8"/>
      <c r="C778" s="8"/>
      <c r="D778" s="8"/>
      <c r="E778" s="8"/>
      <c r="F778" s="8"/>
      <c r="G778" s="8"/>
      <c r="H778" s="8"/>
      <c r="J778" s="8"/>
      <c r="L778" s="8"/>
      <c r="M778" s="8"/>
      <c r="R778" s="8"/>
      <c r="S778" s="8"/>
    </row>
    <row r="779" spans="1:19">
      <c r="A779" s="8"/>
      <c r="B779" s="8"/>
      <c r="C779" s="8"/>
      <c r="D779" s="8"/>
      <c r="E779" s="8"/>
      <c r="F779" s="8"/>
      <c r="G779" s="8"/>
      <c r="H779" s="8"/>
      <c r="J779" s="8"/>
      <c r="L779" s="8"/>
      <c r="M779" s="8"/>
      <c r="R779" s="8"/>
      <c r="S779" s="8"/>
    </row>
    <row r="780" spans="1:19">
      <c r="A780" s="8"/>
      <c r="B780" s="8"/>
      <c r="C780" s="8"/>
      <c r="D780" s="8"/>
      <c r="E780" s="8"/>
      <c r="F780" s="8"/>
      <c r="G780" s="8"/>
      <c r="H780" s="8"/>
      <c r="J780" s="8"/>
      <c r="L780" s="8"/>
      <c r="M780" s="8"/>
      <c r="R780" s="8"/>
      <c r="S780" s="8"/>
    </row>
    <row r="781" spans="1:19">
      <c r="A781" s="8"/>
      <c r="B781" s="8"/>
      <c r="C781" s="8"/>
      <c r="D781" s="8"/>
      <c r="E781" s="8"/>
      <c r="F781" s="8"/>
      <c r="G781" s="8"/>
      <c r="H781" s="8"/>
      <c r="J781" s="8"/>
      <c r="L781" s="8"/>
      <c r="M781" s="8"/>
      <c r="R781" s="8"/>
      <c r="S781" s="8"/>
    </row>
    <row r="782" spans="1:19">
      <c r="A782" s="8"/>
      <c r="B782" s="8"/>
      <c r="C782" s="8"/>
      <c r="D782" s="8"/>
      <c r="E782" s="8"/>
      <c r="F782" s="8"/>
      <c r="G782" s="8"/>
      <c r="H782" s="8"/>
      <c r="J782" s="8"/>
      <c r="L782" s="8"/>
      <c r="M782" s="8"/>
      <c r="R782" s="8"/>
      <c r="S782" s="8"/>
    </row>
    <row r="783" spans="1:19">
      <c r="A783" s="8"/>
      <c r="B783" s="8"/>
      <c r="C783" s="8"/>
      <c r="D783" s="8"/>
      <c r="E783" s="8"/>
      <c r="F783" s="8"/>
      <c r="G783" s="8"/>
      <c r="H783" s="8"/>
      <c r="J783" s="8"/>
      <c r="L783" s="8"/>
      <c r="M783" s="8"/>
      <c r="R783" s="8"/>
      <c r="S783" s="8"/>
    </row>
    <row r="784" spans="1:19">
      <c r="A784" s="8"/>
      <c r="B784" s="8"/>
      <c r="C784" s="8"/>
      <c r="D784" s="8"/>
      <c r="E784" s="8"/>
      <c r="F784" s="8"/>
      <c r="G784" s="8"/>
      <c r="H784" s="8"/>
      <c r="J784" s="8"/>
      <c r="L784" s="8"/>
      <c r="M784" s="8"/>
      <c r="R784" s="8"/>
      <c r="S784" s="8"/>
    </row>
    <row r="785" spans="1:19">
      <c r="A785" s="8"/>
      <c r="B785" s="8"/>
      <c r="C785" s="8"/>
      <c r="D785" s="8"/>
      <c r="E785" s="8"/>
      <c r="F785" s="8"/>
      <c r="G785" s="8"/>
      <c r="H785" s="8"/>
      <c r="J785" s="8"/>
      <c r="L785" s="8"/>
      <c r="M785" s="8"/>
      <c r="R785" s="8"/>
      <c r="S785" s="8"/>
    </row>
    <row r="786" spans="1:19">
      <c r="A786" s="8"/>
      <c r="B786" s="8"/>
      <c r="C786" s="8"/>
      <c r="D786" s="8"/>
      <c r="E786" s="8"/>
      <c r="F786" s="8"/>
      <c r="G786" s="8"/>
      <c r="H786" s="8"/>
      <c r="J786" s="8"/>
      <c r="L786" s="8"/>
      <c r="M786" s="8"/>
      <c r="R786" s="8"/>
      <c r="S786" s="8"/>
    </row>
    <row r="787" spans="1:19">
      <c r="A787" s="8"/>
      <c r="B787" s="8"/>
      <c r="C787" s="8"/>
      <c r="D787" s="8"/>
      <c r="E787" s="8"/>
      <c r="F787" s="8"/>
      <c r="G787" s="8"/>
      <c r="H787" s="8"/>
      <c r="J787" s="8"/>
      <c r="L787" s="8"/>
      <c r="M787" s="8"/>
      <c r="R787" s="8"/>
      <c r="S787" s="8"/>
    </row>
    <row r="788" spans="1:19">
      <c r="A788" s="8"/>
      <c r="B788" s="8"/>
      <c r="C788" s="8"/>
      <c r="D788" s="8"/>
      <c r="E788" s="8"/>
      <c r="F788" s="8"/>
      <c r="G788" s="8"/>
      <c r="H788" s="8"/>
      <c r="J788" s="8"/>
      <c r="L788" s="8"/>
      <c r="M788" s="8"/>
      <c r="R788" s="8"/>
      <c r="S788" s="8"/>
    </row>
    <row r="789" spans="1:19">
      <c r="A789" s="8"/>
      <c r="B789" s="8"/>
      <c r="C789" s="8"/>
      <c r="D789" s="8"/>
      <c r="E789" s="8"/>
      <c r="F789" s="8"/>
      <c r="G789" s="8"/>
      <c r="H789" s="8"/>
      <c r="J789" s="8"/>
      <c r="L789" s="8"/>
      <c r="M789" s="8"/>
      <c r="R789" s="8"/>
      <c r="S789" s="8"/>
    </row>
    <row r="790" spans="1:19">
      <c r="A790" s="8"/>
      <c r="B790" s="8"/>
      <c r="C790" s="8"/>
      <c r="D790" s="8"/>
      <c r="E790" s="8"/>
      <c r="F790" s="8"/>
      <c r="G790" s="8"/>
      <c r="H790" s="8"/>
      <c r="J790" s="8"/>
      <c r="L790" s="8"/>
      <c r="M790" s="8"/>
      <c r="R790" s="8"/>
      <c r="S790" s="8"/>
    </row>
    <row r="791" spans="1:19">
      <c r="A791" s="8"/>
      <c r="B791" s="8"/>
      <c r="C791" s="8"/>
      <c r="D791" s="8"/>
      <c r="E791" s="8"/>
      <c r="F791" s="8"/>
      <c r="G791" s="8"/>
      <c r="H791" s="8"/>
      <c r="J791" s="8"/>
      <c r="L791" s="8"/>
      <c r="M791" s="8"/>
      <c r="R791" s="8"/>
      <c r="S791" s="8"/>
    </row>
    <row r="792" spans="1:19">
      <c r="A792" s="8"/>
      <c r="B792" s="8"/>
      <c r="C792" s="8"/>
      <c r="D792" s="8"/>
      <c r="E792" s="8"/>
      <c r="F792" s="8"/>
      <c r="G792" s="8"/>
      <c r="H792" s="8"/>
      <c r="J792" s="8"/>
      <c r="L792" s="8"/>
      <c r="M792" s="8"/>
      <c r="R792" s="8"/>
      <c r="S792" s="8"/>
    </row>
    <row r="793" spans="1:19">
      <c r="A793" s="8"/>
      <c r="B793" s="8"/>
      <c r="C793" s="8"/>
      <c r="D793" s="8"/>
      <c r="E793" s="8"/>
      <c r="F793" s="8"/>
      <c r="G793" s="8"/>
      <c r="H793" s="8"/>
      <c r="J793" s="8"/>
      <c r="L793" s="8"/>
      <c r="M793" s="8"/>
      <c r="R793" s="8"/>
      <c r="S793" s="8"/>
    </row>
    <row r="794" spans="1:19">
      <c r="A794" s="8"/>
      <c r="B794" s="8"/>
      <c r="C794" s="8"/>
      <c r="D794" s="8"/>
      <c r="E794" s="8"/>
      <c r="F794" s="8"/>
      <c r="G794" s="8"/>
      <c r="H794" s="8"/>
      <c r="J794" s="8"/>
      <c r="L794" s="8"/>
      <c r="M794" s="8"/>
      <c r="R794" s="8"/>
      <c r="S794" s="8"/>
    </row>
    <row r="795" spans="1:19">
      <c r="A795" s="8"/>
      <c r="B795" s="8"/>
      <c r="C795" s="8"/>
      <c r="D795" s="8"/>
      <c r="E795" s="8"/>
      <c r="F795" s="8"/>
      <c r="G795" s="8"/>
      <c r="H795" s="8"/>
      <c r="J795" s="8"/>
      <c r="L795" s="8"/>
      <c r="M795" s="8"/>
      <c r="R795" s="8"/>
      <c r="S795" s="8"/>
    </row>
    <row r="796" spans="1:19">
      <c r="A796" s="8"/>
      <c r="B796" s="8"/>
      <c r="C796" s="8"/>
      <c r="D796" s="8"/>
      <c r="E796" s="8"/>
      <c r="F796" s="8"/>
      <c r="G796" s="8"/>
      <c r="H796" s="8"/>
      <c r="J796" s="8"/>
      <c r="L796" s="8"/>
      <c r="M796" s="8"/>
      <c r="R796" s="8"/>
      <c r="S796" s="8"/>
    </row>
    <row r="797" spans="1:19">
      <c r="A797" s="8"/>
      <c r="B797" s="8"/>
      <c r="C797" s="8"/>
      <c r="D797" s="8"/>
      <c r="E797" s="8"/>
      <c r="F797" s="8"/>
      <c r="G797" s="8"/>
      <c r="H797" s="8"/>
      <c r="J797" s="8"/>
      <c r="L797" s="8"/>
      <c r="M797" s="8"/>
      <c r="R797" s="8"/>
      <c r="S797" s="8"/>
    </row>
    <row r="798" spans="1:19">
      <c r="A798" s="8"/>
      <c r="B798" s="8"/>
      <c r="C798" s="8"/>
      <c r="D798" s="8"/>
      <c r="E798" s="8"/>
      <c r="F798" s="8"/>
      <c r="G798" s="8"/>
      <c r="H798" s="8"/>
      <c r="J798" s="8"/>
      <c r="L798" s="8"/>
      <c r="M798" s="8"/>
      <c r="R798" s="8"/>
      <c r="S798" s="8"/>
    </row>
    <row r="799" spans="1:19">
      <c r="A799" s="8"/>
      <c r="B799" s="8"/>
      <c r="C799" s="8"/>
      <c r="D799" s="8"/>
      <c r="E799" s="8"/>
      <c r="F799" s="8"/>
      <c r="G799" s="8"/>
      <c r="H799" s="8"/>
      <c r="J799" s="8"/>
      <c r="L799" s="8"/>
      <c r="M799" s="8"/>
      <c r="R799" s="8"/>
      <c r="S799" s="8"/>
    </row>
    <row r="800" spans="1:19">
      <c r="A800" s="8"/>
      <c r="B800" s="8"/>
      <c r="C800" s="8"/>
      <c r="D800" s="8"/>
      <c r="E800" s="8"/>
      <c r="F800" s="8"/>
      <c r="G800" s="8"/>
      <c r="H800" s="8"/>
      <c r="J800" s="8"/>
      <c r="L800" s="8"/>
      <c r="M800" s="8"/>
      <c r="R800" s="8"/>
      <c r="S800" s="8"/>
    </row>
    <row r="801" spans="1:19">
      <c r="A801" s="8"/>
      <c r="B801" s="8"/>
      <c r="C801" s="8"/>
      <c r="D801" s="8"/>
      <c r="E801" s="8"/>
      <c r="F801" s="8"/>
      <c r="G801" s="8"/>
      <c r="H801" s="8"/>
      <c r="J801" s="8"/>
      <c r="L801" s="8"/>
      <c r="M801" s="8"/>
      <c r="R801" s="8"/>
      <c r="S801" s="8"/>
    </row>
    <row r="802" spans="1:19">
      <c r="A802" s="8"/>
      <c r="B802" s="8"/>
      <c r="C802" s="8"/>
      <c r="D802" s="8"/>
      <c r="E802" s="8"/>
      <c r="F802" s="8"/>
      <c r="G802" s="8"/>
      <c r="H802" s="8"/>
      <c r="J802" s="8"/>
      <c r="L802" s="8"/>
      <c r="M802" s="8"/>
      <c r="R802" s="8"/>
      <c r="S802" s="8"/>
    </row>
    <row r="803" spans="1:19">
      <c r="A803" s="8"/>
      <c r="B803" s="8"/>
      <c r="C803" s="8"/>
      <c r="D803" s="8"/>
      <c r="E803" s="8"/>
      <c r="F803" s="8"/>
      <c r="G803" s="8"/>
      <c r="H803" s="8"/>
      <c r="J803" s="8"/>
      <c r="L803" s="8"/>
      <c r="M803" s="8"/>
      <c r="R803" s="8"/>
      <c r="S803" s="8"/>
    </row>
    <row r="804" spans="1:19">
      <c r="A804" s="8"/>
      <c r="B804" s="8"/>
      <c r="C804" s="8"/>
      <c r="D804" s="8"/>
      <c r="E804" s="8"/>
      <c r="F804" s="8"/>
      <c r="G804" s="8"/>
      <c r="H804" s="8"/>
      <c r="J804" s="8"/>
      <c r="L804" s="8"/>
      <c r="M804" s="8"/>
      <c r="R804" s="8"/>
      <c r="S804" s="8"/>
    </row>
    <row r="805" spans="1:19">
      <c r="A805" s="8"/>
      <c r="B805" s="8"/>
      <c r="C805" s="8"/>
      <c r="D805" s="8"/>
      <c r="E805" s="8"/>
      <c r="F805" s="8"/>
      <c r="G805" s="8"/>
      <c r="H805" s="8"/>
      <c r="J805" s="8"/>
      <c r="L805" s="8"/>
      <c r="M805" s="8"/>
      <c r="R805" s="8"/>
      <c r="S805" s="8"/>
    </row>
    <row r="806" spans="1:19">
      <c r="A806" s="8"/>
      <c r="B806" s="8"/>
      <c r="C806" s="8"/>
      <c r="D806" s="8"/>
      <c r="E806" s="8"/>
      <c r="F806" s="8"/>
      <c r="G806" s="8"/>
      <c r="H806" s="8"/>
      <c r="J806" s="8"/>
      <c r="L806" s="8"/>
      <c r="M806" s="8"/>
      <c r="R806" s="8"/>
      <c r="S806" s="8"/>
    </row>
    <row r="807" spans="1:19">
      <c r="A807" s="8"/>
      <c r="B807" s="8"/>
      <c r="C807" s="8"/>
      <c r="D807" s="8"/>
      <c r="E807" s="8"/>
      <c r="F807" s="8"/>
      <c r="G807" s="8"/>
      <c r="H807" s="8"/>
      <c r="J807" s="8"/>
      <c r="L807" s="8"/>
      <c r="M807" s="8"/>
      <c r="R807" s="8"/>
      <c r="S807" s="8"/>
    </row>
    <row r="808" spans="1:19">
      <c r="A808" s="8"/>
      <c r="B808" s="8"/>
      <c r="C808" s="8"/>
      <c r="D808" s="8"/>
      <c r="E808" s="8"/>
      <c r="F808" s="8"/>
      <c r="G808" s="8"/>
      <c r="H808" s="8"/>
      <c r="J808" s="8"/>
      <c r="L808" s="8"/>
      <c r="M808" s="8"/>
      <c r="R808" s="8"/>
      <c r="S808" s="8"/>
    </row>
    <row r="809" spans="1:19">
      <c r="A809" s="8"/>
      <c r="B809" s="8"/>
      <c r="C809" s="8"/>
      <c r="D809" s="8"/>
      <c r="E809" s="8"/>
      <c r="F809" s="8"/>
      <c r="G809" s="8"/>
      <c r="H809" s="8"/>
      <c r="J809" s="8"/>
      <c r="L809" s="8"/>
      <c r="M809" s="8"/>
      <c r="R809" s="8"/>
      <c r="S809" s="8"/>
    </row>
    <row r="810" spans="1:19">
      <c r="A810" s="8"/>
      <c r="B810" s="8"/>
      <c r="C810" s="8"/>
      <c r="D810" s="8"/>
      <c r="E810" s="8"/>
      <c r="F810" s="8"/>
      <c r="G810" s="8"/>
      <c r="H810" s="8"/>
      <c r="J810" s="8"/>
      <c r="L810" s="8"/>
      <c r="M810" s="8"/>
      <c r="R810" s="8"/>
      <c r="S810" s="8"/>
    </row>
    <row r="811" spans="1:19">
      <c r="A811" s="8"/>
      <c r="B811" s="8"/>
      <c r="C811" s="8"/>
      <c r="D811" s="8"/>
      <c r="E811" s="8"/>
      <c r="F811" s="8"/>
      <c r="G811" s="8"/>
      <c r="H811" s="8"/>
      <c r="J811" s="8"/>
      <c r="L811" s="8"/>
      <c r="M811" s="8"/>
      <c r="R811" s="8"/>
      <c r="S811" s="8"/>
    </row>
    <row r="812" spans="1:19">
      <c r="A812" s="8"/>
      <c r="B812" s="8"/>
      <c r="C812" s="8"/>
      <c r="D812" s="8"/>
      <c r="E812" s="8"/>
      <c r="F812" s="8"/>
      <c r="G812" s="8"/>
      <c r="H812" s="8"/>
      <c r="J812" s="8"/>
      <c r="L812" s="8"/>
      <c r="M812" s="8"/>
      <c r="R812" s="8"/>
      <c r="S812" s="8"/>
    </row>
    <row r="813" spans="1:19">
      <c r="A813" s="8"/>
      <c r="B813" s="8"/>
      <c r="C813" s="8"/>
      <c r="D813" s="8"/>
      <c r="E813" s="8"/>
      <c r="F813" s="8"/>
      <c r="G813" s="8"/>
      <c r="H813" s="8"/>
      <c r="J813" s="8"/>
      <c r="L813" s="8"/>
      <c r="M813" s="8"/>
      <c r="R813" s="8"/>
      <c r="S813" s="8"/>
    </row>
    <row r="814" spans="1:19">
      <c r="A814" s="8"/>
      <c r="B814" s="8"/>
      <c r="C814" s="8"/>
      <c r="D814" s="8"/>
      <c r="E814" s="8"/>
      <c r="F814" s="8"/>
      <c r="G814" s="8"/>
      <c r="H814" s="8"/>
      <c r="J814" s="8"/>
      <c r="L814" s="8"/>
      <c r="M814" s="8"/>
      <c r="R814" s="8"/>
      <c r="S814" s="8"/>
    </row>
    <row r="815" spans="1:19">
      <c r="A815" s="8"/>
      <c r="B815" s="8"/>
      <c r="C815" s="8"/>
      <c r="D815" s="8"/>
      <c r="E815" s="8"/>
      <c r="F815" s="8"/>
      <c r="G815" s="8"/>
      <c r="H815" s="8"/>
      <c r="J815" s="8"/>
      <c r="L815" s="8"/>
      <c r="M815" s="8"/>
      <c r="R815" s="8"/>
      <c r="S815" s="8"/>
    </row>
    <row r="816" spans="1:19">
      <c r="A816" s="8"/>
      <c r="B816" s="8"/>
      <c r="C816" s="8"/>
      <c r="D816" s="8"/>
      <c r="E816" s="8"/>
      <c r="F816" s="8"/>
      <c r="G816" s="8"/>
      <c r="H816" s="8"/>
      <c r="J816" s="8"/>
      <c r="L816" s="8"/>
      <c r="M816" s="8"/>
      <c r="R816" s="8"/>
      <c r="S816" s="8"/>
    </row>
    <row r="817" spans="1:19">
      <c r="A817" s="8"/>
      <c r="B817" s="8"/>
      <c r="C817" s="8"/>
      <c r="D817" s="8"/>
      <c r="E817" s="8"/>
      <c r="F817" s="8"/>
      <c r="G817" s="8"/>
      <c r="H817" s="8"/>
      <c r="J817" s="8"/>
      <c r="L817" s="8"/>
      <c r="M817" s="8"/>
      <c r="R817" s="8"/>
      <c r="S817" s="8"/>
    </row>
    <row r="818" spans="1:19">
      <c r="A818" s="8"/>
      <c r="B818" s="8"/>
      <c r="C818" s="8"/>
      <c r="D818" s="8"/>
      <c r="E818" s="8"/>
      <c r="F818" s="8"/>
      <c r="G818" s="8"/>
      <c r="H818" s="8"/>
      <c r="J818" s="8"/>
      <c r="L818" s="8"/>
      <c r="M818" s="8"/>
      <c r="R818" s="8"/>
      <c r="S818" s="8"/>
    </row>
    <row r="819" spans="1:19">
      <c r="A819" s="8"/>
      <c r="B819" s="8"/>
      <c r="C819" s="8"/>
      <c r="D819" s="8"/>
      <c r="E819" s="8"/>
      <c r="F819" s="8"/>
      <c r="G819" s="8"/>
      <c r="H819" s="8"/>
      <c r="J819" s="8"/>
      <c r="L819" s="8"/>
      <c r="M819" s="8"/>
      <c r="R819" s="8"/>
      <c r="S819" s="8"/>
    </row>
    <row r="820" spans="1:19">
      <c r="A820" s="8"/>
      <c r="B820" s="8"/>
      <c r="C820" s="8"/>
      <c r="D820" s="8"/>
      <c r="E820" s="8"/>
      <c r="F820" s="8"/>
      <c r="G820" s="8"/>
      <c r="H820" s="8"/>
      <c r="J820" s="8"/>
      <c r="L820" s="8"/>
      <c r="M820" s="8"/>
      <c r="R820" s="8"/>
      <c r="S820" s="8"/>
    </row>
    <row r="821" spans="1:19">
      <c r="A821" s="8"/>
      <c r="B821" s="8"/>
      <c r="C821" s="8"/>
      <c r="D821" s="8"/>
      <c r="E821" s="8"/>
      <c r="F821" s="8"/>
      <c r="G821" s="8"/>
      <c r="H821" s="8"/>
      <c r="J821" s="8"/>
      <c r="L821" s="8"/>
      <c r="M821" s="8"/>
      <c r="R821" s="8"/>
      <c r="S821" s="8"/>
    </row>
    <row r="822" spans="1:19">
      <c r="A822" s="8"/>
      <c r="B822" s="8"/>
      <c r="C822" s="8"/>
      <c r="D822" s="8"/>
      <c r="E822" s="8"/>
      <c r="F822" s="8"/>
      <c r="G822" s="8"/>
      <c r="H822" s="8"/>
      <c r="J822" s="8"/>
      <c r="L822" s="8"/>
      <c r="M822" s="8"/>
      <c r="R822" s="8"/>
      <c r="S822" s="8"/>
    </row>
    <row r="823" spans="1:19">
      <c r="A823" s="8"/>
      <c r="B823" s="8"/>
      <c r="C823" s="8"/>
      <c r="D823" s="8"/>
      <c r="E823" s="8"/>
      <c r="F823" s="8"/>
      <c r="G823" s="8"/>
      <c r="H823" s="8"/>
      <c r="J823" s="8"/>
      <c r="L823" s="8"/>
      <c r="M823" s="8"/>
      <c r="R823" s="8"/>
      <c r="S823" s="8"/>
    </row>
    <row r="824" spans="1:19">
      <c r="A824" s="8"/>
      <c r="B824" s="8"/>
      <c r="C824" s="8"/>
      <c r="D824" s="8"/>
      <c r="E824" s="8"/>
      <c r="F824" s="8"/>
      <c r="G824" s="8"/>
      <c r="H824" s="8"/>
      <c r="J824" s="8"/>
      <c r="L824" s="8"/>
      <c r="M824" s="8"/>
      <c r="R824" s="8"/>
      <c r="S824" s="8"/>
    </row>
    <row r="825" spans="1:19">
      <c r="A825" s="8"/>
      <c r="B825" s="8"/>
      <c r="C825" s="8"/>
      <c r="D825" s="8"/>
      <c r="E825" s="8"/>
      <c r="F825" s="8"/>
      <c r="G825" s="8"/>
      <c r="H825" s="8"/>
      <c r="J825" s="8"/>
      <c r="L825" s="8"/>
      <c r="M825" s="8"/>
      <c r="R825" s="8"/>
      <c r="S825" s="8"/>
    </row>
    <row r="826" spans="1:19">
      <c r="A826" s="8"/>
      <c r="B826" s="8"/>
      <c r="C826" s="8"/>
      <c r="D826" s="8"/>
      <c r="E826" s="8"/>
      <c r="F826" s="8"/>
      <c r="G826" s="8"/>
      <c r="H826" s="8"/>
      <c r="J826" s="8"/>
      <c r="L826" s="8"/>
      <c r="M826" s="8"/>
      <c r="R826" s="8"/>
      <c r="S826" s="8"/>
    </row>
    <row r="827" spans="1:19">
      <c r="A827" s="8"/>
      <c r="B827" s="8"/>
      <c r="C827" s="8"/>
      <c r="D827" s="8"/>
      <c r="E827" s="8"/>
      <c r="F827" s="8"/>
      <c r="G827" s="8"/>
      <c r="H827" s="8"/>
      <c r="J827" s="8"/>
      <c r="L827" s="8"/>
      <c r="M827" s="8"/>
      <c r="R827" s="8"/>
      <c r="S827" s="8"/>
    </row>
    <row r="828" spans="1:19">
      <c r="A828" s="8"/>
      <c r="B828" s="8"/>
      <c r="C828" s="8"/>
      <c r="D828" s="8"/>
      <c r="E828" s="8"/>
      <c r="F828" s="8"/>
      <c r="G828" s="8"/>
      <c r="H828" s="8"/>
      <c r="J828" s="8"/>
      <c r="L828" s="8"/>
      <c r="M828" s="8"/>
      <c r="R828" s="8"/>
      <c r="S828" s="8"/>
    </row>
    <row r="829" spans="1:19">
      <c r="A829" s="8"/>
      <c r="B829" s="8"/>
      <c r="C829" s="8"/>
      <c r="D829" s="8"/>
      <c r="E829" s="8"/>
      <c r="F829" s="8"/>
      <c r="G829" s="8"/>
      <c r="H829" s="8"/>
      <c r="J829" s="8"/>
      <c r="L829" s="8"/>
      <c r="M829" s="8"/>
      <c r="R829" s="8"/>
      <c r="S829" s="8"/>
    </row>
    <row r="830" spans="1:19">
      <c r="A830" s="8"/>
      <c r="B830" s="8"/>
      <c r="C830" s="8"/>
      <c r="D830" s="8"/>
      <c r="E830" s="8"/>
      <c r="F830" s="8"/>
      <c r="G830" s="8"/>
      <c r="H830" s="8"/>
      <c r="J830" s="8"/>
      <c r="L830" s="8"/>
      <c r="M830" s="8"/>
      <c r="R830" s="8"/>
      <c r="S830" s="8"/>
    </row>
    <row r="831" spans="1:19">
      <c r="A831" s="8"/>
      <c r="B831" s="8"/>
      <c r="C831" s="8"/>
      <c r="D831" s="8"/>
      <c r="E831" s="8"/>
      <c r="F831" s="8"/>
      <c r="G831" s="8"/>
      <c r="H831" s="8"/>
      <c r="J831" s="8"/>
      <c r="L831" s="8"/>
      <c r="M831" s="8"/>
      <c r="R831" s="8"/>
      <c r="S831" s="8"/>
    </row>
    <row r="832" spans="1:19">
      <c r="A832" s="8"/>
      <c r="B832" s="8"/>
      <c r="C832" s="8"/>
      <c r="D832" s="8"/>
      <c r="E832" s="8"/>
      <c r="F832" s="8"/>
      <c r="G832" s="8"/>
      <c r="H832" s="8"/>
      <c r="J832" s="8"/>
      <c r="L832" s="8"/>
      <c r="M832" s="8"/>
      <c r="R832" s="8"/>
      <c r="S832" s="8"/>
    </row>
    <row r="833" spans="1:19">
      <c r="A833" s="8"/>
      <c r="B833" s="8"/>
      <c r="C833" s="8"/>
      <c r="D833" s="8"/>
      <c r="E833" s="8"/>
      <c r="F833" s="8"/>
      <c r="G833" s="8"/>
      <c r="H833" s="8"/>
      <c r="J833" s="8"/>
      <c r="L833" s="8"/>
      <c r="M833" s="8"/>
      <c r="R833" s="8"/>
      <c r="S833" s="8"/>
    </row>
    <row r="834" spans="1:19">
      <c r="A834" s="8"/>
      <c r="B834" s="8"/>
      <c r="C834" s="8"/>
      <c r="D834" s="8"/>
      <c r="E834" s="8"/>
      <c r="F834" s="8"/>
      <c r="G834" s="8"/>
      <c r="H834" s="8"/>
      <c r="J834" s="8"/>
      <c r="L834" s="8"/>
      <c r="M834" s="8"/>
      <c r="R834" s="8"/>
      <c r="S834" s="8"/>
    </row>
    <row r="835" spans="1:19">
      <c r="A835" s="8"/>
      <c r="B835" s="8"/>
      <c r="C835" s="8"/>
      <c r="D835" s="8"/>
      <c r="E835" s="8"/>
      <c r="F835" s="8"/>
      <c r="G835" s="8"/>
      <c r="H835" s="8"/>
      <c r="J835" s="8"/>
      <c r="L835" s="8"/>
      <c r="M835" s="8"/>
      <c r="R835" s="8"/>
      <c r="S835" s="8"/>
    </row>
    <row r="836" spans="1:19">
      <c r="A836" s="8"/>
      <c r="B836" s="8"/>
      <c r="C836" s="8"/>
      <c r="D836" s="8"/>
      <c r="E836" s="8"/>
      <c r="F836" s="8"/>
      <c r="G836" s="8"/>
      <c r="H836" s="8"/>
      <c r="J836" s="8"/>
      <c r="L836" s="8"/>
      <c r="M836" s="8"/>
      <c r="R836" s="8"/>
      <c r="S836" s="8"/>
    </row>
    <row r="837" spans="1:19">
      <c r="A837" s="8"/>
      <c r="B837" s="8"/>
      <c r="C837" s="8"/>
      <c r="D837" s="8"/>
      <c r="E837" s="8"/>
      <c r="F837" s="8"/>
      <c r="G837" s="8"/>
      <c r="H837" s="8"/>
      <c r="J837" s="8"/>
      <c r="L837" s="8"/>
      <c r="M837" s="8"/>
      <c r="R837" s="8"/>
      <c r="S837" s="8"/>
    </row>
    <row r="838" spans="1:19">
      <c r="A838" s="8"/>
      <c r="B838" s="8"/>
      <c r="C838" s="8"/>
      <c r="D838" s="8"/>
      <c r="E838" s="8"/>
      <c r="F838" s="8"/>
      <c r="G838" s="8"/>
      <c r="H838" s="8"/>
      <c r="J838" s="8"/>
      <c r="L838" s="8"/>
      <c r="M838" s="8"/>
      <c r="R838" s="8"/>
      <c r="S838" s="8"/>
    </row>
    <row r="839" spans="1:19">
      <c r="A839" s="8"/>
      <c r="B839" s="8"/>
      <c r="C839" s="8"/>
      <c r="D839" s="8"/>
      <c r="E839" s="8"/>
      <c r="F839" s="8"/>
      <c r="G839" s="8"/>
      <c r="H839" s="8"/>
      <c r="J839" s="8"/>
      <c r="L839" s="8"/>
      <c r="M839" s="8"/>
      <c r="R839" s="8"/>
      <c r="S839" s="8"/>
    </row>
    <row r="840" spans="1:19">
      <c r="A840" s="8"/>
      <c r="B840" s="8"/>
      <c r="C840" s="8"/>
      <c r="D840" s="8"/>
      <c r="E840" s="8"/>
      <c r="F840" s="8"/>
      <c r="G840" s="8"/>
      <c r="H840" s="8"/>
      <c r="J840" s="8"/>
      <c r="L840" s="8"/>
      <c r="M840" s="8"/>
      <c r="R840" s="8"/>
      <c r="S840" s="8"/>
    </row>
    <row r="841" spans="1:19">
      <c r="A841" s="8"/>
      <c r="B841" s="8"/>
      <c r="C841" s="8"/>
      <c r="D841" s="8"/>
      <c r="E841" s="8"/>
      <c r="F841" s="8"/>
      <c r="G841" s="8"/>
      <c r="H841" s="8"/>
      <c r="J841" s="8"/>
      <c r="L841" s="8"/>
      <c r="M841" s="8"/>
      <c r="R841" s="8"/>
      <c r="S841" s="8"/>
    </row>
    <row r="842" spans="1:19">
      <c r="A842" s="8"/>
      <c r="B842" s="8"/>
      <c r="C842" s="8"/>
      <c r="D842" s="8"/>
      <c r="E842" s="8"/>
      <c r="F842" s="8"/>
      <c r="G842" s="8"/>
      <c r="H842" s="8"/>
      <c r="J842" s="8"/>
      <c r="L842" s="8"/>
      <c r="M842" s="8"/>
      <c r="R842" s="8"/>
      <c r="S842" s="8"/>
    </row>
    <row r="843" spans="1:19">
      <c r="A843" s="8"/>
      <c r="B843" s="8"/>
      <c r="C843" s="8"/>
      <c r="D843" s="8"/>
      <c r="E843" s="8"/>
      <c r="F843" s="8"/>
      <c r="G843" s="8"/>
      <c r="H843" s="8"/>
      <c r="J843" s="8"/>
      <c r="L843" s="8"/>
      <c r="M843" s="8"/>
      <c r="R843" s="8"/>
      <c r="S843" s="8"/>
    </row>
    <row r="844" spans="1:19">
      <c r="A844" s="8"/>
      <c r="B844" s="8"/>
      <c r="C844" s="8"/>
      <c r="D844" s="8"/>
      <c r="E844" s="8"/>
      <c r="F844" s="8"/>
      <c r="G844" s="8"/>
      <c r="H844" s="8"/>
      <c r="J844" s="8"/>
      <c r="L844" s="8"/>
      <c r="M844" s="8"/>
      <c r="R844" s="8"/>
      <c r="S844" s="8"/>
    </row>
    <row r="845" spans="1:19">
      <c r="A845" s="8"/>
      <c r="B845" s="8"/>
      <c r="C845" s="8"/>
      <c r="D845" s="8"/>
      <c r="E845" s="8"/>
      <c r="F845" s="8"/>
      <c r="G845" s="8"/>
      <c r="H845" s="8"/>
      <c r="J845" s="8"/>
      <c r="L845" s="8"/>
      <c r="M845" s="8"/>
      <c r="R845" s="8"/>
      <c r="S845" s="8"/>
    </row>
    <row r="846" spans="1:19">
      <c r="A846" s="8"/>
      <c r="B846" s="8"/>
      <c r="C846" s="8"/>
      <c r="D846" s="8"/>
      <c r="E846" s="8"/>
      <c r="F846" s="8"/>
      <c r="G846" s="8"/>
      <c r="H846" s="8"/>
      <c r="J846" s="8"/>
      <c r="L846" s="8"/>
      <c r="M846" s="8"/>
      <c r="R846" s="8"/>
      <c r="S846" s="8"/>
    </row>
    <row r="847" spans="1:19">
      <c r="A847" s="8"/>
      <c r="B847" s="8"/>
      <c r="C847" s="8"/>
      <c r="D847" s="8"/>
      <c r="E847" s="8"/>
      <c r="F847" s="8"/>
      <c r="G847" s="8"/>
      <c r="H847" s="8"/>
      <c r="J847" s="8"/>
      <c r="L847" s="8"/>
      <c r="M847" s="8"/>
      <c r="R847" s="8"/>
      <c r="S847" s="8"/>
    </row>
    <row r="848" spans="1:19">
      <c r="A848" s="8"/>
      <c r="B848" s="8"/>
      <c r="C848" s="8"/>
      <c r="D848" s="8"/>
      <c r="E848" s="8"/>
      <c r="F848" s="8"/>
      <c r="G848" s="8"/>
      <c r="H848" s="8"/>
      <c r="J848" s="8"/>
      <c r="L848" s="8"/>
      <c r="M848" s="8"/>
      <c r="R848" s="8"/>
      <c r="S848" s="8"/>
    </row>
    <row r="849" spans="1:19">
      <c r="A849" s="8"/>
      <c r="B849" s="8"/>
      <c r="C849" s="8"/>
      <c r="D849" s="8"/>
      <c r="E849" s="8"/>
      <c r="F849" s="8"/>
      <c r="G849" s="8"/>
      <c r="H849" s="8"/>
      <c r="J849" s="8"/>
      <c r="L849" s="8"/>
      <c r="M849" s="8"/>
      <c r="R849" s="8"/>
      <c r="S849" s="8"/>
    </row>
    <row r="850" spans="1:19">
      <c r="A850" s="8"/>
      <c r="B850" s="8"/>
      <c r="C850" s="8"/>
      <c r="D850" s="8"/>
      <c r="E850" s="8"/>
      <c r="F850" s="8"/>
      <c r="G850" s="8"/>
      <c r="H850" s="8"/>
      <c r="J850" s="8"/>
      <c r="L850" s="8"/>
      <c r="M850" s="8"/>
      <c r="R850" s="8"/>
      <c r="S850" s="8"/>
    </row>
    <row r="851" spans="1:19">
      <c r="A851" s="8"/>
      <c r="B851" s="8"/>
      <c r="C851" s="8"/>
      <c r="D851" s="8"/>
      <c r="E851" s="8"/>
      <c r="F851" s="8"/>
      <c r="G851" s="8"/>
      <c r="H851" s="8"/>
      <c r="J851" s="8"/>
      <c r="L851" s="8"/>
      <c r="M851" s="8"/>
      <c r="R851" s="8"/>
      <c r="S851" s="8"/>
    </row>
    <row r="852" spans="1:19">
      <c r="A852" s="8"/>
      <c r="B852" s="8"/>
      <c r="C852" s="8"/>
      <c r="D852" s="8"/>
      <c r="E852" s="8"/>
      <c r="F852" s="8"/>
      <c r="G852" s="8"/>
      <c r="H852" s="8"/>
      <c r="J852" s="8"/>
      <c r="L852" s="8"/>
      <c r="M852" s="8"/>
      <c r="R852" s="8"/>
      <c r="S852" s="8"/>
    </row>
    <row r="853" spans="1:19">
      <c r="A853" s="8"/>
      <c r="B853" s="8"/>
      <c r="C853" s="8"/>
      <c r="D853" s="8"/>
      <c r="E853" s="8"/>
      <c r="F853" s="8"/>
      <c r="G853" s="8"/>
      <c r="H853" s="8"/>
      <c r="J853" s="8"/>
      <c r="L853" s="8"/>
      <c r="M853" s="8"/>
      <c r="R853" s="8"/>
      <c r="S853" s="8"/>
    </row>
    <row r="854" spans="1:19">
      <c r="A854" s="8"/>
      <c r="B854" s="8"/>
      <c r="C854" s="8"/>
      <c r="D854" s="8"/>
      <c r="E854" s="8"/>
      <c r="F854" s="8"/>
      <c r="G854" s="8"/>
      <c r="H854" s="8"/>
      <c r="J854" s="8"/>
      <c r="L854" s="8"/>
      <c r="M854" s="8"/>
      <c r="R854" s="8"/>
      <c r="S854" s="8"/>
    </row>
    <row r="855" spans="1:19">
      <c r="A855" s="8"/>
      <c r="B855" s="8"/>
      <c r="C855" s="8"/>
      <c r="D855" s="8"/>
      <c r="E855" s="8"/>
      <c r="F855" s="8"/>
      <c r="G855" s="8"/>
      <c r="H855" s="8"/>
      <c r="J855" s="8"/>
      <c r="L855" s="8"/>
      <c r="M855" s="8"/>
      <c r="R855" s="8"/>
      <c r="S855" s="8"/>
    </row>
    <row r="856" spans="1:19">
      <c r="A856" s="8"/>
      <c r="B856" s="8"/>
      <c r="C856" s="8"/>
      <c r="D856" s="8"/>
      <c r="E856" s="8"/>
      <c r="F856" s="8"/>
      <c r="G856" s="8"/>
      <c r="H856" s="8"/>
      <c r="J856" s="8"/>
      <c r="L856" s="8"/>
      <c r="M856" s="8"/>
      <c r="R856" s="8"/>
      <c r="S856" s="8"/>
    </row>
    <row r="857" spans="1:19">
      <c r="A857" s="8"/>
      <c r="B857" s="8"/>
      <c r="C857" s="8"/>
      <c r="D857" s="8"/>
      <c r="E857" s="8"/>
      <c r="F857" s="8"/>
      <c r="G857" s="8"/>
      <c r="H857" s="8"/>
      <c r="J857" s="8"/>
      <c r="L857" s="8"/>
      <c r="M857" s="8"/>
      <c r="R857" s="8"/>
      <c r="S857" s="8"/>
    </row>
    <row r="858" spans="1:19">
      <c r="A858" s="8"/>
      <c r="B858" s="8"/>
      <c r="C858" s="8"/>
      <c r="D858" s="8"/>
      <c r="E858" s="8"/>
      <c r="F858" s="8"/>
      <c r="G858" s="8"/>
      <c r="H858" s="8"/>
      <c r="J858" s="8"/>
      <c r="L858" s="8"/>
      <c r="M858" s="8"/>
      <c r="R858" s="8"/>
      <c r="S858" s="8"/>
    </row>
    <row r="859" spans="1:19">
      <c r="A859" s="8"/>
      <c r="B859" s="8"/>
      <c r="C859" s="8"/>
      <c r="D859" s="8"/>
      <c r="E859" s="8"/>
      <c r="F859" s="8"/>
      <c r="G859" s="8"/>
      <c r="H859" s="8"/>
      <c r="J859" s="8"/>
      <c r="L859" s="8"/>
      <c r="M859" s="8"/>
      <c r="R859" s="8"/>
      <c r="S859" s="8"/>
    </row>
    <row r="860" spans="1:19">
      <c r="A860" s="8"/>
      <c r="B860" s="8"/>
      <c r="C860" s="8"/>
      <c r="D860" s="8"/>
      <c r="E860" s="8"/>
      <c r="F860" s="8"/>
      <c r="G860" s="8"/>
      <c r="H860" s="8"/>
      <c r="J860" s="8"/>
      <c r="L860" s="8"/>
      <c r="M860" s="8"/>
      <c r="R860" s="8"/>
      <c r="S860" s="8"/>
    </row>
    <row r="861" spans="1:19">
      <c r="A861" s="8"/>
      <c r="B861" s="8"/>
      <c r="C861" s="8"/>
      <c r="D861" s="8"/>
      <c r="E861" s="8"/>
      <c r="F861" s="8"/>
      <c r="G861" s="8"/>
      <c r="H861" s="8"/>
      <c r="J861" s="8"/>
      <c r="L861" s="8"/>
      <c r="M861" s="8"/>
      <c r="R861" s="8"/>
      <c r="S861" s="8"/>
    </row>
    <row r="862" spans="1:19">
      <c r="A862" s="8"/>
      <c r="B862" s="8"/>
      <c r="C862" s="8"/>
      <c r="D862" s="8"/>
      <c r="E862" s="8"/>
      <c r="F862" s="8"/>
      <c r="G862" s="8"/>
      <c r="H862" s="8"/>
      <c r="J862" s="8"/>
      <c r="L862" s="8"/>
      <c r="M862" s="8"/>
      <c r="R862" s="8"/>
      <c r="S862" s="8"/>
    </row>
    <row r="863" spans="1:19">
      <c r="A863" s="8"/>
      <c r="B863" s="8"/>
      <c r="C863" s="8"/>
      <c r="D863" s="8"/>
      <c r="E863" s="8"/>
      <c r="F863" s="8"/>
      <c r="G863" s="8"/>
      <c r="H863" s="8"/>
      <c r="J863" s="8"/>
      <c r="L863" s="8"/>
      <c r="M863" s="8"/>
      <c r="R863" s="8"/>
      <c r="S863" s="8"/>
    </row>
    <row r="864" spans="1:19">
      <c r="A864" s="8"/>
      <c r="B864" s="8"/>
      <c r="C864" s="8"/>
      <c r="D864" s="8"/>
      <c r="E864" s="8"/>
      <c r="F864" s="8"/>
      <c r="G864" s="8"/>
      <c r="H864" s="8"/>
      <c r="J864" s="8"/>
      <c r="L864" s="8"/>
      <c r="M864" s="8"/>
      <c r="R864" s="8"/>
      <c r="S864" s="8"/>
    </row>
    <row r="865" spans="1:19">
      <c r="A865" s="8"/>
      <c r="B865" s="8"/>
      <c r="C865" s="8"/>
      <c r="D865" s="8"/>
      <c r="E865" s="8"/>
      <c r="F865" s="8"/>
      <c r="G865" s="8"/>
      <c r="H865" s="8"/>
      <c r="J865" s="8"/>
      <c r="L865" s="8"/>
      <c r="M865" s="8"/>
      <c r="R865" s="8"/>
      <c r="S865" s="8"/>
    </row>
    <row r="866" spans="1:19">
      <c r="A866" s="8"/>
      <c r="B866" s="8"/>
      <c r="C866" s="8"/>
      <c r="D866" s="8"/>
      <c r="E866" s="8"/>
      <c r="F866" s="8"/>
      <c r="G866" s="8"/>
      <c r="H866" s="8"/>
      <c r="J866" s="8"/>
      <c r="L866" s="8"/>
      <c r="M866" s="8"/>
      <c r="R866" s="8"/>
      <c r="S866" s="8"/>
    </row>
    <row r="867" spans="1:19">
      <c r="A867" s="8"/>
      <c r="B867" s="8"/>
      <c r="C867" s="8"/>
      <c r="D867" s="8"/>
      <c r="E867" s="8"/>
      <c r="F867" s="8"/>
      <c r="G867" s="8"/>
      <c r="H867" s="8"/>
      <c r="J867" s="8"/>
      <c r="L867" s="8"/>
      <c r="M867" s="8"/>
      <c r="R867" s="8"/>
      <c r="S867" s="8"/>
    </row>
    <row r="868" spans="1:19">
      <c r="A868" s="8"/>
      <c r="B868" s="8"/>
      <c r="C868" s="8"/>
      <c r="D868" s="8"/>
      <c r="E868" s="8"/>
      <c r="F868" s="8"/>
      <c r="G868" s="8"/>
      <c r="H868" s="8"/>
      <c r="J868" s="8"/>
      <c r="L868" s="8"/>
      <c r="M868" s="8"/>
      <c r="R868" s="8"/>
      <c r="S868" s="8"/>
    </row>
    <row r="869" spans="1:19">
      <c r="A869" s="8"/>
      <c r="B869" s="8"/>
      <c r="C869" s="8"/>
      <c r="D869" s="8"/>
      <c r="E869" s="8"/>
      <c r="F869" s="8"/>
      <c r="G869" s="8"/>
      <c r="H869" s="8"/>
      <c r="J869" s="8"/>
      <c r="L869" s="8"/>
      <c r="M869" s="8"/>
      <c r="R869" s="8"/>
      <c r="S869" s="8"/>
    </row>
    <row r="870" spans="1:19">
      <c r="A870" s="8"/>
      <c r="B870" s="8"/>
      <c r="C870" s="8"/>
      <c r="D870" s="8"/>
      <c r="E870" s="8"/>
      <c r="F870" s="8"/>
      <c r="G870" s="8"/>
      <c r="H870" s="8"/>
      <c r="J870" s="8"/>
      <c r="L870" s="8"/>
      <c r="M870" s="8"/>
      <c r="R870" s="8"/>
      <c r="S870" s="8"/>
    </row>
    <row r="871" spans="1:19">
      <c r="A871" s="8"/>
      <c r="B871" s="8"/>
      <c r="C871" s="8"/>
      <c r="D871" s="8"/>
      <c r="E871" s="8"/>
      <c r="F871" s="8"/>
      <c r="G871" s="8"/>
      <c r="H871" s="8"/>
      <c r="J871" s="8"/>
      <c r="L871" s="8"/>
      <c r="M871" s="8"/>
      <c r="R871" s="8"/>
      <c r="S871" s="8"/>
    </row>
    <row r="872" spans="1:19">
      <c r="A872" s="8"/>
      <c r="B872" s="8"/>
      <c r="C872" s="8"/>
      <c r="D872" s="8"/>
      <c r="E872" s="8"/>
      <c r="F872" s="8"/>
      <c r="G872" s="8"/>
      <c r="H872" s="8"/>
      <c r="J872" s="8"/>
      <c r="L872" s="8"/>
      <c r="M872" s="8"/>
      <c r="R872" s="8"/>
      <c r="S872" s="8"/>
    </row>
    <row r="873" spans="1:19">
      <c r="A873" s="8"/>
      <c r="B873" s="8"/>
      <c r="C873" s="8"/>
      <c r="D873" s="8"/>
      <c r="E873" s="8"/>
      <c r="F873" s="8"/>
      <c r="G873" s="8"/>
      <c r="H873" s="8"/>
      <c r="J873" s="8"/>
      <c r="L873" s="8"/>
      <c r="M873" s="8"/>
      <c r="R873" s="8"/>
      <c r="S873" s="8"/>
    </row>
    <row r="874" spans="1:19">
      <c r="A874" s="8"/>
      <c r="B874" s="8"/>
      <c r="C874" s="8"/>
      <c r="D874" s="8"/>
      <c r="E874" s="8"/>
      <c r="F874" s="8"/>
      <c r="G874" s="8"/>
      <c r="H874" s="8"/>
      <c r="J874" s="8"/>
      <c r="L874" s="8"/>
      <c r="M874" s="8"/>
      <c r="R874" s="8"/>
      <c r="S874" s="8"/>
    </row>
    <row r="875" spans="1:19">
      <c r="A875" s="8"/>
      <c r="B875" s="8"/>
      <c r="C875" s="8"/>
      <c r="D875" s="8"/>
      <c r="E875" s="8"/>
      <c r="F875" s="8"/>
      <c r="G875" s="8"/>
      <c r="H875" s="8"/>
      <c r="J875" s="8"/>
      <c r="L875" s="8"/>
      <c r="M875" s="8"/>
      <c r="R875" s="8"/>
      <c r="S875" s="8"/>
    </row>
    <row r="876" spans="1:19">
      <c r="A876" s="8"/>
      <c r="B876" s="8"/>
      <c r="C876" s="8"/>
      <c r="D876" s="8"/>
      <c r="E876" s="8"/>
      <c r="F876" s="8"/>
      <c r="G876" s="8"/>
      <c r="H876" s="8"/>
      <c r="J876" s="8"/>
      <c r="L876" s="8"/>
      <c r="M876" s="8"/>
      <c r="R876" s="8"/>
      <c r="S876" s="8"/>
    </row>
    <row r="877" spans="1:19">
      <c r="A877" s="8"/>
      <c r="B877" s="8"/>
      <c r="C877" s="8"/>
      <c r="D877" s="8"/>
      <c r="E877" s="8"/>
      <c r="F877" s="8"/>
      <c r="G877" s="8"/>
      <c r="H877" s="8"/>
      <c r="J877" s="8"/>
      <c r="L877" s="8"/>
      <c r="M877" s="8"/>
      <c r="R877" s="8"/>
      <c r="S877" s="8"/>
    </row>
    <row r="878" spans="1:19">
      <c r="A878" s="8"/>
      <c r="B878" s="8"/>
      <c r="C878" s="8"/>
      <c r="D878" s="8"/>
      <c r="E878" s="8"/>
      <c r="F878" s="8"/>
      <c r="G878" s="8"/>
      <c r="H878" s="8"/>
      <c r="J878" s="8"/>
      <c r="L878" s="8"/>
      <c r="M878" s="8"/>
      <c r="R878" s="8"/>
      <c r="S878" s="8"/>
    </row>
    <row r="879" spans="1:19">
      <c r="A879" s="8"/>
      <c r="B879" s="8"/>
      <c r="C879" s="8"/>
      <c r="D879" s="8"/>
      <c r="E879" s="8"/>
      <c r="F879" s="8"/>
      <c r="G879" s="8"/>
      <c r="H879" s="8"/>
      <c r="J879" s="8"/>
      <c r="L879" s="8"/>
      <c r="M879" s="8"/>
      <c r="R879" s="8"/>
      <c r="S879" s="8"/>
    </row>
    <row r="880" spans="1:19">
      <c r="A880" s="8"/>
      <c r="B880" s="8"/>
      <c r="C880" s="8"/>
      <c r="D880" s="8"/>
      <c r="E880" s="8"/>
      <c r="F880" s="8"/>
      <c r="G880" s="8"/>
      <c r="H880" s="8"/>
      <c r="J880" s="8"/>
      <c r="L880" s="8"/>
      <c r="M880" s="8"/>
      <c r="R880" s="8"/>
      <c r="S880" s="8"/>
    </row>
    <row r="881" spans="1:19">
      <c r="A881" s="8"/>
      <c r="B881" s="8"/>
      <c r="C881" s="8"/>
      <c r="D881" s="8"/>
      <c r="E881" s="8"/>
      <c r="F881" s="8"/>
      <c r="G881" s="8"/>
      <c r="H881" s="8"/>
      <c r="J881" s="8"/>
      <c r="L881" s="8"/>
      <c r="M881" s="8"/>
      <c r="R881" s="8"/>
      <c r="S881" s="8"/>
    </row>
    <row r="882" spans="1:19">
      <c r="A882" s="8"/>
      <c r="B882" s="8"/>
      <c r="C882" s="8"/>
      <c r="D882" s="8"/>
      <c r="E882" s="8"/>
      <c r="F882" s="8"/>
      <c r="G882" s="8"/>
      <c r="H882" s="8"/>
      <c r="J882" s="8"/>
      <c r="L882" s="8"/>
      <c r="M882" s="8"/>
      <c r="R882" s="8"/>
      <c r="S882" s="8"/>
    </row>
    <row r="883" spans="1:19">
      <c r="A883" s="8"/>
      <c r="B883" s="8"/>
      <c r="C883" s="8"/>
      <c r="D883" s="8"/>
      <c r="E883" s="8"/>
      <c r="F883" s="8"/>
      <c r="G883" s="8"/>
      <c r="H883" s="8"/>
      <c r="J883" s="8"/>
      <c r="L883" s="8"/>
      <c r="M883" s="8"/>
      <c r="R883" s="8"/>
      <c r="S883" s="8"/>
    </row>
    <row r="884" spans="1:19">
      <c r="A884" s="8"/>
      <c r="B884" s="8"/>
      <c r="C884" s="8"/>
      <c r="D884" s="8"/>
      <c r="E884" s="8"/>
      <c r="F884" s="8"/>
      <c r="G884" s="8"/>
      <c r="H884" s="8"/>
      <c r="J884" s="8"/>
      <c r="L884" s="8"/>
      <c r="M884" s="8"/>
      <c r="R884" s="8"/>
      <c r="S884" s="8"/>
    </row>
    <row r="885" spans="1:19">
      <c r="A885" s="8"/>
      <c r="B885" s="8"/>
      <c r="C885" s="8"/>
      <c r="D885" s="8"/>
      <c r="E885" s="8"/>
      <c r="F885" s="8"/>
      <c r="G885" s="8"/>
      <c r="H885" s="8"/>
      <c r="J885" s="8"/>
      <c r="L885" s="8"/>
      <c r="M885" s="8"/>
      <c r="R885" s="8"/>
      <c r="S885" s="8"/>
    </row>
    <row r="886" spans="1:19">
      <c r="A886" s="8"/>
      <c r="B886" s="8"/>
      <c r="C886" s="8"/>
      <c r="D886" s="8"/>
      <c r="E886" s="8"/>
      <c r="F886" s="8"/>
      <c r="G886" s="8"/>
      <c r="H886" s="8"/>
      <c r="J886" s="8"/>
      <c r="L886" s="8"/>
      <c r="M886" s="8"/>
      <c r="R886" s="8"/>
      <c r="S886" s="8"/>
    </row>
    <row r="887" spans="1:19">
      <c r="A887" s="8"/>
      <c r="B887" s="8"/>
      <c r="C887" s="8"/>
      <c r="D887" s="8"/>
      <c r="E887" s="8"/>
      <c r="F887" s="8"/>
      <c r="G887" s="8"/>
      <c r="H887" s="8"/>
      <c r="J887" s="8"/>
      <c r="L887" s="8"/>
      <c r="M887" s="8"/>
      <c r="R887" s="8"/>
      <c r="S887" s="8"/>
    </row>
    <row r="888" spans="1:19">
      <c r="A888" s="8"/>
      <c r="B888" s="8"/>
      <c r="C888" s="8"/>
      <c r="D888" s="8"/>
      <c r="E888" s="8"/>
      <c r="F888" s="8"/>
      <c r="G888" s="8"/>
      <c r="H888" s="8"/>
      <c r="J888" s="8"/>
      <c r="L888" s="8"/>
      <c r="M888" s="8"/>
      <c r="R888" s="8"/>
      <c r="S888" s="8"/>
    </row>
    <row r="889" spans="1:19">
      <c r="A889" s="8"/>
      <c r="B889" s="8"/>
      <c r="C889" s="8"/>
      <c r="D889" s="8"/>
      <c r="E889" s="8"/>
      <c r="F889" s="8"/>
      <c r="G889" s="8"/>
      <c r="H889" s="8"/>
      <c r="J889" s="8"/>
      <c r="L889" s="8"/>
      <c r="M889" s="8"/>
      <c r="R889" s="8"/>
      <c r="S889" s="8"/>
    </row>
    <row r="890" spans="1:19">
      <c r="A890" s="8"/>
      <c r="B890" s="8"/>
      <c r="C890" s="8"/>
      <c r="D890" s="8"/>
      <c r="E890" s="8"/>
      <c r="F890" s="8"/>
      <c r="G890" s="8"/>
      <c r="H890" s="8"/>
      <c r="J890" s="8"/>
      <c r="L890" s="8"/>
      <c r="M890" s="8"/>
      <c r="R890" s="8"/>
      <c r="S890" s="8"/>
    </row>
    <row r="891" spans="1:19">
      <c r="A891" s="8"/>
      <c r="B891" s="8"/>
      <c r="C891" s="8"/>
      <c r="D891" s="8"/>
      <c r="E891" s="8"/>
      <c r="F891" s="8"/>
      <c r="G891" s="8"/>
      <c r="H891" s="8"/>
      <c r="J891" s="8"/>
      <c r="L891" s="8"/>
      <c r="M891" s="8"/>
      <c r="R891" s="8"/>
      <c r="S891" s="8"/>
    </row>
    <row r="892" spans="1:19">
      <c r="A892" s="8"/>
      <c r="B892" s="8"/>
      <c r="C892" s="8"/>
      <c r="D892" s="8"/>
      <c r="E892" s="8"/>
      <c r="F892" s="8"/>
      <c r="G892" s="8"/>
      <c r="H892" s="8"/>
      <c r="J892" s="8"/>
      <c r="L892" s="8"/>
      <c r="M892" s="8"/>
      <c r="R892" s="8"/>
      <c r="S892" s="8"/>
    </row>
    <row r="893" spans="1:19">
      <c r="A893" s="8"/>
      <c r="B893" s="8"/>
      <c r="C893" s="8"/>
      <c r="D893" s="8"/>
      <c r="E893" s="8"/>
      <c r="F893" s="8"/>
      <c r="G893" s="8"/>
      <c r="H893" s="8"/>
      <c r="J893" s="8"/>
      <c r="L893" s="8"/>
      <c r="M893" s="8"/>
      <c r="R893" s="8"/>
      <c r="S893" s="8"/>
    </row>
    <row r="894" spans="1:19">
      <c r="A894" s="8"/>
      <c r="B894" s="8"/>
      <c r="C894" s="8"/>
      <c r="D894" s="8"/>
      <c r="E894" s="8"/>
      <c r="F894" s="8"/>
      <c r="G894" s="8"/>
      <c r="H894" s="8"/>
      <c r="J894" s="8"/>
      <c r="L894" s="8"/>
      <c r="M894" s="8"/>
      <c r="R894" s="8"/>
      <c r="S894" s="8"/>
    </row>
    <row r="895" spans="1:19">
      <c r="A895" s="8"/>
      <c r="B895" s="8"/>
      <c r="C895" s="8"/>
      <c r="D895" s="8"/>
      <c r="E895" s="8"/>
      <c r="F895" s="8"/>
      <c r="G895" s="8"/>
      <c r="H895" s="8"/>
      <c r="J895" s="8"/>
      <c r="L895" s="8"/>
      <c r="M895" s="8"/>
      <c r="R895" s="8"/>
      <c r="S895" s="8"/>
    </row>
    <row r="896" spans="1:19">
      <c r="A896" s="8"/>
      <c r="B896" s="8"/>
      <c r="C896" s="8"/>
      <c r="D896" s="8"/>
      <c r="E896" s="8"/>
      <c r="F896" s="8"/>
      <c r="G896" s="8"/>
      <c r="H896" s="8"/>
      <c r="J896" s="8"/>
      <c r="L896" s="8"/>
      <c r="M896" s="8"/>
      <c r="R896" s="8"/>
      <c r="S896" s="8"/>
    </row>
    <row r="897" spans="1:19">
      <c r="A897" s="8"/>
      <c r="B897" s="8"/>
      <c r="C897" s="8"/>
      <c r="D897" s="8"/>
      <c r="E897" s="8"/>
      <c r="F897" s="8"/>
      <c r="G897" s="8"/>
      <c r="H897" s="8"/>
      <c r="J897" s="8"/>
      <c r="L897" s="8"/>
      <c r="M897" s="8"/>
      <c r="R897" s="8"/>
      <c r="S897" s="8"/>
    </row>
    <row r="898" spans="1:19">
      <c r="A898" s="8"/>
      <c r="B898" s="8"/>
      <c r="C898" s="8"/>
      <c r="D898" s="8"/>
      <c r="E898" s="8"/>
      <c r="F898" s="8"/>
      <c r="G898" s="8"/>
      <c r="H898" s="8"/>
      <c r="J898" s="8"/>
      <c r="L898" s="8"/>
      <c r="M898" s="8"/>
      <c r="R898" s="8"/>
      <c r="S898" s="8"/>
    </row>
    <row r="899" spans="1:19">
      <c r="A899" s="8"/>
      <c r="B899" s="8"/>
      <c r="C899" s="8"/>
      <c r="D899" s="8"/>
      <c r="E899" s="8"/>
      <c r="F899" s="8"/>
      <c r="G899" s="8"/>
      <c r="H899" s="8"/>
      <c r="J899" s="8"/>
      <c r="L899" s="8"/>
      <c r="M899" s="8"/>
      <c r="R899" s="8"/>
      <c r="S899" s="8"/>
    </row>
    <row r="900" spans="1:19">
      <c r="A900" s="8"/>
      <c r="B900" s="8"/>
      <c r="C900" s="8"/>
      <c r="D900" s="8"/>
      <c r="E900" s="8"/>
      <c r="F900" s="8"/>
      <c r="G900" s="8"/>
      <c r="H900" s="8"/>
      <c r="J900" s="8"/>
      <c r="L900" s="8"/>
      <c r="M900" s="8"/>
      <c r="R900" s="8"/>
      <c r="S900" s="8"/>
    </row>
    <row r="901" spans="1:19">
      <c r="A901" s="8"/>
      <c r="B901" s="8"/>
      <c r="C901" s="8"/>
      <c r="D901" s="8"/>
      <c r="E901" s="8"/>
      <c r="F901" s="8"/>
      <c r="G901" s="8"/>
      <c r="H901" s="8"/>
      <c r="J901" s="8"/>
      <c r="L901" s="8"/>
      <c r="M901" s="8"/>
      <c r="R901" s="8"/>
      <c r="S901" s="8"/>
    </row>
    <row r="902" spans="1:19">
      <c r="A902" s="8"/>
      <c r="B902" s="8"/>
      <c r="C902" s="8"/>
      <c r="D902" s="8"/>
      <c r="E902" s="8"/>
      <c r="F902" s="8"/>
      <c r="G902" s="8"/>
      <c r="H902" s="8"/>
      <c r="J902" s="8"/>
      <c r="L902" s="8"/>
      <c r="M902" s="8"/>
      <c r="R902" s="8"/>
      <c r="S902" s="8"/>
    </row>
    <row r="903" spans="1:19">
      <c r="A903" s="8"/>
      <c r="B903" s="8"/>
      <c r="C903" s="8"/>
      <c r="D903" s="8"/>
      <c r="E903" s="8"/>
      <c r="F903" s="8"/>
      <c r="G903" s="8"/>
      <c r="H903" s="8"/>
      <c r="J903" s="8"/>
      <c r="L903" s="8"/>
      <c r="M903" s="8"/>
      <c r="R903" s="8"/>
      <c r="S903" s="8"/>
    </row>
    <row r="904" spans="1:19">
      <c r="A904" s="8"/>
      <c r="B904" s="8"/>
      <c r="C904" s="8"/>
      <c r="D904" s="8"/>
      <c r="E904" s="8"/>
      <c r="F904" s="8"/>
      <c r="G904" s="8"/>
      <c r="H904" s="8"/>
      <c r="J904" s="8"/>
      <c r="L904" s="8"/>
      <c r="M904" s="8"/>
      <c r="R904" s="8"/>
      <c r="S904" s="8"/>
    </row>
    <row r="905" spans="1:19">
      <c r="A905" s="8"/>
      <c r="B905" s="8"/>
      <c r="C905" s="8"/>
      <c r="D905" s="8"/>
      <c r="E905" s="8"/>
      <c r="F905" s="8"/>
      <c r="G905" s="8"/>
      <c r="H905" s="8"/>
      <c r="J905" s="8"/>
      <c r="L905" s="8"/>
      <c r="M905" s="8"/>
      <c r="R905" s="8"/>
      <c r="S905" s="8"/>
    </row>
    <row r="906" spans="1:19">
      <c r="A906" s="8"/>
      <c r="B906" s="8"/>
      <c r="C906" s="8"/>
      <c r="D906" s="8"/>
      <c r="E906" s="8"/>
      <c r="F906" s="8"/>
      <c r="G906" s="8"/>
      <c r="H906" s="8"/>
      <c r="J906" s="8"/>
      <c r="L906" s="8"/>
      <c r="M906" s="8"/>
      <c r="R906" s="8"/>
      <c r="S906" s="8"/>
    </row>
    <row r="907" spans="1:19">
      <c r="A907" s="8"/>
      <c r="B907" s="8"/>
      <c r="C907" s="8"/>
      <c r="D907" s="8"/>
      <c r="E907" s="8"/>
      <c r="F907" s="8"/>
      <c r="G907" s="8"/>
      <c r="H907" s="8"/>
      <c r="J907" s="8"/>
      <c r="L907" s="8"/>
      <c r="M907" s="8"/>
      <c r="R907" s="8"/>
      <c r="S907" s="8"/>
    </row>
  </sheetData>
  <mergeCells count="179">
    <mergeCell ref="A71:P71"/>
    <mergeCell ref="A72:C72"/>
    <mergeCell ref="A28:P28"/>
    <mergeCell ref="A45:Q45"/>
    <mergeCell ref="A51:P51"/>
    <mergeCell ref="A53:P53"/>
    <mergeCell ref="A58:Q58"/>
    <mergeCell ref="A27:C27"/>
    <mergeCell ref="A52:C52"/>
    <mergeCell ref="A63:C63"/>
    <mergeCell ref="A64:P64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81:Q81"/>
    <mergeCell ref="A85:P85"/>
    <mergeCell ref="A86:C86"/>
    <mergeCell ref="A87:P87"/>
    <mergeCell ref="A96:Q96"/>
    <mergeCell ref="A766:E766"/>
    <mergeCell ref="B7:H7"/>
    <mergeCell ref="B8:D8"/>
    <mergeCell ref="A11:R11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763:R764"/>
    <mergeCell ref="A62:P62"/>
    <mergeCell ref="A21:Q21"/>
    <mergeCell ref="A17:P17"/>
    <mergeCell ref="A26:P26"/>
    <mergeCell ref="A66:Q66"/>
    <mergeCell ref="A127:C127"/>
    <mergeCell ref="A128:P128"/>
    <mergeCell ref="A154:Q154"/>
    <mergeCell ref="A158:P158"/>
    <mergeCell ref="A159:C159"/>
    <mergeCell ref="A100:P100"/>
    <mergeCell ref="A101:C101"/>
    <mergeCell ref="A102:P102"/>
    <mergeCell ref="A122:Q122"/>
    <mergeCell ref="A126:P126"/>
    <mergeCell ref="A177:Q177"/>
    <mergeCell ref="A181:P181"/>
    <mergeCell ref="A182:C182"/>
    <mergeCell ref="A183:P183"/>
    <mergeCell ref="A199:Q199"/>
    <mergeCell ref="A160:P160"/>
    <mergeCell ref="A165:Q165"/>
    <mergeCell ref="A169:P169"/>
    <mergeCell ref="A170:C170"/>
    <mergeCell ref="A171:P171"/>
    <mergeCell ref="A220:C220"/>
    <mergeCell ref="A221:P221"/>
    <mergeCell ref="A244:Q244"/>
    <mergeCell ref="A248:P248"/>
    <mergeCell ref="A249:C249"/>
    <mergeCell ref="A203:P203"/>
    <mergeCell ref="A204:C204"/>
    <mergeCell ref="A205:P205"/>
    <mergeCell ref="A215:Q215"/>
    <mergeCell ref="A219:P219"/>
    <mergeCell ref="A285:Q285"/>
    <mergeCell ref="A288:P288"/>
    <mergeCell ref="A289:C289"/>
    <mergeCell ref="A290:P290"/>
    <mergeCell ref="A299:Q299"/>
    <mergeCell ref="A250:P250"/>
    <mergeCell ref="A268:Q268"/>
    <mergeCell ref="A272:P272"/>
    <mergeCell ref="A273:C273"/>
    <mergeCell ref="A274:P274"/>
    <mergeCell ref="A763:Q764"/>
    <mergeCell ref="A303:P303"/>
    <mergeCell ref="A304:C304"/>
    <mergeCell ref="A305:P305"/>
    <mergeCell ref="A359:Q359"/>
    <mergeCell ref="A363:P363"/>
    <mergeCell ref="A364:C364"/>
    <mergeCell ref="A365:P365"/>
    <mergeCell ref="A375:Q375"/>
    <mergeCell ref="A379:P379"/>
    <mergeCell ref="A380:C380"/>
    <mergeCell ref="A381:P381"/>
    <mergeCell ref="A384:Q384"/>
    <mergeCell ref="A388:P388"/>
    <mergeCell ref="A389:C389"/>
    <mergeCell ref="A390:P390"/>
    <mergeCell ref="A442:P442"/>
    <mergeCell ref="A443:C443"/>
    <mergeCell ref="A444:P444"/>
    <mergeCell ref="A472:Q472"/>
    <mergeCell ref="A476:P476"/>
    <mergeCell ref="A423:Q423"/>
    <mergeCell ref="A427:P427"/>
    <mergeCell ref="A428:C428"/>
    <mergeCell ref="A429:P429"/>
    <mergeCell ref="A438:Q438"/>
    <mergeCell ref="A488:P488"/>
    <mergeCell ref="A492:Q492"/>
    <mergeCell ref="A496:P496"/>
    <mergeCell ref="A497:C497"/>
    <mergeCell ref="A498:P498"/>
    <mergeCell ref="A477:C477"/>
    <mergeCell ref="A478:P478"/>
    <mergeCell ref="A482:Q482"/>
    <mergeCell ref="A486:P486"/>
    <mergeCell ref="A487:C487"/>
    <mergeCell ref="A521:P521"/>
    <mergeCell ref="A522:C522"/>
    <mergeCell ref="A523:P523"/>
    <mergeCell ref="A527:Q527"/>
    <mergeCell ref="A531:P531"/>
    <mergeCell ref="A501:Q501"/>
    <mergeCell ref="A505:P505"/>
    <mergeCell ref="A506:C506"/>
    <mergeCell ref="A507:P507"/>
    <mergeCell ref="A517:Q517"/>
    <mergeCell ref="A552:P552"/>
    <mergeCell ref="A562:Q562"/>
    <mergeCell ref="A566:P566"/>
    <mergeCell ref="A567:C567"/>
    <mergeCell ref="A568:P568"/>
    <mergeCell ref="A532:C532"/>
    <mergeCell ref="A533:P533"/>
    <mergeCell ref="A546:Q546"/>
    <mergeCell ref="A550:P550"/>
    <mergeCell ref="A551:C551"/>
    <mergeCell ref="A680:P680"/>
    <mergeCell ref="A681:C681"/>
    <mergeCell ref="A608:P608"/>
    <mergeCell ref="A609:C609"/>
    <mergeCell ref="A610:P610"/>
    <mergeCell ref="A664:Q664"/>
    <mergeCell ref="A668:P668"/>
    <mergeCell ref="A584:Q584"/>
    <mergeCell ref="A588:P588"/>
    <mergeCell ref="A589:C589"/>
    <mergeCell ref="A590:P590"/>
    <mergeCell ref="A604:Q604"/>
    <mergeCell ref="A739:P739"/>
    <mergeCell ref="A745:Q745"/>
    <mergeCell ref="A749:P749"/>
    <mergeCell ref="A750:C750"/>
    <mergeCell ref="A751:P751"/>
    <mergeCell ref="A758:Q758"/>
    <mergeCell ref="A18:C18"/>
    <mergeCell ref="A19:L19"/>
    <mergeCell ref="A73:N73"/>
    <mergeCell ref="A719:P719"/>
    <mergeCell ref="A720:C720"/>
    <mergeCell ref="A721:P721"/>
    <mergeCell ref="A733:Q733"/>
    <mergeCell ref="A737:P737"/>
    <mergeCell ref="A738:C738"/>
    <mergeCell ref="A715:Q715"/>
    <mergeCell ref="A682:P682"/>
    <mergeCell ref="A694:Q694"/>
    <mergeCell ref="A698:P698"/>
    <mergeCell ref="A699:C699"/>
    <mergeCell ref="A700:P700"/>
    <mergeCell ref="A669:C669"/>
    <mergeCell ref="A670:P670"/>
    <mergeCell ref="A676:Q676"/>
  </mergeCells>
  <phoneticPr fontId="0" type="noConversion"/>
  <dataValidations count="4">
    <dataValidation type="list" allowBlank="1" showInputMessage="1" showErrorMessage="1" sqref="D54:D57 D20 D65 D74:D80 D88:D95 D103:D121 D129:D153 D161:D164 D172:D176 D184:D198 D206:D214 D222:D243 D251:D267 D275:D284 D291:D298 D306:D358 D366:D374 D382:D383 D391:D422 D430:D437 D445:D471 D479:D481 D489:D491 D499:D500 D508:D516 D524:D526 D534:D545 D553:D561 D569:D583 D591:D603 D611:D663 D671:D675 D683:D693 D701:D714 D29:D44 D722:D732 D740:D744 D752:D757">
      <formula1>"olimpinė,neolimpinė"</formula1>
    </dataValidation>
    <dataValidation type="list" allowBlank="1" showInputMessage="1" showErrorMessage="1" sqref="M54:M57 M29:M44 M20 H54:H57 M65 H65 M74:M80 H74:H80 M88:M95 H88:H95 M103:M121 H103:H121 M129:M153 H129:H153 M161:M164 H161:H164 M172:M176 H172:H176 M184:M198 H184:H198 M206:M214 H206:H214 M222:M243 H222:H243 M251:M267 H251:H267 M275:M284 H275:H284 M291:M298 H291:H298 M306:M358 H306:H358 M366:M374 H366:H374 M382:M383 H382:H383 M391:M422 H391:H422 M430:M437 H430:H437 M445:M471 H445:H471 M479:M481 H479:H481 M489:M491 H489:H491 M499:M500 H499:H500 M508:M516 H508:H516 M524:M526 H524:H526 M534:M545 H534:H545 M553:M561 H553:H561 M569:M583 H569:H583 M591:M603 H591:H603 M611:M663 H611:H663 M671:M675 H671:H675 M683:M693 H683:H693 M701:M714 H701:H714 H20 H29:H44 M722:M732 H722:H732 H740:H744 M740:M744 H752:H757 M752:M757">
      <formula1>"Taip,Ne"</formula1>
    </dataValidation>
    <dataValidation type="list" allowBlank="1" showInputMessage="1" showErrorMessage="1" sqref="F20 F54:F57 F65 F74:F80 F88:F95 F103:F121 F129:F153 F161:F164 F172:F176 F184:F198 F206:F214 F222:F243 F251:F267 F275:F284 F291:F298 F306:F358 F366:F374 F382:F383 F391:F422 F430:F437 F445:F471 F479:F481 F489:F491 F499:F500 F508:F516 F524:F526 F534:F545 F553:F561 F569:F583 F591:F603 F611:F663 F671:F675 F683:F693 F701:F714 F29:F44 F722:F732 F740:F744 F752:F757">
      <formula1>"OŽ,PČ,PČneol,EČ,EČneol,JOŽ,JPČ,JEČ,JnPČ,JnEČ,NEAK"</formula1>
    </dataValidation>
    <dataValidation type="list" allowBlank="1" showInputMessage="1" showErrorMessage="1" sqref="G20 G54:G57 G65 G74:G80 G88:G95 G103:G121 G129:G153 G161:G164 G172:G176 G184:G198 G206:G214 G222:G243 G251:G267 G275:G284 G291:G298 G306:G358 G366:G374 G382:G383 G391:G422 G430:G437 G445:G471 G479:G481 G489:G491 G499:G500 G508:G516 G524:G526 G534:G545 G553:G561 G569:G583 G591:G603 G611:G663 G671:G675 G683:G693 G701:G714 G29:G44 G722:G732 G740:G744 G752:G757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444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445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446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447</v>
      </c>
      <c r="AL4" s="51"/>
      <c r="AM4" s="51"/>
      <c r="AN4" s="51"/>
    </row>
    <row r="5" spans="1:41" ht="15.75">
      <c r="A5" s="114" t="s">
        <v>448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5" t="s">
        <v>6</v>
      </c>
      <c r="B7" s="117" t="s">
        <v>449</v>
      </c>
      <c r="C7" s="120" t="s">
        <v>450</v>
      </c>
      <c r="D7" s="122" t="s">
        <v>451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30" t="s">
        <v>11</v>
      </c>
      <c r="AO7" s="31"/>
    </row>
    <row r="8" spans="1:41">
      <c r="A8" s="116"/>
      <c r="B8" s="118"/>
      <c r="C8" s="121"/>
      <c r="D8" s="124" t="s">
        <v>452</v>
      </c>
      <c r="E8" s="124" t="s">
        <v>453</v>
      </c>
      <c r="F8" s="124" t="s">
        <v>454</v>
      </c>
      <c r="G8" s="124" t="s">
        <v>455</v>
      </c>
      <c r="H8" s="124" t="s">
        <v>456</v>
      </c>
      <c r="I8" s="124" t="s">
        <v>457</v>
      </c>
      <c r="J8" s="124" t="s">
        <v>458</v>
      </c>
      <c r="K8" s="124" t="s">
        <v>459</v>
      </c>
      <c r="L8" s="124" t="s">
        <v>460</v>
      </c>
      <c r="M8" s="124" t="s">
        <v>461</v>
      </c>
      <c r="N8" s="124" t="s">
        <v>462</v>
      </c>
      <c r="O8" s="124" t="s">
        <v>463</v>
      </c>
      <c r="P8" s="124" t="s">
        <v>464</v>
      </c>
      <c r="Q8" s="124" t="s">
        <v>465</v>
      </c>
      <c r="R8" s="124" t="s">
        <v>466</v>
      </c>
      <c r="S8" s="124" t="s">
        <v>467</v>
      </c>
      <c r="T8" s="124" t="s">
        <v>468</v>
      </c>
      <c r="U8" s="124" t="s">
        <v>469</v>
      </c>
      <c r="V8" s="124" t="s">
        <v>470</v>
      </c>
      <c r="W8" s="124" t="s">
        <v>471</v>
      </c>
      <c r="X8" s="124" t="s">
        <v>472</v>
      </c>
      <c r="Y8" s="124" t="s">
        <v>473</v>
      </c>
      <c r="Z8" s="124" t="s">
        <v>474</v>
      </c>
      <c r="AA8" s="124" t="s">
        <v>475</v>
      </c>
      <c r="AB8" s="124" t="s">
        <v>476</v>
      </c>
      <c r="AC8" s="124" t="s">
        <v>477</v>
      </c>
      <c r="AD8" s="124" t="s">
        <v>478</v>
      </c>
      <c r="AE8" s="124" t="s">
        <v>479</v>
      </c>
      <c r="AF8" s="124" t="s">
        <v>480</v>
      </c>
      <c r="AG8" s="124" t="s">
        <v>481</v>
      </c>
      <c r="AH8" s="124" t="s">
        <v>482</v>
      </c>
      <c r="AI8" s="124" t="s">
        <v>483</v>
      </c>
      <c r="AJ8" s="124" t="s">
        <v>484</v>
      </c>
      <c r="AK8" s="124" t="s">
        <v>485</v>
      </c>
      <c r="AL8" s="124" t="s">
        <v>486</v>
      </c>
      <c r="AM8" s="124" t="s">
        <v>487</v>
      </c>
      <c r="AN8" s="125" t="s">
        <v>488</v>
      </c>
    </row>
    <row r="9" spans="1:41">
      <c r="A9" s="116"/>
      <c r="B9" s="119"/>
      <c r="C9" s="121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6"/>
    </row>
    <row r="10" spans="1:41" s="55" customFormat="1">
      <c r="A10" s="52" t="s">
        <v>489</v>
      </c>
      <c r="B10" s="53" t="s">
        <v>39</v>
      </c>
      <c r="C10" s="35" t="s">
        <v>490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4" t="s">
        <v>491</v>
      </c>
      <c r="B11" s="44" t="s">
        <v>171</v>
      </c>
      <c r="C11" s="35" t="s">
        <v>492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493</v>
      </c>
      <c r="AK11" s="36" t="s">
        <v>493</v>
      </c>
      <c r="AL11" s="36" t="s">
        <v>493</v>
      </c>
      <c r="AM11" s="36" t="s">
        <v>493</v>
      </c>
      <c r="AN11" s="63">
        <f t="shared" ref="AN11:AN26" si="1">SUM(D11*0.3/100)</f>
        <v>1.347</v>
      </c>
    </row>
    <row r="12" spans="1:41">
      <c r="A12" s="64" t="s">
        <v>494</v>
      </c>
      <c r="B12" s="44" t="s">
        <v>101</v>
      </c>
      <c r="C12" s="35" t="s">
        <v>495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493</v>
      </c>
      <c r="AC12" s="36" t="s">
        <v>493</v>
      </c>
      <c r="AD12" s="36" t="s">
        <v>493</v>
      </c>
      <c r="AE12" s="36" t="s">
        <v>493</v>
      </c>
      <c r="AF12" s="36" t="s">
        <v>493</v>
      </c>
      <c r="AG12" s="36" t="s">
        <v>493</v>
      </c>
      <c r="AH12" s="36" t="s">
        <v>493</v>
      </c>
      <c r="AI12" s="36" t="s">
        <v>493</v>
      </c>
      <c r="AJ12" s="36" t="s">
        <v>493</v>
      </c>
      <c r="AK12" s="36" t="s">
        <v>493</v>
      </c>
      <c r="AL12" s="36" t="s">
        <v>493</v>
      </c>
      <c r="AM12" s="36" t="s">
        <v>493</v>
      </c>
      <c r="AN12" s="63">
        <f t="shared" si="1"/>
        <v>0.61199999999999999</v>
      </c>
    </row>
    <row r="13" spans="1:41" ht="84">
      <c r="A13" s="64" t="s">
        <v>496</v>
      </c>
      <c r="B13" s="44" t="s">
        <v>30</v>
      </c>
      <c r="C13" s="22" t="s">
        <v>497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493</v>
      </c>
      <c r="U13" s="36" t="s">
        <v>493</v>
      </c>
      <c r="V13" s="36" t="s">
        <v>493</v>
      </c>
      <c r="W13" s="36" t="s">
        <v>493</v>
      </c>
      <c r="X13" s="36" t="s">
        <v>493</v>
      </c>
      <c r="Y13" s="36" t="s">
        <v>493</v>
      </c>
      <c r="Z13" s="36" t="s">
        <v>493</v>
      </c>
      <c r="AA13" s="36" t="s">
        <v>493</v>
      </c>
      <c r="AB13" s="36" t="s">
        <v>493</v>
      </c>
      <c r="AC13" s="36" t="s">
        <v>493</v>
      </c>
      <c r="AD13" s="36" t="s">
        <v>493</v>
      </c>
      <c r="AE13" s="36" t="s">
        <v>493</v>
      </c>
      <c r="AF13" s="36" t="s">
        <v>493</v>
      </c>
      <c r="AG13" s="36" t="s">
        <v>493</v>
      </c>
      <c r="AH13" s="36" t="s">
        <v>493</v>
      </c>
      <c r="AI13" s="36" t="s">
        <v>493</v>
      </c>
      <c r="AJ13" s="36" t="s">
        <v>493</v>
      </c>
      <c r="AK13" s="36" t="s">
        <v>493</v>
      </c>
      <c r="AL13" s="36" t="s">
        <v>493</v>
      </c>
      <c r="AM13" s="36" t="s">
        <v>493</v>
      </c>
      <c r="AN13" s="63">
        <f t="shared" si="1"/>
        <v>0.255</v>
      </c>
    </row>
    <row r="14" spans="1:41" ht="36">
      <c r="A14" s="64" t="s">
        <v>498</v>
      </c>
      <c r="B14" s="44" t="s">
        <v>499</v>
      </c>
      <c r="C14" s="22" t="s">
        <v>500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493</v>
      </c>
      <c r="AK14" s="36" t="s">
        <v>493</v>
      </c>
      <c r="AL14" s="36" t="s">
        <v>493</v>
      </c>
      <c r="AM14" s="36" t="s">
        <v>493</v>
      </c>
      <c r="AN14" s="63">
        <f t="shared" si="1"/>
        <v>0.255</v>
      </c>
    </row>
    <row r="15" spans="1:41">
      <c r="A15" s="64" t="s">
        <v>501</v>
      </c>
      <c r="B15" s="44" t="s">
        <v>342</v>
      </c>
      <c r="C15" s="32" t="s">
        <v>502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493</v>
      </c>
      <c r="AC15" s="36" t="s">
        <v>493</v>
      </c>
      <c r="AD15" s="36" t="s">
        <v>493</v>
      </c>
      <c r="AE15" s="36" t="s">
        <v>493</v>
      </c>
      <c r="AF15" s="36" t="s">
        <v>493</v>
      </c>
      <c r="AG15" s="36" t="s">
        <v>493</v>
      </c>
      <c r="AH15" s="36" t="s">
        <v>493</v>
      </c>
      <c r="AI15" s="36" t="s">
        <v>493</v>
      </c>
      <c r="AJ15" s="36" t="s">
        <v>493</v>
      </c>
      <c r="AK15" s="36" t="s">
        <v>493</v>
      </c>
      <c r="AL15" s="36" t="s">
        <v>493</v>
      </c>
      <c r="AM15" s="36" t="s">
        <v>493</v>
      </c>
      <c r="AN15" s="63">
        <f t="shared" si="1"/>
        <v>0.255</v>
      </c>
    </row>
    <row r="16" spans="1:41" ht="84">
      <c r="A16" s="64" t="s">
        <v>503</v>
      </c>
      <c r="B16" s="44" t="s">
        <v>65</v>
      </c>
      <c r="C16" s="22" t="s">
        <v>504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493</v>
      </c>
      <c r="M16" s="37" t="s">
        <v>493</v>
      </c>
      <c r="N16" s="37" t="s">
        <v>493</v>
      </c>
      <c r="O16" s="37" t="s">
        <v>493</v>
      </c>
      <c r="P16" s="37" t="s">
        <v>493</v>
      </c>
      <c r="Q16" s="37" t="s">
        <v>493</v>
      </c>
      <c r="R16" s="37" t="s">
        <v>493</v>
      </c>
      <c r="S16" s="37" t="s">
        <v>493</v>
      </c>
      <c r="T16" s="37" t="s">
        <v>493</v>
      </c>
      <c r="U16" s="36" t="s">
        <v>493</v>
      </c>
      <c r="V16" s="36" t="s">
        <v>493</v>
      </c>
      <c r="W16" s="36" t="s">
        <v>493</v>
      </c>
      <c r="X16" s="36" t="s">
        <v>493</v>
      </c>
      <c r="Y16" s="36" t="s">
        <v>493</v>
      </c>
      <c r="Z16" s="36" t="s">
        <v>493</v>
      </c>
      <c r="AA16" s="36" t="s">
        <v>493</v>
      </c>
      <c r="AB16" s="36" t="s">
        <v>493</v>
      </c>
      <c r="AC16" s="36" t="s">
        <v>493</v>
      </c>
      <c r="AD16" s="36" t="s">
        <v>493</v>
      </c>
      <c r="AE16" s="36" t="s">
        <v>493</v>
      </c>
      <c r="AF16" s="36" t="s">
        <v>493</v>
      </c>
      <c r="AG16" s="36" t="s">
        <v>493</v>
      </c>
      <c r="AH16" s="36" t="s">
        <v>493</v>
      </c>
      <c r="AI16" s="36" t="s">
        <v>493</v>
      </c>
      <c r="AJ16" s="36" t="s">
        <v>493</v>
      </c>
      <c r="AK16" s="36" t="s">
        <v>493</v>
      </c>
      <c r="AL16" s="36" t="s">
        <v>493</v>
      </c>
      <c r="AM16" s="36" t="s">
        <v>493</v>
      </c>
      <c r="AN16" s="63">
        <f t="shared" si="1"/>
        <v>0.20399999999999999</v>
      </c>
    </row>
    <row r="17" spans="1:40">
      <c r="A17" s="64" t="s">
        <v>505</v>
      </c>
      <c r="B17" s="44" t="s">
        <v>506</v>
      </c>
      <c r="C17" s="32" t="s">
        <v>507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493</v>
      </c>
      <c r="AC17" s="36" t="s">
        <v>493</v>
      </c>
      <c r="AD17" s="36" t="s">
        <v>493</v>
      </c>
      <c r="AE17" s="36" t="s">
        <v>493</v>
      </c>
      <c r="AF17" s="36" t="s">
        <v>493</v>
      </c>
      <c r="AG17" s="36" t="s">
        <v>493</v>
      </c>
      <c r="AH17" s="36" t="s">
        <v>493</v>
      </c>
      <c r="AI17" s="36" t="s">
        <v>493</v>
      </c>
      <c r="AJ17" s="36" t="s">
        <v>493</v>
      </c>
      <c r="AK17" s="36" t="s">
        <v>493</v>
      </c>
      <c r="AL17" s="36" t="s">
        <v>493</v>
      </c>
      <c r="AM17" s="36" t="s">
        <v>493</v>
      </c>
      <c r="AN17" s="63">
        <f t="shared" si="1"/>
        <v>0.20399999999999999</v>
      </c>
    </row>
    <row r="18" spans="1:40" ht="24">
      <c r="A18" s="64" t="s">
        <v>508</v>
      </c>
      <c r="B18" s="44" t="s">
        <v>509</v>
      </c>
      <c r="C18" s="22" t="s">
        <v>510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493</v>
      </c>
      <c r="AK18" s="36" t="s">
        <v>493</v>
      </c>
      <c r="AL18" s="36" t="s">
        <v>493</v>
      </c>
      <c r="AM18" s="36" t="s">
        <v>493</v>
      </c>
      <c r="AN18" s="63">
        <f t="shared" si="1"/>
        <v>0.20399999999999999</v>
      </c>
    </row>
    <row r="19" spans="1:40">
      <c r="A19" s="64" t="s">
        <v>511</v>
      </c>
      <c r="B19" s="44" t="s">
        <v>83</v>
      </c>
      <c r="C19" s="32" t="s">
        <v>512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493</v>
      </c>
      <c r="AC19" s="36" t="s">
        <v>493</v>
      </c>
      <c r="AD19" s="36" t="s">
        <v>493</v>
      </c>
      <c r="AE19" s="36" t="s">
        <v>493</v>
      </c>
      <c r="AF19" s="36" t="s">
        <v>493</v>
      </c>
      <c r="AG19" s="36" t="s">
        <v>493</v>
      </c>
      <c r="AH19" s="36" t="s">
        <v>493</v>
      </c>
      <c r="AI19" s="36" t="s">
        <v>493</v>
      </c>
      <c r="AJ19" s="36" t="s">
        <v>493</v>
      </c>
      <c r="AK19" s="36" t="s">
        <v>493</v>
      </c>
      <c r="AL19" s="36" t="s">
        <v>493</v>
      </c>
      <c r="AM19" s="36" t="s">
        <v>493</v>
      </c>
      <c r="AN19" s="63">
        <f t="shared" si="1"/>
        <v>0.20399999999999999</v>
      </c>
    </row>
    <row r="20" spans="1:40">
      <c r="A20" s="64" t="s">
        <v>513</v>
      </c>
      <c r="B20" s="44" t="s">
        <v>182</v>
      </c>
      <c r="C20" s="32" t="s">
        <v>514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493</v>
      </c>
      <c r="U20" s="36" t="s">
        <v>493</v>
      </c>
      <c r="V20" s="36" t="s">
        <v>493</v>
      </c>
      <c r="W20" s="36" t="s">
        <v>493</v>
      </c>
      <c r="X20" s="36" t="s">
        <v>493</v>
      </c>
      <c r="Y20" s="36" t="s">
        <v>493</v>
      </c>
      <c r="Z20" s="36" t="s">
        <v>493</v>
      </c>
      <c r="AA20" s="36" t="s">
        <v>493</v>
      </c>
      <c r="AB20" s="36" t="s">
        <v>493</v>
      </c>
      <c r="AC20" s="36" t="s">
        <v>493</v>
      </c>
      <c r="AD20" s="36" t="s">
        <v>493</v>
      </c>
      <c r="AE20" s="36" t="s">
        <v>493</v>
      </c>
      <c r="AF20" s="36" t="s">
        <v>493</v>
      </c>
      <c r="AG20" s="36" t="s">
        <v>493</v>
      </c>
      <c r="AH20" s="36" t="s">
        <v>493</v>
      </c>
      <c r="AI20" s="36" t="s">
        <v>493</v>
      </c>
      <c r="AJ20" s="36" t="s">
        <v>493</v>
      </c>
      <c r="AK20" s="36" t="s">
        <v>493</v>
      </c>
      <c r="AL20" s="36" t="s">
        <v>493</v>
      </c>
      <c r="AM20" s="36" t="s">
        <v>493</v>
      </c>
      <c r="AN20" s="63">
        <f t="shared" si="1"/>
        <v>0.153</v>
      </c>
    </row>
    <row r="21" spans="1:40">
      <c r="A21" s="64" t="s">
        <v>515</v>
      </c>
      <c r="B21" s="44" t="s">
        <v>191</v>
      </c>
      <c r="C21" s="32" t="s">
        <v>516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493</v>
      </c>
      <c r="U21" s="36" t="s">
        <v>493</v>
      </c>
      <c r="V21" s="36" t="s">
        <v>493</v>
      </c>
      <c r="W21" s="36" t="s">
        <v>493</v>
      </c>
      <c r="X21" s="36" t="s">
        <v>493</v>
      </c>
      <c r="Y21" s="36" t="s">
        <v>493</v>
      </c>
      <c r="Z21" s="36" t="s">
        <v>493</v>
      </c>
      <c r="AA21" s="36" t="s">
        <v>493</v>
      </c>
      <c r="AB21" s="36" t="s">
        <v>493</v>
      </c>
      <c r="AC21" s="36" t="s">
        <v>493</v>
      </c>
      <c r="AD21" s="36" t="s">
        <v>493</v>
      </c>
      <c r="AE21" s="36" t="s">
        <v>493</v>
      </c>
      <c r="AF21" s="36" t="s">
        <v>493</v>
      </c>
      <c r="AG21" s="36" t="s">
        <v>493</v>
      </c>
      <c r="AH21" s="36" t="s">
        <v>493</v>
      </c>
      <c r="AI21" s="36" t="s">
        <v>493</v>
      </c>
      <c r="AJ21" s="36" t="s">
        <v>493</v>
      </c>
      <c r="AK21" s="36" t="s">
        <v>493</v>
      </c>
      <c r="AL21" s="36" t="s">
        <v>493</v>
      </c>
      <c r="AM21" s="36" t="s">
        <v>493</v>
      </c>
      <c r="AN21" s="63">
        <f t="shared" si="1"/>
        <v>0.10199999999999999</v>
      </c>
    </row>
    <row r="22" spans="1:40">
      <c r="A22" s="64" t="s">
        <v>517</v>
      </c>
      <c r="B22" s="44" t="s">
        <v>518</v>
      </c>
      <c r="C22" s="32" t="s">
        <v>519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493</v>
      </c>
      <c r="U22" s="36" t="s">
        <v>493</v>
      </c>
      <c r="V22" s="36" t="s">
        <v>493</v>
      </c>
      <c r="W22" s="36" t="s">
        <v>493</v>
      </c>
      <c r="X22" s="36" t="s">
        <v>493</v>
      </c>
      <c r="Y22" s="36" t="s">
        <v>493</v>
      </c>
      <c r="Z22" s="36" t="s">
        <v>493</v>
      </c>
      <c r="AA22" s="36" t="s">
        <v>493</v>
      </c>
      <c r="AB22" s="36" t="s">
        <v>493</v>
      </c>
      <c r="AC22" s="36" t="s">
        <v>493</v>
      </c>
      <c r="AD22" s="36" t="s">
        <v>493</v>
      </c>
      <c r="AE22" s="36" t="s">
        <v>493</v>
      </c>
      <c r="AF22" s="36" t="s">
        <v>493</v>
      </c>
      <c r="AG22" s="36" t="s">
        <v>493</v>
      </c>
      <c r="AH22" s="36" t="s">
        <v>493</v>
      </c>
      <c r="AI22" s="36" t="s">
        <v>493</v>
      </c>
      <c r="AJ22" s="36" t="s">
        <v>493</v>
      </c>
      <c r="AK22" s="36" t="s">
        <v>493</v>
      </c>
      <c r="AL22" s="36" t="s">
        <v>493</v>
      </c>
      <c r="AM22" s="36" t="s">
        <v>493</v>
      </c>
      <c r="AN22" s="63">
        <f t="shared" si="1"/>
        <v>0.10199999999999999</v>
      </c>
    </row>
    <row r="23" spans="1:40">
      <c r="A23" s="64" t="s">
        <v>520</v>
      </c>
      <c r="B23" s="44" t="s">
        <v>127</v>
      </c>
      <c r="C23" s="32" t="s">
        <v>521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493</v>
      </c>
      <c r="U23" s="36" t="s">
        <v>493</v>
      </c>
      <c r="V23" s="36" t="s">
        <v>493</v>
      </c>
      <c r="W23" s="36" t="s">
        <v>493</v>
      </c>
      <c r="X23" s="36" t="s">
        <v>493</v>
      </c>
      <c r="Y23" s="36" t="s">
        <v>493</v>
      </c>
      <c r="Z23" s="36" t="s">
        <v>493</v>
      </c>
      <c r="AA23" s="36" t="s">
        <v>493</v>
      </c>
      <c r="AB23" s="36" t="s">
        <v>493</v>
      </c>
      <c r="AC23" s="36" t="s">
        <v>493</v>
      </c>
      <c r="AD23" s="36" t="s">
        <v>493</v>
      </c>
      <c r="AE23" s="36" t="s">
        <v>493</v>
      </c>
      <c r="AF23" s="36" t="s">
        <v>493</v>
      </c>
      <c r="AG23" s="36" t="s">
        <v>493</v>
      </c>
      <c r="AH23" s="36" t="s">
        <v>493</v>
      </c>
      <c r="AI23" s="36" t="s">
        <v>493</v>
      </c>
      <c r="AJ23" s="36" t="s">
        <v>493</v>
      </c>
      <c r="AK23" s="36" t="s">
        <v>493</v>
      </c>
      <c r="AL23" s="36" t="s">
        <v>493</v>
      </c>
      <c r="AM23" s="36" t="s">
        <v>493</v>
      </c>
      <c r="AN23" s="63">
        <f t="shared" si="1"/>
        <v>7.6499999999999999E-2</v>
      </c>
    </row>
    <row r="24" spans="1:40">
      <c r="A24" s="64" t="s">
        <v>522</v>
      </c>
      <c r="B24" s="44" t="s">
        <v>523</v>
      </c>
      <c r="C24" s="32" t="s">
        <v>524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493</v>
      </c>
      <c r="U24" s="36" t="s">
        <v>493</v>
      </c>
      <c r="V24" s="36" t="s">
        <v>493</v>
      </c>
      <c r="W24" s="36" t="s">
        <v>493</v>
      </c>
      <c r="X24" s="36" t="s">
        <v>493</v>
      </c>
      <c r="Y24" s="36" t="s">
        <v>493</v>
      </c>
      <c r="Z24" s="36" t="s">
        <v>493</v>
      </c>
      <c r="AA24" s="36" t="s">
        <v>493</v>
      </c>
      <c r="AB24" s="36" t="s">
        <v>493</v>
      </c>
      <c r="AC24" s="36" t="s">
        <v>493</v>
      </c>
      <c r="AD24" s="36" t="s">
        <v>493</v>
      </c>
      <c r="AE24" s="36" t="s">
        <v>493</v>
      </c>
      <c r="AF24" s="36" t="s">
        <v>493</v>
      </c>
      <c r="AG24" s="36" t="s">
        <v>493</v>
      </c>
      <c r="AH24" s="36" t="s">
        <v>493</v>
      </c>
      <c r="AI24" s="36" t="s">
        <v>493</v>
      </c>
      <c r="AJ24" s="36" t="s">
        <v>493</v>
      </c>
      <c r="AK24" s="36" t="s">
        <v>493</v>
      </c>
      <c r="AL24" s="36" t="s">
        <v>493</v>
      </c>
      <c r="AM24" s="36" t="s">
        <v>493</v>
      </c>
      <c r="AN24" s="63">
        <f t="shared" si="1"/>
        <v>6.3750000000000001E-2</v>
      </c>
    </row>
    <row r="25" spans="1:40">
      <c r="A25" s="64" t="s">
        <v>525</v>
      </c>
      <c r="B25" s="44" t="s">
        <v>526</v>
      </c>
      <c r="C25" s="32" t="s">
        <v>527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493</v>
      </c>
      <c r="U25" s="36" t="s">
        <v>493</v>
      </c>
      <c r="V25" s="36" t="s">
        <v>493</v>
      </c>
      <c r="W25" s="36" t="s">
        <v>493</v>
      </c>
      <c r="X25" s="36" t="s">
        <v>493</v>
      </c>
      <c r="Y25" s="36" t="s">
        <v>493</v>
      </c>
      <c r="Z25" s="36" t="s">
        <v>493</v>
      </c>
      <c r="AA25" s="36" t="s">
        <v>493</v>
      </c>
      <c r="AB25" s="36" t="s">
        <v>493</v>
      </c>
      <c r="AC25" s="36" t="s">
        <v>493</v>
      </c>
      <c r="AD25" s="36" t="s">
        <v>493</v>
      </c>
      <c r="AE25" s="36" t="s">
        <v>493</v>
      </c>
      <c r="AF25" s="36" t="s">
        <v>493</v>
      </c>
      <c r="AG25" s="36" t="s">
        <v>493</v>
      </c>
      <c r="AH25" s="36" t="s">
        <v>493</v>
      </c>
      <c r="AI25" s="36" t="s">
        <v>493</v>
      </c>
      <c r="AJ25" s="36" t="s">
        <v>493</v>
      </c>
      <c r="AK25" s="36" t="s">
        <v>493</v>
      </c>
      <c r="AL25" s="36" t="s">
        <v>493</v>
      </c>
      <c r="AM25" s="36" t="s">
        <v>493</v>
      </c>
      <c r="AN25" s="63">
        <f t="shared" si="1"/>
        <v>5.0999999999999997E-2</v>
      </c>
    </row>
    <row r="26" spans="1:40" ht="24.75" thickBot="1">
      <c r="A26" s="39" t="s">
        <v>528</v>
      </c>
      <c r="B26" s="45" t="s">
        <v>529</v>
      </c>
      <c r="C26" s="23" t="s">
        <v>530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493</v>
      </c>
      <c r="AC26" s="42" t="s">
        <v>493</v>
      </c>
      <c r="AD26" s="42" t="s">
        <v>493</v>
      </c>
      <c r="AE26" s="42" t="s">
        <v>493</v>
      </c>
      <c r="AF26" s="42" t="s">
        <v>493</v>
      </c>
      <c r="AG26" s="42" t="s">
        <v>493</v>
      </c>
      <c r="AH26" s="42" t="s">
        <v>493</v>
      </c>
      <c r="AI26" s="42" t="s">
        <v>493</v>
      </c>
      <c r="AJ26" s="42" t="s">
        <v>493</v>
      </c>
      <c r="AK26" s="42" t="s">
        <v>493</v>
      </c>
      <c r="AL26" s="42" t="s">
        <v>493</v>
      </c>
      <c r="AM26" s="42" t="s">
        <v>493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531</v>
      </c>
    </row>
    <row r="2" spans="1:1" s="19" customFormat="1" ht="15" customHeight="1">
      <c r="A2" s="18" t="s">
        <v>532</v>
      </c>
    </row>
    <row r="3" spans="1:1" s="19" customFormat="1" ht="15" customHeight="1">
      <c r="A3" s="18" t="s">
        <v>533</v>
      </c>
    </row>
    <row r="4" spans="1:1" s="19" customFormat="1" ht="15" customHeight="1">
      <c r="A4" s="18" t="s">
        <v>534</v>
      </c>
    </row>
    <row r="5" spans="1:1" s="19" customFormat="1" ht="15" customHeight="1">
      <c r="A5" s="18" t="s">
        <v>535</v>
      </c>
    </row>
    <row r="6" spans="1:1" s="19" customFormat="1" ht="15" customHeight="1">
      <c r="A6" s="18" t="s">
        <v>536</v>
      </c>
    </row>
    <row r="7" spans="1:1" s="19" customFormat="1" ht="15" customHeight="1">
      <c r="A7" s="18" t="s">
        <v>537</v>
      </c>
    </row>
    <row r="8" spans="1:1" s="19" customFormat="1" ht="15" customHeight="1">
      <c r="A8" s="18" t="s">
        <v>538</v>
      </c>
    </row>
    <row r="9" spans="1:1" s="19" customFormat="1" ht="15" customHeight="1">
      <c r="A9" s="18" t="s">
        <v>539</v>
      </c>
    </row>
    <row r="10" spans="1:1" s="19" customFormat="1" ht="15" customHeight="1">
      <c r="A10" s="18" t="s">
        <v>540</v>
      </c>
    </row>
    <row r="11" spans="1:1" s="19" customFormat="1" ht="15" customHeight="1">
      <c r="A11" s="18" t="s">
        <v>541</v>
      </c>
    </row>
    <row r="12" spans="1:1" s="19" customFormat="1" ht="15" customHeight="1">
      <c r="A12" s="18" t="s">
        <v>542</v>
      </c>
    </row>
    <row r="13" spans="1:1" s="19" customFormat="1" ht="15" customHeight="1">
      <c r="A13" s="18" t="s">
        <v>543</v>
      </c>
    </row>
    <row r="14" spans="1:1" s="19" customFormat="1" ht="15" customHeight="1">
      <c r="A14" s="18" t="s">
        <v>544</v>
      </c>
    </row>
    <row r="15" spans="1:1" s="19" customFormat="1" ht="15" customHeight="1">
      <c r="A15" s="18" t="s">
        <v>545</v>
      </c>
    </row>
    <row r="16" spans="1:1" s="19" customFormat="1" ht="15" customHeight="1">
      <c r="A16" s="18" t="s">
        <v>546</v>
      </c>
    </row>
    <row r="17" spans="1:1" s="19" customFormat="1" ht="15" customHeight="1">
      <c r="A17" s="18" t="s">
        <v>547</v>
      </c>
    </row>
    <row r="18" spans="1:1" s="19" customFormat="1" ht="15" customHeight="1">
      <c r="A18" s="18" t="s">
        <v>548</v>
      </c>
    </row>
    <row r="19" spans="1:1" s="19" customFormat="1" ht="15" customHeight="1">
      <c r="A19" s="18" t="s">
        <v>549</v>
      </c>
    </row>
    <row r="20" spans="1:1" s="19" customFormat="1" ht="15" customHeight="1">
      <c r="A20" s="18" t="s">
        <v>550</v>
      </c>
    </row>
    <row r="21" spans="1:1" s="19" customFormat="1" ht="15" customHeight="1">
      <c r="A21" s="18" t="s">
        <v>551</v>
      </c>
    </row>
    <row r="22" spans="1:1" s="19" customFormat="1" ht="15" customHeight="1">
      <c r="A22" s="18" t="s">
        <v>552</v>
      </c>
    </row>
    <row r="23" spans="1:1" s="19" customFormat="1" ht="15" customHeight="1">
      <c r="A23" s="18" t="s">
        <v>553</v>
      </c>
    </row>
    <row r="24" spans="1:1" s="19" customFormat="1" ht="15" customHeight="1">
      <c r="A24" s="18" t="s">
        <v>554</v>
      </c>
    </row>
    <row r="25" spans="1:1" s="19" customFormat="1" ht="15" customHeight="1">
      <c r="A25" s="18" t="s">
        <v>555</v>
      </c>
    </row>
    <row r="26" spans="1:1" s="19" customFormat="1" ht="15" customHeight="1">
      <c r="A26" s="18" t="s">
        <v>556</v>
      </c>
    </row>
    <row r="27" spans="1:1" s="19" customFormat="1" ht="15" customHeight="1">
      <c r="A27" s="18" t="s">
        <v>557</v>
      </c>
    </row>
    <row r="28" spans="1:1" s="19" customFormat="1" ht="15" customHeight="1">
      <c r="A28" s="18" t="s">
        <v>558</v>
      </c>
    </row>
    <row r="29" spans="1:1" s="19" customFormat="1" ht="15" customHeight="1">
      <c r="A29" s="18" t="s">
        <v>559</v>
      </c>
    </row>
    <row r="30" spans="1:1" s="19" customFormat="1" ht="15" customHeight="1">
      <c r="A30" s="18" t="s">
        <v>560</v>
      </c>
    </row>
    <row r="31" spans="1:1" s="19" customFormat="1" ht="15" customHeight="1">
      <c r="A31" s="18" t="s">
        <v>561</v>
      </c>
    </row>
    <row r="32" spans="1:1" s="19" customFormat="1" ht="15" customHeight="1">
      <c r="A32" s="18" t="s">
        <v>562</v>
      </c>
    </row>
    <row r="33" spans="1:1" s="19" customFormat="1" ht="15" customHeight="1">
      <c r="A33" s="18" t="s">
        <v>563</v>
      </c>
    </row>
    <row r="34" spans="1:1" s="19" customFormat="1" ht="15" customHeight="1">
      <c r="A34" s="18" t="s">
        <v>564</v>
      </c>
    </row>
    <row r="35" spans="1:1" s="19" customFormat="1" ht="15" customHeight="1">
      <c r="A35" s="18" t="s">
        <v>565</v>
      </c>
    </row>
    <row r="36" spans="1:1" s="19" customFormat="1" ht="15" customHeight="1">
      <c r="A36" s="18" t="s">
        <v>566</v>
      </c>
    </row>
    <row r="37" spans="1:1" s="19" customFormat="1" ht="15" customHeight="1">
      <c r="A37" s="18" t="s">
        <v>567</v>
      </c>
    </row>
    <row r="38" spans="1:1" s="19" customFormat="1" ht="15" customHeight="1">
      <c r="A38" s="18" t="s">
        <v>568</v>
      </c>
    </row>
    <row r="39" spans="1:1" s="19" customFormat="1" ht="15" customHeight="1">
      <c r="A39" s="18" t="s">
        <v>569</v>
      </c>
    </row>
    <row r="40" spans="1:1" s="19" customFormat="1" ht="15" customHeight="1">
      <c r="A40" s="18" t="s">
        <v>570</v>
      </c>
    </row>
    <row r="41" spans="1:1" s="19" customFormat="1" ht="15" customHeight="1">
      <c r="A41" s="18" t="s">
        <v>571</v>
      </c>
    </row>
    <row r="42" spans="1:1" s="19" customFormat="1" ht="15" customHeight="1">
      <c r="A42" s="18" t="s">
        <v>572</v>
      </c>
    </row>
    <row r="43" spans="1:1" s="19" customFormat="1" ht="15" customHeight="1">
      <c r="A43" s="18" t="s">
        <v>573</v>
      </c>
    </row>
    <row r="44" spans="1:1" s="19" customFormat="1" ht="15" customHeight="1">
      <c r="A44" s="18" t="s">
        <v>574</v>
      </c>
    </row>
    <row r="45" spans="1:1" s="19" customFormat="1" ht="15" customHeight="1">
      <c r="A45" s="18" t="s">
        <v>575</v>
      </c>
    </row>
    <row r="46" spans="1:1" s="19" customFormat="1" ht="15" customHeight="1">
      <c r="A46" s="18" t="s">
        <v>576</v>
      </c>
    </row>
    <row r="47" spans="1:1" s="19" customFormat="1" ht="15" customHeight="1">
      <c r="A47" s="18" t="s">
        <v>577</v>
      </c>
    </row>
    <row r="48" spans="1:1" s="19" customFormat="1" ht="15" customHeight="1">
      <c r="A48" s="18" t="s">
        <v>578</v>
      </c>
    </row>
    <row r="49" spans="1:1" s="19" customFormat="1" ht="15" customHeight="1">
      <c r="A49" s="18" t="s">
        <v>579</v>
      </c>
    </row>
    <row r="50" spans="1:1" s="19" customFormat="1" ht="15" customHeight="1">
      <c r="A50" s="18" t="s">
        <v>580</v>
      </c>
    </row>
    <row r="51" spans="1:1" s="19" customFormat="1" ht="15" customHeight="1">
      <c r="A51" s="18" t="s">
        <v>581</v>
      </c>
    </row>
    <row r="52" spans="1:1" s="19" customFormat="1" ht="15" customHeight="1">
      <c r="A52" s="18" t="s">
        <v>582</v>
      </c>
    </row>
    <row r="53" spans="1:1" s="19" customFormat="1" ht="15" customHeight="1">
      <c r="A53" s="18" t="s">
        <v>583</v>
      </c>
    </row>
    <row r="54" spans="1:1" s="19" customFormat="1" ht="15" customHeight="1">
      <c r="A54" s="18" t="s">
        <v>584</v>
      </c>
    </row>
    <row r="55" spans="1:1" s="19" customFormat="1" ht="15" customHeight="1">
      <c r="A55" s="18" t="s">
        <v>585</v>
      </c>
    </row>
    <row r="56" spans="1:1" s="19" customFormat="1" ht="15" customHeight="1">
      <c r="A56" s="18" t="s">
        <v>586</v>
      </c>
    </row>
    <row r="57" spans="1:1" s="19" customFormat="1" ht="15" customHeight="1">
      <c r="A57" s="18" t="s">
        <v>587</v>
      </c>
    </row>
    <row r="58" spans="1:1" s="19" customFormat="1" ht="15" customHeight="1">
      <c r="A58" s="18" t="s">
        <v>588</v>
      </c>
    </row>
    <row r="59" spans="1:1" s="19" customFormat="1" ht="15" customHeight="1">
      <c r="A59" s="18" t="s">
        <v>589</v>
      </c>
    </row>
    <row r="60" spans="1:1" s="19" customFormat="1" ht="15" customHeight="1">
      <c r="A60" s="18" t="s">
        <v>590</v>
      </c>
    </row>
    <row r="61" spans="1:1" s="19" customFormat="1" ht="15" customHeight="1">
      <c r="A61" s="18" t="s">
        <v>591</v>
      </c>
    </row>
    <row r="62" spans="1:1" s="19" customFormat="1" ht="15" customHeight="1">
      <c r="A62" s="18" t="s">
        <v>592</v>
      </c>
    </row>
    <row r="63" spans="1:1" s="19" customFormat="1" ht="15" customHeight="1">
      <c r="A63" s="18" t="s">
        <v>593</v>
      </c>
    </row>
    <row r="64" spans="1:1" s="19" customFormat="1" ht="15" customHeight="1">
      <c r="A64" s="18" t="s">
        <v>594</v>
      </c>
    </row>
    <row r="65" spans="1:1" s="19" customFormat="1" ht="15" customHeight="1">
      <c r="A65" s="18" t="s">
        <v>595</v>
      </c>
    </row>
    <row r="66" spans="1:1" s="19" customFormat="1" ht="15" customHeight="1">
      <c r="A66" s="18" t="s">
        <v>596</v>
      </c>
    </row>
    <row r="67" spans="1:1" s="19" customFormat="1" ht="15" customHeight="1">
      <c r="A67" s="18" t="s">
        <v>597</v>
      </c>
    </row>
    <row r="68" spans="1:1" s="19" customFormat="1" ht="15" customHeight="1">
      <c r="A68" s="18" t="s">
        <v>598</v>
      </c>
    </row>
    <row r="69" spans="1:1" s="19" customFormat="1" ht="15" customHeight="1">
      <c r="A69" s="18" t="s">
        <v>599</v>
      </c>
    </row>
    <row r="70" spans="1:1" s="19" customFormat="1" ht="15" customHeight="1">
      <c r="A70" s="18" t="s">
        <v>600</v>
      </c>
    </row>
    <row r="71" spans="1:1" s="19" customFormat="1" ht="15" customHeight="1">
      <c r="A71" s="18" t="s">
        <v>601</v>
      </c>
    </row>
    <row r="72" spans="1:1" s="19" customFormat="1" ht="15" customHeight="1">
      <c r="A72" s="18" t="s">
        <v>602</v>
      </c>
    </row>
    <row r="73" spans="1:1" s="19" customFormat="1" ht="15" customHeight="1">
      <c r="A73" s="18" t="s">
        <v>603</v>
      </c>
    </row>
    <row r="74" spans="1:1" s="19" customFormat="1" ht="15" customHeight="1">
      <c r="A74" s="18" t="s">
        <v>604</v>
      </c>
    </row>
    <row r="75" spans="1:1" s="19" customFormat="1" ht="15" customHeight="1">
      <c r="A75" s="18" t="s">
        <v>605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7263FCAB-D28E-4C71-9A4C-0D8F661F8956" xsi:nil="true"/>
    <xd_ProgID xmlns="http://schemas.microsoft.com/sharepoint/v3" xsi:nil="true"/>
    <Comments xmlns="7263FCAB-D28E-4C71-9A4C-0D8F661F8956" xsi:nil="true"/>
    <alreadyChecked xmlns="7263FCAB-D28E-4C71-9A4C-0D8F661F89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DC84CA725971A74D96402E35620FF651" ma:contentTypeVersion="" ma:contentTypeDescription="" ma:contentTypeScope="" ma:versionID="d5b1b6e820eba351cd7733689146d4c8">
  <xsd:schema xmlns:xsd="http://www.w3.org/2001/XMLSchema" xmlns:xs="http://www.w3.org/2001/XMLSchema" xmlns:p="http://schemas.microsoft.com/office/2006/metadata/properties" xmlns:ns1="http://schemas.microsoft.com/sharepoint/v3" xmlns:ns2="7263FCAB-D28E-4C71-9A4C-0D8F661F8956" targetNamespace="http://schemas.microsoft.com/office/2006/metadata/properties" ma:root="true" ma:fieldsID="da5c66ea93249f2407da8318a5a84fd5" ns1:_="" ns2:_="">
    <xsd:import namespace="http://schemas.microsoft.com/sharepoint/v3"/>
    <xsd:import namespace="7263FCAB-D28E-4C71-9A4C-0D8F661F8956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3FCAB-D28E-4C71-9A4C-0D8F661F8956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263FCAB-D28E-4C71-9A4C-0D8F661F89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FE2DEF7-54FC-4202-9D7B-5213C73FB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63FCAB-D28E-4C71-9A4C-0D8F661F8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2021-03-13T20:15:27Z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0x0101006CB92C11A11C4849B1A04E87CB5CBA3E00DC84CA725971A74D96402E35620FF651</vt:lpwstr>
  </property>
</Properties>
</file>